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620" windowHeight="12660" activeTab="1"/>
  </bookViews>
  <sheets>
    <sheet name="scen_lossd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4" i="2"/>
  <c r="D25"/>
  <c r="D26"/>
  <c r="D27"/>
  <c r="D28"/>
  <c r="D29"/>
  <c r="D30"/>
  <c r="D31"/>
  <c r="D32"/>
  <c r="D23"/>
  <c r="E24"/>
  <c r="E25"/>
  <c r="E26"/>
  <c r="E27"/>
  <c r="E28"/>
  <c r="E29"/>
  <c r="E30"/>
  <c r="E31"/>
  <c r="E32"/>
  <c r="E23"/>
  <c r="AE18"/>
  <c r="AE17"/>
  <c r="AE16"/>
  <c r="AE15"/>
  <c r="AE14"/>
  <c r="AE13"/>
  <c r="AE12"/>
  <c r="AE11"/>
  <c r="AE10"/>
  <c r="AE9"/>
  <c r="AD18"/>
  <c r="AD17"/>
  <c r="AD16"/>
  <c r="AD15"/>
  <c r="AD14"/>
  <c r="AD13"/>
  <c r="AD12"/>
  <c r="AD11"/>
  <c r="AD10"/>
  <c r="AD9"/>
  <c r="AC18"/>
  <c r="AC17"/>
  <c r="AC16"/>
  <c r="AC15"/>
  <c r="AC14"/>
  <c r="AC13"/>
  <c r="AC12"/>
  <c r="AC11"/>
  <c r="AC10"/>
  <c r="AC9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10"/>
  <c r="G11"/>
  <c r="G12"/>
  <c r="G13"/>
  <c r="G14"/>
  <c r="G15"/>
  <c r="G16"/>
  <c r="G17"/>
  <c r="G18"/>
  <c r="G9"/>
  <c r="F10"/>
  <c r="F24" s="1"/>
  <c r="F11"/>
  <c r="F25" s="1"/>
  <c r="F12"/>
  <c r="F26" s="1"/>
  <c r="F13"/>
  <c r="F27" s="1"/>
  <c r="F14"/>
  <c r="F28" s="1"/>
  <c r="F15"/>
  <c r="F29" s="1"/>
  <c r="F16"/>
  <c r="F30" s="1"/>
  <c r="F17"/>
  <c r="F31" s="1"/>
  <c r="F18"/>
  <c r="F32" s="1"/>
  <c r="F9"/>
  <c r="F23" s="1"/>
  <c r="A4"/>
  <c r="A5" s="1"/>
  <c r="A6" s="1"/>
  <c r="A3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D9"/>
  <c r="C9"/>
  <c r="B9"/>
  <c r="B10" s="1"/>
  <c r="B11" s="1"/>
  <c r="B12" s="1"/>
  <c r="B13" s="1"/>
  <c r="B14" s="1"/>
  <c r="B15" s="1"/>
  <c r="B16" s="1"/>
  <c r="B17" s="1"/>
  <c r="B18" s="1"/>
  <c r="H48" i="1"/>
  <c r="F49"/>
  <c r="F48"/>
  <c r="F45"/>
  <c r="E43"/>
  <c r="E41"/>
  <c r="A21"/>
  <c r="A22" s="1"/>
  <c r="A23" s="1"/>
  <c r="A24" s="1"/>
  <c r="A25" s="1"/>
  <c r="A20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10"/>
  <c r="F11"/>
  <c r="F12"/>
  <c r="F13"/>
  <c r="F14"/>
  <c r="F9"/>
  <c r="E10"/>
  <c r="E21" s="1"/>
  <c r="E11"/>
  <c r="E22" s="1"/>
  <c r="E12"/>
  <c r="E23" s="1"/>
  <c r="E13"/>
  <c r="E24" s="1"/>
  <c r="E14"/>
  <c r="E25" s="1"/>
  <c r="E9"/>
  <c r="E20" s="1"/>
  <c r="A11"/>
  <c r="A12" s="1"/>
  <c r="A13" s="1"/>
  <c r="A14" s="1"/>
  <c r="A10"/>
  <c r="A9"/>
  <c r="A4"/>
  <c r="A5" s="1"/>
  <c r="A3"/>
  <c r="A2"/>
  <c r="K27" i="2" l="1"/>
  <c r="K30"/>
  <c r="K31"/>
  <c r="J24"/>
  <c r="G23"/>
  <c r="H23" s="1"/>
  <c r="K23" s="1"/>
  <c r="G27"/>
  <c r="H27" s="1"/>
  <c r="J27" s="1"/>
  <c r="G24"/>
  <c r="H24" s="1"/>
  <c r="K24" s="1"/>
  <c r="G32"/>
  <c r="H32" s="1"/>
  <c r="K32" s="1"/>
  <c r="G26"/>
  <c r="H26" s="1"/>
  <c r="J26" s="1"/>
  <c r="G25"/>
  <c r="H25" s="1"/>
  <c r="J25" s="1"/>
  <c r="G28"/>
  <c r="G29"/>
  <c r="H29" s="1"/>
  <c r="G30"/>
  <c r="H30" s="1"/>
  <c r="J30" s="1"/>
  <c r="G31"/>
  <c r="H31" s="1"/>
  <c r="J31" s="1"/>
  <c r="F22" i="1"/>
  <c r="G22" s="1"/>
  <c r="I22" s="1"/>
  <c r="F21"/>
  <c r="G21" s="1"/>
  <c r="F25"/>
  <c r="G25" s="1"/>
  <c r="J25" s="1"/>
  <c r="F23"/>
  <c r="G23" s="1"/>
  <c r="I23" s="1"/>
  <c r="F24"/>
  <c r="G24" s="1"/>
  <c r="I24" s="1"/>
  <c r="F20"/>
  <c r="G20" s="1"/>
  <c r="J20" s="1"/>
  <c r="K26" i="2" l="1"/>
  <c r="M30"/>
  <c r="M31"/>
  <c r="J29"/>
  <c r="M29" s="1"/>
  <c r="K29"/>
  <c r="J32"/>
  <c r="M32" s="1"/>
  <c r="K25"/>
  <c r="M25" s="1"/>
  <c r="H28"/>
  <c r="M24"/>
  <c r="J23"/>
  <c r="M23" s="1"/>
  <c r="M27"/>
  <c r="J23" i="1"/>
  <c r="L23" s="1"/>
  <c r="J24"/>
  <c r="L24" s="1"/>
  <c r="I20"/>
  <c r="L20" s="1"/>
  <c r="I25"/>
  <c r="L25" s="1"/>
  <c r="J21"/>
  <c r="I21"/>
  <c r="J22"/>
  <c r="L22" s="1"/>
  <c r="M28" i="2" l="1"/>
  <c r="K28"/>
  <c r="J28"/>
  <c r="M26"/>
  <c r="L21" i="1"/>
</calcChain>
</file>

<file path=xl/sharedStrings.xml><?xml version="1.0" encoding="utf-8"?>
<sst xmlns="http://schemas.openxmlformats.org/spreadsheetml/2006/main" count="88" uniqueCount="51">
  <si>
    <t>scenario</t>
  </si>
  <si>
    <t>mean loss</t>
  </si>
  <si>
    <t>values</t>
  </si>
  <si>
    <t>naive</t>
  </si>
  <si>
    <t>opt1</t>
  </si>
  <si>
    <t>opt2</t>
  </si>
  <si>
    <t>opt3</t>
  </si>
  <si>
    <t>pairs</t>
  </si>
  <si>
    <t>num</t>
  </si>
  <si>
    <t>1,2</t>
  </si>
  <si>
    <t>1,3</t>
  </si>
  <si>
    <t>1,4</t>
  </si>
  <si>
    <t>2,3</t>
  </si>
  <si>
    <t>2,4</t>
  </si>
  <si>
    <t>3,4</t>
  </si>
  <si>
    <t>Z val diff mean</t>
  </si>
  <si>
    <t>Z diff values pair</t>
  </si>
  <si>
    <t>t val CI</t>
  </si>
  <si>
    <t>Dof 5</t>
  </si>
  <si>
    <t>iter 25</t>
  </si>
  <si>
    <t>Alpha</t>
  </si>
  <si>
    <t>Z mean</t>
  </si>
  <si>
    <t>Z std error</t>
  </si>
  <si>
    <t>Lower CI</t>
  </si>
  <si>
    <t>Upper CI</t>
  </si>
  <si>
    <t>1/2 width</t>
  </si>
  <si>
    <t>0 contained?</t>
  </si>
  <si>
    <t>Z value &gt; 0 means in pair(I,j) system I performs worse than system J</t>
  </si>
  <si>
    <t>Conclusion</t>
  </si>
  <si>
    <t>Select either op2 or op3</t>
  </si>
  <si>
    <t>Rank</t>
  </si>
  <si>
    <t>opt2 or opt3</t>
  </si>
  <si>
    <t>naïve</t>
  </si>
  <si>
    <t>NSGS</t>
  </si>
  <si>
    <t>adj t</t>
  </si>
  <si>
    <t>W34</t>
  </si>
  <si>
    <t>meaninfful delta</t>
  </si>
  <si>
    <t>W less delta</t>
  </si>
  <si>
    <t>means</t>
  </si>
  <si>
    <t>scenario0</t>
  </si>
  <si>
    <t>1,5</t>
  </si>
  <si>
    <t>2,5</t>
  </si>
  <si>
    <t>3,5</t>
  </si>
  <si>
    <t>4,5</t>
  </si>
  <si>
    <t>scen num</t>
  </si>
  <si>
    <t>Contains 0</t>
  </si>
  <si>
    <t>rank</t>
  </si>
  <si>
    <t>scen</t>
  </si>
  <si>
    <t>scen0</t>
  </si>
  <si>
    <t>Dof 9</t>
  </si>
  <si>
    <t>[ORIGINAL DATA COPY AND PASTE TO REPLACE]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</si>
</sst>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9" fontId="0" fillId="0" borderId="12" xfId="0" applyNumberFormat="1" applyBorder="1"/>
    <xf numFmtId="0" fontId="0" fillId="0" borderId="13" xfId="0" applyBorder="1"/>
    <xf numFmtId="0" fontId="16" fillId="0" borderId="0" xfId="0" applyFont="1"/>
    <xf numFmtId="0" fontId="16" fillId="0" borderId="13" xfId="0" applyFont="1" applyBorder="1"/>
    <xf numFmtId="0" fontId="0" fillId="34" borderId="0" xfId="0" applyFill="1"/>
    <xf numFmtId="0" fontId="0" fillId="34" borderId="0" xfId="0" applyNumberFormat="1" applyFill="1"/>
    <xf numFmtId="0" fontId="16" fillId="34" borderId="0" xfId="0" applyFont="1" applyFill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"/>
  <sheetViews>
    <sheetView workbookViewId="0">
      <selection activeCell="A17" sqref="A17:XFD25"/>
    </sheetView>
  </sheetViews>
  <sheetFormatPr defaultRowHeight="15"/>
  <cols>
    <col min="2" max="3" width="0" hidden="1" customWidth="1"/>
    <col min="5" max="5" width="15.5703125" customWidth="1"/>
    <col min="6" max="6" width="15.42578125" customWidth="1"/>
  </cols>
  <sheetData>
    <row r="1" spans="1:30">
      <c r="A1" t="s">
        <v>8</v>
      </c>
      <c r="D1" t="s">
        <v>0</v>
      </c>
      <c r="E1" t="s">
        <v>1</v>
      </c>
      <c r="F1" t="s">
        <v>2</v>
      </c>
    </row>
    <row r="2" spans="1:30">
      <c r="A2">
        <f>1</f>
        <v>1</v>
      </c>
      <c r="D2" t="s">
        <v>3</v>
      </c>
      <c r="E2">
        <v>49.161999999999999</v>
      </c>
      <c r="F2" s="1">
        <v>53.349999999999902</v>
      </c>
      <c r="G2">
        <v>66.099999999999994</v>
      </c>
      <c r="H2">
        <v>53.499999999999901</v>
      </c>
      <c r="I2">
        <v>70.599999999999994</v>
      </c>
      <c r="J2">
        <v>29.9499999999999</v>
      </c>
      <c r="K2">
        <v>50.4</v>
      </c>
      <c r="L2">
        <v>38.25</v>
      </c>
      <c r="M2">
        <v>38</v>
      </c>
      <c r="N2">
        <v>49.7</v>
      </c>
      <c r="O2">
        <v>48.25</v>
      </c>
      <c r="P2">
        <v>52.599999999999902</v>
      </c>
      <c r="Q2">
        <v>55.499999999999901</v>
      </c>
      <c r="R2">
        <v>38.549999999999997</v>
      </c>
      <c r="S2">
        <v>46.85</v>
      </c>
      <c r="T2">
        <v>63.849999999999902</v>
      </c>
      <c r="U2">
        <v>37.65</v>
      </c>
      <c r="V2">
        <v>50.75</v>
      </c>
      <c r="W2">
        <v>50.899999999999899</v>
      </c>
      <c r="X2">
        <v>37.299999999999997</v>
      </c>
      <c r="Y2">
        <v>58.3</v>
      </c>
      <c r="Z2">
        <v>65.75</v>
      </c>
      <c r="AA2">
        <v>73.75</v>
      </c>
      <c r="AB2">
        <v>39.699999999999903</v>
      </c>
      <c r="AC2">
        <v>20.549999999999901</v>
      </c>
      <c r="AD2">
        <v>38.949999999999903</v>
      </c>
    </row>
    <row r="3" spans="1:30">
      <c r="A3">
        <f>1+A2</f>
        <v>2</v>
      </c>
      <c r="D3" t="s">
        <v>4</v>
      </c>
      <c r="E3">
        <v>34.4</v>
      </c>
      <c r="F3" s="1">
        <v>30.85</v>
      </c>
      <c r="G3">
        <v>44.749999999999901</v>
      </c>
      <c r="H3">
        <v>34.349999999999902</v>
      </c>
      <c r="I3">
        <v>44.999999999999901</v>
      </c>
      <c r="J3">
        <v>15.4</v>
      </c>
      <c r="K3">
        <v>36.049999999999997</v>
      </c>
      <c r="L3">
        <v>24.6999999999999</v>
      </c>
      <c r="M3">
        <v>28.65</v>
      </c>
      <c r="N3">
        <v>29.799999999999901</v>
      </c>
      <c r="O3">
        <v>28.15</v>
      </c>
      <c r="P3">
        <v>45.65</v>
      </c>
      <c r="Q3">
        <v>44.3</v>
      </c>
      <c r="R3">
        <v>23.5</v>
      </c>
      <c r="S3">
        <v>36</v>
      </c>
      <c r="T3">
        <v>39.449999999999903</v>
      </c>
      <c r="U3">
        <v>18.149999999999999</v>
      </c>
      <c r="V3">
        <v>30.65</v>
      </c>
      <c r="W3">
        <v>35.5</v>
      </c>
      <c r="X3">
        <v>29.75</v>
      </c>
      <c r="Y3">
        <v>38.450000000000003</v>
      </c>
      <c r="Z3">
        <v>51.9</v>
      </c>
      <c r="AA3">
        <v>60.15</v>
      </c>
      <c r="AB3">
        <v>36.299999999999997</v>
      </c>
      <c r="AC3">
        <v>24.2</v>
      </c>
      <c r="AD3">
        <v>28.349999999999898</v>
      </c>
    </row>
    <row r="4" spans="1:30">
      <c r="A4">
        <f t="shared" ref="A4:A5" si="0">1+A3</f>
        <v>3</v>
      </c>
      <c r="D4" t="s">
        <v>5</v>
      </c>
      <c r="E4">
        <v>30.79</v>
      </c>
      <c r="F4" s="1">
        <v>30.9499999999999</v>
      </c>
      <c r="G4">
        <v>45.3</v>
      </c>
      <c r="H4">
        <v>31.299999999999901</v>
      </c>
      <c r="I4">
        <v>46.8</v>
      </c>
      <c r="J4">
        <v>10.3</v>
      </c>
      <c r="K4">
        <v>29.4499999999999</v>
      </c>
      <c r="L4">
        <v>22.049999999999901</v>
      </c>
      <c r="M4">
        <v>21.849999999999898</v>
      </c>
      <c r="N4">
        <v>24.4</v>
      </c>
      <c r="O4">
        <v>26.049999999999901</v>
      </c>
      <c r="P4">
        <v>40.450000000000003</v>
      </c>
      <c r="Q4">
        <v>35.9</v>
      </c>
      <c r="R4">
        <v>26.15</v>
      </c>
      <c r="S4">
        <v>30.799999999999901</v>
      </c>
      <c r="T4">
        <v>42.199999999999903</v>
      </c>
      <c r="U4">
        <v>20.2</v>
      </c>
      <c r="V4">
        <v>31.4499999999999</v>
      </c>
      <c r="W4">
        <v>30.65</v>
      </c>
      <c r="X4">
        <v>24.099999999999898</v>
      </c>
      <c r="Y4">
        <v>38.549999999999997</v>
      </c>
      <c r="Z4">
        <v>46.199999999999903</v>
      </c>
      <c r="AA4">
        <v>51.3</v>
      </c>
      <c r="AB4">
        <v>25.4</v>
      </c>
      <c r="AC4">
        <v>17.7</v>
      </c>
      <c r="AD4">
        <v>20.25</v>
      </c>
    </row>
    <row r="5" spans="1:30">
      <c r="A5">
        <f t="shared" si="0"/>
        <v>4</v>
      </c>
      <c r="D5" t="s">
        <v>6</v>
      </c>
      <c r="E5">
        <v>30.933999999999902</v>
      </c>
      <c r="F5" s="1">
        <v>30.9499999999999</v>
      </c>
      <c r="G5">
        <v>45.3</v>
      </c>
      <c r="H5">
        <v>31.299999999999901</v>
      </c>
      <c r="I5">
        <v>46.8</v>
      </c>
      <c r="J5">
        <v>10.7</v>
      </c>
      <c r="K5">
        <v>29.4499999999999</v>
      </c>
      <c r="L5">
        <v>25.6</v>
      </c>
      <c r="M5">
        <v>21.099999999999898</v>
      </c>
      <c r="N5">
        <v>24.4</v>
      </c>
      <c r="O5">
        <v>26.049999999999901</v>
      </c>
      <c r="P5">
        <v>40.450000000000003</v>
      </c>
      <c r="Q5">
        <v>35.9</v>
      </c>
      <c r="R5">
        <v>26.15</v>
      </c>
      <c r="S5">
        <v>30.799999999999901</v>
      </c>
      <c r="T5">
        <v>42.199999999999903</v>
      </c>
      <c r="U5">
        <v>19.899999999999999</v>
      </c>
      <c r="V5">
        <v>31.4499999999999</v>
      </c>
      <c r="W5">
        <v>30.65</v>
      </c>
      <c r="X5">
        <v>24.099999999999898</v>
      </c>
      <c r="Y5">
        <v>38.549999999999997</v>
      </c>
      <c r="Z5">
        <v>46.199999999999903</v>
      </c>
      <c r="AA5">
        <v>51.949999999999903</v>
      </c>
      <c r="AB5">
        <v>25.249999999999901</v>
      </c>
      <c r="AC5">
        <v>18.649999999999999</v>
      </c>
      <c r="AD5">
        <v>19.5</v>
      </c>
    </row>
    <row r="8" spans="1:30">
      <c r="D8" t="s">
        <v>7</v>
      </c>
      <c r="E8" t="s">
        <v>15</v>
      </c>
      <c r="F8" t="s">
        <v>16</v>
      </c>
    </row>
    <row r="9" spans="1:30">
      <c r="A9">
        <f>1</f>
        <v>1</v>
      </c>
      <c r="B9">
        <v>1</v>
      </c>
      <c r="C9">
        <v>2</v>
      </c>
      <c r="D9" t="s">
        <v>9</v>
      </c>
      <c r="E9">
        <f ca="1">OFFSET(E$1,$B9,0)-OFFSET(E$1,$C9,0)</f>
        <v>14.762</v>
      </c>
      <c r="F9">
        <f ca="1">OFFSET(F$1,$B9,0)-OFFSET(F$1,$C9,0)</f>
        <v>22.499999999999901</v>
      </c>
      <c r="G9">
        <f t="shared" ref="G9:AD14" ca="1" si="1">OFFSET(G$1,$B9,0)-OFFSET(G$1,$C9,0)</f>
        <v>21.350000000000094</v>
      </c>
      <c r="H9">
        <f t="shared" ca="1" si="1"/>
        <v>19.149999999999999</v>
      </c>
      <c r="I9">
        <f t="shared" ca="1" si="1"/>
        <v>25.600000000000094</v>
      </c>
      <c r="J9">
        <f t="shared" ca="1" si="1"/>
        <v>14.549999999999899</v>
      </c>
      <c r="K9">
        <f t="shared" ca="1" si="1"/>
        <v>14.350000000000001</v>
      </c>
      <c r="L9">
        <f t="shared" ca="1" si="1"/>
        <v>13.5500000000001</v>
      </c>
      <c r="M9">
        <f t="shared" ca="1" si="1"/>
        <v>9.3500000000000014</v>
      </c>
      <c r="N9">
        <f t="shared" ca="1" si="1"/>
        <v>19.900000000000102</v>
      </c>
      <c r="O9">
        <f t="shared" ca="1" si="1"/>
        <v>20.100000000000001</v>
      </c>
      <c r="P9">
        <f t="shared" ca="1" si="1"/>
        <v>6.9499999999999034</v>
      </c>
      <c r="Q9">
        <f t="shared" ca="1" si="1"/>
        <v>11.199999999999903</v>
      </c>
      <c r="R9">
        <f t="shared" ca="1" si="1"/>
        <v>15.049999999999997</v>
      </c>
      <c r="S9">
        <f t="shared" ca="1" si="1"/>
        <v>10.850000000000001</v>
      </c>
      <c r="T9">
        <f t="shared" ca="1" si="1"/>
        <v>24.4</v>
      </c>
      <c r="U9">
        <f t="shared" ca="1" si="1"/>
        <v>19.5</v>
      </c>
      <c r="V9">
        <f t="shared" ca="1" si="1"/>
        <v>20.100000000000001</v>
      </c>
      <c r="W9">
        <f t="shared" ca="1" si="1"/>
        <v>15.399999999999899</v>
      </c>
      <c r="X9">
        <f t="shared" ca="1" si="1"/>
        <v>7.5499999999999972</v>
      </c>
      <c r="Y9">
        <f t="shared" ca="1" si="1"/>
        <v>19.849999999999994</v>
      </c>
      <c r="Z9">
        <f t="shared" ca="1" si="1"/>
        <v>13.850000000000001</v>
      </c>
      <c r="AA9">
        <f t="shared" ca="1" si="1"/>
        <v>13.600000000000001</v>
      </c>
      <c r="AB9">
        <f t="shared" ca="1" si="1"/>
        <v>3.3999999999999062</v>
      </c>
      <c r="AC9">
        <f t="shared" ca="1" si="1"/>
        <v>-3.6500000000000981</v>
      </c>
      <c r="AD9">
        <f t="shared" ca="1" si="1"/>
        <v>10.600000000000005</v>
      </c>
    </row>
    <row r="10" spans="1:30">
      <c r="A10">
        <f>1+A9</f>
        <v>2</v>
      </c>
      <c r="B10">
        <v>1</v>
      </c>
      <c r="C10">
        <v>3</v>
      </c>
      <c r="D10" t="s">
        <v>10</v>
      </c>
      <c r="E10">
        <f t="shared" ref="E10:T14" ca="1" si="2">OFFSET(E$1,$B10,0)-OFFSET(E$1,$C10,0)</f>
        <v>18.372</v>
      </c>
      <c r="F10">
        <f t="shared" ca="1" si="2"/>
        <v>22.400000000000002</v>
      </c>
      <c r="G10">
        <f t="shared" ca="1" si="2"/>
        <v>20.799999999999997</v>
      </c>
      <c r="H10">
        <f t="shared" ca="1" si="2"/>
        <v>22.2</v>
      </c>
      <c r="I10">
        <f t="shared" ca="1" si="2"/>
        <v>23.799999999999997</v>
      </c>
      <c r="J10">
        <f t="shared" ca="1" si="2"/>
        <v>19.649999999999899</v>
      </c>
      <c r="K10">
        <f t="shared" ca="1" si="2"/>
        <v>20.950000000000099</v>
      </c>
      <c r="L10">
        <f t="shared" ca="1" si="2"/>
        <v>16.200000000000099</v>
      </c>
      <c r="M10">
        <f t="shared" ca="1" si="2"/>
        <v>16.150000000000102</v>
      </c>
      <c r="N10">
        <f t="shared" ca="1" si="2"/>
        <v>25.300000000000004</v>
      </c>
      <c r="O10">
        <f t="shared" ca="1" si="2"/>
        <v>22.200000000000099</v>
      </c>
      <c r="P10">
        <f t="shared" ca="1" si="2"/>
        <v>12.149999999999899</v>
      </c>
      <c r="Q10">
        <f t="shared" ca="1" si="2"/>
        <v>19.599999999999902</v>
      </c>
      <c r="R10">
        <f t="shared" ca="1" si="2"/>
        <v>12.399999999999999</v>
      </c>
      <c r="S10">
        <f t="shared" ca="1" si="2"/>
        <v>16.0500000000001</v>
      </c>
      <c r="T10">
        <f t="shared" ca="1" si="2"/>
        <v>21.65</v>
      </c>
      <c r="U10">
        <f t="shared" ca="1" si="1"/>
        <v>17.45</v>
      </c>
      <c r="V10">
        <f t="shared" ca="1" si="1"/>
        <v>19.3000000000001</v>
      </c>
      <c r="W10">
        <f t="shared" ca="1" si="1"/>
        <v>20.249999999999901</v>
      </c>
      <c r="X10">
        <f t="shared" ca="1" si="1"/>
        <v>13.200000000000099</v>
      </c>
      <c r="Y10">
        <f t="shared" ca="1" si="1"/>
        <v>19.75</v>
      </c>
      <c r="Z10">
        <f t="shared" ca="1" si="1"/>
        <v>19.550000000000097</v>
      </c>
      <c r="AA10">
        <f t="shared" ca="1" si="1"/>
        <v>22.450000000000003</v>
      </c>
      <c r="AB10">
        <f t="shared" ca="1" si="1"/>
        <v>14.299999999999905</v>
      </c>
      <c r="AC10">
        <f t="shared" ca="1" si="1"/>
        <v>2.8499999999999019</v>
      </c>
      <c r="AD10">
        <f t="shared" ca="1" si="1"/>
        <v>18.699999999999903</v>
      </c>
    </row>
    <row r="11" spans="1:30">
      <c r="A11">
        <f t="shared" ref="A11:A14" si="3">1+A10</f>
        <v>3</v>
      </c>
      <c r="B11">
        <v>1</v>
      </c>
      <c r="C11">
        <v>4</v>
      </c>
      <c r="D11" t="s">
        <v>11</v>
      </c>
      <c r="E11">
        <f t="shared" ca="1" si="2"/>
        <v>18.228000000000097</v>
      </c>
      <c r="F11">
        <f t="shared" ca="1" si="2"/>
        <v>22.400000000000002</v>
      </c>
      <c r="G11">
        <f t="shared" ca="1" si="1"/>
        <v>20.799999999999997</v>
      </c>
      <c r="H11">
        <f t="shared" ca="1" si="1"/>
        <v>22.2</v>
      </c>
      <c r="I11">
        <f t="shared" ca="1" si="1"/>
        <v>23.799999999999997</v>
      </c>
      <c r="J11">
        <f t="shared" ca="1" si="1"/>
        <v>19.249999999999901</v>
      </c>
      <c r="K11">
        <f t="shared" ca="1" si="1"/>
        <v>20.950000000000099</v>
      </c>
      <c r="L11">
        <f t="shared" ca="1" si="1"/>
        <v>12.649999999999999</v>
      </c>
      <c r="M11">
        <f t="shared" ca="1" si="1"/>
        <v>16.900000000000102</v>
      </c>
      <c r="N11">
        <f t="shared" ca="1" si="1"/>
        <v>25.300000000000004</v>
      </c>
      <c r="O11">
        <f t="shared" ca="1" si="1"/>
        <v>22.200000000000099</v>
      </c>
      <c r="P11">
        <f t="shared" ca="1" si="1"/>
        <v>12.149999999999899</v>
      </c>
      <c r="Q11">
        <f t="shared" ca="1" si="1"/>
        <v>19.599999999999902</v>
      </c>
      <c r="R11">
        <f t="shared" ca="1" si="1"/>
        <v>12.399999999999999</v>
      </c>
      <c r="S11">
        <f t="shared" ca="1" si="1"/>
        <v>16.0500000000001</v>
      </c>
      <c r="T11">
        <f t="shared" ca="1" si="1"/>
        <v>21.65</v>
      </c>
      <c r="U11">
        <f t="shared" ca="1" si="1"/>
        <v>17.75</v>
      </c>
      <c r="V11">
        <f t="shared" ca="1" si="1"/>
        <v>19.3000000000001</v>
      </c>
      <c r="W11">
        <f t="shared" ca="1" si="1"/>
        <v>20.249999999999901</v>
      </c>
      <c r="X11">
        <f t="shared" ca="1" si="1"/>
        <v>13.200000000000099</v>
      </c>
      <c r="Y11">
        <f t="shared" ca="1" si="1"/>
        <v>19.75</v>
      </c>
      <c r="Z11">
        <f t="shared" ca="1" si="1"/>
        <v>19.550000000000097</v>
      </c>
      <c r="AA11">
        <f t="shared" ca="1" si="1"/>
        <v>21.800000000000097</v>
      </c>
      <c r="AB11">
        <f t="shared" ca="1" si="1"/>
        <v>14.450000000000003</v>
      </c>
      <c r="AC11">
        <f t="shared" ca="1" si="1"/>
        <v>1.8999999999999027</v>
      </c>
      <c r="AD11">
        <f t="shared" ca="1" si="1"/>
        <v>19.449999999999903</v>
      </c>
    </row>
    <row r="12" spans="1:30">
      <c r="A12">
        <f t="shared" si="3"/>
        <v>4</v>
      </c>
      <c r="B12">
        <v>2</v>
      </c>
      <c r="C12">
        <v>3</v>
      </c>
      <c r="D12" t="s">
        <v>12</v>
      </c>
      <c r="E12">
        <f t="shared" ca="1" si="2"/>
        <v>3.6099999999999994</v>
      </c>
      <c r="F12">
        <f t="shared" ca="1" si="2"/>
        <v>-9.9999999999898392E-2</v>
      </c>
      <c r="G12">
        <f t="shared" ca="1" si="1"/>
        <v>-0.55000000000009663</v>
      </c>
      <c r="H12">
        <f t="shared" ca="1" si="1"/>
        <v>3.0500000000000007</v>
      </c>
      <c r="I12">
        <f t="shared" ca="1" si="1"/>
        <v>-1.8000000000000966</v>
      </c>
      <c r="J12">
        <f t="shared" ca="1" si="1"/>
        <v>5.0999999999999996</v>
      </c>
      <c r="K12">
        <f t="shared" ca="1" si="1"/>
        <v>6.6000000000000973</v>
      </c>
      <c r="L12">
        <f t="shared" ca="1" si="1"/>
        <v>2.6499999999999986</v>
      </c>
      <c r="M12">
        <f t="shared" ca="1" si="1"/>
        <v>6.8000000000001002</v>
      </c>
      <c r="N12">
        <f t="shared" ca="1" si="1"/>
        <v>5.3999999999999027</v>
      </c>
      <c r="O12">
        <f t="shared" ca="1" si="1"/>
        <v>2.1000000000000973</v>
      </c>
      <c r="P12">
        <f t="shared" ca="1" si="1"/>
        <v>5.1999999999999957</v>
      </c>
      <c r="Q12">
        <f t="shared" ca="1" si="1"/>
        <v>8.3999999999999986</v>
      </c>
      <c r="R12">
        <f t="shared" ca="1" si="1"/>
        <v>-2.6499999999999986</v>
      </c>
      <c r="S12">
        <f t="shared" ca="1" si="1"/>
        <v>5.2000000000000988</v>
      </c>
      <c r="T12">
        <f t="shared" ca="1" si="1"/>
        <v>-2.75</v>
      </c>
      <c r="U12">
        <f t="shared" ca="1" si="1"/>
        <v>-2.0500000000000007</v>
      </c>
      <c r="V12">
        <f t="shared" ca="1" si="1"/>
        <v>-0.79999999999990123</v>
      </c>
      <c r="W12">
        <f t="shared" ca="1" si="1"/>
        <v>4.8500000000000014</v>
      </c>
      <c r="X12">
        <f t="shared" ca="1" si="1"/>
        <v>5.6500000000001016</v>
      </c>
      <c r="Y12">
        <f t="shared" ca="1" si="1"/>
        <v>-9.9999999999994316E-2</v>
      </c>
      <c r="Z12">
        <f t="shared" ca="1" si="1"/>
        <v>5.7000000000000952</v>
      </c>
      <c r="AA12">
        <f t="shared" ca="1" si="1"/>
        <v>8.8500000000000014</v>
      </c>
      <c r="AB12">
        <f t="shared" ca="1" si="1"/>
        <v>10.899999999999999</v>
      </c>
      <c r="AC12">
        <f t="shared" ca="1" si="1"/>
        <v>6.5</v>
      </c>
      <c r="AD12">
        <f t="shared" ca="1" si="1"/>
        <v>8.0999999999998984</v>
      </c>
    </row>
    <row r="13" spans="1:30">
      <c r="A13">
        <f t="shared" si="3"/>
        <v>5</v>
      </c>
      <c r="B13">
        <v>2</v>
      </c>
      <c r="C13">
        <v>4</v>
      </c>
      <c r="D13" t="s">
        <v>13</v>
      </c>
      <c r="E13">
        <f t="shared" ca="1" si="2"/>
        <v>3.466000000000097</v>
      </c>
      <c r="F13">
        <f t="shared" ca="1" si="2"/>
        <v>-9.9999999999898392E-2</v>
      </c>
      <c r="G13">
        <f t="shared" ca="1" si="1"/>
        <v>-0.55000000000009663</v>
      </c>
      <c r="H13">
        <f t="shared" ca="1" si="1"/>
        <v>3.0500000000000007</v>
      </c>
      <c r="I13">
        <f t="shared" ca="1" si="1"/>
        <v>-1.8000000000000966</v>
      </c>
      <c r="J13">
        <f t="shared" ca="1" si="1"/>
        <v>4.7000000000000011</v>
      </c>
      <c r="K13">
        <f t="shared" ca="1" si="1"/>
        <v>6.6000000000000973</v>
      </c>
      <c r="L13">
        <f t="shared" ca="1" si="1"/>
        <v>-0.90000000000010161</v>
      </c>
      <c r="M13">
        <f t="shared" ca="1" si="1"/>
        <v>7.5500000000001002</v>
      </c>
      <c r="N13">
        <f t="shared" ca="1" si="1"/>
        <v>5.3999999999999027</v>
      </c>
      <c r="O13">
        <f t="shared" ca="1" si="1"/>
        <v>2.1000000000000973</v>
      </c>
      <c r="P13">
        <f t="shared" ca="1" si="1"/>
        <v>5.1999999999999957</v>
      </c>
      <c r="Q13">
        <f t="shared" ca="1" si="1"/>
        <v>8.3999999999999986</v>
      </c>
      <c r="R13">
        <f t="shared" ca="1" si="1"/>
        <v>-2.6499999999999986</v>
      </c>
      <c r="S13">
        <f t="shared" ca="1" si="1"/>
        <v>5.2000000000000988</v>
      </c>
      <c r="T13">
        <f t="shared" ca="1" si="1"/>
        <v>-2.75</v>
      </c>
      <c r="U13">
        <f t="shared" ca="1" si="1"/>
        <v>-1.75</v>
      </c>
      <c r="V13">
        <f t="shared" ca="1" si="1"/>
        <v>-0.79999999999990123</v>
      </c>
      <c r="W13">
        <f t="shared" ca="1" si="1"/>
        <v>4.8500000000000014</v>
      </c>
      <c r="X13">
        <f t="shared" ca="1" si="1"/>
        <v>5.6500000000001016</v>
      </c>
      <c r="Y13">
        <f t="shared" ca="1" si="1"/>
        <v>-9.9999999999994316E-2</v>
      </c>
      <c r="Z13">
        <f t="shared" ca="1" si="1"/>
        <v>5.7000000000000952</v>
      </c>
      <c r="AA13">
        <f t="shared" ca="1" si="1"/>
        <v>8.2000000000000952</v>
      </c>
      <c r="AB13">
        <f t="shared" ca="1" si="1"/>
        <v>11.050000000000097</v>
      </c>
      <c r="AC13">
        <f t="shared" ca="1" si="1"/>
        <v>5.5500000000000007</v>
      </c>
      <c r="AD13">
        <f t="shared" ca="1" si="1"/>
        <v>8.8499999999998984</v>
      </c>
    </row>
    <row r="14" spans="1:30">
      <c r="A14">
        <f t="shared" si="3"/>
        <v>6</v>
      </c>
      <c r="B14">
        <v>3</v>
      </c>
      <c r="C14">
        <v>4</v>
      </c>
      <c r="D14" t="s">
        <v>14</v>
      </c>
      <c r="E14">
        <f t="shared" ca="1" si="2"/>
        <v>-0.14399999999990243</v>
      </c>
      <c r="F14">
        <f t="shared" ca="1" si="2"/>
        <v>0</v>
      </c>
      <c r="G14">
        <f t="shared" ca="1" si="1"/>
        <v>0</v>
      </c>
      <c r="H14">
        <f t="shared" ca="1" si="1"/>
        <v>0</v>
      </c>
      <c r="I14">
        <f t="shared" ca="1" si="1"/>
        <v>0</v>
      </c>
      <c r="J14">
        <f t="shared" ca="1" si="1"/>
        <v>-0.39999999999999858</v>
      </c>
      <c r="K14">
        <f t="shared" ca="1" si="1"/>
        <v>0</v>
      </c>
      <c r="L14">
        <f t="shared" ca="1" si="1"/>
        <v>-3.5500000000001002</v>
      </c>
      <c r="M14">
        <f t="shared" ca="1" si="1"/>
        <v>0.75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0.30000000000000071</v>
      </c>
      <c r="V14">
        <f t="shared" ca="1" si="1"/>
        <v>0</v>
      </c>
      <c r="W14">
        <f t="shared" ca="1" si="1"/>
        <v>0</v>
      </c>
      <c r="X14">
        <f t="shared" ca="1" si="1"/>
        <v>0</v>
      </c>
      <c r="Y14">
        <f t="shared" ca="1" si="1"/>
        <v>0</v>
      </c>
      <c r="Z14">
        <f t="shared" ca="1" si="1"/>
        <v>0</v>
      </c>
      <c r="AA14">
        <f t="shared" ca="1" si="1"/>
        <v>-0.64999999999990621</v>
      </c>
      <c r="AB14">
        <f t="shared" ca="1" si="1"/>
        <v>0.15000000000009805</v>
      </c>
      <c r="AC14">
        <f t="shared" ca="1" si="1"/>
        <v>-0.94999999999999929</v>
      </c>
      <c r="AD14">
        <f t="shared" ca="1" si="1"/>
        <v>0.75</v>
      </c>
    </row>
    <row r="16" spans="1:30" ht="15.75" thickBot="1"/>
    <row r="17" spans="1:12" ht="15.75" thickBot="1">
      <c r="A17" s="2" t="s">
        <v>17</v>
      </c>
      <c r="B17" s="3"/>
      <c r="C17" s="3"/>
      <c r="D17" s="4">
        <v>2.2570000000000001</v>
      </c>
      <c r="E17" s="3" t="s">
        <v>18</v>
      </c>
      <c r="F17" s="3" t="s">
        <v>19</v>
      </c>
      <c r="G17" s="3" t="s">
        <v>20</v>
      </c>
      <c r="H17" s="5">
        <v>0.9</v>
      </c>
    </row>
    <row r="19" spans="1:12">
      <c r="D19" s="6" t="s">
        <v>7</v>
      </c>
      <c r="E19" s="6" t="s">
        <v>21</v>
      </c>
      <c r="F19" s="6" t="s">
        <v>22</v>
      </c>
      <c r="G19" s="6" t="s">
        <v>25</v>
      </c>
      <c r="I19" t="s">
        <v>23</v>
      </c>
      <c r="J19" t="s">
        <v>24</v>
      </c>
      <c r="L19" t="s">
        <v>26</v>
      </c>
    </row>
    <row r="20" spans="1:12">
      <c r="A20">
        <f>1</f>
        <v>1</v>
      </c>
      <c r="B20">
        <v>1</v>
      </c>
      <c r="C20">
        <v>2</v>
      </c>
      <c r="D20" t="s">
        <v>9</v>
      </c>
      <c r="E20">
        <f ca="1">E9</f>
        <v>14.762</v>
      </c>
      <c r="F20">
        <f ca="1">STDEVA(F9:AD9)/SQRT(25)</f>
        <v>1.3691277028336986</v>
      </c>
      <c r="G20">
        <f ca="1">F20*$D$17</f>
        <v>3.0901212252956576</v>
      </c>
      <c r="I20">
        <f ca="1">E20-G20</f>
        <v>11.671878774704343</v>
      </c>
      <c r="J20">
        <f ca="1">E20+G20</f>
        <v>17.852121225295658</v>
      </c>
      <c r="L20" t="str">
        <f ca="1">IF(AND(I20&lt;0,J20&gt;0),"yes","no")</f>
        <v>no</v>
      </c>
    </row>
    <row r="21" spans="1:12">
      <c r="A21">
        <f>1+A20</f>
        <v>2</v>
      </c>
      <c r="B21">
        <v>1</v>
      </c>
      <c r="C21">
        <v>3</v>
      </c>
      <c r="D21" t="s">
        <v>10</v>
      </c>
      <c r="E21">
        <f t="shared" ref="E21:E25" ca="1" si="4">E10</f>
        <v>18.372</v>
      </c>
      <c r="F21">
        <f t="shared" ref="F21:F25" ca="1" si="5">STDEVA(F10:AD10)/SQRT(25)</f>
        <v>0.95600767081999527</v>
      </c>
      <c r="G21">
        <f t="shared" ref="G21:G25" ca="1" si="6">F21*$D$17</f>
        <v>2.1577093130407294</v>
      </c>
      <c r="I21">
        <f t="shared" ref="I21:I25" ca="1" si="7">E21-G21</f>
        <v>16.21429068695927</v>
      </c>
      <c r="J21">
        <f t="shared" ref="J21:J25" ca="1" si="8">E21+G21</f>
        <v>20.52970931304073</v>
      </c>
      <c r="L21" t="str">
        <f t="shared" ref="L21:L25" ca="1" si="9">IF(AND(I21&lt;0,J21&gt;0),"yes","no")</f>
        <v>no</v>
      </c>
    </row>
    <row r="22" spans="1:12">
      <c r="A22">
        <f t="shared" ref="A22:A25" si="10">1+A21</f>
        <v>3</v>
      </c>
      <c r="B22">
        <v>1</v>
      </c>
      <c r="C22">
        <v>4</v>
      </c>
      <c r="D22" t="s">
        <v>11</v>
      </c>
      <c r="E22">
        <f t="shared" ca="1" si="4"/>
        <v>18.228000000000097</v>
      </c>
      <c r="F22">
        <f t="shared" ca="1" si="5"/>
        <v>0.997622507097082</v>
      </c>
      <c r="G22">
        <f t="shared" ca="1" si="6"/>
        <v>2.2516339985181144</v>
      </c>
      <c r="I22">
        <f t="shared" ca="1" si="7"/>
        <v>15.976366001481983</v>
      </c>
      <c r="J22">
        <f t="shared" ca="1" si="8"/>
        <v>20.47963399851821</v>
      </c>
      <c r="L22" t="str">
        <f t="shared" ca="1" si="9"/>
        <v>no</v>
      </c>
    </row>
    <row r="23" spans="1:12">
      <c r="A23">
        <f t="shared" si="10"/>
        <v>4</v>
      </c>
      <c r="B23">
        <v>2</v>
      </c>
      <c r="C23">
        <v>3</v>
      </c>
      <c r="D23" t="s">
        <v>12</v>
      </c>
      <c r="E23">
        <f t="shared" ca="1" si="4"/>
        <v>3.6099999999999994</v>
      </c>
      <c r="F23">
        <f t="shared" ca="1" si="5"/>
        <v>0.79630396206473897</v>
      </c>
      <c r="G23">
        <f t="shared" ca="1" si="6"/>
        <v>1.7972580423801159</v>
      </c>
      <c r="I23">
        <f t="shared" ca="1" si="7"/>
        <v>1.8127419576198835</v>
      </c>
      <c r="J23">
        <f t="shared" ca="1" si="8"/>
        <v>5.4072580423801151</v>
      </c>
      <c r="L23" t="str">
        <f t="shared" ca="1" si="9"/>
        <v>no</v>
      </c>
    </row>
    <row r="24" spans="1:12">
      <c r="A24">
        <f t="shared" si="10"/>
        <v>5</v>
      </c>
      <c r="B24">
        <v>2</v>
      </c>
      <c r="C24">
        <v>4</v>
      </c>
      <c r="D24" t="s">
        <v>13</v>
      </c>
      <c r="E24">
        <f t="shared" ca="1" si="4"/>
        <v>3.466000000000097</v>
      </c>
      <c r="F24">
        <f t="shared" ca="1" si="5"/>
        <v>0.81537169438238855</v>
      </c>
      <c r="G24">
        <f t="shared" ca="1" si="6"/>
        <v>1.840293914221051</v>
      </c>
      <c r="I24">
        <f t="shared" ca="1" si="7"/>
        <v>1.625706085779046</v>
      </c>
      <c r="J24">
        <f t="shared" ca="1" si="8"/>
        <v>5.3062939142211478</v>
      </c>
      <c r="L24" t="str">
        <f t="shared" ca="1" si="9"/>
        <v>no</v>
      </c>
    </row>
    <row r="25" spans="1:12">
      <c r="A25">
        <f t="shared" si="10"/>
        <v>6</v>
      </c>
      <c r="B25">
        <v>3</v>
      </c>
      <c r="C25">
        <v>4</v>
      </c>
      <c r="D25" t="s">
        <v>14</v>
      </c>
      <c r="E25">
        <f t="shared" ca="1" si="4"/>
        <v>-0.14399999999990243</v>
      </c>
      <c r="F25">
        <f t="shared" ca="1" si="5"/>
        <v>0.15709126858825648</v>
      </c>
      <c r="G25">
        <f t="shared" ca="1" si="6"/>
        <v>0.35455499320369488</v>
      </c>
      <c r="I25">
        <f t="shared" ca="1" si="7"/>
        <v>-0.49855499320359731</v>
      </c>
      <c r="J25">
        <f t="shared" ca="1" si="8"/>
        <v>0.21055499320379245</v>
      </c>
      <c r="L25" t="str">
        <f t="shared" ca="1" si="9"/>
        <v>yes</v>
      </c>
    </row>
    <row r="27" spans="1:12">
      <c r="D27" s="7" t="s">
        <v>27</v>
      </c>
    </row>
    <row r="29" spans="1:12">
      <c r="D29" t="s">
        <v>30</v>
      </c>
    </row>
    <row r="30" spans="1:12">
      <c r="D30">
        <v>1</v>
      </c>
      <c r="E30" t="s">
        <v>31</v>
      </c>
    </row>
    <row r="31" spans="1:12">
      <c r="D31">
        <v>2</v>
      </c>
      <c r="E31" t="s">
        <v>4</v>
      </c>
    </row>
    <row r="32" spans="1:12">
      <c r="D32">
        <v>3</v>
      </c>
      <c r="E32" t="s">
        <v>32</v>
      </c>
    </row>
    <row r="36" spans="1:9">
      <c r="D36" t="s">
        <v>28</v>
      </c>
    </row>
    <row r="37" spans="1:9">
      <c r="E37" t="s">
        <v>29</v>
      </c>
    </row>
    <row r="40" spans="1:9">
      <c r="A40" t="s">
        <v>33</v>
      </c>
    </row>
    <row r="41" spans="1:9">
      <c r="D41" t="s">
        <v>34</v>
      </c>
      <c r="E41">
        <f>D17</f>
        <v>2.2570000000000001</v>
      </c>
      <c r="G41" t="s">
        <v>36</v>
      </c>
      <c r="I41">
        <v>5</v>
      </c>
    </row>
    <row r="43" spans="1:9">
      <c r="D43" t="s">
        <v>35</v>
      </c>
      <c r="E43">
        <f>E41*(VARA(F4:AD4)/25+VARA(F5:AD5)/25)^0.5</f>
        <v>6.5859125930866655</v>
      </c>
    </row>
    <row r="45" spans="1:9">
      <c r="D45" t="s">
        <v>37</v>
      </c>
      <c r="F45">
        <f>MAX(0,E43-I41)</f>
        <v>1.5859125930866655</v>
      </c>
    </row>
    <row r="47" spans="1:9">
      <c r="E47" t="s">
        <v>38</v>
      </c>
    </row>
    <row r="48" spans="1:9">
      <c r="E48">
        <v>3</v>
      </c>
      <c r="F48">
        <f>E4</f>
        <v>30.79</v>
      </c>
      <c r="H48">
        <f>F48+F45</f>
        <v>32.375912593086667</v>
      </c>
    </row>
    <row r="49" spans="5:6">
      <c r="E49">
        <v>4</v>
      </c>
      <c r="F49">
        <f>E5</f>
        <v>30.933999999999902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0"/>
  <sheetViews>
    <sheetView tabSelected="1" zoomScale="130" zoomScaleNormal="130" workbookViewId="0">
      <selection activeCell="G25" sqref="G25"/>
    </sheetView>
  </sheetViews>
  <sheetFormatPr defaultRowHeight="15"/>
  <cols>
    <col min="6" max="6" width="14.140625" bestFit="1" customWidth="1"/>
    <col min="7" max="7" width="15.7109375" bestFit="1" customWidth="1"/>
  </cols>
  <sheetData>
    <row r="1" spans="1:31" s="9" customFormat="1">
      <c r="A1" s="12" t="s">
        <v>44</v>
      </c>
      <c r="B1" s="12" t="s">
        <v>0</v>
      </c>
      <c r="C1" s="12" t="s">
        <v>1</v>
      </c>
      <c r="D1" s="12" t="s">
        <v>2</v>
      </c>
      <c r="E1" s="11" t="s">
        <v>50</v>
      </c>
    </row>
    <row r="2" spans="1:31" s="9" customFormat="1">
      <c r="A2" s="9">
        <v>1</v>
      </c>
      <c r="B2" s="9" t="s">
        <v>39</v>
      </c>
      <c r="C2" s="9">
        <v>47.961999999999897</v>
      </c>
      <c r="D2" s="10">
        <v>49.199999999999903</v>
      </c>
      <c r="E2" s="9">
        <v>66.55</v>
      </c>
      <c r="F2" s="9">
        <v>51.25</v>
      </c>
      <c r="G2" s="9">
        <v>68.649999999999906</v>
      </c>
      <c r="H2" s="9">
        <v>30.099999999999898</v>
      </c>
      <c r="I2" s="9">
        <v>47.9</v>
      </c>
      <c r="J2" s="9">
        <v>38.65</v>
      </c>
      <c r="K2" s="9">
        <v>40.199999999999903</v>
      </c>
      <c r="L2" s="9">
        <v>46.599999999999902</v>
      </c>
      <c r="M2" s="9">
        <v>46.15</v>
      </c>
      <c r="N2" s="9">
        <v>47.349999999999902</v>
      </c>
      <c r="O2" s="9">
        <v>57.8</v>
      </c>
      <c r="P2" s="9">
        <v>40.049999999999997</v>
      </c>
      <c r="Q2" s="9">
        <v>49.099999999999902</v>
      </c>
      <c r="R2" s="9">
        <v>62.25</v>
      </c>
      <c r="S2" s="9">
        <v>38.699999999999903</v>
      </c>
      <c r="T2" s="9">
        <v>45.55</v>
      </c>
      <c r="U2" s="9">
        <v>48.849999999999902</v>
      </c>
      <c r="V2" s="9">
        <v>34</v>
      </c>
      <c r="W2" s="9">
        <v>60.449999999999903</v>
      </c>
      <c r="X2" s="9">
        <v>63.699999999999903</v>
      </c>
      <c r="Y2" s="9">
        <v>73.899999999999906</v>
      </c>
      <c r="Z2" s="9">
        <v>37.299999999999997</v>
      </c>
      <c r="AA2" s="9">
        <v>19.75</v>
      </c>
      <c r="AB2" s="9">
        <v>35.049999999999997</v>
      </c>
    </row>
    <row r="3" spans="1:31" s="9" customFormat="1">
      <c r="A3" s="9">
        <f>1+A2</f>
        <v>2</v>
      </c>
      <c r="B3" s="9" t="s">
        <v>3</v>
      </c>
      <c r="C3" s="9">
        <v>50.64</v>
      </c>
      <c r="D3" s="10">
        <v>53.949999999999903</v>
      </c>
      <c r="E3" s="9">
        <v>68.349999999999994</v>
      </c>
      <c r="F3" s="9">
        <v>52.849999999999902</v>
      </c>
      <c r="G3" s="9">
        <v>71.95</v>
      </c>
      <c r="H3" s="9">
        <v>30.4</v>
      </c>
      <c r="I3" s="9">
        <v>53.599999999999902</v>
      </c>
      <c r="J3" s="9">
        <v>40.349999999999902</v>
      </c>
      <c r="K3" s="9">
        <v>39.65</v>
      </c>
      <c r="L3" s="9">
        <v>50.15</v>
      </c>
      <c r="M3" s="9">
        <v>48.4</v>
      </c>
      <c r="N3" s="9">
        <v>52.899999999999899</v>
      </c>
      <c r="O3" s="9">
        <v>58.649999999999899</v>
      </c>
      <c r="P3" s="9">
        <v>42.15</v>
      </c>
      <c r="Q3" s="9">
        <v>51.95</v>
      </c>
      <c r="R3" s="9">
        <v>67.899999999999906</v>
      </c>
      <c r="S3" s="9">
        <v>38.4</v>
      </c>
      <c r="T3" s="9">
        <v>50.9</v>
      </c>
      <c r="U3" s="9">
        <v>51.349999999999902</v>
      </c>
      <c r="V3" s="9">
        <v>37.9</v>
      </c>
      <c r="W3" s="9">
        <v>59.65</v>
      </c>
      <c r="X3" s="9">
        <v>66.8</v>
      </c>
      <c r="Y3" s="9">
        <v>75.699999999999903</v>
      </c>
      <c r="Z3" s="9">
        <v>41.949999999999903</v>
      </c>
      <c r="AA3" s="9">
        <v>24</v>
      </c>
      <c r="AB3" s="9">
        <v>36.15</v>
      </c>
    </row>
    <row r="4" spans="1:31" s="9" customFormat="1">
      <c r="A4" s="9">
        <f t="shared" ref="A4:A6" si="0">1+A3</f>
        <v>3</v>
      </c>
      <c r="B4" s="9" t="s">
        <v>4</v>
      </c>
      <c r="C4" s="9">
        <v>39.052</v>
      </c>
      <c r="D4" s="10">
        <v>36.799999999999997</v>
      </c>
      <c r="E4" s="9">
        <v>53.7</v>
      </c>
      <c r="F4" s="9">
        <v>39.75</v>
      </c>
      <c r="G4" s="9">
        <v>55.449999999999903</v>
      </c>
      <c r="H4" s="9">
        <v>18.95</v>
      </c>
      <c r="I4" s="9">
        <v>39.849999999999902</v>
      </c>
      <c r="J4" s="9">
        <v>28.549999999999901</v>
      </c>
      <c r="K4" s="9">
        <v>29.95</v>
      </c>
      <c r="L4" s="9">
        <v>34.25</v>
      </c>
      <c r="M4" s="9">
        <v>33.9</v>
      </c>
      <c r="N4" s="9">
        <v>46.099999999999902</v>
      </c>
      <c r="O4" s="9">
        <v>48.05</v>
      </c>
      <c r="P4" s="9">
        <v>31.349999999999898</v>
      </c>
      <c r="Q4" s="9">
        <v>39.699999999999903</v>
      </c>
      <c r="R4" s="9">
        <v>52.6</v>
      </c>
      <c r="S4" s="9">
        <v>27.85</v>
      </c>
      <c r="T4" s="9">
        <v>37</v>
      </c>
      <c r="U4" s="9">
        <v>40.049999999999997</v>
      </c>
      <c r="V4" s="9">
        <v>30.799999999999901</v>
      </c>
      <c r="W4" s="9">
        <v>45.55</v>
      </c>
      <c r="X4" s="9">
        <v>53.8</v>
      </c>
      <c r="Y4" s="9">
        <v>62.65</v>
      </c>
      <c r="Z4" s="9">
        <v>37</v>
      </c>
      <c r="AA4" s="9">
        <v>27.45</v>
      </c>
      <c r="AB4" s="9">
        <v>25.2</v>
      </c>
    </row>
    <row r="5" spans="1:31" s="9" customFormat="1">
      <c r="A5" s="9">
        <f t="shared" si="0"/>
        <v>4</v>
      </c>
      <c r="B5" s="9" t="s">
        <v>5</v>
      </c>
      <c r="C5" s="9">
        <v>38.552</v>
      </c>
      <c r="D5" s="10">
        <v>41.699999999999903</v>
      </c>
      <c r="E5" s="9">
        <v>53.9</v>
      </c>
      <c r="F5" s="9">
        <v>35.799999999999997</v>
      </c>
      <c r="G5" s="9">
        <v>56</v>
      </c>
      <c r="H5" s="9">
        <v>17.399999999999999</v>
      </c>
      <c r="I5" s="9">
        <v>44.849999999999902</v>
      </c>
      <c r="J5" s="9">
        <v>30.799999999999901</v>
      </c>
      <c r="K5" s="9">
        <v>27.65</v>
      </c>
      <c r="L5" s="9">
        <v>32.099999999999902</v>
      </c>
      <c r="M5" s="9">
        <v>33.35</v>
      </c>
      <c r="N5" s="9">
        <v>44.949999999999903</v>
      </c>
      <c r="O5" s="9">
        <v>46.949999999999903</v>
      </c>
      <c r="P5" s="9">
        <v>32.549999999999997</v>
      </c>
      <c r="Q5" s="9">
        <v>40.149999999999899</v>
      </c>
      <c r="R5" s="9">
        <v>55.65</v>
      </c>
      <c r="S5" s="9">
        <v>28.549999999999901</v>
      </c>
      <c r="T5" s="9">
        <v>37.849999999999902</v>
      </c>
      <c r="U5" s="9">
        <v>40.049999999999997</v>
      </c>
      <c r="V5" s="9">
        <v>25.35</v>
      </c>
      <c r="W5" s="9">
        <v>48.05</v>
      </c>
      <c r="X5" s="9">
        <v>53.85</v>
      </c>
      <c r="Y5" s="9">
        <v>60.649999999999899</v>
      </c>
      <c r="Z5" s="9">
        <v>32.549999999999997</v>
      </c>
      <c r="AA5" s="9">
        <v>20.45</v>
      </c>
      <c r="AB5" s="9">
        <v>22.65</v>
      </c>
    </row>
    <row r="6" spans="1:31" s="9" customFormat="1">
      <c r="A6" s="9">
        <f t="shared" si="0"/>
        <v>5</v>
      </c>
      <c r="B6" s="9" t="s">
        <v>6</v>
      </c>
      <c r="C6" s="9">
        <v>38.725999999999999</v>
      </c>
      <c r="D6" s="10">
        <v>41.699999999999903</v>
      </c>
      <c r="E6" s="9">
        <v>53.9</v>
      </c>
      <c r="F6" s="9">
        <v>35.799999999999997</v>
      </c>
      <c r="G6" s="9">
        <v>56</v>
      </c>
      <c r="H6" s="9">
        <v>18.75</v>
      </c>
      <c r="I6" s="9">
        <v>44.849999999999902</v>
      </c>
      <c r="J6" s="9">
        <v>33.799999999999997</v>
      </c>
      <c r="K6" s="9">
        <v>26.9</v>
      </c>
      <c r="L6" s="9">
        <v>32.099999999999902</v>
      </c>
      <c r="M6" s="9">
        <v>33.35</v>
      </c>
      <c r="N6" s="9">
        <v>44.949999999999903</v>
      </c>
      <c r="O6" s="9">
        <v>46.949999999999903</v>
      </c>
      <c r="P6" s="9">
        <v>32.549999999999997</v>
      </c>
      <c r="Q6" s="9">
        <v>40.149999999999899</v>
      </c>
      <c r="R6" s="9">
        <v>55.65</v>
      </c>
      <c r="S6" s="9">
        <v>28.4</v>
      </c>
      <c r="T6" s="9">
        <v>37.849999999999902</v>
      </c>
      <c r="U6" s="9">
        <v>40.049999999999997</v>
      </c>
      <c r="V6" s="9">
        <v>25.35</v>
      </c>
      <c r="W6" s="9">
        <v>48.05</v>
      </c>
      <c r="X6" s="9">
        <v>53.85</v>
      </c>
      <c r="Y6" s="9">
        <v>61.05</v>
      </c>
      <c r="Z6" s="9">
        <v>32.549999999999997</v>
      </c>
      <c r="AA6" s="9">
        <v>21.7</v>
      </c>
      <c r="AB6" s="9">
        <v>21.9</v>
      </c>
    </row>
    <row r="8" spans="1:31">
      <c r="E8" s="7" t="s">
        <v>7</v>
      </c>
      <c r="F8" s="7" t="s">
        <v>15</v>
      </c>
      <c r="G8" s="7" t="s">
        <v>16</v>
      </c>
    </row>
    <row r="9" spans="1:31">
      <c r="B9">
        <f>1</f>
        <v>1</v>
      </c>
      <c r="C9">
        <f>LEFT(E9,1)-0</f>
        <v>1</v>
      </c>
      <c r="D9">
        <f>RIGHT(E9,1)-0</f>
        <v>2</v>
      </c>
      <c r="E9" t="s">
        <v>9</v>
      </c>
      <c r="F9">
        <f ca="1">OFFSET(C$1,$C9,0)-OFFSET(C$1,$D9,0)</f>
        <v>-2.6780000000001039</v>
      </c>
      <c r="G9">
        <f ca="1">OFFSET(D$1,$C9,0)-OFFSET(D$1,$D9,0)</f>
        <v>-4.75</v>
      </c>
      <c r="H9">
        <f t="shared" ref="H9:AF18" ca="1" si="1">OFFSET(E$1,$C9,0)-OFFSET(E$1,$D9,0)</f>
        <v>-1.7999999999999972</v>
      </c>
      <c r="I9">
        <f t="shared" ca="1" si="1"/>
        <v>-1.5999999999999019</v>
      </c>
      <c r="J9">
        <f t="shared" ca="1" si="1"/>
        <v>-3.3000000000000966</v>
      </c>
      <c r="K9">
        <f t="shared" ca="1" si="1"/>
        <v>-0.30000000000010019</v>
      </c>
      <c r="L9">
        <f t="shared" ca="1" si="1"/>
        <v>-5.6999999999999034</v>
      </c>
      <c r="M9">
        <f t="shared" ca="1" si="1"/>
        <v>-1.6999999999999034</v>
      </c>
      <c r="N9">
        <f t="shared" ca="1" si="1"/>
        <v>0.54999999999990479</v>
      </c>
      <c r="O9">
        <f t="shared" ca="1" si="1"/>
        <v>-3.5500000000000966</v>
      </c>
      <c r="P9">
        <f t="shared" ca="1" si="1"/>
        <v>-2.25</v>
      </c>
      <c r="Q9">
        <f t="shared" ca="1" si="1"/>
        <v>-5.5499999999999972</v>
      </c>
      <c r="R9">
        <f t="shared" ca="1" si="1"/>
        <v>-0.84999999999990195</v>
      </c>
      <c r="S9">
        <f t="shared" ca="1" si="1"/>
        <v>-2.1000000000000014</v>
      </c>
      <c r="T9">
        <f t="shared" ca="1" si="1"/>
        <v>-2.8500000000001009</v>
      </c>
      <c r="U9">
        <f t="shared" ca="1" si="1"/>
        <v>-5.6499999999999062</v>
      </c>
      <c r="V9">
        <f t="shared" ca="1" si="1"/>
        <v>0.29999999999990479</v>
      </c>
      <c r="W9">
        <f t="shared" ca="1" si="1"/>
        <v>-5.3500000000000014</v>
      </c>
      <c r="X9">
        <f t="shared" ca="1" si="1"/>
        <v>-2.5</v>
      </c>
      <c r="Y9">
        <f t="shared" ca="1" si="1"/>
        <v>-3.8999999999999986</v>
      </c>
      <c r="Z9">
        <f t="shared" ca="1" si="1"/>
        <v>0.79999999999990479</v>
      </c>
      <c r="AA9">
        <f t="shared" ca="1" si="1"/>
        <v>-3.1000000000000938</v>
      </c>
      <c r="AB9">
        <f t="shared" ca="1" si="1"/>
        <v>-1.7999999999999972</v>
      </c>
      <c r="AC9">
        <f t="shared" ca="1" si="1"/>
        <v>-4.6499999999999062</v>
      </c>
      <c r="AD9">
        <f t="shared" ca="1" si="1"/>
        <v>-4.25</v>
      </c>
      <c r="AE9">
        <f t="shared" ca="1" si="1"/>
        <v>-1.1000000000000014</v>
      </c>
    </row>
    <row r="10" spans="1:31">
      <c r="B10">
        <f>1+B9</f>
        <v>2</v>
      </c>
      <c r="C10">
        <f t="shared" ref="C10:C18" si="2">LEFT(E10,1)-0</f>
        <v>1</v>
      </c>
      <c r="D10">
        <f t="shared" ref="D10:D18" si="3">RIGHT(E10,1)-0</f>
        <v>3</v>
      </c>
      <c r="E10" t="s">
        <v>10</v>
      </c>
      <c r="F10">
        <f t="shared" ref="F10:F18" ca="1" si="4">OFFSET(C$1,$C10,0)-OFFSET(C$1,$D10,0)</f>
        <v>8.9099999999998971</v>
      </c>
      <c r="G10">
        <f t="shared" ref="G10:G18" ca="1" si="5">OFFSET(D$1,$C10,0)-OFFSET(D$1,$D10,0)</f>
        <v>12.399999999999906</v>
      </c>
      <c r="H10">
        <f t="shared" ca="1" si="1"/>
        <v>12.849999999999994</v>
      </c>
      <c r="I10">
        <f t="shared" ca="1" si="1"/>
        <v>11.5</v>
      </c>
      <c r="J10">
        <f t="shared" ca="1" si="1"/>
        <v>13.200000000000003</v>
      </c>
      <c r="K10">
        <f t="shared" ca="1" si="1"/>
        <v>11.149999999999899</v>
      </c>
      <c r="L10">
        <f t="shared" ca="1" si="1"/>
        <v>8.0500000000000966</v>
      </c>
      <c r="M10">
        <f t="shared" ca="1" si="1"/>
        <v>10.100000000000097</v>
      </c>
      <c r="N10">
        <f t="shared" ca="1" si="1"/>
        <v>10.249999999999904</v>
      </c>
      <c r="O10">
        <f t="shared" ca="1" si="1"/>
        <v>12.349999999999902</v>
      </c>
      <c r="P10">
        <f t="shared" ca="1" si="1"/>
        <v>12.25</v>
      </c>
      <c r="Q10">
        <f t="shared" ca="1" si="1"/>
        <v>1.25</v>
      </c>
      <c r="R10">
        <f t="shared" ca="1" si="1"/>
        <v>9.75</v>
      </c>
      <c r="S10">
        <f t="shared" ca="1" si="1"/>
        <v>8.7000000000000988</v>
      </c>
      <c r="T10">
        <f t="shared" ca="1" si="1"/>
        <v>9.3999999999999986</v>
      </c>
      <c r="U10">
        <f t="shared" ca="1" si="1"/>
        <v>9.6499999999999986</v>
      </c>
      <c r="V10">
        <f t="shared" ca="1" si="1"/>
        <v>10.849999999999902</v>
      </c>
      <c r="W10">
        <f t="shared" ca="1" si="1"/>
        <v>8.5499999999999972</v>
      </c>
      <c r="X10">
        <f t="shared" ca="1" si="1"/>
        <v>8.7999999999999048</v>
      </c>
      <c r="Y10">
        <f t="shared" ca="1" si="1"/>
        <v>3.2000000000000988</v>
      </c>
      <c r="Z10">
        <f t="shared" ca="1" si="1"/>
        <v>14.899999999999906</v>
      </c>
      <c r="AA10">
        <f t="shared" ca="1" si="1"/>
        <v>9.8999999999999062</v>
      </c>
      <c r="AB10">
        <f t="shared" ca="1" si="1"/>
        <v>11.249999999999908</v>
      </c>
      <c r="AC10">
        <f t="shared" ca="1" si="1"/>
        <v>0.29999999999999716</v>
      </c>
      <c r="AD10">
        <f t="shared" ca="1" si="1"/>
        <v>-7.6999999999999993</v>
      </c>
      <c r="AE10">
        <f t="shared" ca="1" si="1"/>
        <v>9.8499999999999979</v>
      </c>
    </row>
    <row r="11" spans="1:31">
      <c r="B11">
        <f t="shared" ref="B11:B18" si="6">1+B10</f>
        <v>3</v>
      </c>
      <c r="C11">
        <f t="shared" si="2"/>
        <v>1</v>
      </c>
      <c r="D11">
        <f t="shared" si="3"/>
        <v>4</v>
      </c>
      <c r="E11" t="s">
        <v>11</v>
      </c>
      <c r="F11">
        <f t="shared" ca="1" si="4"/>
        <v>9.4099999999998971</v>
      </c>
      <c r="G11">
        <f t="shared" ca="1" si="5"/>
        <v>7.5</v>
      </c>
      <c r="H11">
        <f t="shared" ca="1" si="1"/>
        <v>12.649999999999999</v>
      </c>
      <c r="I11">
        <f t="shared" ca="1" si="1"/>
        <v>15.450000000000003</v>
      </c>
      <c r="J11">
        <f t="shared" ca="1" si="1"/>
        <v>12.649999999999906</v>
      </c>
      <c r="K11">
        <f t="shared" ca="1" si="1"/>
        <v>12.6999999999999</v>
      </c>
      <c r="L11">
        <f t="shared" ca="1" si="1"/>
        <v>3.0500000000000966</v>
      </c>
      <c r="M11">
        <f t="shared" ca="1" si="1"/>
        <v>7.8500000000000973</v>
      </c>
      <c r="N11">
        <f t="shared" ca="1" si="1"/>
        <v>12.549999999999905</v>
      </c>
      <c r="O11">
        <f t="shared" ca="1" si="1"/>
        <v>14.5</v>
      </c>
      <c r="P11">
        <f t="shared" ca="1" si="1"/>
        <v>12.799999999999997</v>
      </c>
      <c r="Q11">
        <f t="shared" ca="1" si="1"/>
        <v>2.3999999999999986</v>
      </c>
      <c r="R11">
        <f t="shared" ca="1" si="1"/>
        <v>10.850000000000094</v>
      </c>
      <c r="S11">
        <f t="shared" ca="1" si="1"/>
        <v>7.5</v>
      </c>
      <c r="T11">
        <f t="shared" ca="1" si="1"/>
        <v>8.9500000000000028</v>
      </c>
      <c r="U11">
        <f t="shared" ca="1" si="1"/>
        <v>6.6000000000000014</v>
      </c>
      <c r="V11">
        <f t="shared" ca="1" si="1"/>
        <v>10.150000000000002</v>
      </c>
      <c r="W11">
        <f t="shared" ca="1" si="1"/>
        <v>7.7000000000000952</v>
      </c>
      <c r="X11">
        <f t="shared" ca="1" si="1"/>
        <v>8.7999999999999048</v>
      </c>
      <c r="Y11">
        <f t="shared" ca="1" si="1"/>
        <v>8.6499999999999986</v>
      </c>
      <c r="Z11">
        <f t="shared" ca="1" si="1"/>
        <v>12.399999999999906</v>
      </c>
      <c r="AA11">
        <f t="shared" ca="1" si="1"/>
        <v>9.8499999999999019</v>
      </c>
      <c r="AB11">
        <f t="shared" ca="1" si="1"/>
        <v>13.250000000000007</v>
      </c>
      <c r="AC11">
        <f t="shared" ca="1" si="1"/>
        <v>4.75</v>
      </c>
      <c r="AD11">
        <f t="shared" ca="1" si="1"/>
        <v>-0.69999999999999929</v>
      </c>
      <c r="AE11">
        <f t="shared" ca="1" si="1"/>
        <v>12.399999999999999</v>
      </c>
    </row>
    <row r="12" spans="1:31">
      <c r="B12">
        <f t="shared" si="6"/>
        <v>4</v>
      </c>
      <c r="C12">
        <f t="shared" si="2"/>
        <v>1</v>
      </c>
      <c r="D12">
        <f t="shared" si="3"/>
        <v>5</v>
      </c>
      <c r="E12" t="s">
        <v>40</v>
      </c>
      <c r="F12">
        <f t="shared" ca="1" si="4"/>
        <v>9.2359999999998976</v>
      </c>
      <c r="G12">
        <f t="shared" ca="1" si="5"/>
        <v>7.5</v>
      </c>
      <c r="H12">
        <f t="shared" ca="1" si="1"/>
        <v>12.649999999999999</v>
      </c>
      <c r="I12">
        <f t="shared" ca="1" si="1"/>
        <v>15.450000000000003</v>
      </c>
      <c r="J12">
        <f t="shared" ca="1" si="1"/>
        <v>12.649999999999906</v>
      </c>
      <c r="K12">
        <f t="shared" ca="1" si="1"/>
        <v>11.349999999999898</v>
      </c>
      <c r="L12">
        <f t="shared" ca="1" si="1"/>
        <v>3.0500000000000966</v>
      </c>
      <c r="M12">
        <f t="shared" ca="1" si="1"/>
        <v>4.8500000000000014</v>
      </c>
      <c r="N12">
        <f t="shared" ca="1" si="1"/>
        <v>13.299999999999905</v>
      </c>
      <c r="O12">
        <f t="shared" ca="1" si="1"/>
        <v>14.5</v>
      </c>
      <c r="P12">
        <f t="shared" ca="1" si="1"/>
        <v>12.799999999999997</v>
      </c>
      <c r="Q12">
        <f t="shared" ca="1" si="1"/>
        <v>2.3999999999999986</v>
      </c>
      <c r="R12">
        <f t="shared" ca="1" si="1"/>
        <v>10.850000000000094</v>
      </c>
      <c r="S12">
        <f t="shared" ca="1" si="1"/>
        <v>7.5</v>
      </c>
      <c r="T12">
        <f t="shared" ca="1" si="1"/>
        <v>8.9500000000000028</v>
      </c>
      <c r="U12">
        <f t="shared" ca="1" si="1"/>
        <v>6.6000000000000014</v>
      </c>
      <c r="V12">
        <f t="shared" ca="1" si="1"/>
        <v>10.299999999999905</v>
      </c>
      <c r="W12">
        <f t="shared" ca="1" si="1"/>
        <v>7.7000000000000952</v>
      </c>
      <c r="X12">
        <f t="shared" ca="1" si="1"/>
        <v>8.7999999999999048</v>
      </c>
      <c r="Y12">
        <f t="shared" ca="1" si="1"/>
        <v>8.6499999999999986</v>
      </c>
      <c r="Z12">
        <f t="shared" ca="1" si="1"/>
        <v>12.399999999999906</v>
      </c>
      <c r="AA12">
        <f t="shared" ca="1" si="1"/>
        <v>9.8499999999999019</v>
      </c>
      <c r="AB12">
        <f t="shared" ca="1" si="1"/>
        <v>12.849999999999909</v>
      </c>
      <c r="AC12">
        <f t="shared" ca="1" si="1"/>
        <v>4.75</v>
      </c>
      <c r="AD12">
        <f t="shared" ca="1" si="1"/>
        <v>-1.9499999999999993</v>
      </c>
      <c r="AE12">
        <f t="shared" ca="1" si="1"/>
        <v>13.149999999999999</v>
      </c>
    </row>
    <row r="13" spans="1:31">
      <c r="B13">
        <f t="shared" si="6"/>
        <v>5</v>
      </c>
      <c r="C13">
        <f t="shared" si="2"/>
        <v>2</v>
      </c>
      <c r="D13">
        <f t="shared" si="3"/>
        <v>3</v>
      </c>
      <c r="E13" t="s">
        <v>12</v>
      </c>
      <c r="F13">
        <f t="shared" ca="1" si="4"/>
        <v>11.588000000000001</v>
      </c>
      <c r="G13">
        <f t="shared" ca="1" si="5"/>
        <v>17.149999999999906</v>
      </c>
      <c r="H13">
        <f t="shared" ca="1" si="1"/>
        <v>14.649999999999991</v>
      </c>
      <c r="I13">
        <f t="shared" ca="1" si="1"/>
        <v>13.099999999999902</v>
      </c>
      <c r="J13">
        <f t="shared" ca="1" si="1"/>
        <v>16.500000000000099</v>
      </c>
      <c r="K13">
        <f t="shared" ca="1" si="1"/>
        <v>11.45</v>
      </c>
      <c r="L13">
        <f t="shared" ca="1" si="1"/>
        <v>13.75</v>
      </c>
      <c r="M13">
        <f t="shared" ca="1" si="1"/>
        <v>11.8</v>
      </c>
      <c r="N13">
        <f t="shared" ca="1" si="1"/>
        <v>9.6999999999999993</v>
      </c>
      <c r="O13">
        <f t="shared" ca="1" si="1"/>
        <v>15.899999999999999</v>
      </c>
      <c r="P13">
        <f t="shared" ca="1" si="1"/>
        <v>14.5</v>
      </c>
      <c r="Q13">
        <f t="shared" ca="1" si="1"/>
        <v>6.7999999999999972</v>
      </c>
      <c r="R13">
        <f t="shared" ca="1" si="1"/>
        <v>10.599999999999902</v>
      </c>
      <c r="S13">
        <f t="shared" ca="1" si="1"/>
        <v>10.8000000000001</v>
      </c>
      <c r="T13">
        <f t="shared" ca="1" si="1"/>
        <v>12.250000000000099</v>
      </c>
      <c r="U13">
        <f t="shared" ca="1" si="1"/>
        <v>15.299999999999905</v>
      </c>
      <c r="V13">
        <f t="shared" ca="1" si="1"/>
        <v>10.549999999999997</v>
      </c>
      <c r="W13">
        <f t="shared" ca="1" si="1"/>
        <v>13.899999999999999</v>
      </c>
      <c r="X13">
        <f t="shared" ca="1" si="1"/>
        <v>11.299999999999905</v>
      </c>
      <c r="Y13">
        <f t="shared" ca="1" si="1"/>
        <v>7.1000000000000973</v>
      </c>
      <c r="Z13">
        <f t="shared" ca="1" si="1"/>
        <v>14.100000000000001</v>
      </c>
      <c r="AA13">
        <f t="shared" ca="1" si="1"/>
        <v>13</v>
      </c>
      <c r="AB13">
        <f t="shared" ca="1" si="1"/>
        <v>13.049999999999905</v>
      </c>
      <c r="AC13">
        <f t="shared" ca="1" si="1"/>
        <v>4.9499999999999034</v>
      </c>
      <c r="AD13">
        <f t="shared" ca="1" si="1"/>
        <v>-3.4499999999999993</v>
      </c>
      <c r="AE13">
        <f t="shared" ca="1" si="1"/>
        <v>10.95</v>
      </c>
    </row>
    <row r="14" spans="1:31">
      <c r="B14">
        <f t="shared" si="6"/>
        <v>6</v>
      </c>
      <c r="C14">
        <f t="shared" si="2"/>
        <v>2</v>
      </c>
      <c r="D14">
        <f t="shared" si="3"/>
        <v>4</v>
      </c>
      <c r="E14" t="s">
        <v>13</v>
      </c>
      <c r="F14">
        <f t="shared" ca="1" si="4"/>
        <v>12.088000000000001</v>
      </c>
      <c r="G14">
        <f t="shared" ca="1" si="5"/>
        <v>12.25</v>
      </c>
      <c r="H14">
        <f t="shared" ca="1" si="1"/>
        <v>14.449999999999996</v>
      </c>
      <c r="I14">
        <f t="shared" ca="1" si="1"/>
        <v>17.049999999999905</v>
      </c>
      <c r="J14">
        <f t="shared" ca="1" si="1"/>
        <v>15.950000000000003</v>
      </c>
      <c r="K14">
        <f t="shared" ca="1" si="1"/>
        <v>13</v>
      </c>
      <c r="L14">
        <f t="shared" ca="1" si="1"/>
        <v>8.75</v>
      </c>
      <c r="M14">
        <f t="shared" ca="1" si="1"/>
        <v>9.5500000000000007</v>
      </c>
      <c r="N14">
        <f t="shared" ca="1" si="1"/>
        <v>12</v>
      </c>
      <c r="O14">
        <f t="shared" ca="1" si="1"/>
        <v>18.050000000000097</v>
      </c>
      <c r="P14">
        <f t="shared" ca="1" si="1"/>
        <v>15.049999999999997</v>
      </c>
      <c r="Q14">
        <f t="shared" ca="1" si="1"/>
        <v>7.9499999999999957</v>
      </c>
      <c r="R14">
        <f t="shared" ca="1" si="1"/>
        <v>11.699999999999996</v>
      </c>
      <c r="S14">
        <f t="shared" ca="1" si="1"/>
        <v>9.6000000000000014</v>
      </c>
      <c r="T14">
        <f t="shared" ca="1" si="1"/>
        <v>11.800000000000104</v>
      </c>
      <c r="U14">
        <f t="shared" ca="1" si="1"/>
        <v>12.249999999999908</v>
      </c>
      <c r="V14">
        <f t="shared" ca="1" si="1"/>
        <v>9.8500000000000973</v>
      </c>
      <c r="W14">
        <f t="shared" ca="1" si="1"/>
        <v>13.050000000000097</v>
      </c>
      <c r="X14">
        <f t="shared" ca="1" si="1"/>
        <v>11.299999999999905</v>
      </c>
      <c r="Y14">
        <f t="shared" ca="1" si="1"/>
        <v>12.549999999999997</v>
      </c>
      <c r="Z14">
        <f t="shared" ca="1" si="1"/>
        <v>11.600000000000001</v>
      </c>
      <c r="AA14">
        <f t="shared" ca="1" si="1"/>
        <v>12.949999999999996</v>
      </c>
      <c r="AB14">
        <f t="shared" ca="1" si="1"/>
        <v>15.050000000000004</v>
      </c>
      <c r="AC14">
        <f t="shared" ca="1" si="1"/>
        <v>9.3999999999999062</v>
      </c>
      <c r="AD14">
        <f t="shared" ca="1" si="1"/>
        <v>3.5500000000000007</v>
      </c>
      <c r="AE14">
        <f t="shared" ca="1" si="1"/>
        <v>13.5</v>
      </c>
    </row>
    <row r="15" spans="1:31">
      <c r="B15">
        <f t="shared" si="6"/>
        <v>7</v>
      </c>
      <c r="C15">
        <f t="shared" si="2"/>
        <v>2</v>
      </c>
      <c r="D15">
        <f t="shared" si="3"/>
        <v>5</v>
      </c>
      <c r="E15" t="s">
        <v>41</v>
      </c>
      <c r="F15">
        <f t="shared" ca="1" si="4"/>
        <v>11.914000000000001</v>
      </c>
      <c r="G15">
        <f t="shared" ca="1" si="5"/>
        <v>12.25</v>
      </c>
      <c r="H15">
        <f t="shared" ca="1" si="1"/>
        <v>14.449999999999996</v>
      </c>
      <c r="I15">
        <f t="shared" ca="1" si="1"/>
        <v>17.049999999999905</v>
      </c>
      <c r="J15">
        <f t="shared" ca="1" si="1"/>
        <v>15.950000000000003</v>
      </c>
      <c r="K15">
        <f t="shared" ca="1" si="1"/>
        <v>11.649999999999999</v>
      </c>
      <c r="L15">
        <f t="shared" ca="1" si="1"/>
        <v>8.75</v>
      </c>
      <c r="M15">
        <f t="shared" ca="1" si="1"/>
        <v>6.5499999999999048</v>
      </c>
      <c r="N15">
        <f t="shared" ca="1" si="1"/>
        <v>12.75</v>
      </c>
      <c r="O15">
        <f t="shared" ca="1" si="1"/>
        <v>18.050000000000097</v>
      </c>
      <c r="P15">
        <f t="shared" ca="1" si="1"/>
        <v>15.049999999999997</v>
      </c>
      <c r="Q15">
        <f t="shared" ca="1" si="1"/>
        <v>7.9499999999999957</v>
      </c>
      <c r="R15">
        <f t="shared" ca="1" si="1"/>
        <v>11.699999999999996</v>
      </c>
      <c r="S15">
        <f t="shared" ca="1" si="1"/>
        <v>9.6000000000000014</v>
      </c>
      <c r="T15">
        <f t="shared" ca="1" si="1"/>
        <v>11.800000000000104</v>
      </c>
      <c r="U15">
        <f t="shared" ca="1" si="1"/>
        <v>12.249999999999908</v>
      </c>
      <c r="V15">
        <f t="shared" ca="1" si="1"/>
        <v>10</v>
      </c>
      <c r="W15">
        <f t="shared" ca="1" si="1"/>
        <v>13.050000000000097</v>
      </c>
      <c r="X15">
        <f t="shared" ca="1" si="1"/>
        <v>11.299999999999905</v>
      </c>
      <c r="Y15">
        <f t="shared" ca="1" si="1"/>
        <v>12.549999999999997</v>
      </c>
      <c r="Z15">
        <f t="shared" ca="1" si="1"/>
        <v>11.600000000000001</v>
      </c>
      <c r="AA15">
        <f t="shared" ca="1" si="1"/>
        <v>12.949999999999996</v>
      </c>
      <c r="AB15">
        <f t="shared" ca="1" si="1"/>
        <v>14.649999999999906</v>
      </c>
      <c r="AC15">
        <f t="shared" ca="1" si="1"/>
        <v>9.3999999999999062</v>
      </c>
      <c r="AD15">
        <f t="shared" ca="1" si="1"/>
        <v>2.3000000000000007</v>
      </c>
      <c r="AE15">
        <f t="shared" ca="1" si="1"/>
        <v>14.25</v>
      </c>
    </row>
    <row r="16" spans="1:31">
      <c r="B16">
        <f t="shared" si="6"/>
        <v>8</v>
      </c>
      <c r="C16">
        <f t="shared" si="2"/>
        <v>3</v>
      </c>
      <c r="D16">
        <f t="shared" si="3"/>
        <v>4</v>
      </c>
      <c r="E16" t="s">
        <v>14</v>
      </c>
      <c r="F16">
        <f t="shared" ca="1" si="4"/>
        <v>0.5</v>
      </c>
      <c r="G16">
        <f t="shared" ca="1" si="5"/>
        <v>-4.8999999999999062</v>
      </c>
      <c r="H16">
        <f t="shared" ca="1" si="1"/>
        <v>-0.19999999999999574</v>
      </c>
      <c r="I16">
        <f t="shared" ca="1" si="1"/>
        <v>3.9500000000000028</v>
      </c>
      <c r="J16">
        <f t="shared" ca="1" si="1"/>
        <v>-0.55000000000009663</v>
      </c>
      <c r="K16">
        <f t="shared" ca="1" si="1"/>
        <v>1.5500000000000007</v>
      </c>
      <c r="L16">
        <f t="shared" ca="1" si="1"/>
        <v>-5</v>
      </c>
      <c r="M16">
        <f t="shared" ca="1" si="1"/>
        <v>-2.25</v>
      </c>
      <c r="N16">
        <f t="shared" ca="1" si="1"/>
        <v>2.3000000000000007</v>
      </c>
      <c r="O16">
        <f t="shared" ca="1" si="1"/>
        <v>2.1500000000000981</v>
      </c>
      <c r="P16">
        <f t="shared" ca="1" si="1"/>
        <v>0.54999999999999716</v>
      </c>
      <c r="Q16">
        <f t="shared" ca="1" si="1"/>
        <v>1.1499999999999986</v>
      </c>
      <c r="R16">
        <f t="shared" ca="1" si="1"/>
        <v>1.1000000000000938</v>
      </c>
      <c r="S16">
        <f t="shared" ca="1" si="1"/>
        <v>-1.2000000000000988</v>
      </c>
      <c r="T16">
        <f t="shared" ca="1" si="1"/>
        <v>-0.44999999999999574</v>
      </c>
      <c r="U16">
        <f t="shared" ca="1" si="1"/>
        <v>-3.0499999999999972</v>
      </c>
      <c r="V16">
        <f t="shared" ca="1" si="1"/>
        <v>-0.69999999999989981</v>
      </c>
      <c r="W16">
        <f t="shared" ca="1" si="1"/>
        <v>-0.84999999999990195</v>
      </c>
      <c r="X16">
        <f t="shared" ca="1" si="1"/>
        <v>0</v>
      </c>
      <c r="Y16">
        <f t="shared" ca="1" si="1"/>
        <v>5.4499999999998998</v>
      </c>
      <c r="Z16">
        <f t="shared" ca="1" si="1"/>
        <v>-2.5</v>
      </c>
      <c r="AA16">
        <f t="shared" ca="1" si="1"/>
        <v>-5.0000000000004263E-2</v>
      </c>
      <c r="AB16">
        <f t="shared" ca="1" si="1"/>
        <v>2.0000000000000995</v>
      </c>
      <c r="AC16">
        <f t="shared" ca="1" si="1"/>
        <v>4.4500000000000028</v>
      </c>
      <c r="AD16">
        <f t="shared" ca="1" si="1"/>
        <v>7</v>
      </c>
      <c r="AE16">
        <f t="shared" ca="1" si="1"/>
        <v>2.5500000000000007</v>
      </c>
    </row>
    <row r="17" spans="1:31">
      <c r="B17">
        <f t="shared" si="6"/>
        <v>9</v>
      </c>
      <c r="C17">
        <f t="shared" si="2"/>
        <v>3</v>
      </c>
      <c r="D17">
        <f t="shared" si="3"/>
        <v>5</v>
      </c>
      <c r="E17" t="s">
        <v>42</v>
      </c>
      <c r="F17">
        <f t="shared" ca="1" si="4"/>
        <v>0.32600000000000051</v>
      </c>
      <c r="G17">
        <f t="shared" ca="1" si="5"/>
        <v>-4.8999999999999062</v>
      </c>
      <c r="H17">
        <f t="shared" ca="1" si="1"/>
        <v>-0.19999999999999574</v>
      </c>
      <c r="I17">
        <f t="shared" ca="1" si="1"/>
        <v>3.9500000000000028</v>
      </c>
      <c r="J17">
        <f t="shared" ca="1" si="1"/>
        <v>-0.55000000000009663</v>
      </c>
      <c r="K17">
        <f t="shared" ca="1" si="1"/>
        <v>0.19999999999999929</v>
      </c>
      <c r="L17">
        <f t="shared" ca="1" si="1"/>
        <v>-5</v>
      </c>
      <c r="M17">
        <f t="shared" ca="1" si="1"/>
        <v>-5.2500000000000959</v>
      </c>
      <c r="N17">
        <f t="shared" ca="1" si="1"/>
        <v>3.0500000000000007</v>
      </c>
      <c r="O17">
        <f t="shared" ca="1" si="1"/>
        <v>2.1500000000000981</v>
      </c>
      <c r="P17">
        <f t="shared" ca="1" si="1"/>
        <v>0.54999999999999716</v>
      </c>
      <c r="Q17">
        <f t="shared" ca="1" si="1"/>
        <v>1.1499999999999986</v>
      </c>
      <c r="R17">
        <f t="shared" ca="1" si="1"/>
        <v>1.1000000000000938</v>
      </c>
      <c r="S17">
        <f t="shared" ca="1" si="1"/>
        <v>-1.2000000000000988</v>
      </c>
      <c r="T17">
        <f t="shared" ca="1" si="1"/>
        <v>-0.44999999999999574</v>
      </c>
      <c r="U17">
        <f t="shared" ca="1" si="1"/>
        <v>-3.0499999999999972</v>
      </c>
      <c r="V17">
        <f t="shared" ca="1" si="1"/>
        <v>-0.54999999999999716</v>
      </c>
      <c r="W17">
        <f t="shared" ca="1" si="1"/>
        <v>-0.84999999999990195</v>
      </c>
      <c r="X17">
        <f t="shared" ca="1" si="1"/>
        <v>0</v>
      </c>
      <c r="Y17">
        <f t="shared" ca="1" si="1"/>
        <v>5.4499999999998998</v>
      </c>
      <c r="Z17">
        <f t="shared" ca="1" si="1"/>
        <v>-2.5</v>
      </c>
      <c r="AA17">
        <f t="shared" ca="1" si="1"/>
        <v>-5.0000000000004263E-2</v>
      </c>
      <c r="AB17">
        <f t="shared" ca="1" si="1"/>
        <v>1.6000000000000014</v>
      </c>
      <c r="AC17">
        <f t="shared" ca="1" si="1"/>
        <v>4.4500000000000028</v>
      </c>
      <c r="AD17">
        <f t="shared" ca="1" si="1"/>
        <v>5.75</v>
      </c>
      <c r="AE17">
        <f t="shared" ca="1" si="1"/>
        <v>3.3000000000000007</v>
      </c>
    </row>
    <row r="18" spans="1:31">
      <c r="B18">
        <f t="shared" si="6"/>
        <v>10</v>
      </c>
      <c r="C18">
        <f t="shared" si="2"/>
        <v>4</v>
      </c>
      <c r="D18">
        <f t="shared" si="3"/>
        <v>5</v>
      </c>
      <c r="E18" t="s">
        <v>43</v>
      </c>
      <c r="F18">
        <f t="shared" ca="1" si="4"/>
        <v>-0.17399999999999949</v>
      </c>
      <c r="G18">
        <f t="shared" ca="1" si="5"/>
        <v>0</v>
      </c>
      <c r="H18">
        <f t="shared" ca="1" si="1"/>
        <v>0</v>
      </c>
      <c r="I18">
        <f t="shared" ca="1" si="1"/>
        <v>0</v>
      </c>
      <c r="J18">
        <f t="shared" ca="1" si="1"/>
        <v>0</v>
      </c>
      <c r="K18">
        <f t="shared" ca="1" si="1"/>
        <v>-1.3500000000000014</v>
      </c>
      <c r="L18">
        <f t="shared" ca="1" si="1"/>
        <v>0</v>
      </c>
      <c r="M18">
        <f t="shared" ca="1" si="1"/>
        <v>-3.0000000000000959</v>
      </c>
      <c r="N18">
        <f t="shared" ca="1" si="1"/>
        <v>0.75</v>
      </c>
      <c r="O18">
        <f t="shared" ca="1" si="1"/>
        <v>0</v>
      </c>
      <c r="P18">
        <f t="shared" ca="1" si="1"/>
        <v>0</v>
      </c>
      <c r="Q18">
        <f t="shared" ca="1" si="1"/>
        <v>0</v>
      </c>
      <c r="R18">
        <f t="shared" ca="1" si="1"/>
        <v>0</v>
      </c>
      <c r="S18">
        <f t="shared" ca="1" si="1"/>
        <v>0</v>
      </c>
      <c r="T18">
        <f t="shared" ca="1" si="1"/>
        <v>0</v>
      </c>
      <c r="U18">
        <f t="shared" ca="1" si="1"/>
        <v>0</v>
      </c>
      <c r="V18">
        <f t="shared" ca="1" si="1"/>
        <v>0.14999999999990266</v>
      </c>
      <c r="W18">
        <f t="shared" ca="1" si="1"/>
        <v>0</v>
      </c>
      <c r="X18">
        <f t="shared" ca="1" si="1"/>
        <v>0</v>
      </c>
      <c r="Y18">
        <f t="shared" ca="1" si="1"/>
        <v>0</v>
      </c>
      <c r="Z18">
        <f t="shared" ca="1" si="1"/>
        <v>0</v>
      </c>
      <c r="AA18">
        <f t="shared" ca="1" si="1"/>
        <v>0</v>
      </c>
      <c r="AB18">
        <f t="shared" ca="1" si="1"/>
        <v>-0.40000000000009805</v>
      </c>
      <c r="AC18">
        <f t="shared" ca="1" si="1"/>
        <v>0</v>
      </c>
      <c r="AD18">
        <f t="shared" ca="1" si="1"/>
        <v>-1.25</v>
      </c>
      <c r="AE18">
        <f t="shared" ca="1" si="1"/>
        <v>0.75</v>
      </c>
    </row>
    <row r="19" spans="1:31" ht="15.75" thickBot="1"/>
    <row r="20" spans="1:31" ht="15.75" thickBot="1">
      <c r="A20" s="2" t="s">
        <v>17</v>
      </c>
      <c r="B20" s="3"/>
      <c r="C20" s="3"/>
      <c r="D20" s="4">
        <v>2.4900000000000002</v>
      </c>
      <c r="E20" s="3" t="s">
        <v>49</v>
      </c>
      <c r="F20" s="3" t="s">
        <v>19</v>
      </c>
      <c r="G20" s="3" t="s">
        <v>20</v>
      </c>
      <c r="H20" s="5">
        <v>0.9</v>
      </c>
    </row>
    <row r="22" spans="1:31">
      <c r="E22" s="8" t="s">
        <v>7</v>
      </c>
      <c r="F22" s="8" t="s">
        <v>21</v>
      </c>
      <c r="G22" s="8" t="s">
        <v>22</v>
      </c>
      <c r="H22" s="8" t="s">
        <v>25</v>
      </c>
      <c r="J22" t="s">
        <v>23</v>
      </c>
      <c r="K22" t="s">
        <v>24</v>
      </c>
      <c r="M22" t="s">
        <v>45</v>
      </c>
    </row>
    <row r="23" spans="1:31">
      <c r="D23">
        <f>B9</f>
        <v>1</v>
      </c>
      <c r="E23" t="str">
        <f>E9</f>
        <v>1,2</v>
      </c>
      <c r="F23">
        <f ca="1">F9</f>
        <v>-2.6780000000001039</v>
      </c>
      <c r="G23">
        <f ca="1">STDEVA(G9:AE9)/SQRT(25)</f>
        <v>0.39567537199072111</v>
      </c>
      <c r="H23">
        <f ca="1">G23*$D$20</f>
        <v>0.98523167625689567</v>
      </c>
      <c r="J23">
        <f ca="1">F23-H23</f>
        <v>-3.6632316762569994</v>
      </c>
      <c r="K23">
        <f ca="1">F23+H23</f>
        <v>-1.6927683237432083</v>
      </c>
      <c r="M23" t="str">
        <f ca="1">IF(AND(J23&lt;0,K23&gt;0),"yes","no")</f>
        <v>no</v>
      </c>
    </row>
    <row r="24" spans="1:31">
      <c r="D24">
        <f t="shared" ref="D24:D32" si="7">B10</f>
        <v>2</v>
      </c>
      <c r="E24" t="str">
        <f t="shared" ref="E24:F36" si="8">E10</f>
        <v>1,3</v>
      </c>
      <c r="F24">
        <f t="shared" ca="1" si="8"/>
        <v>8.9099999999998971</v>
      </c>
      <c r="G24">
        <f t="shared" ref="G24:G32" ca="1" si="9">STDEVA(G10:AE10)/SQRT(25)</f>
        <v>0.97872365864935984</v>
      </c>
      <c r="H24">
        <f t="shared" ref="H24:H32" ca="1" si="10">G24*$D$20</f>
        <v>2.4370219100369064</v>
      </c>
      <c r="J24">
        <f t="shared" ref="J24:J32" ca="1" si="11">F24-H24</f>
        <v>6.4729780899629912</v>
      </c>
      <c r="K24">
        <f t="shared" ref="K24:K32" ca="1" si="12">F24+H24</f>
        <v>11.347021910036803</v>
      </c>
      <c r="M24" t="str">
        <f t="shared" ref="M24:M32" ca="1" si="13">IF(AND(J24&lt;0,K24&gt;0),"yes","no")</f>
        <v>no</v>
      </c>
    </row>
    <row r="25" spans="1:31">
      <c r="D25">
        <f t="shared" si="7"/>
        <v>3</v>
      </c>
      <c r="E25" t="str">
        <f t="shared" si="8"/>
        <v>1,4</v>
      </c>
      <c r="F25">
        <f t="shared" ca="1" si="8"/>
        <v>9.4099999999998971</v>
      </c>
      <c r="G25">
        <f t="shared" ca="1" si="9"/>
        <v>0.80231955396005394</v>
      </c>
      <c r="H25">
        <f t="shared" ca="1" si="10"/>
        <v>1.9977756893605345</v>
      </c>
      <c r="J25">
        <f t="shared" ca="1" si="11"/>
        <v>7.4122243106393624</v>
      </c>
      <c r="K25">
        <f t="shared" ca="1" si="12"/>
        <v>11.407775689360431</v>
      </c>
      <c r="M25" t="str">
        <f t="shared" ca="1" si="13"/>
        <v>no</v>
      </c>
    </row>
    <row r="26" spans="1:31">
      <c r="D26">
        <f t="shared" si="7"/>
        <v>4</v>
      </c>
      <c r="E26" t="str">
        <f t="shared" si="8"/>
        <v>1,5</v>
      </c>
      <c r="F26">
        <f t="shared" ca="1" si="8"/>
        <v>9.2359999999998976</v>
      </c>
      <c r="G26">
        <f t="shared" ca="1" si="9"/>
        <v>0.84780363292450678</v>
      </c>
      <c r="H26">
        <f t="shared" ca="1" si="10"/>
        <v>2.1110310459820218</v>
      </c>
      <c r="J26">
        <f t="shared" ca="1" si="11"/>
        <v>7.1249689540178753</v>
      </c>
      <c r="K26">
        <f t="shared" ca="1" si="12"/>
        <v>11.34703104598192</v>
      </c>
      <c r="M26" t="str">
        <f t="shared" ca="1" si="13"/>
        <v>no</v>
      </c>
    </row>
    <row r="27" spans="1:31">
      <c r="D27">
        <f t="shared" si="7"/>
        <v>5</v>
      </c>
      <c r="E27" t="str">
        <f t="shared" si="8"/>
        <v>2,3</v>
      </c>
      <c r="F27">
        <f t="shared" ca="1" si="8"/>
        <v>11.588000000000001</v>
      </c>
      <c r="G27">
        <f t="shared" ca="1" si="9"/>
        <v>0.86462072609902163</v>
      </c>
      <c r="H27">
        <f t="shared" ca="1" si="10"/>
        <v>2.1529056079865638</v>
      </c>
      <c r="J27">
        <f t="shared" ca="1" si="11"/>
        <v>9.4350943920134362</v>
      </c>
      <c r="K27">
        <f t="shared" ca="1" si="12"/>
        <v>13.740905607986566</v>
      </c>
      <c r="M27" t="str">
        <f t="shared" ca="1" si="13"/>
        <v>no</v>
      </c>
    </row>
    <row r="28" spans="1:31">
      <c r="D28">
        <f t="shared" si="7"/>
        <v>6</v>
      </c>
      <c r="E28" t="str">
        <f t="shared" si="8"/>
        <v>2,4</v>
      </c>
      <c r="F28">
        <f t="shared" ca="1" si="8"/>
        <v>12.088000000000001</v>
      </c>
      <c r="G28">
        <f t="shared" ca="1" si="9"/>
        <v>0.61926892381258658</v>
      </c>
      <c r="H28">
        <f t="shared" ca="1" si="10"/>
        <v>1.5419796202933407</v>
      </c>
      <c r="J28">
        <f t="shared" ca="1" si="11"/>
        <v>10.546020379706661</v>
      </c>
      <c r="K28">
        <f t="shared" ca="1" si="12"/>
        <v>13.629979620293341</v>
      </c>
      <c r="M28" t="str">
        <f t="shared" ca="1" si="13"/>
        <v>no</v>
      </c>
    </row>
    <row r="29" spans="1:31">
      <c r="D29">
        <f t="shared" si="7"/>
        <v>7</v>
      </c>
      <c r="E29" t="str">
        <f t="shared" si="8"/>
        <v>2,5</v>
      </c>
      <c r="F29">
        <f t="shared" ca="1" si="8"/>
        <v>11.914000000000001</v>
      </c>
      <c r="G29">
        <f t="shared" ca="1" si="9"/>
        <v>0.67834062240146131</v>
      </c>
      <c r="H29">
        <f t="shared" ca="1" si="10"/>
        <v>1.6890681497796387</v>
      </c>
      <c r="J29">
        <f t="shared" ca="1" si="11"/>
        <v>10.224931850220363</v>
      </c>
      <c r="K29">
        <f t="shared" ca="1" si="12"/>
        <v>13.60306814977964</v>
      </c>
      <c r="M29" t="str">
        <f t="shared" ca="1" si="13"/>
        <v>no</v>
      </c>
    </row>
    <row r="30" spans="1:31">
      <c r="D30">
        <f t="shared" si="7"/>
        <v>8</v>
      </c>
      <c r="E30" t="str">
        <f t="shared" si="8"/>
        <v>3,4</v>
      </c>
      <c r="F30">
        <f t="shared" ca="1" si="8"/>
        <v>0.5</v>
      </c>
      <c r="G30">
        <f t="shared" ca="1" si="9"/>
        <v>0.58642277127228337</v>
      </c>
      <c r="H30">
        <f t="shared" ca="1" si="10"/>
        <v>1.4601927004679858</v>
      </c>
      <c r="J30">
        <f t="shared" ca="1" si="11"/>
        <v>-0.96019270046798577</v>
      </c>
      <c r="K30">
        <f t="shared" ca="1" si="12"/>
        <v>1.9601927004679858</v>
      </c>
      <c r="M30" t="str">
        <f t="shared" ca="1" si="13"/>
        <v>yes</v>
      </c>
    </row>
    <row r="31" spans="1:31">
      <c r="D31">
        <f t="shared" si="7"/>
        <v>9</v>
      </c>
      <c r="E31" t="str">
        <f t="shared" si="8"/>
        <v>3,5</v>
      </c>
      <c r="F31">
        <f t="shared" ca="1" si="8"/>
        <v>0.32600000000000051</v>
      </c>
      <c r="G31">
        <f t="shared" ca="1" si="9"/>
        <v>0.60676821494427868</v>
      </c>
      <c r="H31">
        <f t="shared" ca="1" si="10"/>
        <v>1.5108528552112541</v>
      </c>
      <c r="J31">
        <f t="shared" ca="1" si="11"/>
        <v>-1.1848528552112536</v>
      </c>
      <c r="K31">
        <f t="shared" ca="1" si="12"/>
        <v>1.8368528552112546</v>
      </c>
      <c r="M31" t="str">
        <f t="shared" ca="1" si="13"/>
        <v>yes</v>
      </c>
    </row>
    <row r="32" spans="1:31">
      <c r="D32">
        <f t="shared" si="7"/>
        <v>10</v>
      </c>
      <c r="E32" t="str">
        <f t="shared" si="8"/>
        <v>4,5</v>
      </c>
      <c r="F32">
        <f t="shared" ca="1" si="8"/>
        <v>-0.17399999999999949</v>
      </c>
      <c r="G32">
        <f t="shared" ca="1" si="9"/>
        <v>0.14683096857725284</v>
      </c>
      <c r="H32">
        <f t="shared" ca="1" si="10"/>
        <v>0.36560911175735961</v>
      </c>
      <c r="J32">
        <f t="shared" ca="1" si="11"/>
        <v>-0.53960911175735915</v>
      </c>
      <c r="K32">
        <f t="shared" ca="1" si="12"/>
        <v>0.19160911175736012</v>
      </c>
      <c r="M32" t="str">
        <f t="shared" ca="1" si="13"/>
        <v>yes</v>
      </c>
    </row>
    <row r="35" spans="4:5">
      <c r="D35" s="8" t="s">
        <v>46</v>
      </c>
      <c r="E35" s="8" t="s">
        <v>47</v>
      </c>
    </row>
    <row r="36" spans="4:5">
      <c r="D36">
        <v>1</v>
      </c>
      <c r="E36" t="s">
        <v>4</v>
      </c>
    </row>
    <row r="37" spans="4:5">
      <c r="D37">
        <v>1</v>
      </c>
      <c r="E37" t="s">
        <v>5</v>
      </c>
    </row>
    <row r="38" spans="4:5">
      <c r="D38">
        <v>1</v>
      </c>
      <c r="E38" t="s">
        <v>6</v>
      </c>
    </row>
    <row r="39" spans="4:5">
      <c r="D39">
        <v>4</v>
      </c>
      <c r="E39" t="s">
        <v>48</v>
      </c>
    </row>
    <row r="40" spans="4:5">
      <c r="D40">
        <v>5</v>
      </c>
      <c r="E40" t="s">
        <v>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scen_lossdf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crossover</cp:lastModifiedBy>
  <dcterms:created xsi:type="dcterms:W3CDTF">2020-12-02T16:32:25Z</dcterms:created>
  <dcterms:modified xsi:type="dcterms:W3CDTF">2020-12-02T19:09:47Z</dcterms:modified>
</cp:coreProperties>
</file>