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Roman/Desktop/"/>
    </mc:Choice>
  </mc:AlternateContent>
  <bookViews>
    <workbookView xWindow="0" yWindow="0" windowWidth="25600" windowHeight="160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B17" i="1"/>
  <c r="C8" i="1"/>
  <c r="D8" i="1"/>
  <c r="E8" i="1"/>
  <c r="F8" i="1"/>
  <c r="G8" i="1"/>
  <c r="H8" i="1"/>
  <c r="I8" i="1"/>
  <c r="J8" i="1"/>
  <c r="K8" i="1"/>
  <c r="L8" i="1"/>
  <c r="M8" i="1"/>
  <c r="N8" i="1"/>
  <c r="B8" i="1"/>
  <c r="C16" i="1"/>
  <c r="D16" i="1"/>
  <c r="E16" i="1"/>
  <c r="F16" i="1"/>
  <c r="G16" i="1"/>
  <c r="H16" i="1"/>
  <c r="I16" i="1"/>
  <c r="B16" i="1"/>
  <c r="C7" i="1"/>
  <c r="D7" i="1"/>
  <c r="E7" i="1"/>
  <c r="F7" i="1"/>
  <c r="G7" i="1"/>
  <c r="H7" i="1"/>
  <c r="I7" i="1"/>
  <c r="J7" i="1"/>
  <c r="K7" i="1"/>
  <c r="L7" i="1"/>
  <c r="M7" i="1"/>
  <c r="N7" i="1"/>
  <c r="B7" i="1"/>
  <c r="C27" i="1"/>
  <c r="D27" i="1"/>
  <c r="E27" i="1"/>
  <c r="F27" i="1"/>
  <c r="G27" i="1"/>
  <c r="H27" i="1"/>
  <c r="I27" i="1"/>
  <c r="B27" i="1"/>
  <c r="C23" i="1"/>
  <c r="D23" i="1"/>
  <c r="E23" i="1"/>
  <c r="F23" i="1"/>
  <c r="G23" i="1"/>
  <c r="H23" i="1"/>
  <c r="I23" i="1"/>
  <c r="B23" i="1"/>
</calcChain>
</file>

<file path=xl/sharedStrings.xml><?xml version="1.0" encoding="utf-8"?>
<sst xmlns="http://schemas.openxmlformats.org/spreadsheetml/2006/main" count="26" uniqueCount="23">
  <si>
    <t>$\Delta \nu, \text{кГц}$</t>
  </si>
  <si>
    <t>$\tau$, \text{мкс}$</t>
  </si>
  <si>
    <t>$\sigma \Delta \nu$ =</t>
  </si>
  <si>
    <t>A</t>
  </si>
  <si>
    <t>$f_\text{повт}, \text{кГц}$</t>
  </si>
  <si>
    <t xml:space="preserve">$\sigma \delta \nu = </t>
  </si>
  <si>
    <t>В</t>
  </si>
  <si>
    <t>$2A_min, \text{мм}$</t>
  </si>
  <si>
    <t>$2A_max, \text{мм}$</t>
  </si>
  <si>
    <t>$m$</t>
  </si>
  <si>
    <t>$\sigma m$</t>
  </si>
  <si>
    <t>$a_\text{бок}, \text{мм}$</t>
  </si>
  <si>
    <t>$a_\text{осн}, \text{мм}$</t>
  </si>
  <si>
    <t>$a_\text{бок}/a_\text{осн}$</t>
  </si>
  <si>
    <t>$\sigma a_\text{бок}/a_\text{осн}$</t>
  </si>
  <si>
    <t>$x, \text{клеток}$</t>
  </si>
  <si>
    <t>Б - при увеличении тау цуга удлиняется</t>
  </si>
  <si>
    <t>штук</t>
  </si>
  <si>
    <t>$1/\tau, \text{МГц}$</t>
  </si>
  <si>
    <t xml:space="preserve"> </t>
  </si>
  <si>
    <t>x</t>
  </si>
  <si>
    <t>y</t>
  </si>
  <si>
    <t xml:space="preserve">\$sigma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</si>
</sst>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0" borderId="2">
      <alignment horizontal="center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Alignment="1">
      <alignment horizontal="center" vertical="center"/>
    </xf>
    <xf numFmtId="0" fontId="1" fillId="0" borderId="2" xfId="2">
      <alignment horizontal="center" vertical="center"/>
    </xf>
    <xf numFmtId="0" fontId="2" fillId="2" borderId="1" xfId="1"/>
    <xf numFmtId="0" fontId="1" fillId="0" borderId="0" xfId="2" applyFill="1" applyBorder="1" applyAlignment="1">
      <alignment horizontal="left" vertical="center"/>
    </xf>
    <xf numFmtId="0" fontId="0" fillId="0" borderId="2" xfId="2" applyFont="1">
      <alignment horizontal="center" vertical="center"/>
    </xf>
    <xf numFmtId="0" fontId="0" fillId="0" borderId="0" xfId="2" applyFont="1" applyFill="1" applyBorder="1" applyAlignment="1">
      <alignment horizontal="left" vertical="center"/>
    </xf>
    <xf numFmtId="0" fontId="1" fillId="0" borderId="3" xfId="2" applyBorder="1">
      <alignment horizontal="center" vertical="center"/>
    </xf>
    <xf numFmtId="0" fontId="1" fillId="0" borderId="0" xfId="2" applyBorder="1">
      <alignment horizontal="center" vertical="center"/>
    </xf>
    <xf numFmtId="0" fontId="1" fillId="0" borderId="4" xfId="2" applyBorder="1">
      <alignment horizontal="center" vertical="center"/>
    </xf>
    <xf numFmtId="164" fontId="1" fillId="0" borderId="2" xfId="2" applyNumberFormat="1">
      <alignment horizontal="center" vertical="center"/>
    </xf>
    <xf numFmtId="164" fontId="1" fillId="0" borderId="0" xfId="2" applyNumberFormat="1" applyBorder="1">
      <alignment horizontal="center" vertical="center"/>
    </xf>
    <xf numFmtId="164" fontId="0" fillId="0" borderId="0" xfId="0" applyNumberFormat="1"/>
    <xf numFmtId="0" fontId="0" fillId="0" borderId="0" xfId="2" applyFont="1" applyBorder="1">
      <alignment horizontal="center" vertical="center"/>
    </xf>
    <xf numFmtId="165" fontId="2" fillId="2" borderId="1" xfId="1" applyNumberFormat="1"/>
  </cellXfs>
  <cellStyles count="7">
    <cellStyle name="Вывод" xfId="1" builtinId="2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4" builtinId="9" hidden="1"/>
    <cellStyle name="Открывавшаяся гиперссылка" xfId="6" builtinId="9" hidden="1"/>
    <cellStyle name="Стиль 1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Medium7">
    <tableStyle name="Стиль таблицы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Лист1!$B$17:$I$17</c:f>
                <c:numCache>
                  <c:formatCode>General</c:formatCode>
                  <c:ptCount val="8"/>
                  <c:pt idx="0">
                    <c:v>0.125</c:v>
                  </c:pt>
                  <c:pt idx="1">
                    <c:v>0.25</c:v>
                  </c:pt>
                  <c:pt idx="2">
                    <c:v>0.333333333333333</c:v>
                  </c:pt>
                  <c:pt idx="3">
                    <c:v>0.5</c:v>
                  </c:pt>
                  <c:pt idx="4">
                    <c:v>0.666666666666667</c:v>
                  </c:pt>
                  <c:pt idx="5">
                    <c:v>0.222222222222222</c:v>
                  </c:pt>
                  <c:pt idx="6">
                    <c:v>0.266666666666667</c:v>
                  </c:pt>
                  <c:pt idx="7">
                    <c:v>0.285714285714286</c:v>
                  </c:pt>
                </c:numCache>
              </c:numRef>
            </c:plus>
            <c:minus>
              <c:numRef>
                <c:f>Лист1!$B$17:$I$17</c:f>
                <c:numCache>
                  <c:formatCode>General</c:formatCode>
                  <c:ptCount val="8"/>
                  <c:pt idx="0">
                    <c:v>0.125</c:v>
                  </c:pt>
                  <c:pt idx="1">
                    <c:v>0.25</c:v>
                  </c:pt>
                  <c:pt idx="2">
                    <c:v>0.333333333333333</c:v>
                  </c:pt>
                  <c:pt idx="3">
                    <c:v>0.5</c:v>
                  </c:pt>
                  <c:pt idx="4">
                    <c:v>0.666666666666667</c:v>
                  </c:pt>
                  <c:pt idx="5">
                    <c:v>0.222222222222222</c:v>
                  </c:pt>
                  <c:pt idx="6">
                    <c:v>0.266666666666667</c:v>
                  </c:pt>
                  <c:pt idx="7">
                    <c:v>0.285714285714286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Лист1!$B$13:$I$13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Лист1!$B$16:$I$16</c:f>
              <c:numCache>
                <c:formatCode>General</c:formatCode>
                <c:ptCount val="8"/>
                <c:pt idx="0">
                  <c:v>0.9375</c:v>
                </c:pt>
                <c:pt idx="1">
                  <c:v>1.875</c:v>
                </c:pt>
                <c:pt idx="2">
                  <c:v>2.5</c:v>
                </c:pt>
                <c:pt idx="3">
                  <c:v>3.75</c:v>
                </c:pt>
                <c:pt idx="4">
                  <c:v>5.0</c:v>
                </c:pt>
                <c:pt idx="5">
                  <c:v>5.555555555555555</c:v>
                </c:pt>
                <c:pt idx="6">
                  <c:v>6.666666666666667</c:v>
                </c:pt>
                <c:pt idx="7">
                  <c:v>7.142857142857143</c:v>
                </c:pt>
              </c:numCache>
            </c:numRef>
          </c:yVal>
          <c:smooth val="0"/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Лист1!$R$8:$R$9</c:f>
              <c:numCache>
                <c:formatCode>General</c:formatCode>
                <c:ptCount val="2"/>
                <c:pt idx="0">
                  <c:v>1.0</c:v>
                </c:pt>
                <c:pt idx="1">
                  <c:v>8.0</c:v>
                </c:pt>
              </c:numCache>
            </c:numRef>
          </c:xVal>
          <c:yVal>
            <c:numRef>
              <c:f>Лист1!$S$8:$S$9</c:f>
              <c:numCache>
                <c:formatCode>General</c:formatCode>
                <c:ptCount val="2"/>
                <c:pt idx="0">
                  <c:v>0.8</c:v>
                </c:pt>
                <c:pt idx="1">
                  <c:v>8.0</c:v>
                </c:pt>
              </c:numCache>
            </c:numRef>
          </c:yVal>
          <c:smooth val="0"/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Лист1!$R$13:$R$14</c:f>
              <c:numCache>
                <c:formatCode>General</c:formatCode>
                <c:ptCount val="2"/>
                <c:pt idx="0">
                  <c:v>1.0</c:v>
                </c:pt>
                <c:pt idx="1">
                  <c:v>8.0</c:v>
                </c:pt>
              </c:numCache>
            </c:numRef>
          </c:xVal>
          <c:yVal>
            <c:numRef>
              <c:f>Лист1!$S$13:$S$14</c:f>
              <c:numCache>
                <c:formatCode>General</c:formatCode>
                <c:ptCount val="2"/>
                <c:pt idx="0">
                  <c:v>1.2</c:v>
                </c:pt>
                <c:pt idx="1">
                  <c:v>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53600"/>
        <c:axId val="2124156944"/>
      </c:scatterChart>
      <c:valAx>
        <c:axId val="212415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  <a:r>
                  <a:rPr lang="ru-RU" baseline="0"/>
                  <a:t> повторения импульсов</a:t>
                </a:r>
                <a:r>
                  <a:rPr lang="en-US" baseline="0"/>
                  <a:t>,</a:t>
                </a:r>
                <a:r>
                  <a:rPr lang="ru-RU" baseline="0"/>
                  <a:t> кГц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156944"/>
        <c:crosses val="autoZero"/>
        <c:crossBetween val="midCat"/>
      </c:valAx>
      <c:valAx>
        <c:axId val="21241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</a:t>
                </a:r>
                <a:r>
                  <a:rPr lang="ru-RU" baseline="0"/>
                  <a:t> между линиями спектра</a:t>
                </a:r>
                <a:r>
                  <a:rPr lang="en-US" baseline="0"/>
                  <a:t>,</a:t>
                </a:r>
                <a:r>
                  <a:rPr lang="ru-RU" baseline="0"/>
                  <a:t> кГц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15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Лист1!$B$23:$I$23</c:f>
              <c:numCache>
                <c:formatCode>General</c:formatCode>
                <c:ptCount val="8"/>
                <c:pt idx="0">
                  <c:v>0.780821917808219</c:v>
                </c:pt>
                <c:pt idx="1">
                  <c:v>0.23943661971831</c:v>
                </c:pt>
                <c:pt idx="2">
                  <c:v>0.561643835616438</c:v>
                </c:pt>
                <c:pt idx="3">
                  <c:v>0.675675675675676</c:v>
                </c:pt>
                <c:pt idx="4">
                  <c:v>0.783783783783784</c:v>
                </c:pt>
                <c:pt idx="5">
                  <c:v>0.891891891891892</c:v>
                </c:pt>
                <c:pt idx="6">
                  <c:v>0.945945945945946</c:v>
                </c:pt>
                <c:pt idx="7">
                  <c:v>0.388888888888889</c:v>
                </c:pt>
              </c:numCache>
            </c:numRef>
          </c:xVal>
          <c:yVal>
            <c:numRef>
              <c:f>Лист1!$B$27:$I$27</c:f>
              <c:numCache>
                <c:formatCode>General</c:formatCode>
                <c:ptCount val="8"/>
                <c:pt idx="0">
                  <c:v>0.354838709677419</c:v>
                </c:pt>
                <c:pt idx="1">
                  <c:v>0.0895522388059701</c:v>
                </c:pt>
                <c:pt idx="2">
                  <c:v>0.301587301587302</c:v>
                </c:pt>
                <c:pt idx="3">
                  <c:v>0.369230769230769</c:v>
                </c:pt>
                <c:pt idx="4">
                  <c:v>0.390625</c:v>
                </c:pt>
                <c:pt idx="5">
                  <c:v>0.461538461538462</c:v>
                </c:pt>
                <c:pt idx="6">
                  <c:v>0.484375</c:v>
                </c:pt>
                <c:pt idx="7">
                  <c:v>0.1875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35600"/>
        <c:axId val="2124163008"/>
      </c:scatterChart>
      <c:valAx>
        <c:axId val="212413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163008"/>
        <c:crosses val="autoZero"/>
        <c:crossBetween val="midCat"/>
      </c:valAx>
      <c:valAx>
        <c:axId val="21241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13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3</xdr:row>
      <xdr:rowOff>152400</xdr:rowOff>
    </xdr:from>
    <xdr:to>
      <xdr:col>23</xdr:col>
      <xdr:colOff>698500</xdr:colOff>
      <xdr:row>43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755650</xdr:colOff>
      <xdr:row>49</xdr:row>
      <xdr:rowOff>165100</xdr:rowOff>
    </xdr:from>
    <xdr:to>
      <xdr:col>9</xdr:col>
      <xdr:colOff>374650</xdr:colOff>
      <xdr:row>63</xdr:row>
      <xdr:rowOff>63500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29"/>
  <sheetViews>
    <sheetView tabSelected="1" topLeftCell="I6" workbookViewId="0">
      <selection activeCell="B17" sqref="B17"/>
    </sheetView>
  </sheetViews>
  <sheetFormatPr baseColWidth="10" defaultRowHeight="16" x14ac:dyDescent="0.2"/>
  <cols>
    <col min="1" max="1" width="30" customWidth="1"/>
  </cols>
  <sheetData>
    <row r="3" spans="1:27" x14ac:dyDescent="0.2">
      <c r="A3" t="s">
        <v>3</v>
      </c>
    </row>
    <row r="5" spans="1:27" x14ac:dyDescent="0.2">
      <c r="A5" s="2" t="s">
        <v>1</v>
      </c>
      <c r="B5" s="2">
        <v>25</v>
      </c>
      <c r="C5" s="2">
        <v>30</v>
      </c>
      <c r="D5" s="2">
        <v>35</v>
      </c>
      <c r="E5" s="2">
        <v>40</v>
      </c>
      <c r="F5" s="2">
        <v>50</v>
      </c>
      <c r="G5" s="2">
        <v>60</v>
      </c>
      <c r="H5" s="2">
        <v>70</v>
      </c>
      <c r="I5" s="2">
        <v>90</v>
      </c>
      <c r="J5" s="2">
        <v>110</v>
      </c>
      <c r="K5" s="2">
        <v>130</v>
      </c>
      <c r="L5" s="2">
        <v>150</v>
      </c>
      <c r="M5" s="2">
        <v>170</v>
      </c>
      <c r="N5" s="7">
        <v>200</v>
      </c>
      <c r="O5" s="9"/>
      <c r="P5" s="8"/>
      <c r="Q5" s="8"/>
      <c r="R5" s="8"/>
      <c r="S5" s="8"/>
      <c r="T5" s="8">
        <v>45</v>
      </c>
      <c r="U5" s="11">
        <v>40</v>
      </c>
      <c r="V5" s="8"/>
      <c r="W5" s="8"/>
      <c r="X5" s="8"/>
      <c r="Y5" s="8"/>
      <c r="Z5" s="8"/>
      <c r="AA5" s="8"/>
    </row>
    <row r="6" spans="1:27" x14ac:dyDescent="0.2">
      <c r="A6" s="5" t="s">
        <v>15</v>
      </c>
      <c r="B6" s="2">
        <v>9</v>
      </c>
      <c r="C6" s="2">
        <v>7</v>
      </c>
      <c r="D6" s="2">
        <v>6</v>
      </c>
      <c r="E6" s="2">
        <v>5</v>
      </c>
      <c r="F6" s="2">
        <v>4</v>
      </c>
      <c r="G6" s="2">
        <v>3.3</v>
      </c>
      <c r="H6" s="2">
        <v>2.9</v>
      </c>
      <c r="I6" s="2">
        <v>2.2999999999999998</v>
      </c>
      <c r="J6" s="2">
        <v>1.8</v>
      </c>
      <c r="K6" s="2">
        <v>1.5</v>
      </c>
      <c r="L6" s="2">
        <v>1.5</v>
      </c>
      <c r="M6" s="2">
        <v>1.2</v>
      </c>
      <c r="N6" s="7">
        <v>1</v>
      </c>
      <c r="O6" s="9"/>
      <c r="P6" s="8"/>
      <c r="Q6" s="8"/>
      <c r="R6" s="8"/>
      <c r="S6" s="8"/>
      <c r="T6" s="8">
        <v>35</v>
      </c>
      <c r="U6" s="11">
        <v>33.333333333333336</v>
      </c>
      <c r="V6" s="8"/>
      <c r="W6" s="8"/>
      <c r="X6" s="8"/>
      <c r="Y6" s="8"/>
      <c r="Z6" s="8"/>
      <c r="AA6" s="8"/>
    </row>
    <row r="7" spans="1:27" x14ac:dyDescent="0.2">
      <c r="A7" s="2" t="s">
        <v>0</v>
      </c>
      <c r="B7" s="2">
        <f>B6*5</f>
        <v>45</v>
      </c>
      <c r="C7" s="2">
        <f t="shared" ref="C7:N7" si="0">C6*5</f>
        <v>35</v>
      </c>
      <c r="D7" s="2">
        <f t="shared" si="0"/>
        <v>30</v>
      </c>
      <c r="E7" s="2">
        <f t="shared" si="0"/>
        <v>25</v>
      </c>
      <c r="F7" s="2">
        <f t="shared" si="0"/>
        <v>20</v>
      </c>
      <c r="G7" s="2">
        <f t="shared" si="0"/>
        <v>16.5</v>
      </c>
      <c r="H7" s="2">
        <f t="shared" si="0"/>
        <v>14.5</v>
      </c>
      <c r="I7" s="2">
        <f t="shared" si="0"/>
        <v>11.5</v>
      </c>
      <c r="J7" s="2">
        <f t="shared" si="0"/>
        <v>9</v>
      </c>
      <c r="K7" s="2">
        <f t="shared" si="0"/>
        <v>7.5</v>
      </c>
      <c r="L7" s="2">
        <f t="shared" si="0"/>
        <v>7.5</v>
      </c>
      <c r="M7" s="2">
        <f t="shared" si="0"/>
        <v>6</v>
      </c>
      <c r="N7" s="7">
        <f t="shared" si="0"/>
        <v>5</v>
      </c>
      <c r="O7" s="9"/>
      <c r="P7" s="8"/>
      <c r="Q7" s="8"/>
      <c r="R7" s="13" t="s">
        <v>20</v>
      </c>
      <c r="S7" s="13" t="s">
        <v>21</v>
      </c>
      <c r="T7" s="8">
        <v>30</v>
      </c>
      <c r="U7" s="11">
        <v>28.571428571428569</v>
      </c>
      <c r="V7" s="8"/>
      <c r="W7" s="8"/>
      <c r="X7" s="8"/>
      <c r="Y7" s="8"/>
      <c r="Z7" s="8"/>
      <c r="AA7" s="8"/>
    </row>
    <row r="8" spans="1:27" x14ac:dyDescent="0.2">
      <c r="A8" s="5" t="s">
        <v>18</v>
      </c>
      <c r="B8" s="10">
        <f>1/B5*1000</f>
        <v>40</v>
      </c>
      <c r="C8" s="10">
        <f t="shared" ref="C8:N8" si="1">1/C5*1000</f>
        <v>33.333333333333336</v>
      </c>
      <c r="D8" s="10">
        <f t="shared" si="1"/>
        <v>28.571428571428569</v>
      </c>
      <c r="E8" s="10">
        <f t="shared" si="1"/>
        <v>25</v>
      </c>
      <c r="F8" s="10">
        <f t="shared" si="1"/>
        <v>20</v>
      </c>
      <c r="G8" s="10">
        <f t="shared" si="1"/>
        <v>16.666666666666668</v>
      </c>
      <c r="H8" s="10">
        <f t="shared" si="1"/>
        <v>14.285714285714285</v>
      </c>
      <c r="I8" s="10">
        <f t="shared" si="1"/>
        <v>11.111111111111111</v>
      </c>
      <c r="J8" s="10">
        <f t="shared" si="1"/>
        <v>9.0909090909090899</v>
      </c>
      <c r="K8" s="10">
        <f t="shared" si="1"/>
        <v>7.6923076923076925</v>
      </c>
      <c r="L8" s="10">
        <f t="shared" si="1"/>
        <v>6.666666666666667</v>
      </c>
      <c r="M8" s="10">
        <f t="shared" si="1"/>
        <v>5.8823529411764701</v>
      </c>
      <c r="N8" s="10">
        <f t="shared" si="1"/>
        <v>5</v>
      </c>
      <c r="O8" s="9"/>
      <c r="P8" s="8"/>
      <c r="Q8" s="8"/>
      <c r="R8" s="8">
        <v>1</v>
      </c>
      <c r="S8" s="8">
        <v>0.8</v>
      </c>
      <c r="T8" s="8">
        <v>25</v>
      </c>
      <c r="U8" s="11">
        <v>25</v>
      </c>
      <c r="V8" s="8"/>
      <c r="W8" s="8"/>
      <c r="X8" s="8"/>
      <c r="Y8" s="8"/>
      <c r="Z8" s="8"/>
      <c r="AA8" s="8"/>
    </row>
    <row r="9" spans="1:27" x14ac:dyDescent="0.2">
      <c r="A9" s="1" t="s">
        <v>2</v>
      </c>
      <c r="B9" s="3">
        <v>2.5</v>
      </c>
      <c r="R9">
        <v>8</v>
      </c>
      <c r="S9">
        <v>8</v>
      </c>
      <c r="T9">
        <v>20</v>
      </c>
      <c r="U9" s="12">
        <v>20</v>
      </c>
    </row>
    <row r="10" spans="1:27" x14ac:dyDescent="0.2">
      <c r="T10">
        <v>16.5</v>
      </c>
      <c r="U10" s="12">
        <v>16.666666666666668</v>
      </c>
    </row>
    <row r="11" spans="1:27" x14ac:dyDescent="0.2">
      <c r="A11" s="6" t="s">
        <v>16</v>
      </c>
      <c r="T11">
        <v>14.5</v>
      </c>
      <c r="U11" s="12">
        <v>14.285714285714285</v>
      </c>
    </row>
    <row r="12" spans="1:27" x14ac:dyDescent="0.2">
      <c r="R12" t="s">
        <v>20</v>
      </c>
      <c r="S12" t="s">
        <v>21</v>
      </c>
      <c r="T12">
        <v>11.5</v>
      </c>
      <c r="U12" s="12">
        <v>11.111111111111111</v>
      </c>
    </row>
    <row r="13" spans="1:27" x14ac:dyDescent="0.2">
      <c r="A13" s="5" t="s">
        <v>4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R13">
        <v>1</v>
      </c>
      <c r="S13">
        <v>1.2</v>
      </c>
      <c r="T13">
        <v>9</v>
      </c>
      <c r="U13" s="12">
        <v>9.0909090909090899</v>
      </c>
    </row>
    <row r="14" spans="1:27" x14ac:dyDescent="0.2">
      <c r="A14" s="5" t="s">
        <v>15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10</v>
      </c>
      <c r="H14" s="2">
        <v>10</v>
      </c>
      <c r="I14" s="2">
        <v>10</v>
      </c>
      <c r="R14">
        <v>8</v>
      </c>
      <c r="S14">
        <v>7</v>
      </c>
      <c r="T14">
        <v>7.5</v>
      </c>
      <c r="U14" s="12">
        <v>7.6923076923076925</v>
      </c>
    </row>
    <row r="15" spans="1:27" x14ac:dyDescent="0.2">
      <c r="A15" s="5" t="s">
        <v>17</v>
      </c>
      <c r="B15" s="2">
        <v>16</v>
      </c>
      <c r="C15" s="2">
        <v>8</v>
      </c>
      <c r="D15" s="2">
        <v>6</v>
      </c>
      <c r="E15" s="2">
        <v>4</v>
      </c>
      <c r="F15" s="2">
        <v>3</v>
      </c>
      <c r="G15" s="2">
        <v>9</v>
      </c>
      <c r="H15" s="2">
        <v>7.5</v>
      </c>
      <c r="I15" s="2">
        <v>7</v>
      </c>
      <c r="T15">
        <v>7.5</v>
      </c>
      <c r="U15" s="12">
        <v>6.666666666666667</v>
      </c>
    </row>
    <row r="16" spans="1:27" x14ac:dyDescent="0.2">
      <c r="A16" s="5" t="s">
        <v>19</v>
      </c>
      <c r="B16" s="2">
        <f>B14*5/B15</f>
        <v>0.9375</v>
      </c>
      <c r="C16" s="2">
        <f t="shared" ref="C16:I16" si="2">C14*5/C15</f>
        <v>1.875</v>
      </c>
      <c r="D16" s="2">
        <f t="shared" si="2"/>
        <v>2.5</v>
      </c>
      <c r="E16" s="2">
        <f t="shared" si="2"/>
        <v>3.75</v>
      </c>
      <c r="F16" s="2">
        <f t="shared" si="2"/>
        <v>5</v>
      </c>
      <c r="G16" s="2">
        <f t="shared" si="2"/>
        <v>5.5555555555555554</v>
      </c>
      <c r="H16" s="2">
        <f t="shared" si="2"/>
        <v>6.666666666666667</v>
      </c>
      <c r="I16" s="2">
        <f t="shared" si="2"/>
        <v>7.1428571428571432</v>
      </c>
      <c r="T16">
        <v>6</v>
      </c>
      <c r="U16" s="12">
        <v>5.8823529411764701</v>
      </c>
    </row>
    <row r="17" spans="1:21" x14ac:dyDescent="0.2">
      <c r="A17" s="3" t="s">
        <v>22</v>
      </c>
      <c r="B17" s="14">
        <f>2/B15</f>
        <v>0.125</v>
      </c>
      <c r="C17" s="14">
        <f t="shared" ref="C17:I17" si="3">2/C15</f>
        <v>0.25</v>
      </c>
      <c r="D17" s="14">
        <f t="shared" si="3"/>
        <v>0.33333333333333331</v>
      </c>
      <c r="E17" s="14">
        <f t="shared" si="3"/>
        <v>0.5</v>
      </c>
      <c r="F17" s="14">
        <f t="shared" si="3"/>
        <v>0.66666666666666663</v>
      </c>
      <c r="G17" s="14">
        <f t="shared" si="3"/>
        <v>0.22222222222222221</v>
      </c>
      <c r="H17" s="14">
        <f t="shared" si="3"/>
        <v>0.26666666666666666</v>
      </c>
      <c r="I17" s="14">
        <f t="shared" si="3"/>
        <v>0.2857142857142857</v>
      </c>
      <c r="T17">
        <v>5</v>
      </c>
      <c r="U17" s="12">
        <v>5</v>
      </c>
    </row>
    <row r="18" spans="1:21" x14ac:dyDescent="0.2">
      <c r="A18" s="3" t="s">
        <v>5</v>
      </c>
      <c r="B18" s="3">
        <v>2.5</v>
      </c>
      <c r="U18" s="12"/>
    </row>
    <row r="19" spans="1:21" x14ac:dyDescent="0.2">
      <c r="A19" s="4" t="s">
        <v>6</v>
      </c>
    </row>
    <row r="21" spans="1:21" x14ac:dyDescent="0.2">
      <c r="A21" s="2" t="s">
        <v>7</v>
      </c>
      <c r="B21" s="2">
        <v>0.8</v>
      </c>
      <c r="C21" s="2">
        <v>2.7</v>
      </c>
      <c r="D21" s="2">
        <v>1.6</v>
      </c>
      <c r="E21" s="2">
        <v>1.2</v>
      </c>
      <c r="F21" s="2">
        <v>0.8</v>
      </c>
      <c r="G21" s="2">
        <v>0.4</v>
      </c>
      <c r="H21" s="2">
        <v>0.2</v>
      </c>
      <c r="I21" s="2">
        <v>2.2000000000000002</v>
      </c>
      <c r="J21" s="2"/>
    </row>
    <row r="22" spans="1:21" x14ac:dyDescent="0.2">
      <c r="A22" s="2" t="s">
        <v>8</v>
      </c>
      <c r="B22" s="2">
        <v>6.5</v>
      </c>
      <c r="C22" s="2">
        <v>4.4000000000000004</v>
      </c>
      <c r="D22" s="2">
        <v>5.7</v>
      </c>
      <c r="E22" s="2">
        <v>6.2</v>
      </c>
      <c r="F22" s="2">
        <v>6.6</v>
      </c>
      <c r="G22" s="2">
        <v>7</v>
      </c>
      <c r="H22" s="2">
        <v>7.2</v>
      </c>
      <c r="I22" s="2">
        <v>5</v>
      </c>
      <c r="J22" s="2"/>
    </row>
    <row r="23" spans="1:21" x14ac:dyDescent="0.2">
      <c r="A23" s="2" t="s">
        <v>9</v>
      </c>
      <c r="B23" s="2">
        <f>(B22-B21)/(B21+B22)</f>
        <v>0.78082191780821919</v>
      </c>
      <c r="C23" s="2">
        <f t="shared" ref="C23:I23" si="4">(C22-C21)/(C21+C22)</f>
        <v>0.23943661971830987</v>
      </c>
      <c r="D23" s="2">
        <f t="shared" si="4"/>
        <v>0.56164383561643827</v>
      </c>
      <c r="E23" s="2">
        <f t="shared" si="4"/>
        <v>0.67567567567567566</v>
      </c>
      <c r="F23" s="2">
        <f t="shared" si="4"/>
        <v>0.78378378378378377</v>
      </c>
      <c r="G23" s="2">
        <f t="shared" si="4"/>
        <v>0.89189189189189177</v>
      </c>
      <c r="H23" s="2">
        <f t="shared" si="4"/>
        <v>0.94594594594594594</v>
      </c>
      <c r="I23" s="2">
        <f t="shared" si="4"/>
        <v>0.38888888888888884</v>
      </c>
      <c r="J23" s="2"/>
    </row>
    <row r="24" spans="1:21" x14ac:dyDescent="0.2">
      <c r="A24" s="2" t="s">
        <v>10</v>
      </c>
      <c r="B24" s="2"/>
      <c r="C24" s="2"/>
      <c r="D24" s="2"/>
      <c r="E24" s="2"/>
      <c r="F24" s="2"/>
      <c r="G24" s="2"/>
      <c r="H24" s="2"/>
      <c r="I24" s="2"/>
      <c r="J24" s="2"/>
    </row>
    <row r="25" spans="1:21" x14ac:dyDescent="0.2">
      <c r="A25" s="2" t="s">
        <v>11</v>
      </c>
      <c r="B25" s="2">
        <v>2.2000000000000002</v>
      </c>
      <c r="C25" s="2">
        <v>0.6</v>
      </c>
      <c r="D25" s="2">
        <v>1.9</v>
      </c>
      <c r="E25" s="2">
        <v>2.4</v>
      </c>
      <c r="F25" s="2">
        <v>2.5</v>
      </c>
      <c r="G25" s="2">
        <v>3</v>
      </c>
      <c r="H25" s="5">
        <v>3.1</v>
      </c>
      <c r="I25" s="2">
        <v>1.2</v>
      </c>
      <c r="J25" s="2"/>
    </row>
    <row r="26" spans="1:21" x14ac:dyDescent="0.2">
      <c r="A26" s="2" t="s">
        <v>12</v>
      </c>
      <c r="B26" s="2">
        <v>6.2</v>
      </c>
      <c r="C26" s="2">
        <v>6.7</v>
      </c>
      <c r="D26" s="2">
        <v>6.3</v>
      </c>
      <c r="E26" s="2">
        <v>6.5</v>
      </c>
      <c r="F26" s="2">
        <v>6.4</v>
      </c>
      <c r="G26" s="2">
        <v>6.5</v>
      </c>
      <c r="H26" s="2">
        <v>6.4</v>
      </c>
      <c r="I26" s="2">
        <v>6.4</v>
      </c>
      <c r="J26" s="2"/>
    </row>
    <row r="27" spans="1:21" x14ac:dyDescent="0.2">
      <c r="A27" s="2" t="s">
        <v>13</v>
      </c>
      <c r="B27" s="2">
        <f>B25/B26</f>
        <v>0.35483870967741937</v>
      </c>
      <c r="C27" s="2">
        <f t="shared" ref="C27:I27" si="5">C25/C26</f>
        <v>8.9552238805970144E-2</v>
      </c>
      <c r="D27" s="2">
        <f t="shared" si="5"/>
        <v>0.30158730158730157</v>
      </c>
      <c r="E27" s="2">
        <f t="shared" si="5"/>
        <v>0.3692307692307692</v>
      </c>
      <c r="F27" s="2">
        <f t="shared" si="5"/>
        <v>0.390625</v>
      </c>
      <c r="G27" s="2">
        <f t="shared" si="5"/>
        <v>0.46153846153846156</v>
      </c>
      <c r="H27" s="2">
        <f t="shared" si="5"/>
        <v>0.484375</v>
      </c>
      <c r="I27" s="2">
        <f t="shared" si="5"/>
        <v>0.18749999999999997</v>
      </c>
      <c r="J27" s="2"/>
    </row>
    <row r="28" spans="1:21" x14ac:dyDescent="0.2">
      <c r="A28" s="2" t="s">
        <v>14</v>
      </c>
      <c r="B28" s="2"/>
      <c r="C28" s="2"/>
      <c r="D28" s="2"/>
      <c r="E28" s="2"/>
      <c r="F28" s="2"/>
      <c r="G28" s="2"/>
      <c r="H28" s="2"/>
      <c r="I28" s="2"/>
      <c r="J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Microsoft Office</cp:lastModifiedBy>
  <dcterms:created xsi:type="dcterms:W3CDTF">2016-09-23T19:08:19Z</dcterms:created>
  <dcterms:modified xsi:type="dcterms:W3CDTF">2016-09-29T20:40:52Z</dcterms:modified>
</cp:coreProperties>
</file>