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4F43015C-C2C8-AE46-9FD8-F17F1D1CFC61}" xr6:coauthVersionLast="47" xr6:coauthVersionMax="47" xr10:uidLastSave="{00000000-0000-0000-0000-000000000000}"/>
  <bookViews>
    <workbookView xWindow="3560" yWindow="2040" windowWidth="27480" windowHeight="1798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9" i="1"/>
  <c r="G8" i="1"/>
  <c r="G7" i="1"/>
  <c r="G2" i="1"/>
  <c r="G3" i="1"/>
  <c r="G4" i="1"/>
  <c r="G5" i="1"/>
  <c r="G6" i="1"/>
  <c r="G10" i="1" l="1"/>
  <c r="F39" i="1" l="1"/>
  <c r="F11" i="1"/>
  <c r="F12" i="1"/>
  <c r="E12" i="1"/>
  <c r="E11" i="1"/>
  <c r="G11" i="1" l="1"/>
  <c r="G12" i="1"/>
  <c r="F27" i="1"/>
  <c r="F29" i="1" s="1"/>
  <c r="F33" i="1"/>
  <c r="F35" i="1" s="1"/>
  <c r="F15" i="1"/>
  <c r="F16" i="1" s="1"/>
  <c r="F21" i="1"/>
  <c r="F23" i="1" s="1"/>
  <c r="F13" i="1"/>
  <c r="F41" i="1"/>
  <c r="E13" i="1"/>
  <c r="F40" i="1"/>
  <c r="G13" i="1" l="1"/>
  <c r="F17" i="1"/>
  <c r="F28" i="1"/>
  <c r="F22" i="1"/>
  <c r="F34" i="1"/>
  <c r="F24" i="1"/>
  <c r="F36" i="1"/>
  <c r="F30" i="1"/>
  <c r="F18" i="1"/>
  <c r="F19" i="1" s="1"/>
  <c r="F42" i="1"/>
  <c r="F25" i="1" l="1"/>
  <c r="F31" i="1" s="1"/>
  <c r="F37" i="1" s="1"/>
  <c r="F43" i="1" s="1"/>
</calcChain>
</file>

<file path=xl/sharedStrings.xml><?xml version="1.0" encoding="utf-8"?>
<sst xmlns="http://schemas.openxmlformats.org/spreadsheetml/2006/main" count="176" uniqueCount="101">
  <si>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</si>
  <si>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</si>
  <si>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</si>
  <si>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</si>
  <si>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</si>
  <si>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</si>
  <si>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</si>
  <si>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</si>
  <si>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</si>
  <si>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</si>
  <si>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</si>
  <si>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</si>
  <si>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</si>
  <si>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</si>
  <si>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</si>
  <si>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</si>
  <si>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</si>
  <si>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</si>
  <si>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</si>
  <si>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</si>
  <si>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</si>
  <si>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</si>
  <si>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</si>
  <si>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</si>
  <si>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</si>
  <si>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</si>
  <si>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</si>
  <si>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</si>
  <si>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</si>
  <si>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</si>
  <si>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</si>
  <si>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</si>
  <si>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</si>
  <si>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</si>
  <si>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</si>
  <si>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</si>
  <si>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</si>
  <si>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</si>
  <si>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</si>
  <si>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</si>
  <si>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</si>
  <si>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</si>
  <si>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</si>
  <si>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</si>
  <si>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</si>
  <si>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</si>
  <si>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</si>
  <si>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</si>
  <si>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</si>
  <si>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</si>
  <si>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</si>
  <si>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</si>
  <si>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</si>
  <si>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</si>
  <si>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</si>
  <si>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</si>
  <si>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</si>
  <si>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</si>
  <si>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</si>
  <si>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</si>
  <si>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</si>
  <si>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</si>
  <si>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</si>
  <si>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</si>
  <si>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</si>
  <si>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</si>
  <si>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</si>
  <si>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</si>
  <si>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</si>
  <si>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</si>
  <si>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</si>
  <si>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</si>
  <si>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</si>
  <si>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</si>
  <si>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</si>
  <si>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</si>
  <si>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</si>
  <si>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</si>
  <si>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</si>
  <si>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</si>
  <si>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</si>
  <si>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</si>
  <si>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</si>
  <si>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</si>
  <si>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</si>
  <si>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</si>
  <si>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</si>
  <si>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</si>
  <si>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</si>
  <si>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</si>
  <si>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</si>
  <si>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</si>
  <si>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</si>
  <si>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</si>
  <si>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</si>
  <si>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</si>
  <si>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PRIVATE_VISIT_COUNT</t>
  </si>
  <si>
    <t>Private Visit Count</t>
  </si>
  <si>
    <t>AFC / RCM Payments</t>
  </si>
  <si>
    <t>Value_2024_Jan_July</t>
  </si>
  <si>
    <t>Value_2025_Jan_July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</si>
</sst>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(* #,##0_);_(* \(#,##0\);_(* &quot;-&quot;??_);_(@_)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3"/>
  <sheetViews>
    <sheetView tabSelected="1" workbookViewId="0">
      <selection activeCell="A24" sqref="A24"/>
    </sheetView>
  </sheetViews>
  <sheetFormatPr baseColWidth="10" defaultRowHeight="16" x14ac:dyDescent="0.2"/>
  <cols>
    <col min="1" max="1" width="36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99</v>
      </c>
      <c r="F1" t="s">
        <v>100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6">
        <v>896645</v>
      </c>
      <c r="F2" s="6">
        <v>788324</v>
      </c>
      <c r="G2" s="5">
        <f>(F2-E2)/E2</f>
        <v>-0.12080700834778535</v>
      </c>
      <c r="H2">
        <v>-12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6">
        <v>689185</v>
      </c>
      <c r="F3" s="6">
        <v>993263</v>
      </c>
      <c r="G3" s="5">
        <f>(F3-E3)/E3</f>
        <v>0.44121389757467155</v>
      </c>
      <c r="H3">
        <v>44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6263</v>
      </c>
      <c r="F4" s="3">
        <v>7902</v>
      </c>
      <c r="G4" s="5">
        <f>(F4-E4)/E4</f>
        <v>0.26169567300015967</v>
      </c>
      <c r="H4">
        <v>26</v>
      </c>
    </row>
    <row r="5" spans="1:8" x14ac:dyDescent="0.2">
      <c r="A5" t="s">
        <v>96</v>
      </c>
      <c r="B5" t="s">
        <v>97</v>
      </c>
      <c r="C5" t="s">
        <v>8</v>
      </c>
      <c r="D5" t="s">
        <v>14</v>
      </c>
      <c r="E5" s="3">
        <v>5036</v>
      </c>
      <c r="F5" s="3">
        <v>6117</v>
      </c>
      <c r="G5" s="5">
        <f>(F5-E5)/E5</f>
        <v>0.21465448768864179</v>
      </c>
      <c r="H5">
        <v>22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7">
        <v>282396</v>
      </c>
      <c r="F6" s="7">
        <v>215022</v>
      </c>
      <c r="G6" s="5">
        <f>(F6-E6)/E6</f>
        <v>-0.23857986657034802</v>
      </c>
      <c r="H6">
        <v>-24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7">
        <v>313970</v>
      </c>
      <c r="F7" s="7">
        <v>305786</v>
      </c>
      <c r="G7" s="5">
        <f>(F7-E7)/E7</f>
        <v>-2.6066184667324903E-2</v>
      </c>
      <c r="H7">
        <v>-3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7">
        <v>56914</v>
      </c>
      <c r="F8" s="7">
        <v>64665.48</v>
      </c>
      <c r="G8" s="5">
        <f>(F8-E8)/E8</f>
        <v>0.13619636644762279</v>
      </c>
      <c r="H8">
        <v>14</v>
      </c>
    </row>
    <row r="9" spans="1:8" x14ac:dyDescent="0.2">
      <c r="A9" t="s">
        <v>23</v>
      </c>
      <c r="B9" t="s">
        <v>24</v>
      </c>
      <c r="C9" t="s">
        <v>8</v>
      </c>
      <c r="D9" t="s">
        <v>98</v>
      </c>
      <c r="E9" s="7">
        <v>70417</v>
      </c>
      <c r="F9" s="7">
        <v>84980</v>
      </c>
      <c r="G9" s="5">
        <f>(F9-E9)/E9</f>
        <v>0.20681085533322918</v>
      </c>
      <c r="H9">
        <v>21</v>
      </c>
    </row>
    <row r="10" spans="1:8" x14ac:dyDescent="0.2">
      <c r="A10" t="s">
        <v>25</v>
      </c>
      <c r="B10" t="s">
        <v>26</v>
      </c>
      <c r="C10" t="s">
        <v>8</v>
      </c>
      <c r="D10" t="s">
        <v>20</v>
      </c>
      <c r="E10" s="7">
        <f>108025/E4</f>
        <v>17.24812390228325</v>
      </c>
      <c r="F10" s="7">
        <f>74590/F4</f>
        <v>9.4393824348266264</v>
      </c>
      <c r="G10" s="5">
        <f>(F10-E10)/E10</f>
        <v>-0.4527299033620073</v>
      </c>
      <c r="H10">
        <v>-45</v>
      </c>
    </row>
    <row r="11" spans="1:8" x14ac:dyDescent="0.2">
      <c r="A11" t="s">
        <v>27</v>
      </c>
      <c r="B11" t="s">
        <v>28</v>
      </c>
      <c r="C11" t="s">
        <v>8</v>
      </c>
      <c r="D11" t="s">
        <v>20</v>
      </c>
      <c r="E11" s="4">
        <f>E2/E4</f>
        <v>143.1654159348555</v>
      </c>
      <c r="F11" s="4">
        <f>F2/F4</f>
        <v>99.762591748924322</v>
      </c>
      <c r="G11" s="5">
        <f t="shared" ref="G11:G12" si="0">(F11-E11)/E11</f>
        <v>-0.30316556482943302</v>
      </c>
      <c r="H11">
        <v>-30</v>
      </c>
    </row>
    <row r="12" spans="1:8" x14ac:dyDescent="0.2">
      <c r="A12" t="s">
        <v>29</v>
      </c>
      <c r="B12" t="s">
        <v>30</v>
      </c>
      <c r="C12" t="s">
        <v>8</v>
      </c>
      <c r="D12" t="s">
        <v>14</v>
      </c>
      <c r="E12" s="4">
        <f>E3/E4</f>
        <v>110.04071531215072</v>
      </c>
      <c r="F12" s="4">
        <f>F3/F4</f>
        <v>125.6976714755758</v>
      </c>
      <c r="G12" s="5">
        <f t="shared" si="0"/>
        <v>0.1422833004948327</v>
      </c>
      <c r="H12">
        <v>14</v>
      </c>
    </row>
    <row r="13" spans="1:8" x14ac:dyDescent="0.2">
      <c r="A13" t="s">
        <v>31</v>
      </c>
      <c r="B13" t="s">
        <v>32</v>
      </c>
      <c r="C13" t="s">
        <v>8</v>
      </c>
      <c r="D13" t="s">
        <v>9</v>
      </c>
      <c r="E13" s="4">
        <f>E12-E11</f>
        <v>-33.124700622704779</v>
      </c>
      <c r="F13" s="4">
        <f>F12-F11</f>
        <v>25.93507972665148</v>
      </c>
      <c r="G13" s="5">
        <f>-1*(F13-E13)/E13</f>
        <v>1.7829528792442793</v>
      </c>
      <c r="H13">
        <v>1778</v>
      </c>
    </row>
    <row r="14" spans="1:8" x14ac:dyDescent="0.2">
      <c r="A14" t="s">
        <v>44</v>
      </c>
      <c r="B14" t="s">
        <v>33</v>
      </c>
      <c r="C14" t="s">
        <v>34</v>
      </c>
      <c r="D14" t="s">
        <v>35</v>
      </c>
      <c r="E14">
        <v>685</v>
      </c>
    </row>
    <row r="15" spans="1:8" x14ac:dyDescent="0.2">
      <c r="A15" t="s">
        <v>45</v>
      </c>
      <c r="B15" t="s">
        <v>36</v>
      </c>
      <c r="C15" t="s">
        <v>34</v>
      </c>
      <c r="D15" t="s">
        <v>37</v>
      </c>
      <c r="F15" s="2">
        <f>E14*(1+$G$4)</f>
        <v>864.26153600510929</v>
      </c>
    </row>
    <row r="16" spans="1:8" x14ac:dyDescent="0.2">
      <c r="A16" t="s">
        <v>46</v>
      </c>
      <c r="B16" t="s">
        <v>38</v>
      </c>
      <c r="C16" t="s">
        <v>34</v>
      </c>
      <c r="D16" t="s">
        <v>37</v>
      </c>
      <c r="F16" s="1">
        <f>F15*$F$11</f>
        <v>86220.970780775984</v>
      </c>
    </row>
    <row r="17" spans="1:6" x14ac:dyDescent="0.2">
      <c r="A17" t="s">
        <v>47</v>
      </c>
      <c r="B17" t="s">
        <v>39</v>
      </c>
      <c r="C17" t="s">
        <v>34</v>
      </c>
      <c r="D17" t="s">
        <v>37</v>
      </c>
      <c r="F17" s="1">
        <f>F15*$F$12</f>
        <v>108635.66262174676</v>
      </c>
    </row>
    <row r="18" spans="1:6" x14ac:dyDescent="0.2">
      <c r="A18" t="s">
        <v>48</v>
      </c>
      <c r="B18" t="s">
        <v>40</v>
      </c>
      <c r="C18" t="s">
        <v>34</v>
      </c>
      <c r="D18" t="s">
        <v>37</v>
      </c>
      <c r="F18" s="2">
        <f>F17-F16</f>
        <v>22414.691840970772</v>
      </c>
    </row>
    <row r="19" spans="1:6" x14ac:dyDescent="0.2">
      <c r="A19" t="s">
        <v>49</v>
      </c>
      <c r="B19" t="s">
        <v>41</v>
      </c>
      <c r="C19" t="s">
        <v>34</v>
      </c>
      <c r="D19" t="s">
        <v>37</v>
      </c>
      <c r="F19" s="2">
        <f>250000+F18</f>
        <v>272414.69184097077</v>
      </c>
    </row>
    <row r="20" spans="1:6" x14ac:dyDescent="0.2">
      <c r="A20" t="s">
        <v>50</v>
      </c>
      <c r="B20" t="s">
        <v>51</v>
      </c>
      <c r="C20" t="s">
        <v>34</v>
      </c>
      <c r="D20" t="s">
        <v>35</v>
      </c>
      <c r="E20">
        <v>808</v>
      </c>
    </row>
    <row r="21" spans="1:6" x14ac:dyDescent="0.2">
      <c r="A21" t="s">
        <v>52</v>
      </c>
      <c r="B21" t="s">
        <v>53</v>
      </c>
      <c r="C21" t="s">
        <v>34</v>
      </c>
      <c r="D21" t="s">
        <v>37</v>
      </c>
      <c r="F21" s="2">
        <f>E20*(1+$G$4)</f>
        <v>1019.4501037841289</v>
      </c>
    </row>
    <row r="22" spans="1:6" x14ac:dyDescent="0.2">
      <c r="A22" t="s">
        <v>54</v>
      </c>
      <c r="B22" t="s">
        <v>55</v>
      </c>
      <c r="C22" t="s">
        <v>34</v>
      </c>
      <c r="D22" t="s">
        <v>37</v>
      </c>
      <c r="F22" s="1">
        <f>F21*$F$11</f>
        <v>101702.98451221459</v>
      </c>
    </row>
    <row r="23" spans="1:6" x14ac:dyDescent="0.2">
      <c r="A23" t="s">
        <v>56</v>
      </c>
      <c r="B23" t="s">
        <v>57</v>
      </c>
      <c r="C23" t="s">
        <v>34</v>
      </c>
      <c r="D23" t="s">
        <v>37</v>
      </c>
      <c r="F23" s="1">
        <f>F21*$F$12</f>
        <v>128142.5042311991</v>
      </c>
    </row>
    <row r="24" spans="1:6" x14ac:dyDescent="0.2">
      <c r="A24" t="s">
        <v>58</v>
      </c>
      <c r="B24" t="s">
        <v>59</v>
      </c>
      <c r="C24" t="s">
        <v>34</v>
      </c>
      <c r="D24" t="s">
        <v>37</v>
      </c>
      <c r="F24" s="2">
        <f>F23-F22</f>
        <v>26439.519718984506</v>
      </c>
    </row>
    <row r="25" spans="1:6" x14ac:dyDescent="0.2">
      <c r="A25" t="s">
        <v>60</v>
      </c>
      <c r="B25" t="s">
        <v>61</v>
      </c>
      <c r="C25" t="s">
        <v>34</v>
      </c>
      <c r="D25" t="s">
        <v>37</v>
      </c>
      <c r="F25" s="2">
        <f>F19+F24</f>
        <v>298854.21155995526</v>
      </c>
    </row>
    <row r="26" spans="1:6" x14ac:dyDescent="0.2">
      <c r="A26" t="s">
        <v>62</v>
      </c>
      <c r="B26" t="s">
        <v>63</v>
      </c>
      <c r="C26" t="s">
        <v>34</v>
      </c>
      <c r="D26" t="s">
        <v>35</v>
      </c>
      <c r="E26">
        <v>784</v>
      </c>
    </row>
    <row r="27" spans="1:6" x14ac:dyDescent="0.2">
      <c r="A27" t="s">
        <v>64</v>
      </c>
      <c r="B27" t="s">
        <v>65</v>
      </c>
      <c r="C27" t="s">
        <v>34</v>
      </c>
      <c r="D27" t="s">
        <v>37</v>
      </c>
      <c r="F27" s="2">
        <f>E26*(1+$G$4)</f>
        <v>989.16940763212517</v>
      </c>
    </row>
    <row r="28" spans="1:6" x14ac:dyDescent="0.2">
      <c r="A28" t="s">
        <v>66</v>
      </c>
      <c r="B28" t="s">
        <v>67</v>
      </c>
      <c r="C28" t="s">
        <v>34</v>
      </c>
      <c r="D28" t="s">
        <v>37</v>
      </c>
      <c r="F28" s="1">
        <f>F27*$F$11</f>
        <v>98682.103784129009</v>
      </c>
    </row>
    <row r="29" spans="1:6" x14ac:dyDescent="0.2">
      <c r="A29" t="s">
        <v>68</v>
      </c>
      <c r="B29" t="s">
        <v>69</v>
      </c>
      <c r="C29" t="s">
        <v>34</v>
      </c>
      <c r="D29" t="s">
        <v>37</v>
      </c>
      <c r="F29" s="1">
        <f>F27*$F$12</f>
        <v>124336.29123423279</v>
      </c>
    </row>
    <row r="30" spans="1:6" x14ac:dyDescent="0.2">
      <c r="A30" t="s">
        <v>70</v>
      </c>
      <c r="B30" t="s">
        <v>71</v>
      </c>
      <c r="C30" t="s">
        <v>34</v>
      </c>
      <c r="D30" t="s">
        <v>37</v>
      </c>
      <c r="F30" s="2">
        <f>F29-F28</f>
        <v>25654.187450103782</v>
      </c>
    </row>
    <row r="31" spans="1:6" x14ac:dyDescent="0.2">
      <c r="A31" t="s">
        <v>72</v>
      </c>
      <c r="B31" t="s">
        <v>73</v>
      </c>
      <c r="C31" t="s">
        <v>34</v>
      </c>
      <c r="D31" t="s">
        <v>37</v>
      </c>
      <c r="F31" s="2">
        <f>F25+F30</f>
        <v>324508.39901005907</v>
      </c>
    </row>
    <row r="32" spans="1:6" x14ac:dyDescent="0.2">
      <c r="A32" t="s">
        <v>74</v>
      </c>
      <c r="B32" t="s">
        <v>75</v>
      </c>
      <c r="C32" t="s">
        <v>34</v>
      </c>
      <c r="D32" t="s">
        <v>35</v>
      </c>
      <c r="E32">
        <v>830</v>
      </c>
    </row>
    <row r="33" spans="1:6" x14ac:dyDescent="0.2">
      <c r="A33" t="s">
        <v>76</v>
      </c>
      <c r="B33" t="s">
        <v>77</v>
      </c>
      <c r="C33" t="s">
        <v>34</v>
      </c>
      <c r="D33" t="s">
        <v>37</v>
      </c>
      <c r="F33" s="2">
        <f>E32*(1+$G$4)</f>
        <v>1047.2074085901324</v>
      </c>
    </row>
    <row r="34" spans="1:6" x14ac:dyDescent="0.2">
      <c r="A34" t="s">
        <v>78</v>
      </c>
      <c r="B34" t="s">
        <v>79</v>
      </c>
      <c r="C34" t="s">
        <v>34</v>
      </c>
      <c r="D34" t="s">
        <v>37</v>
      </c>
      <c r="F34" s="1">
        <f>F33*$F$11</f>
        <v>104472.12517962637</v>
      </c>
    </row>
    <row r="35" spans="1:6" x14ac:dyDescent="0.2">
      <c r="A35" t="s">
        <v>80</v>
      </c>
      <c r="B35" t="s">
        <v>81</v>
      </c>
      <c r="C35" t="s">
        <v>34</v>
      </c>
      <c r="D35" t="s">
        <v>37</v>
      </c>
      <c r="F35" s="1">
        <f>F33*$F$12</f>
        <v>131631.53281175156</v>
      </c>
    </row>
    <row r="36" spans="1:6" x14ac:dyDescent="0.2">
      <c r="A36" t="s">
        <v>82</v>
      </c>
      <c r="B36" t="s">
        <v>83</v>
      </c>
      <c r="C36" t="s">
        <v>34</v>
      </c>
      <c r="D36" t="s">
        <v>37</v>
      </c>
      <c r="F36" s="2">
        <f>F35-F34</f>
        <v>27159.407632125192</v>
      </c>
    </row>
    <row r="37" spans="1:6" x14ac:dyDescent="0.2">
      <c r="A37" t="s">
        <v>84</v>
      </c>
      <c r="B37" t="s">
        <v>85</v>
      </c>
      <c r="C37" t="s">
        <v>34</v>
      </c>
      <c r="D37" t="s">
        <v>37</v>
      </c>
      <c r="F37" s="2">
        <f>F31+F36</f>
        <v>351667.80664218427</v>
      </c>
    </row>
    <row r="38" spans="1:6" x14ac:dyDescent="0.2">
      <c r="A38" t="s">
        <v>86</v>
      </c>
      <c r="B38" t="s">
        <v>87</v>
      </c>
      <c r="C38" t="s">
        <v>34</v>
      </c>
      <c r="D38" t="s">
        <v>35</v>
      </c>
      <c r="E38">
        <v>754</v>
      </c>
    </row>
    <row r="39" spans="1:6" x14ac:dyDescent="0.2">
      <c r="A39" t="s">
        <v>88</v>
      </c>
      <c r="B39" t="s">
        <v>42</v>
      </c>
      <c r="C39" t="s">
        <v>34</v>
      </c>
      <c r="D39" t="s">
        <v>37</v>
      </c>
      <c r="F39" s="2">
        <f>E38*(1+$G$4)</f>
        <v>951.31853744212037</v>
      </c>
    </row>
    <row r="40" spans="1:6" x14ac:dyDescent="0.2">
      <c r="A40" t="s">
        <v>89</v>
      </c>
      <c r="B40" t="s">
        <v>90</v>
      </c>
      <c r="C40" t="s">
        <v>34</v>
      </c>
      <c r="D40" t="s">
        <v>37</v>
      </c>
      <c r="F40" s="1">
        <f>F39*$F$11</f>
        <v>94906.00287402203</v>
      </c>
    </row>
    <row r="41" spans="1:6" x14ac:dyDescent="0.2">
      <c r="A41" t="s">
        <v>91</v>
      </c>
      <c r="B41" t="s">
        <v>92</v>
      </c>
      <c r="C41" t="s">
        <v>34</v>
      </c>
      <c r="D41" t="s">
        <v>37</v>
      </c>
      <c r="F41" s="1">
        <f>F39*$F$12</f>
        <v>119578.5249880249</v>
      </c>
    </row>
    <row r="42" spans="1:6" x14ac:dyDescent="0.2">
      <c r="A42" t="s">
        <v>93</v>
      </c>
      <c r="B42" t="s">
        <v>94</v>
      </c>
      <c r="C42" t="s">
        <v>34</v>
      </c>
      <c r="D42" t="s">
        <v>37</v>
      </c>
      <c r="F42" s="2">
        <f>F41-F40</f>
        <v>24672.522114002873</v>
      </c>
    </row>
    <row r="43" spans="1:6" x14ac:dyDescent="0.2">
      <c r="A43" t="s">
        <v>95</v>
      </c>
      <c r="B43" t="s">
        <v>43</v>
      </c>
      <c r="C43" t="s">
        <v>34</v>
      </c>
      <c r="D43" t="s">
        <v>37</v>
      </c>
      <c r="F43" s="2">
        <f>F42+F37</f>
        <v>376340.32875618711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2025-09-09T04:45:38Z</dcterms:modified>
</cp:coreProperties>
</file>