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5a261e9273cfd5/Documents/"/>
    </mc:Choice>
  </mc:AlternateContent>
  <xr:revisionPtr revIDLastSave="128" documentId="8_{9BFBA30C-005E-408E-8A21-125CE55A215C}" xr6:coauthVersionLast="47" xr6:coauthVersionMax="47" xr10:uidLastSave="{01345B7D-8560-4E29-B70C-75AADB39543C}"/>
  <bookViews>
    <workbookView xWindow="28680" yWindow="-120" windowWidth="29040" windowHeight="17520" activeTab="1" xr2:uid="{8F41532B-5DB4-4988-B9DA-DCCD336EEC4B}"/>
  </bookViews>
  <sheets>
    <sheet name="Original Data Runs" sheetId="1" r:id="rId1"/>
    <sheet name="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2" l="1"/>
  <c r="V9" i="2"/>
  <c r="V10" i="2"/>
  <c r="V11" i="2"/>
  <c r="V12" i="2"/>
  <c r="V13" i="2"/>
  <c r="V14" i="2"/>
  <c r="U8" i="2"/>
  <c r="U9" i="2"/>
  <c r="U10" i="2"/>
  <c r="U11" i="2"/>
  <c r="U12" i="2"/>
  <c r="U13" i="2"/>
  <c r="U14" i="2"/>
  <c r="C9" i="2"/>
  <c r="C10" i="2" s="1"/>
  <c r="C11" i="2" s="1"/>
  <c r="C12" i="2" s="1"/>
  <c r="C13" i="2" s="1"/>
  <c r="C14" i="2" s="1"/>
  <c r="B8" i="2"/>
  <c r="A9" i="2"/>
  <c r="A10" i="2" s="1"/>
  <c r="A11" i="2" s="1"/>
  <c r="A12" i="2" s="1"/>
  <c r="A13" i="2" s="1"/>
  <c r="A14" i="2" s="1"/>
  <c r="B14" i="2" s="1"/>
  <c r="B13" i="2" l="1"/>
  <c r="B12" i="2"/>
  <c r="B11" i="2"/>
  <c r="B10" i="2"/>
  <c r="B9" i="2"/>
</calcChain>
</file>

<file path=xl/sharedStrings.xml><?xml version="1.0" encoding="utf-8"?>
<sst xmlns="http://schemas.openxmlformats.org/spreadsheetml/2006/main" count="29" uniqueCount="27">
  <si>
    <t>Interval (min)</t>
  </si>
  <si>
    <t>+T (min)</t>
  </si>
  <si>
    <t>Start Time</t>
  </si>
  <si>
    <t>enable temp checking when temp rise is above check threshold?</t>
  </si>
  <si>
    <t>Run #, °F / min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</si>
  <si>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</si>
  <si>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</si>
  <si>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</si>
  <si>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</si>
  <si>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</si>
  <si>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</si>
  <si>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</si>
  <si>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</si>
  <si>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</si>
  <si>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</si>
  <si>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</si>
  <si>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</si>
  <si>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</si>
  <si>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</si>
  <si>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</si>
  <si>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</si>
  <si>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</si>
  <si>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Test Curve</t>
  </si>
  <si>
    <t>Equation</t>
  </si>
  <si>
    <t>a=</t>
  </si>
  <si>
    <t>r=</t>
  </si>
  <si>
    <t>Test Curve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</si>
</sst>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164" fontId="0" fillId="2" borderId="5" xfId="0" applyNumberFormat="1" applyFill="1" applyBorder="1"/>
    <xf numFmtId="164" fontId="0" fillId="2" borderId="1" xfId="0" applyNumberFormat="1" applyFill="1" applyBorder="1"/>
    <xf numFmtId="164" fontId="0" fillId="2" borderId="8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Normalized!$D$7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Normalized!$D$8:$D$14</c:f>
              <c:numCache>
                <c:formatCode>General</c:formatCode>
                <c:ptCount val="7"/>
                <c:pt idx="0">
                  <c:v>0.53500000000000003</c:v>
                </c:pt>
                <c:pt idx="1">
                  <c:v>0.66500000000000004</c:v>
                </c:pt>
                <c:pt idx="2">
                  <c:v>0.54</c:v>
                </c:pt>
                <c:pt idx="3">
                  <c:v>0.48</c:v>
                </c:pt>
                <c:pt idx="4">
                  <c:v>0.30499999999999999</c:v>
                </c:pt>
                <c:pt idx="5">
                  <c:v>0.215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B-4225-851E-A99FEFE89383}"/>
            </c:ext>
          </c:extLst>
        </c:ser>
        <c:ser>
          <c:idx val="1"/>
          <c:order val="1"/>
          <c:tx>
            <c:strRef>
              <c:f>Normalized!$E$7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Normalized!$E$8:$E$14</c:f>
              <c:numCache>
                <c:formatCode>General</c:formatCode>
                <c:ptCount val="7"/>
                <c:pt idx="0">
                  <c:v>0.66500000000000004</c:v>
                </c:pt>
                <c:pt idx="1">
                  <c:v>0.625</c:v>
                </c:pt>
                <c:pt idx="2">
                  <c:v>0.56499999999999995</c:v>
                </c:pt>
                <c:pt idx="3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6B-4225-851E-A99FEFE89383}"/>
            </c:ext>
          </c:extLst>
        </c:ser>
        <c:ser>
          <c:idx val="2"/>
          <c:order val="2"/>
          <c:tx>
            <c:strRef>
              <c:f>Normalized!$F$7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Normalized!$F$8:$F$14</c:f>
              <c:numCache>
                <c:formatCode>General</c:formatCode>
                <c:ptCount val="7"/>
                <c:pt idx="0">
                  <c:v>0.56999999999999995</c:v>
                </c:pt>
                <c:pt idx="1">
                  <c:v>0.59</c:v>
                </c:pt>
                <c:pt idx="2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6B-4225-851E-A99FEFE89383}"/>
            </c:ext>
          </c:extLst>
        </c:ser>
        <c:ser>
          <c:idx val="3"/>
          <c:order val="3"/>
          <c:tx>
            <c:strRef>
              <c:f>Normalized!$G$7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Normalized!$G$8:$G$14</c:f>
              <c:numCache>
                <c:formatCode>General</c:formatCode>
                <c:ptCount val="7"/>
                <c:pt idx="0">
                  <c:v>0.74</c:v>
                </c:pt>
                <c:pt idx="1">
                  <c:v>0.505</c:v>
                </c:pt>
                <c:pt idx="2">
                  <c:v>0.44</c:v>
                </c:pt>
                <c:pt idx="3">
                  <c:v>0.33500000000000002</c:v>
                </c:pt>
                <c:pt idx="4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6B-4225-851E-A99FEFE89383}"/>
            </c:ext>
          </c:extLst>
        </c:ser>
        <c:ser>
          <c:idx val="4"/>
          <c:order val="4"/>
          <c:tx>
            <c:strRef>
              <c:f>Normalized!$H$7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Normalized!$H$8:$H$14</c:f>
              <c:numCache>
                <c:formatCode>General</c:formatCode>
                <c:ptCount val="7"/>
                <c:pt idx="0">
                  <c:v>0.68500000000000005</c:v>
                </c:pt>
                <c:pt idx="1">
                  <c:v>0.55500000000000005</c:v>
                </c:pt>
                <c:pt idx="2">
                  <c:v>0.4</c:v>
                </c:pt>
                <c:pt idx="3">
                  <c:v>0.47</c:v>
                </c:pt>
                <c:pt idx="4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6B-4225-851E-A99FEFE89383}"/>
            </c:ext>
          </c:extLst>
        </c:ser>
        <c:ser>
          <c:idx val="5"/>
          <c:order val="5"/>
          <c:tx>
            <c:strRef>
              <c:f>Normalized!$I$7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Normalized!$I$8:$I$14</c:f>
              <c:numCache>
                <c:formatCode>General</c:formatCode>
                <c:ptCount val="7"/>
                <c:pt idx="0">
                  <c:v>0.625</c:v>
                </c:pt>
                <c:pt idx="1">
                  <c:v>0.69499999999999995</c:v>
                </c:pt>
                <c:pt idx="2">
                  <c:v>0.57999999999999996</c:v>
                </c:pt>
                <c:pt idx="3">
                  <c:v>0.45500000000000002</c:v>
                </c:pt>
                <c:pt idx="4">
                  <c:v>0.35</c:v>
                </c:pt>
                <c:pt idx="5">
                  <c:v>0.29499999999999998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6B-4225-851E-A99FEFE89383}"/>
            </c:ext>
          </c:extLst>
        </c:ser>
        <c:ser>
          <c:idx val="7"/>
          <c:order val="6"/>
          <c:tx>
            <c:strRef>
              <c:f>Normalized!$K$7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Normalized!$K$8:$K$14</c:f>
              <c:numCache>
                <c:formatCode>General</c:formatCode>
                <c:ptCount val="7"/>
                <c:pt idx="0">
                  <c:v>0.54</c:v>
                </c:pt>
                <c:pt idx="1">
                  <c:v>0.41499999999999998</c:v>
                </c:pt>
                <c:pt idx="2">
                  <c:v>0.46500000000000002</c:v>
                </c:pt>
                <c:pt idx="3">
                  <c:v>0.42499999999999999</c:v>
                </c:pt>
                <c:pt idx="4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6B-4225-851E-A99FEFE89383}"/>
            </c:ext>
          </c:extLst>
        </c:ser>
        <c:ser>
          <c:idx val="8"/>
          <c:order val="7"/>
          <c:tx>
            <c:strRef>
              <c:f>Normalized!$L$7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Normalized!$L$8:$L$14</c:f>
              <c:numCache>
                <c:formatCode>General</c:formatCode>
                <c:ptCount val="7"/>
                <c:pt idx="0">
                  <c:v>0.72</c:v>
                </c:pt>
                <c:pt idx="1">
                  <c:v>0.46</c:v>
                </c:pt>
                <c:pt idx="2">
                  <c:v>0.52500000000000002</c:v>
                </c:pt>
                <c:pt idx="3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86B-4225-851E-A99FEFE89383}"/>
            </c:ext>
          </c:extLst>
        </c:ser>
        <c:ser>
          <c:idx val="9"/>
          <c:order val="8"/>
          <c:tx>
            <c:strRef>
              <c:f>Normalized!$M$7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Normalized!$M$8:$M$14</c:f>
              <c:numCache>
                <c:formatCode>General</c:formatCode>
                <c:ptCount val="7"/>
                <c:pt idx="0">
                  <c:v>0.79500000000000004</c:v>
                </c:pt>
                <c:pt idx="1">
                  <c:v>0.44</c:v>
                </c:pt>
                <c:pt idx="2">
                  <c:v>0.34499999999999997</c:v>
                </c:pt>
                <c:pt idx="3">
                  <c:v>0.435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86B-4225-851E-A99FEFE89383}"/>
            </c:ext>
          </c:extLst>
        </c:ser>
        <c:ser>
          <c:idx val="10"/>
          <c:order val="9"/>
          <c:tx>
            <c:strRef>
              <c:f>Normalized!$N$7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Normalized!$N$8:$N$14</c:f>
              <c:numCache>
                <c:formatCode>General</c:formatCode>
                <c:ptCount val="7"/>
                <c:pt idx="0">
                  <c:v>0.77</c:v>
                </c:pt>
                <c:pt idx="1">
                  <c:v>0.44</c:v>
                </c:pt>
                <c:pt idx="2">
                  <c:v>0.47499999999999998</c:v>
                </c:pt>
                <c:pt idx="3">
                  <c:v>0.315</c:v>
                </c:pt>
                <c:pt idx="4">
                  <c:v>0.38</c:v>
                </c:pt>
                <c:pt idx="5">
                  <c:v>0.35</c:v>
                </c:pt>
                <c:pt idx="6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86B-4225-851E-A99FEFE89383}"/>
            </c:ext>
          </c:extLst>
        </c:ser>
        <c:ser>
          <c:idx val="11"/>
          <c:order val="10"/>
          <c:tx>
            <c:strRef>
              <c:f>Normalized!$O$7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Normalized!$O$8:$O$14</c:f>
              <c:numCache>
                <c:formatCode>General</c:formatCode>
                <c:ptCount val="7"/>
                <c:pt idx="0">
                  <c:v>0.86499999999999999</c:v>
                </c:pt>
                <c:pt idx="1">
                  <c:v>0.47499999999999998</c:v>
                </c:pt>
                <c:pt idx="2">
                  <c:v>0.41</c:v>
                </c:pt>
                <c:pt idx="3">
                  <c:v>0.39</c:v>
                </c:pt>
                <c:pt idx="4">
                  <c:v>0.3</c:v>
                </c:pt>
                <c:pt idx="5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86B-4225-851E-A99FEFE89383}"/>
            </c:ext>
          </c:extLst>
        </c:ser>
        <c:ser>
          <c:idx val="12"/>
          <c:order val="11"/>
          <c:tx>
            <c:strRef>
              <c:f>Normalized!$P$7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6360333510687199E-2"/>
                  <c:y val="-0.12857231605058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Normalized!$P$8:$P$14</c:f>
              <c:numCache>
                <c:formatCode>General</c:formatCode>
                <c:ptCount val="7"/>
                <c:pt idx="0">
                  <c:v>0.71499999999999997</c:v>
                </c:pt>
                <c:pt idx="1">
                  <c:v>0.495</c:v>
                </c:pt>
                <c:pt idx="2">
                  <c:v>0.51</c:v>
                </c:pt>
                <c:pt idx="3">
                  <c:v>0.41</c:v>
                </c:pt>
                <c:pt idx="4">
                  <c:v>0.39</c:v>
                </c:pt>
                <c:pt idx="5">
                  <c:v>0.32</c:v>
                </c:pt>
                <c:pt idx="6">
                  <c:v>0.19500000000000001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86B-4225-851E-A99FEFE89383}"/>
            </c:ext>
          </c:extLst>
        </c:ser>
        <c:ser>
          <c:idx val="13"/>
          <c:order val="12"/>
          <c:tx>
            <c:strRef>
              <c:f>Normalized!$Q$7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Normalized!$Q$8:$Q$14</c:f>
              <c:numCache>
                <c:formatCode>General</c:formatCode>
                <c:ptCount val="7"/>
                <c:pt idx="0">
                  <c:v>0.59</c:v>
                </c:pt>
                <c:pt idx="1">
                  <c:v>0.755</c:v>
                </c:pt>
                <c:pt idx="2">
                  <c:v>0.71</c:v>
                </c:pt>
                <c:pt idx="3">
                  <c:v>0.53500000000000003</c:v>
                </c:pt>
                <c:pt idx="4">
                  <c:v>0.49</c:v>
                </c:pt>
                <c:pt idx="5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86B-4225-851E-A99FEFE89383}"/>
            </c:ext>
          </c:extLst>
        </c:ser>
        <c:ser>
          <c:idx val="14"/>
          <c:order val="13"/>
          <c:tx>
            <c:strRef>
              <c:f>Normalized!$R$7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Normalized!$R$8:$R$14</c:f>
              <c:numCache>
                <c:formatCode>General</c:formatCode>
                <c:ptCount val="7"/>
                <c:pt idx="0">
                  <c:v>0.59</c:v>
                </c:pt>
                <c:pt idx="1">
                  <c:v>0.755</c:v>
                </c:pt>
                <c:pt idx="2">
                  <c:v>0.71</c:v>
                </c:pt>
                <c:pt idx="3">
                  <c:v>0.53500000000000003</c:v>
                </c:pt>
                <c:pt idx="4">
                  <c:v>0.49</c:v>
                </c:pt>
                <c:pt idx="5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86B-4225-851E-A99FEFE89383}"/>
            </c:ext>
          </c:extLst>
        </c:ser>
        <c:ser>
          <c:idx val="15"/>
          <c:order val="14"/>
          <c:tx>
            <c:strRef>
              <c:f>Normalized!$S$7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Normalized!$S$8:$S$14</c:f>
              <c:numCache>
                <c:formatCode>General</c:formatCode>
                <c:ptCount val="7"/>
                <c:pt idx="0">
                  <c:v>0.5</c:v>
                </c:pt>
                <c:pt idx="1">
                  <c:v>0.60499999999999998</c:v>
                </c:pt>
                <c:pt idx="2">
                  <c:v>0.68500000000000005</c:v>
                </c:pt>
                <c:pt idx="3">
                  <c:v>0.55500000000000005</c:v>
                </c:pt>
                <c:pt idx="4">
                  <c:v>0.495</c:v>
                </c:pt>
                <c:pt idx="5">
                  <c:v>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86B-4225-851E-A99FEFE89383}"/>
            </c:ext>
          </c:extLst>
        </c:ser>
        <c:ser>
          <c:idx val="16"/>
          <c:order val="15"/>
          <c:tx>
            <c:strRef>
              <c:f>Normalized!$T$7</c:f>
              <c:strCache>
                <c:ptCount val="1"/>
                <c:pt idx="0">
                  <c:v>17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Normalized!$T$8:$T$14</c:f>
              <c:numCache>
                <c:formatCode>General</c:formatCode>
                <c:ptCount val="7"/>
                <c:pt idx="0">
                  <c:v>0.55000000000000004</c:v>
                </c:pt>
                <c:pt idx="1">
                  <c:v>0.62</c:v>
                </c:pt>
                <c:pt idx="2">
                  <c:v>0.58499999999999996</c:v>
                </c:pt>
                <c:pt idx="3">
                  <c:v>0.46500000000000002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86B-4225-851E-A99FEFE89383}"/>
            </c:ext>
          </c:extLst>
        </c:ser>
        <c:ser>
          <c:idx val="17"/>
          <c:order val="16"/>
          <c:tx>
            <c:strRef>
              <c:f>Normalized!$U$7</c:f>
              <c:strCache>
                <c:ptCount val="1"/>
                <c:pt idx="0">
                  <c:v>Test Curve</c:v>
                </c:pt>
              </c:strCache>
            </c:strRef>
          </c:tx>
          <c:spPr>
            <a:ln w="508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1.7608323865028689E-3"/>
                  <c:y val="-0.30404167451078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Normalized!$U$8:$U$14</c:f>
              <c:numCache>
                <c:formatCode>0.000</c:formatCode>
                <c:ptCount val="7"/>
                <c:pt idx="0">
                  <c:v>0.5</c:v>
                </c:pt>
                <c:pt idx="1">
                  <c:v>0.27440581804701319</c:v>
                </c:pt>
                <c:pt idx="2">
                  <c:v>0.15059710595610107</c:v>
                </c:pt>
                <c:pt idx="3">
                  <c:v>8.264944411079328E-2</c:v>
                </c:pt>
                <c:pt idx="4">
                  <c:v>4.5358976644706256E-2</c:v>
                </c:pt>
                <c:pt idx="5">
                  <c:v>2.4893534183931972E-2</c:v>
                </c:pt>
                <c:pt idx="6">
                  <c:v>1.3661861223646285E-2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86B-4225-851E-A99FEFE89383}"/>
            </c:ext>
          </c:extLst>
        </c:ser>
        <c:ser>
          <c:idx val="18"/>
          <c:order val="17"/>
          <c:tx>
            <c:strRef>
              <c:f>Normalized!$V$7</c:f>
              <c:strCache>
                <c:ptCount val="1"/>
                <c:pt idx="0">
                  <c:v>Test Curve  2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Normalized!$C$8:$C$14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Normalized!$V$8:$V$14</c:f>
              <c:numCache>
                <c:formatCode>General</c:formatCode>
                <c:ptCount val="7"/>
                <c:pt idx="0">
                  <c:v>0.5</c:v>
                </c:pt>
                <c:pt idx="1">
                  <c:v>0.4</c:v>
                </c:pt>
                <c:pt idx="2">
                  <c:v>0.3</c:v>
                </c:pt>
                <c:pt idx="3">
                  <c:v>0.19999999999999996</c:v>
                </c:pt>
                <c:pt idx="4">
                  <c:v>9.9999999999999978E-2</c:v>
                </c:pt>
                <c:pt idx="5">
                  <c:v>0</c:v>
                </c:pt>
                <c:pt idx="6">
                  <c:v>-0.10000000000000009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86B-4225-851E-A99FEFE89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88816"/>
        <c:axId val="457986416"/>
      </c:scatterChart>
      <c:valAx>
        <c:axId val="45798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86416"/>
        <c:crosses val="autoZero"/>
        <c:crossBetween val="midCat"/>
      </c:valAx>
      <c:valAx>
        <c:axId val="4579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8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171450</xdr:rowOff>
    </xdr:from>
    <xdr:to>
      <xdr:col>18</xdr:col>
      <xdr:colOff>457201</xdr:colOff>
      <xdr:row>44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DFFD73-645C-B8FF-3BFE-B052D4C52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82B9E-EE36-482E-B4F2-E6EAA4AD1AE7}" name="Table1" displayName="Table1" ref="C7:V14" totalsRowShown="0" headerRowDxfId="23" headerRowBorderDxfId="22" tableBorderDxfId="21" totalsRowBorderDxfId="20">
  <autoFilter ref="C7:V14" xr:uid="{C2F82B9E-EE36-482E-B4F2-E6EAA4AD1AE7}"/>
  <tableColumns count="20">
    <tableColumn id="1" xr3:uid="{1510B36F-4548-483F-89D5-FEAE64F2F861}" name="Interval (min)" dataDxfId="19">
      <calculatedColumnFormula>C7+2</calculatedColumnFormula>
    </tableColumn>
    <tableColumn id="2" xr3:uid="{FDBECEDB-068E-4882-BE51-3156DA6B4704}" name="1" dataDxfId="18"/>
    <tableColumn id="3" xr3:uid="{541C2F04-EA37-4A92-B217-D137DEF7E143}" name="2" dataDxfId="17"/>
    <tableColumn id="4" xr3:uid="{96446E90-44F9-400C-B4E2-9C155174AE2F}" name="3" dataDxfId="16"/>
    <tableColumn id="5" xr3:uid="{106AB1F2-DA63-46B2-847D-74DD422A8CEB}" name="4" dataDxfId="15"/>
    <tableColumn id="6" xr3:uid="{5E4E8E5C-92E7-485F-9409-33C09FCB8462}" name="5" dataDxfId="14"/>
    <tableColumn id="7" xr3:uid="{E72E6B3F-4B9D-49D4-BD9F-09C9C76856BA}" name="6" dataDxfId="13"/>
    <tableColumn id="8" xr3:uid="{5F32D1AF-FD50-472B-BFC2-99DC7A8BCAE5}" name="7" dataDxfId="12"/>
    <tableColumn id="9" xr3:uid="{DEF98A1E-2684-4FFD-90C0-E84CC2B80C7C}" name="8" dataDxfId="11"/>
    <tableColumn id="10" xr3:uid="{191DD8DC-C5B9-4A2A-9D81-E2536B58DB64}" name="9" dataDxfId="10"/>
    <tableColumn id="11" xr3:uid="{3D35FCFD-C1AF-408A-922A-443BDD51FA31}" name="10" dataDxfId="9"/>
    <tableColumn id="12" xr3:uid="{095D063E-71F8-4E11-AA5E-5D4F70A6D02F}" name="11" dataDxfId="8"/>
    <tableColumn id="13" xr3:uid="{7E3468ED-9BCD-437E-8DA1-37086A4596FE}" name="12" dataDxfId="7"/>
    <tableColumn id="14" xr3:uid="{FE189139-57A4-4A6E-AA2C-886A9BC9C6B3}" name="13" dataDxfId="6"/>
    <tableColumn id="15" xr3:uid="{3817F151-41E2-4D27-8CE5-AACC66E4674A}" name="14" dataDxfId="5"/>
    <tableColumn id="16" xr3:uid="{9B15D7B8-B78F-4A65-A6AE-63A667641AC0}" name="15" dataDxfId="4"/>
    <tableColumn id="17" xr3:uid="{9CDEAACA-9C36-42C7-9088-B5E994ECA6C9}" name="16" dataDxfId="3"/>
    <tableColumn id="18" xr3:uid="{8038BDD2-0BD6-4165-BC99-D64A5C54C6E4}" name="17" dataDxfId="2"/>
    <tableColumn id="19" xr3:uid="{9F05E164-6231-4B9C-8DB3-2BE9BAB8F8CE}" name="Test Curve" dataDxfId="1">
      <calculatedColumnFormula>$C$4*EXP($C$5*A8)</calculatedColumnFormula>
    </tableColumn>
    <tableColumn id="20" xr3:uid="{A48816A1-4F78-487C-95E8-D0B1D924097A}" name="Test Curve  2" dataDxfId="0">
      <calculatedColumnFormula>$V$3*Table1[[#This Row],[Interval (min)]]+$V$2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1CB6-D6E1-4DF6-9B77-69CD01151940}">
  <dimension ref="A1:B101"/>
  <sheetViews>
    <sheetView workbookViewId="0">
      <selection activeCell="C1" sqref="C1:R1048576"/>
    </sheetView>
  </sheetViews>
  <sheetFormatPr defaultRowHeight="15" x14ac:dyDescent="0.25"/>
  <cols>
    <col min="1" max="1" width="18.5703125" customWidth="1"/>
  </cols>
  <sheetData>
    <row r="1" spans="1:2" x14ac:dyDescent="0.25">
      <c r="A1" s="1">
        <v>45993.437754629631</v>
      </c>
      <c r="B1">
        <v>0.53500000000000003</v>
      </c>
    </row>
    <row r="2" spans="1:2" x14ac:dyDescent="0.25">
      <c r="A2" s="1">
        <v>45993.439143518517</v>
      </c>
      <c r="B2">
        <v>0.66500000000000004</v>
      </c>
    </row>
    <row r="3" spans="1:2" x14ac:dyDescent="0.25">
      <c r="A3" s="1">
        <v>45993.440532407411</v>
      </c>
      <c r="B3">
        <v>0.54</v>
      </c>
    </row>
    <row r="4" spans="1:2" x14ac:dyDescent="0.25">
      <c r="A4" s="1">
        <v>45993.441921296297</v>
      </c>
      <c r="B4">
        <v>0.48</v>
      </c>
    </row>
    <row r="5" spans="1:2" x14ac:dyDescent="0.25">
      <c r="A5" s="1">
        <v>45993.443310185183</v>
      </c>
      <c r="B5">
        <v>0.30499999999999999</v>
      </c>
    </row>
    <row r="6" spans="1:2" x14ac:dyDescent="0.25">
      <c r="A6" s="1">
        <v>45993.444699074076</v>
      </c>
      <c r="B6">
        <v>0.215</v>
      </c>
    </row>
    <row r="8" spans="1:2" x14ac:dyDescent="0.25">
      <c r="A8" s="1">
        <v>45993.485069444447</v>
      </c>
      <c r="B8">
        <v>0.66500000000000004</v>
      </c>
    </row>
    <row r="9" spans="1:2" x14ac:dyDescent="0.25">
      <c r="A9" s="1">
        <v>45993.486458333333</v>
      </c>
      <c r="B9">
        <v>0.625</v>
      </c>
    </row>
    <row r="10" spans="1:2" x14ac:dyDescent="0.25">
      <c r="A10" s="1">
        <v>45993.487847222219</v>
      </c>
      <c r="B10">
        <v>0.56499999999999995</v>
      </c>
    </row>
    <row r="11" spans="1:2" x14ac:dyDescent="0.25">
      <c r="A11" s="1">
        <v>45993.489236111112</v>
      </c>
      <c r="B11">
        <v>0.44</v>
      </c>
    </row>
    <row r="13" spans="1:2" x14ac:dyDescent="0.25">
      <c r="A13" s="1">
        <v>45701.423449074071</v>
      </c>
      <c r="B13">
        <v>0.56999999999999995</v>
      </c>
    </row>
    <row r="14" spans="1:2" x14ac:dyDescent="0.25">
      <c r="A14" s="1">
        <v>45701.424837962964</v>
      </c>
      <c r="B14">
        <v>0.59</v>
      </c>
    </row>
    <row r="15" spans="1:2" x14ac:dyDescent="0.25">
      <c r="A15" s="1">
        <v>45701.426226851851</v>
      </c>
      <c r="B15">
        <v>0.46</v>
      </c>
    </row>
    <row r="17" spans="1:2" x14ac:dyDescent="0.25">
      <c r="A17" s="1">
        <v>45701.503703703704</v>
      </c>
      <c r="B17">
        <v>0.74</v>
      </c>
    </row>
    <row r="18" spans="1:2" x14ac:dyDescent="0.25">
      <c r="A18" s="1">
        <v>45701.50509259259</v>
      </c>
      <c r="B18">
        <v>0.505</v>
      </c>
    </row>
    <row r="19" spans="1:2" x14ac:dyDescent="0.25">
      <c r="A19" s="1">
        <v>45701.506481481483</v>
      </c>
      <c r="B19">
        <v>0.44</v>
      </c>
    </row>
    <row r="20" spans="1:2" x14ac:dyDescent="0.25">
      <c r="A20" s="1">
        <v>45701.507870370369</v>
      </c>
      <c r="B20">
        <v>0.33500000000000002</v>
      </c>
    </row>
    <row r="21" spans="1:2" x14ac:dyDescent="0.25">
      <c r="A21" s="1">
        <v>45701.509259259263</v>
      </c>
      <c r="B21">
        <v>0.34</v>
      </c>
    </row>
    <row r="23" spans="1:2" x14ac:dyDescent="0.25">
      <c r="A23" s="1">
        <v>45701.599710648145</v>
      </c>
      <c r="B23">
        <v>0.68500000000000005</v>
      </c>
    </row>
    <row r="24" spans="1:2" x14ac:dyDescent="0.25">
      <c r="A24" s="1">
        <v>45701.601099537038</v>
      </c>
      <c r="B24">
        <v>0.55500000000000005</v>
      </c>
    </row>
    <row r="25" spans="1:2" x14ac:dyDescent="0.25">
      <c r="A25" s="1">
        <v>45701.602488425924</v>
      </c>
      <c r="B25">
        <v>0.4</v>
      </c>
    </row>
    <row r="26" spans="1:2" x14ac:dyDescent="0.25">
      <c r="A26" s="1">
        <v>45701.603877314818</v>
      </c>
      <c r="B26">
        <v>0.47</v>
      </c>
    </row>
    <row r="27" spans="1:2" x14ac:dyDescent="0.25">
      <c r="A27" s="1">
        <v>45701.605266203704</v>
      </c>
      <c r="B27">
        <v>0.24</v>
      </c>
    </row>
    <row r="29" spans="1:2" x14ac:dyDescent="0.25">
      <c r="A29" s="1">
        <v>45702.46056712963</v>
      </c>
      <c r="B29">
        <v>0.625</v>
      </c>
    </row>
    <row r="30" spans="1:2" x14ac:dyDescent="0.25">
      <c r="A30" s="1">
        <v>45702.461956018517</v>
      </c>
      <c r="B30">
        <v>0.69499999999999995</v>
      </c>
    </row>
    <row r="31" spans="1:2" x14ac:dyDescent="0.25">
      <c r="A31" s="1">
        <v>45702.46334490741</v>
      </c>
      <c r="B31">
        <v>0.57999999999999996</v>
      </c>
    </row>
    <row r="32" spans="1:2" x14ac:dyDescent="0.25">
      <c r="A32" s="1">
        <v>45702.464733796296</v>
      </c>
      <c r="B32">
        <v>0.45500000000000002</v>
      </c>
    </row>
    <row r="33" spans="1:2" x14ac:dyDescent="0.25">
      <c r="A33" s="1">
        <v>45702.466122685182</v>
      </c>
      <c r="B33">
        <v>0.35</v>
      </c>
    </row>
    <row r="34" spans="1:2" x14ac:dyDescent="0.25">
      <c r="A34" s="1">
        <v>45702.467511574076</v>
      </c>
      <c r="B34">
        <v>0.29499999999999998</v>
      </c>
    </row>
    <row r="36" spans="1:2" x14ac:dyDescent="0.25">
      <c r="A36" s="1">
        <v>45706.315081018518</v>
      </c>
      <c r="B36">
        <v>0.115</v>
      </c>
    </row>
    <row r="38" spans="1:2" x14ac:dyDescent="0.25">
      <c r="A38" s="1">
        <v>45706.3518287037</v>
      </c>
      <c r="B38">
        <v>0.54</v>
      </c>
    </row>
    <row r="39" spans="1:2" x14ac:dyDescent="0.25">
      <c r="A39" s="1">
        <v>45706.353217592594</v>
      </c>
      <c r="B39">
        <v>0.41499999999999998</v>
      </c>
    </row>
    <row r="40" spans="1:2" x14ac:dyDescent="0.25">
      <c r="A40" s="1">
        <v>45706.35460648148</v>
      </c>
      <c r="B40">
        <v>0.46500000000000002</v>
      </c>
    </row>
    <row r="41" spans="1:2" x14ac:dyDescent="0.25">
      <c r="A41" s="1">
        <v>45706.355995370373</v>
      </c>
      <c r="B41">
        <v>0.42499999999999999</v>
      </c>
    </row>
    <row r="42" spans="1:2" x14ac:dyDescent="0.25">
      <c r="A42" s="1">
        <v>45706.35738425926</v>
      </c>
      <c r="B42">
        <v>0.38500000000000001</v>
      </c>
    </row>
    <row r="44" spans="1:2" x14ac:dyDescent="0.25">
      <c r="A44" s="1">
        <v>45706.377106481479</v>
      </c>
      <c r="B44">
        <v>0.72</v>
      </c>
    </row>
    <row r="45" spans="1:2" x14ac:dyDescent="0.25">
      <c r="A45" s="1">
        <v>45706.378495370373</v>
      </c>
      <c r="B45">
        <v>0.46</v>
      </c>
    </row>
    <row r="46" spans="1:2" x14ac:dyDescent="0.25">
      <c r="A46" s="1">
        <v>45706.379884259259</v>
      </c>
      <c r="B46">
        <v>0.52500000000000002</v>
      </c>
    </row>
    <row r="47" spans="1:2" x14ac:dyDescent="0.25">
      <c r="A47" s="1">
        <v>45706.381273148145</v>
      </c>
      <c r="B47">
        <v>0.38500000000000001</v>
      </c>
    </row>
    <row r="49" spans="1:2" x14ac:dyDescent="0.25">
      <c r="A49" s="1">
        <v>45706.402048611111</v>
      </c>
      <c r="B49">
        <v>0.79500000000000004</v>
      </c>
    </row>
    <row r="50" spans="1:2" x14ac:dyDescent="0.25">
      <c r="A50" s="1">
        <v>45706.403437499997</v>
      </c>
      <c r="B50">
        <v>0.44</v>
      </c>
    </row>
    <row r="51" spans="1:2" x14ac:dyDescent="0.25">
      <c r="A51" s="1">
        <v>45706.404826388891</v>
      </c>
      <c r="B51">
        <v>0.34499999999999997</v>
      </c>
    </row>
    <row r="52" spans="1:2" x14ac:dyDescent="0.25">
      <c r="A52" s="1">
        <v>45706.406215277777</v>
      </c>
      <c r="B52">
        <v>0.435</v>
      </c>
    </row>
    <row r="54" spans="1:2" x14ac:dyDescent="0.25">
      <c r="A54" s="1">
        <v>45706.429305555554</v>
      </c>
      <c r="B54">
        <v>0.77</v>
      </c>
    </row>
    <row r="55" spans="1:2" x14ac:dyDescent="0.25">
      <c r="A55" s="1">
        <v>45706.430694444447</v>
      </c>
      <c r="B55">
        <v>0.44</v>
      </c>
    </row>
    <row r="56" spans="1:2" x14ac:dyDescent="0.25">
      <c r="A56" s="1">
        <v>45706.432083333333</v>
      </c>
      <c r="B56">
        <v>0.47499999999999998</v>
      </c>
    </row>
    <row r="57" spans="1:2" x14ac:dyDescent="0.25">
      <c r="A57" s="1">
        <v>45706.433472222219</v>
      </c>
      <c r="B57">
        <v>0.315</v>
      </c>
    </row>
    <row r="58" spans="1:2" x14ac:dyDescent="0.25">
      <c r="A58" s="1">
        <v>45706.434861111113</v>
      </c>
      <c r="B58">
        <v>0.38</v>
      </c>
    </row>
    <row r="59" spans="1:2" x14ac:dyDescent="0.25">
      <c r="A59" s="1">
        <v>45706.436249999999</v>
      </c>
      <c r="B59">
        <v>0.35</v>
      </c>
    </row>
    <row r="60" spans="1:2" x14ac:dyDescent="0.25">
      <c r="A60" s="1">
        <v>45706.437638888892</v>
      </c>
      <c r="B60">
        <v>4.4999999999999998E-2</v>
      </c>
    </row>
    <row r="62" spans="1:2" x14ac:dyDescent="0.25">
      <c r="A62" s="1">
        <v>45706.478217592594</v>
      </c>
      <c r="B62">
        <v>0.86499999999999999</v>
      </c>
    </row>
    <row r="63" spans="1:2" x14ac:dyDescent="0.25">
      <c r="A63" s="1">
        <v>45706.47960648148</v>
      </c>
      <c r="B63">
        <v>0.47499999999999998</v>
      </c>
    </row>
    <row r="64" spans="1:2" x14ac:dyDescent="0.25">
      <c r="A64" s="1">
        <v>45706.480995370373</v>
      </c>
      <c r="B64">
        <v>0.41</v>
      </c>
    </row>
    <row r="65" spans="1:2" x14ac:dyDescent="0.25">
      <c r="A65" s="1">
        <v>45706.48238425926</v>
      </c>
      <c r="B65">
        <v>0.39</v>
      </c>
    </row>
    <row r="66" spans="1:2" x14ac:dyDescent="0.25">
      <c r="A66" s="1">
        <v>45706.483773148146</v>
      </c>
      <c r="B66">
        <v>0.3</v>
      </c>
    </row>
    <row r="67" spans="1:2" x14ac:dyDescent="0.25">
      <c r="A67" s="1">
        <v>45706.485162037039</v>
      </c>
      <c r="B67">
        <v>0.11</v>
      </c>
    </row>
    <row r="69" spans="1:2" x14ac:dyDescent="0.25">
      <c r="A69" s="1">
        <v>45706.53806712963</v>
      </c>
      <c r="B69">
        <v>0.71499999999999997</v>
      </c>
    </row>
    <row r="70" spans="1:2" x14ac:dyDescent="0.25">
      <c r="A70" s="1">
        <v>45706.539456018516</v>
      </c>
      <c r="B70">
        <v>0.495</v>
      </c>
    </row>
    <row r="71" spans="1:2" x14ac:dyDescent="0.25">
      <c r="A71" s="1">
        <v>45706.540844907409</v>
      </c>
      <c r="B71">
        <v>0.51</v>
      </c>
    </row>
    <row r="72" spans="1:2" x14ac:dyDescent="0.25">
      <c r="A72" s="1">
        <v>45706.542233796295</v>
      </c>
      <c r="B72">
        <v>0.41</v>
      </c>
    </row>
    <row r="73" spans="1:2" x14ac:dyDescent="0.25">
      <c r="A73" s="1">
        <v>45706.543622685182</v>
      </c>
      <c r="B73">
        <v>0.39</v>
      </c>
    </row>
    <row r="74" spans="1:2" x14ac:dyDescent="0.25">
      <c r="A74" s="1">
        <v>45706.545011574075</v>
      </c>
      <c r="B74">
        <v>0.32</v>
      </c>
    </row>
    <row r="75" spans="1:2" x14ac:dyDescent="0.25">
      <c r="A75" s="1">
        <v>45706.546400462961</v>
      </c>
      <c r="B75">
        <v>0.19500000000000001</v>
      </c>
    </row>
    <row r="77" spans="1:2" x14ac:dyDescent="0.25">
      <c r="A77" s="1">
        <v>45706.610810185186</v>
      </c>
      <c r="B77">
        <v>0.59</v>
      </c>
    </row>
    <row r="78" spans="1:2" x14ac:dyDescent="0.25">
      <c r="A78" s="1">
        <v>45706.612199074072</v>
      </c>
      <c r="B78">
        <v>0.755</v>
      </c>
    </row>
    <row r="79" spans="1:2" x14ac:dyDescent="0.25">
      <c r="A79" s="1">
        <v>45706.613587962966</v>
      </c>
      <c r="B79">
        <v>0.71</v>
      </c>
    </row>
    <row r="80" spans="1:2" x14ac:dyDescent="0.25">
      <c r="A80" s="1">
        <v>45706.614976851852</v>
      </c>
      <c r="B80">
        <v>0.53500000000000003</v>
      </c>
    </row>
    <row r="81" spans="1:2" x14ac:dyDescent="0.25">
      <c r="A81" s="1">
        <v>45706.616365740738</v>
      </c>
      <c r="B81">
        <v>0.49</v>
      </c>
    </row>
    <row r="82" spans="1:2" x14ac:dyDescent="0.25">
      <c r="A82" s="1">
        <v>45706.617754629631</v>
      </c>
      <c r="B82">
        <v>0.35</v>
      </c>
    </row>
    <row r="84" spans="1:2" x14ac:dyDescent="0.25">
      <c r="A84" s="1">
        <v>45706.610810185186</v>
      </c>
      <c r="B84">
        <v>0.59</v>
      </c>
    </row>
    <row r="85" spans="1:2" x14ac:dyDescent="0.25">
      <c r="A85" s="1">
        <v>45706.612199074072</v>
      </c>
      <c r="B85">
        <v>0.755</v>
      </c>
    </row>
    <row r="86" spans="1:2" x14ac:dyDescent="0.25">
      <c r="A86" s="1">
        <v>45706.613587962966</v>
      </c>
      <c r="B86">
        <v>0.71</v>
      </c>
    </row>
    <row r="87" spans="1:2" x14ac:dyDescent="0.25">
      <c r="A87" s="1">
        <v>45706.614976851852</v>
      </c>
      <c r="B87">
        <v>0.53500000000000003</v>
      </c>
    </row>
    <row r="88" spans="1:2" x14ac:dyDescent="0.25">
      <c r="A88" s="1">
        <v>45706.616365740738</v>
      </c>
      <c r="B88">
        <v>0.49</v>
      </c>
    </row>
    <row r="89" spans="1:2" x14ac:dyDescent="0.25">
      <c r="A89" s="1">
        <v>45706.617754629631</v>
      </c>
      <c r="B89">
        <v>0.35</v>
      </c>
    </row>
    <row r="91" spans="1:2" x14ac:dyDescent="0.25">
      <c r="A91" s="1">
        <v>45706.725393518522</v>
      </c>
      <c r="B91">
        <v>0.5</v>
      </c>
    </row>
    <row r="92" spans="1:2" x14ac:dyDescent="0.25">
      <c r="A92" s="1">
        <v>45706.726782407408</v>
      </c>
      <c r="B92">
        <v>0.60499999999999998</v>
      </c>
    </row>
    <row r="93" spans="1:2" x14ac:dyDescent="0.25">
      <c r="A93" s="1">
        <v>45706.728171296294</v>
      </c>
      <c r="B93">
        <v>0.68500000000000005</v>
      </c>
    </row>
    <row r="94" spans="1:2" x14ac:dyDescent="0.25">
      <c r="A94" s="1">
        <v>45706.729560185187</v>
      </c>
      <c r="B94">
        <v>0.55500000000000005</v>
      </c>
    </row>
    <row r="95" spans="1:2" x14ac:dyDescent="0.25">
      <c r="A95" s="1">
        <v>45706.730949074074</v>
      </c>
      <c r="B95">
        <v>0.495</v>
      </c>
    </row>
    <row r="96" spans="1:2" x14ac:dyDescent="0.25">
      <c r="A96" s="1">
        <v>45706.73233796296</v>
      </c>
      <c r="B96">
        <v>0.37</v>
      </c>
    </row>
    <row r="98" spans="1:2" x14ac:dyDescent="0.25">
      <c r="A98" s="1">
        <v>45706.84542824074</v>
      </c>
      <c r="B98">
        <v>0.55000000000000004</v>
      </c>
    </row>
    <row r="99" spans="1:2" x14ac:dyDescent="0.25">
      <c r="A99" s="1">
        <v>45706.846817129626</v>
      </c>
      <c r="B99">
        <v>0.62</v>
      </c>
    </row>
    <row r="100" spans="1:2" x14ac:dyDescent="0.25">
      <c r="A100" s="1">
        <v>45706.84820601852</v>
      </c>
      <c r="B100">
        <v>0.58499999999999996</v>
      </c>
    </row>
    <row r="101" spans="1:2" x14ac:dyDescent="0.25">
      <c r="A101" s="1">
        <v>45706.849594907406</v>
      </c>
      <c r="B101">
        <v>0.46500000000000002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26FB-B804-4A3C-861E-50F0BE8D0CD8}">
  <dimension ref="A1:V14"/>
  <sheetViews>
    <sheetView tabSelected="1" topLeftCell="A5" workbookViewId="0">
      <selection activeCell="V19" sqref="V19"/>
    </sheetView>
  </sheetViews>
  <sheetFormatPr defaultRowHeight="15" x14ac:dyDescent="0.25"/>
  <cols>
    <col min="1" max="2" width="14" style="2" customWidth="1"/>
    <col min="3" max="3" width="15.28515625" style="2" customWidth="1"/>
    <col min="21" max="21" width="16.140625" customWidth="1"/>
    <col min="22" max="22" width="15" customWidth="1"/>
    <col min="23" max="23" width="16" customWidth="1"/>
  </cols>
  <sheetData>
    <row r="1" spans="1:22" x14ac:dyDescent="0.25">
      <c r="A1" t="s">
        <v>3</v>
      </c>
    </row>
    <row r="2" spans="1:22" x14ac:dyDescent="0.25">
      <c r="A2" s="2" t="s">
        <v>2</v>
      </c>
      <c r="B2" s="2">
        <v>5</v>
      </c>
      <c r="V2">
        <v>0.5</v>
      </c>
    </row>
    <row r="3" spans="1:22" x14ac:dyDescent="0.25">
      <c r="V3">
        <v>-0.05</v>
      </c>
    </row>
    <row r="4" spans="1:22" x14ac:dyDescent="0.25">
      <c r="A4" s="2" t="s">
        <v>23</v>
      </c>
      <c r="B4" s="2" t="s">
        <v>24</v>
      </c>
      <c r="C4" s="2">
        <v>0.5</v>
      </c>
    </row>
    <row r="5" spans="1:22" x14ac:dyDescent="0.25">
      <c r="A5" s="2" t="s">
        <v>23</v>
      </c>
      <c r="B5" s="2" t="s">
        <v>25</v>
      </c>
      <c r="C5" s="2">
        <v>-0.3</v>
      </c>
    </row>
    <row r="6" spans="1:22" x14ac:dyDescent="0.25">
      <c r="D6" s="19" t="s">
        <v>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2" x14ac:dyDescent="0.25">
      <c r="A7" s="3" t="s">
        <v>0</v>
      </c>
      <c r="B7" s="5" t="s">
        <v>1</v>
      </c>
      <c r="C7" s="9" t="s">
        <v>0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  <c r="P7" s="10" t="s">
        <v>17</v>
      </c>
      <c r="Q7" s="10" t="s">
        <v>18</v>
      </c>
      <c r="R7" s="10" t="s">
        <v>19</v>
      </c>
      <c r="S7" s="10" t="s">
        <v>20</v>
      </c>
      <c r="T7" s="11" t="s">
        <v>21</v>
      </c>
      <c r="U7" s="10" t="s">
        <v>22</v>
      </c>
      <c r="V7" s="10" t="s">
        <v>26</v>
      </c>
    </row>
    <row r="8" spans="1:22" x14ac:dyDescent="0.25">
      <c r="A8" s="3">
        <v>0</v>
      </c>
      <c r="B8" s="6">
        <f>A8+$B$2</f>
        <v>5</v>
      </c>
      <c r="C8" s="7">
        <v>0</v>
      </c>
      <c r="D8" s="4">
        <v>0.53500000000000003</v>
      </c>
      <c r="E8" s="4">
        <v>0.66500000000000004</v>
      </c>
      <c r="F8" s="4">
        <v>0.56999999999999995</v>
      </c>
      <c r="G8" s="4">
        <v>0.74</v>
      </c>
      <c r="H8" s="4">
        <v>0.68500000000000005</v>
      </c>
      <c r="I8" s="4">
        <v>0.625</v>
      </c>
      <c r="J8" s="4">
        <v>0.115</v>
      </c>
      <c r="K8" s="4">
        <v>0.54</v>
      </c>
      <c r="L8" s="4">
        <v>0.72</v>
      </c>
      <c r="M8" s="4">
        <v>0.79500000000000004</v>
      </c>
      <c r="N8" s="4">
        <v>0.77</v>
      </c>
      <c r="O8" s="4">
        <v>0.86499999999999999</v>
      </c>
      <c r="P8" s="4">
        <v>0.71499999999999997</v>
      </c>
      <c r="Q8" s="4">
        <v>0.59</v>
      </c>
      <c r="R8" s="4">
        <v>0.59</v>
      </c>
      <c r="S8" s="4">
        <v>0.5</v>
      </c>
      <c r="T8" s="8">
        <v>0.55000000000000004</v>
      </c>
      <c r="U8" s="16">
        <f t="shared" ref="U8:U14" si="0">$C$4*EXP($C$5*A8)</f>
        <v>0.5</v>
      </c>
      <c r="V8" s="15">
        <f>$V$3*Table1[[#This Row],[Interval (min)]]+$V$2</f>
        <v>0.5</v>
      </c>
    </row>
    <row r="9" spans="1:22" x14ac:dyDescent="0.25">
      <c r="A9" s="3">
        <f t="shared" ref="A9:A14" si="1">A8+2</f>
        <v>2</v>
      </c>
      <c r="B9" s="6">
        <f t="shared" ref="B9:B14" si="2">A9+$B$2</f>
        <v>7</v>
      </c>
      <c r="C9" s="7">
        <f t="shared" ref="C9:C14" si="3">C8+2</f>
        <v>2</v>
      </c>
      <c r="D9" s="4">
        <v>0.66500000000000004</v>
      </c>
      <c r="E9" s="4">
        <v>0.625</v>
      </c>
      <c r="F9" s="4">
        <v>0.59</v>
      </c>
      <c r="G9" s="4">
        <v>0.505</v>
      </c>
      <c r="H9" s="4">
        <v>0.55500000000000005</v>
      </c>
      <c r="I9" s="4">
        <v>0.69499999999999995</v>
      </c>
      <c r="J9" s="4"/>
      <c r="K9" s="4">
        <v>0.41499999999999998</v>
      </c>
      <c r="L9" s="4">
        <v>0.46</v>
      </c>
      <c r="M9" s="4">
        <v>0.44</v>
      </c>
      <c r="N9" s="4">
        <v>0.44</v>
      </c>
      <c r="O9" s="4">
        <v>0.47499999999999998</v>
      </c>
      <c r="P9" s="4">
        <v>0.495</v>
      </c>
      <c r="Q9" s="4">
        <v>0.755</v>
      </c>
      <c r="R9" s="4">
        <v>0.755</v>
      </c>
      <c r="S9" s="4">
        <v>0.60499999999999998</v>
      </c>
      <c r="T9" s="8">
        <v>0.62</v>
      </c>
      <c r="U9" s="17">
        <f t="shared" si="0"/>
        <v>0.27440581804701319</v>
      </c>
      <c r="V9" s="4">
        <f>$V$3*Table1[[#This Row],[Interval (min)]]+$V$2</f>
        <v>0.4</v>
      </c>
    </row>
    <row r="10" spans="1:22" x14ac:dyDescent="0.25">
      <c r="A10" s="3">
        <f t="shared" si="1"/>
        <v>4</v>
      </c>
      <c r="B10" s="6">
        <f t="shared" si="2"/>
        <v>9</v>
      </c>
      <c r="C10" s="7">
        <f t="shared" si="3"/>
        <v>4</v>
      </c>
      <c r="D10" s="4">
        <v>0.54</v>
      </c>
      <c r="E10" s="4">
        <v>0.56499999999999995</v>
      </c>
      <c r="F10" s="4">
        <v>0.46</v>
      </c>
      <c r="G10" s="4">
        <v>0.44</v>
      </c>
      <c r="H10" s="4">
        <v>0.4</v>
      </c>
      <c r="I10" s="4">
        <v>0.57999999999999996</v>
      </c>
      <c r="J10" s="4"/>
      <c r="K10" s="4">
        <v>0.46500000000000002</v>
      </c>
      <c r="L10" s="4">
        <v>0.52500000000000002</v>
      </c>
      <c r="M10" s="4">
        <v>0.34499999999999997</v>
      </c>
      <c r="N10" s="4">
        <v>0.47499999999999998</v>
      </c>
      <c r="O10" s="4">
        <v>0.41</v>
      </c>
      <c r="P10" s="4">
        <v>0.51</v>
      </c>
      <c r="Q10" s="4">
        <v>0.71</v>
      </c>
      <c r="R10" s="4">
        <v>0.71</v>
      </c>
      <c r="S10" s="4">
        <v>0.68500000000000005</v>
      </c>
      <c r="T10" s="8">
        <v>0.58499999999999996</v>
      </c>
      <c r="U10" s="17">
        <f t="shared" si="0"/>
        <v>0.15059710595610107</v>
      </c>
      <c r="V10" s="4">
        <f>$V$3*Table1[[#This Row],[Interval (min)]]+$V$2</f>
        <v>0.3</v>
      </c>
    </row>
    <row r="11" spans="1:22" x14ac:dyDescent="0.25">
      <c r="A11" s="3">
        <f t="shared" si="1"/>
        <v>6</v>
      </c>
      <c r="B11" s="6">
        <f t="shared" si="2"/>
        <v>11</v>
      </c>
      <c r="C11" s="7">
        <f t="shared" si="3"/>
        <v>6</v>
      </c>
      <c r="D11" s="4">
        <v>0.48</v>
      </c>
      <c r="E11" s="4">
        <v>0.44</v>
      </c>
      <c r="F11" s="4"/>
      <c r="G11" s="4">
        <v>0.33500000000000002</v>
      </c>
      <c r="H11" s="4">
        <v>0.47</v>
      </c>
      <c r="I11" s="4">
        <v>0.45500000000000002</v>
      </c>
      <c r="J11" s="4"/>
      <c r="K11" s="4">
        <v>0.42499999999999999</v>
      </c>
      <c r="L11" s="4">
        <v>0.38500000000000001</v>
      </c>
      <c r="M11" s="4">
        <v>0.435</v>
      </c>
      <c r="N11" s="4">
        <v>0.315</v>
      </c>
      <c r="O11" s="4">
        <v>0.39</v>
      </c>
      <c r="P11" s="4">
        <v>0.41</v>
      </c>
      <c r="Q11" s="4">
        <v>0.53500000000000003</v>
      </c>
      <c r="R11" s="4">
        <v>0.53500000000000003</v>
      </c>
      <c r="S11" s="4">
        <v>0.55500000000000005</v>
      </c>
      <c r="T11" s="8">
        <v>0.46500000000000002</v>
      </c>
      <c r="U11" s="17">
        <f t="shared" si="0"/>
        <v>8.264944411079328E-2</v>
      </c>
      <c r="V11" s="4">
        <f>$V$3*Table1[[#This Row],[Interval (min)]]+$V$2</f>
        <v>0.19999999999999996</v>
      </c>
    </row>
    <row r="12" spans="1:22" x14ac:dyDescent="0.25">
      <c r="A12" s="3">
        <f t="shared" si="1"/>
        <v>8</v>
      </c>
      <c r="B12" s="3">
        <f t="shared" si="2"/>
        <v>13</v>
      </c>
      <c r="C12" s="7">
        <f t="shared" si="3"/>
        <v>8</v>
      </c>
      <c r="D12" s="4">
        <v>0.30499999999999999</v>
      </c>
      <c r="E12" s="4"/>
      <c r="F12" s="4"/>
      <c r="G12" s="4">
        <v>0.34</v>
      </c>
      <c r="H12" s="4">
        <v>0.24</v>
      </c>
      <c r="I12" s="4">
        <v>0.35</v>
      </c>
      <c r="J12" s="4"/>
      <c r="K12" s="4">
        <v>0.38500000000000001</v>
      </c>
      <c r="L12" s="4"/>
      <c r="M12" s="4"/>
      <c r="N12" s="4">
        <v>0.38</v>
      </c>
      <c r="O12" s="4">
        <v>0.3</v>
      </c>
      <c r="P12" s="4">
        <v>0.39</v>
      </c>
      <c r="Q12" s="4">
        <v>0.49</v>
      </c>
      <c r="R12" s="4">
        <v>0.49</v>
      </c>
      <c r="S12" s="4">
        <v>0.495</v>
      </c>
      <c r="T12" s="8"/>
      <c r="U12" s="17">
        <f t="shared" si="0"/>
        <v>4.5358976644706256E-2</v>
      </c>
      <c r="V12" s="4">
        <f>$V$3*Table1[[#This Row],[Interval (min)]]+$V$2</f>
        <v>9.9999999999999978E-2</v>
      </c>
    </row>
    <row r="13" spans="1:22" x14ac:dyDescent="0.25">
      <c r="A13" s="3">
        <f t="shared" si="1"/>
        <v>10</v>
      </c>
      <c r="B13" s="3">
        <f t="shared" si="2"/>
        <v>15</v>
      </c>
      <c r="C13" s="7">
        <f t="shared" si="3"/>
        <v>10</v>
      </c>
      <c r="D13" s="4">
        <v>0.215</v>
      </c>
      <c r="E13" s="4"/>
      <c r="F13" s="4"/>
      <c r="G13" s="4"/>
      <c r="H13" s="4"/>
      <c r="I13" s="4">
        <v>0.29499999999999998</v>
      </c>
      <c r="J13" s="4"/>
      <c r="K13" s="4"/>
      <c r="L13" s="4"/>
      <c r="M13" s="4"/>
      <c r="N13" s="4">
        <v>0.35</v>
      </c>
      <c r="O13" s="4">
        <v>0.11</v>
      </c>
      <c r="P13" s="4">
        <v>0.32</v>
      </c>
      <c r="Q13" s="4">
        <v>0.35</v>
      </c>
      <c r="R13" s="4">
        <v>0.35</v>
      </c>
      <c r="S13" s="4">
        <v>0.37</v>
      </c>
      <c r="T13" s="8"/>
      <c r="U13" s="17">
        <f t="shared" si="0"/>
        <v>2.4893534183931972E-2</v>
      </c>
      <c r="V13" s="4">
        <f>$V$3*Table1[[#This Row],[Interval (min)]]+$V$2</f>
        <v>0</v>
      </c>
    </row>
    <row r="14" spans="1:22" x14ac:dyDescent="0.25">
      <c r="A14" s="3">
        <f t="shared" si="1"/>
        <v>12</v>
      </c>
      <c r="B14" s="3">
        <f t="shared" si="2"/>
        <v>17</v>
      </c>
      <c r="C14" s="12">
        <f t="shared" si="3"/>
        <v>12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>
        <v>4.4999999999999998E-2</v>
      </c>
      <c r="O14" s="13"/>
      <c r="P14" s="13">
        <v>0.19500000000000001</v>
      </c>
      <c r="Q14" s="13"/>
      <c r="R14" s="13"/>
      <c r="S14" s="13"/>
      <c r="T14" s="14"/>
      <c r="U14" s="18">
        <f t="shared" si="0"/>
        <v>1.3661861223646285E-2</v>
      </c>
      <c r="V14" s="13">
        <f>$V$3*Table1[[#This Row],[Interval (min)]]+$V$2</f>
        <v>-0.10000000000000009</v>
      </c>
    </row>
  </sheetData>
  <mergeCells count="1">
    <mergeCell ref="D6:T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 Runs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Kuegler</dc:creator>
  <cp:lastModifiedBy>George Kuegler</cp:lastModifiedBy>
  <dcterms:created xsi:type="dcterms:W3CDTF">2025-02-19T14:14:13Z</dcterms:created>
  <dcterms:modified xsi:type="dcterms:W3CDTF">2025-02-19T19:11:08Z</dcterms:modified>
</cp:coreProperties>
</file>