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产品核价单" sheetId="1" r:id="rId1"/>
    <sheet name="热切割核价单" sheetId="2" r:id="rId2"/>
  </sheets>
  <calcPr calcId="144525"/>
</workbook>
</file>

<file path=xl/sharedStrings.xml><?xml version="1.0" encoding="utf-8"?>
<sst xmlns="http://schemas.openxmlformats.org/spreadsheetml/2006/main" count="100">
  <si>
    <t>溧阳市飞跃机电有限公司</t>
  </si>
  <si>
    <t>委外件产品报价单</t>
  </si>
  <si>
    <t>图号</t>
  </si>
  <si>
    <t>名称</t>
  </si>
  <si>
    <t>材料规格</t>
  </si>
  <si>
    <t>件</t>
  </si>
  <si>
    <t>材料费（含税）</t>
  </si>
  <si>
    <t>加工费（含税）</t>
  </si>
  <si>
    <t>加工费
小计</t>
  </si>
  <si>
    <t>料工
合计</t>
  </si>
  <si>
    <t>利润</t>
  </si>
  <si>
    <t>含税
单价</t>
  </si>
  <si>
    <t>不含税
单价</t>
  </si>
  <si>
    <t>材料材质</t>
  </si>
  <si>
    <t>重量</t>
  </si>
  <si>
    <t>材料
单价</t>
  </si>
  <si>
    <t>材料费</t>
  </si>
  <si>
    <t>较孔</t>
  </si>
  <si>
    <t>龙门镗孔</t>
  </si>
  <si>
    <t>材料费
小计</t>
  </si>
  <si>
    <t>工时</t>
  </si>
  <si>
    <t>价格-小时</t>
  </si>
  <si>
    <t>加工中心</t>
  </si>
  <si>
    <t>车加工</t>
  </si>
  <si>
    <t>钻/攻/钳</t>
  </si>
  <si>
    <t>数控</t>
  </si>
  <si>
    <t>磨床</t>
  </si>
  <si>
    <t>辅助</t>
  </si>
  <si>
    <t>其它</t>
  </si>
  <si>
    <t>JFN020401-4天地科技</t>
  </si>
  <si>
    <t>毛坯.对称件</t>
  </si>
  <si>
    <t>Q345D(天地）</t>
  </si>
  <si>
    <t>JFN020401-9天地科技</t>
  </si>
  <si>
    <t>JFN020401-5天地科技</t>
  </si>
  <si>
    <t>JFN020401-1天地科技</t>
  </si>
  <si>
    <t>D1143339上海电气</t>
  </si>
  <si>
    <t>产品</t>
  </si>
  <si>
    <t>毛坯.</t>
  </si>
  <si>
    <t>Q345D</t>
  </si>
  <si>
    <t>45H</t>
  </si>
  <si>
    <t>D1359929上海电气</t>
  </si>
  <si>
    <t>D1168387上海电气</t>
  </si>
  <si>
    <t>A5E35338333A西门子</t>
  </si>
  <si>
    <t>镗孔(冲压件)</t>
  </si>
  <si>
    <t>A5E33850576A西门子</t>
  </si>
  <si>
    <t>加工费小计，名称不得修改，且费用为本图号单件加工工艺费用合计；</t>
  </si>
  <si>
    <t>料工合计=单件部品材料费+单件部品加工费；</t>
  </si>
  <si>
    <t>利润，暂定如果供应商提供材料加工的产品，利润为6%；如果供应商不提供材料加工的产品，只加工，利润为7%；</t>
  </si>
  <si>
    <t>含税单价=料工合计+利润；</t>
  </si>
  <si>
    <t>不含税单价=含税单价/1.17；</t>
  </si>
  <si>
    <t>组件，大体与单件类似，但计算为合计计算，请注意！</t>
  </si>
  <si>
    <t>格式不得修改，表头行不能随意变更，加工费列可修改名称、增加工序列；</t>
  </si>
  <si>
    <t>报价单所有价格保留2位小数。材料单重保留3位小数；数字右对齐；</t>
  </si>
  <si>
    <t>委外件产品报价单--热切割</t>
  </si>
  <si>
    <t>供应商：</t>
  </si>
  <si>
    <t>序号</t>
  </si>
  <si>
    <t>材料费
（含税）</t>
  </si>
  <si>
    <t>热切割部分（含税）</t>
  </si>
  <si>
    <t>工艺金额（含税）</t>
  </si>
  <si>
    <r>
      <rPr>
        <b/>
        <sz val="10"/>
        <rFont val="MS PGothic"/>
        <charset val="134"/>
      </rPr>
      <t xml:space="preserve">含税
</t>
    </r>
    <r>
      <rPr>
        <b/>
        <sz val="10"/>
        <rFont val="宋体"/>
        <charset val="134"/>
      </rPr>
      <t>单价</t>
    </r>
  </si>
  <si>
    <t>材质</t>
  </si>
  <si>
    <t>板厚</t>
  </si>
  <si>
    <t>长度</t>
  </si>
  <si>
    <t>宽度</t>
  </si>
  <si>
    <t>切割
米数</t>
  </si>
  <si>
    <t>切割
单价</t>
  </si>
  <si>
    <t>穿孔
个数</t>
  </si>
  <si>
    <t>穿孔
单价</t>
  </si>
  <si>
    <t>激光
小计</t>
  </si>
  <si>
    <t>折弯
小计</t>
  </si>
  <si>
    <t>整形</t>
  </si>
  <si>
    <t>其他</t>
  </si>
  <si>
    <t>工艺费
小计</t>
  </si>
  <si>
    <t>利率6%</t>
  </si>
  <si>
    <t>范例-01</t>
  </si>
  <si>
    <t>板</t>
  </si>
  <si>
    <t>Q235 4.5*170*430</t>
  </si>
  <si>
    <t>Q235</t>
  </si>
  <si>
    <t>编制：</t>
  </si>
  <si>
    <t>XXX</t>
  </si>
  <si>
    <t>审核：</t>
  </si>
  <si>
    <t>日期:</t>
  </si>
  <si>
    <t>注：上述报价内容为虚拟举例，只做公式及格式参考。</t>
  </si>
  <si>
    <t>报价的图号格式一致:例：YA088A899-01，不可以写成YA088A899；确保一个产品一个图号，并唯一；如遇到有参数变化的，可以在图号后面增加可以辨识的尺寸；例如：YA088A899-01/1200，YA088A899-01/1500；</t>
  </si>
  <si>
    <t>材料规格格式一致，普通板材格式为“材质+厚宽长”，型材格式为“材质+型号+空格+长度L=”:例：Q235 6*150*200，或Q235角钢40*40*3 L=842；</t>
  </si>
  <si>
    <t>数量或件数，报价统一为单件报价，统一填写为1；</t>
  </si>
  <si>
    <t>重量为单件部品重量，单位为KG，内容为=”理论重量“*”材料利用率“公式，例：Q235 6*150*200，重量为=7.85*1.05/1000000*6*150*200；例：Q235角钢40*40*3 L=842，重量为=重量为=2.422*1.05/1000*824；</t>
  </si>
  <si>
    <t>☆注：型材重量有理论的每米重量标准；</t>
  </si>
  <si>
    <t>☆注：材料损耗，暂定5%；</t>
  </si>
  <si>
    <t>材料单价，参考市场价格；</t>
  </si>
  <si>
    <t>材料费=重量*材料单价；</t>
  </si>
  <si>
    <t>切割米数=实际切割长度，单位换算为米；</t>
  </si>
  <si>
    <t>切割单价，参考飞跃热切割单价基准；</t>
  </si>
  <si>
    <t>穿孔个数=实际穿孔个数，单位为个；</t>
  </si>
  <si>
    <t>穿孔单价，参考飞跃热切割单价基准；</t>
  </si>
  <si>
    <t>激光小计=切割米数*切割单价+穿孔个数*穿孔单价；</t>
  </si>
  <si>
    <t>折弯小计，根据实际情况，计算费用；</t>
  </si>
  <si>
    <t>整形，根据实际情况，计算费用；</t>
  </si>
  <si>
    <t>☆注：其他，可根据实际需求，修改添加工艺；</t>
  </si>
  <si>
    <t>工艺费小计=激光小计+折弯小计+整形+其他；</t>
  </si>
</sst>
</file>

<file path=xl/styles.xml><?xml version="1.0" encoding="utf-8"?>
<styleSheet xmlns="http://schemas.openxmlformats.org/spreadsheetml/2006/main">
  <numFmts count="12">
    <numFmt numFmtId="176" formatCode="0.000_);[Red]\(0.0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.00_ "/>
    <numFmt numFmtId="178" formatCode="0.00_);[Red]\(0.00\)"/>
    <numFmt numFmtId="179" formatCode="0.000_ "/>
    <numFmt numFmtId="180" formatCode="0.0_);[Red]\(0.0\)"/>
    <numFmt numFmtId="181" formatCode="0_ "/>
    <numFmt numFmtId="182" formatCode="0.000"/>
    <numFmt numFmtId="183" formatCode="0.0_ "/>
  </numFmts>
  <fonts count="38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2"/>
      <name val="宋体"/>
      <charset val="134"/>
    </font>
    <font>
      <b/>
      <sz val="10"/>
      <color theme="1"/>
      <name val="黑体"/>
      <charset val="134"/>
    </font>
    <font>
      <b/>
      <sz val="10"/>
      <color theme="1"/>
      <name val="宋体"/>
      <charset val="134"/>
    </font>
    <font>
      <sz val="10"/>
      <color theme="1"/>
      <name val="黑体"/>
      <charset val="134"/>
    </font>
    <font>
      <sz val="12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黑体"/>
      <charset val="134"/>
    </font>
    <font>
      <b/>
      <sz val="10"/>
      <name val="MS PGothic"/>
      <charset val="134"/>
    </font>
    <font>
      <sz val="10"/>
      <name val="黑体"/>
      <charset val="134"/>
    </font>
    <font>
      <b/>
      <sz val="22"/>
      <name val="宋体"/>
      <charset val="134"/>
    </font>
    <font>
      <b/>
      <sz val="10"/>
      <name val="宋体"/>
      <charset val="134"/>
    </font>
    <font>
      <b/>
      <sz val="10"/>
      <color theme="1"/>
      <name val="宋体"/>
      <charset val="134"/>
      <scheme val="minor"/>
    </font>
    <font>
      <sz val="12"/>
      <color theme="1"/>
      <name val="黑体"/>
      <charset val="134"/>
    </font>
    <font>
      <sz val="10"/>
      <color indexed="8"/>
      <name val="黑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MS Sans Serif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1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0" borderId="0"/>
    <xf numFmtId="0" fontId="17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/>
    <xf numFmtId="0" fontId="26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27" fillId="27" borderId="13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9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</cellStyleXfs>
  <cellXfs count="111">
    <xf numFmtId="0" fontId="0" fillId="0" borderId="0" xfId="0"/>
    <xf numFmtId="49" fontId="1" fillId="0" borderId="0" xfId="53" applyNumberFormat="1" applyFont="1" applyFill="1" applyBorder="1" applyAlignment="1">
      <alignment horizontal="center" vertical="center"/>
    </xf>
    <xf numFmtId="49" fontId="2" fillId="0" borderId="0" xfId="53" applyNumberFormat="1" applyFont="1" applyFill="1" applyBorder="1" applyAlignment="1">
      <alignment horizontal="left" vertical="center"/>
    </xf>
    <xf numFmtId="49" fontId="2" fillId="0" borderId="0" xfId="53" applyNumberFormat="1" applyFont="1" applyFill="1" applyBorder="1" applyAlignment="1">
      <alignment horizontal="center" vertical="center"/>
    </xf>
    <xf numFmtId="49" fontId="2" fillId="0" borderId="0" xfId="53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0" xfId="53" applyFont="1" applyFill="1">
      <alignment vertical="center"/>
    </xf>
    <xf numFmtId="178" fontId="7" fillId="0" borderId="0" xfId="53" applyNumberFormat="1" applyFont="1" applyFill="1">
      <alignment vertical="center"/>
    </xf>
    <xf numFmtId="0" fontId="8" fillId="0" borderId="0" xfId="0" applyFont="1"/>
    <xf numFmtId="0" fontId="0" fillId="0" borderId="0" xfId="0" applyFont="1"/>
    <xf numFmtId="0" fontId="0" fillId="3" borderId="0" xfId="0" applyFill="1"/>
    <xf numFmtId="0" fontId="8" fillId="3" borderId="0" xfId="0" applyFont="1" applyFill="1"/>
    <xf numFmtId="0" fontId="0" fillId="0" borderId="0" xfId="0" applyFill="1"/>
    <xf numFmtId="177" fontId="3" fillId="2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178" fontId="3" fillId="2" borderId="2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vertical="center"/>
    </xf>
    <xf numFmtId="179" fontId="9" fillId="0" borderId="1" xfId="0" applyNumberFormat="1" applyFont="1" applyFill="1" applyBorder="1" applyAlignment="1">
      <alignment vertical="center"/>
    </xf>
    <xf numFmtId="177" fontId="5" fillId="3" borderId="1" xfId="0" applyNumberFormat="1" applyFont="1" applyFill="1" applyBorder="1" applyAlignment="1">
      <alignment vertical="center"/>
    </xf>
    <xf numFmtId="180" fontId="5" fillId="0" borderId="1" xfId="0" applyNumberFormat="1" applyFont="1" applyFill="1" applyBorder="1" applyAlignment="1">
      <alignment horizontal="center" vertical="center"/>
    </xf>
    <xf numFmtId="181" fontId="5" fillId="0" borderId="1" xfId="0" applyNumberFormat="1" applyFont="1" applyFill="1" applyBorder="1" applyAlignment="1">
      <alignment vertical="center"/>
    </xf>
    <xf numFmtId="177" fontId="5" fillId="0" borderId="0" xfId="0" applyNumberFormat="1" applyFont="1" applyFill="1" applyBorder="1" applyAlignment="1">
      <alignment vertical="center"/>
    </xf>
    <xf numFmtId="180" fontId="5" fillId="0" borderId="0" xfId="0" applyNumberFormat="1" applyFont="1" applyFill="1" applyBorder="1" applyAlignment="1">
      <alignment horizontal="center" vertical="center"/>
    </xf>
    <xf numFmtId="181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49" fontId="7" fillId="0" borderId="0" xfId="53" applyNumberFormat="1" applyFont="1" applyFill="1">
      <alignment vertical="center"/>
    </xf>
    <xf numFmtId="177" fontId="3" fillId="2" borderId="5" xfId="0" applyNumberFormat="1" applyFont="1" applyFill="1" applyBorder="1" applyAlignment="1">
      <alignment horizontal="center" vertical="center" wrapText="1"/>
    </xf>
    <xf numFmtId="177" fontId="3" fillId="2" borderId="6" xfId="0" applyNumberFormat="1" applyFont="1" applyFill="1" applyBorder="1" applyAlignment="1">
      <alignment horizontal="center" vertical="center" wrapText="1"/>
    </xf>
    <xf numFmtId="0" fontId="10" fillId="2" borderId="7" xfId="52" applyFont="1" applyFill="1" applyBorder="1" applyAlignment="1">
      <alignment horizontal="center" vertical="center" wrapText="1"/>
    </xf>
    <xf numFmtId="177" fontId="3" fillId="2" borderId="7" xfId="0" applyNumberFormat="1" applyFont="1" applyFill="1" applyBorder="1" applyAlignment="1">
      <alignment horizontal="center" vertical="center" wrapText="1"/>
    </xf>
    <xf numFmtId="0" fontId="4" fillId="4" borderId="1" xfId="53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0" fillId="2" borderId="8" xfId="52" applyFont="1" applyFill="1" applyBorder="1" applyAlignment="1">
      <alignment horizontal="center" vertical="center" wrapText="1"/>
    </xf>
    <xf numFmtId="178" fontId="3" fillId="2" borderId="3" xfId="0" applyNumberFormat="1" applyFont="1" applyFill="1" applyBorder="1" applyAlignment="1">
      <alignment horizontal="center" vertical="center" wrapText="1"/>
    </xf>
    <xf numFmtId="178" fontId="5" fillId="3" borderId="1" xfId="0" applyNumberFormat="1" applyFont="1" applyFill="1" applyBorder="1" applyAlignment="1">
      <alignment vertical="center"/>
    </xf>
    <xf numFmtId="178" fontId="5" fillId="0" borderId="1" xfId="0" applyNumberFormat="1" applyFont="1" applyFill="1" applyBorder="1" applyAlignment="1">
      <alignment vertical="center"/>
    </xf>
    <xf numFmtId="177" fontId="11" fillId="3" borderId="1" xfId="53" applyNumberFormat="1" applyFont="1" applyFill="1" applyBorder="1" applyAlignment="1">
      <alignment horizontal="center" vertical="center"/>
    </xf>
    <xf numFmtId="177" fontId="11" fillId="3" borderId="1" xfId="52" applyNumberFormat="1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vertical="center"/>
    </xf>
    <xf numFmtId="14" fontId="7" fillId="0" borderId="0" xfId="53" applyNumberFormat="1" applyFont="1" applyFill="1">
      <alignment vertical="center"/>
    </xf>
    <xf numFmtId="49" fontId="12" fillId="0" borderId="0" xfId="53" applyNumberFormat="1" applyFont="1" applyFill="1" applyBorder="1" applyAlignment="1">
      <alignment vertical="center"/>
    </xf>
    <xf numFmtId="49" fontId="13" fillId="2" borderId="1" xfId="53" applyNumberFormat="1" applyFont="1" applyFill="1" applyBorder="1" applyAlignment="1">
      <alignment horizontal="center" vertical="center" wrapText="1"/>
    </xf>
    <xf numFmtId="0" fontId="13" fillId="2" borderId="1" xfId="53" applyFont="1" applyFill="1" applyBorder="1" applyAlignment="1">
      <alignment horizontal="center" vertical="center"/>
    </xf>
    <xf numFmtId="178" fontId="13" fillId="2" borderId="1" xfId="53" applyNumberFormat="1" applyFont="1" applyFill="1" applyBorder="1" applyAlignment="1">
      <alignment horizontal="center" vertical="center"/>
    </xf>
    <xf numFmtId="178" fontId="14" fillId="2" borderId="1" xfId="53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center" vertical="center"/>
    </xf>
    <xf numFmtId="0" fontId="15" fillId="5" borderId="1" xfId="9" applyFont="1" applyFill="1" applyBorder="1" applyAlignment="1" applyProtection="1">
      <alignment horizontal="left" vertical="center"/>
    </xf>
    <xf numFmtId="0" fontId="15" fillId="5" borderId="1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vertical="center"/>
    </xf>
    <xf numFmtId="0" fontId="15" fillId="5" borderId="1" xfId="0" applyFont="1" applyFill="1" applyBorder="1" applyAlignment="1">
      <alignment horizontal="center" vertical="center"/>
    </xf>
    <xf numFmtId="178" fontId="15" fillId="5" borderId="1" xfId="0" applyNumberFormat="1" applyFont="1" applyFill="1" applyBorder="1" applyAlignment="1">
      <alignment vertical="center"/>
    </xf>
    <xf numFmtId="176" fontId="15" fillId="5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left" vertical="center"/>
    </xf>
    <xf numFmtId="0" fontId="0" fillId="0" borderId="1" xfId="0" applyBorder="1"/>
    <xf numFmtId="0" fontId="0" fillId="5" borderId="1" xfId="9" applyFont="1" applyFill="1" applyBorder="1" applyAlignment="1" applyProtection="1">
      <alignment horizontal="left" vertical="center"/>
    </xf>
    <xf numFmtId="0" fontId="11" fillId="5" borderId="1" xfId="9" applyFont="1" applyFill="1" applyBorder="1" applyAlignment="1" applyProtection="1">
      <alignment horizontal="left" vertical="center"/>
    </xf>
    <xf numFmtId="0" fontId="11" fillId="5" borderId="1" xfId="0" applyFont="1" applyFill="1" applyBorder="1" applyAlignment="1">
      <alignment vertical="center"/>
    </xf>
    <xf numFmtId="178" fontId="11" fillId="5" borderId="1" xfId="0" applyNumberFormat="1" applyFont="1" applyFill="1" applyBorder="1" applyAlignment="1">
      <alignment vertical="center"/>
    </xf>
    <xf numFmtId="182" fontId="9" fillId="5" borderId="1" xfId="0" applyNumberFormat="1" applyFont="1" applyFill="1" applyBorder="1" applyAlignment="1">
      <alignment vertical="center"/>
    </xf>
    <xf numFmtId="177" fontId="11" fillId="5" borderId="1" xfId="0" applyNumberFormat="1" applyFont="1" applyFill="1" applyBorder="1" applyAlignment="1">
      <alignment vertical="center"/>
    </xf>
    <xf numFmtId="176" fontId="9" fillId="5" borderId="1" xfId="0" applyNumberFormat="1" applyFont="1" applyFill="1" applyBorder="1" applyAlignment="1">
      <alignment vertical="center"/>
    </xf>
    <xf numFmtId="0" fontId="11" fillId="5" borderId="1" xfId="0" applyFont="1" applyFill="1" applyBorder="1" applyAlignment="1">
      <alignment horizontal="left" vertical="center"/>
    </xf>
    <xf numFmtId="176" fontId="16" fillId="5" borderId="1" xfId="0" applyNumberFormat="1" applyFont="1" applyFill="1" applyBorder="1" applyAlignment="1">
      <alignment vertical="center"/>
    </xf>
    <xf numFmtId="2" fontId="5" fillId="5" borderId="1" xfId="0" applyNumberFormat="1" applyFont="1" applyFill="1" applyBorder="1" applyAlignment="1">
      <alignment vertical="center"/>
    </xf>
    <xf numFmtId="178" fontId="13" fillId="2" borderId="1" xfId="53" applyNumberFormat="1" applyFont="1" applyFill="1" applyBorder="1" applyAlignment="1">
      <alignment horizontal="center" vertical="center" wrapText="1"/>
    </xf>
    <xf numFmtId="0" fontId="10" fillId="2" borderId="1" xfId="53" applyFont="1" applyFill="1" applyBorder="1" applyAlignment="1">
      <alignment horizontal="center" vertical="center" wrapText="1"/>
    </xf>
    <xf numFmtId="0" fontId="13" fillId="2" borderId="1" xfId="53" applyFont="1" applyFill="1" applyBorder="1" applyAlignment="1">
      <alignment horizontal="center" vertical="center" wrapText="1"/>
    </xf>
    <xf numFmtId="177" fontId="15" fillId="5" borderId="1" xfId="0" applyNumberFormat="1" applyFont="1" applyFill="1" applyBorder="1" applyAlignment="1">
      <alignment vertical="center"/>
    </xf>
    <xf numFmtId="178" fontId="15" fillId="5" borderId="1" xfId="53" applyNumberFormat="1" applyFont="1" applyFill="1" applyBorder="1" applyAlignment="1">
      <alignment vertical="center"/>
    </xf>
    <xf numFmtId="183" fontId="15" fillId="5" borderId="1" xfId="0" applyNumberFormat="1" applyFont="1" applyFill="1" applyBorder="1" applyAlignment="1">
      <alignment vertical="center"/>
    </xf>
    <xf numFmtId="0" fontId="15" fillId="5" borderId="1" xfId="0" applyNumberFormat="1" applyFont="1" applyFill="1" applyBorder="1" applyAlignment="1">
      <alignment vertical="center" wrapText="1"/>
    </xf>
    <xf numFmtId="0" fontId="15" fillId="5" borderId="1" xfId="0" applyFont="1" applyFill="1" applyBorder="1" applyAlignment="1">
      <alignment vertical="center" wrapText="1"/>
    </xf>
    <xf numFmtId="177" fontId="0" fillId="5" borderId="1" xfId="0" applyNumberFormat="1" applyFont="1" applyFill="1" applyBorder="1" applyAlignment="1">
      <alignment vertical="center"/>
    </xf>
    <xf numFmtId="178" fontId="11" fillId="5" borderId="1" xfId="53" applyNumberFormat="1" applyFont="1" applyFill="1" applyBorder="1" applyAlignment="1">
      <alignment vertical="center"/>
    </xf>
    <xf numFmtId="0" fontId="11" fillId="5" borderId="1" xfId="0" applyNumberFormat="1" applyFont="1" applyFill="1" applyBorder="1" applyAlignment="1">
      <alignment vertical="center" wrapText="1"/>
    </xf>
    <xf numFmtId="178" fontId="11" fillId="5" borderId="1" xfId="0" applyNumberFormat="1" applyFont="1" applyFill="1" applyBorder="1" applyAlignment="1">
      <alignment vertical="center" wrapText="1"/>
    </xf>
    <xf numFmtId="183" fontId="11" fillId="5" borderId="1" xfId="0" applyNumberFormat="1" applyFont="1" applyFill="1" applyBorder="1" applyAlignment="1">
      <alignment vertical="center"/>
    </xf>
    <xf numFmtId="181" fontId="11" fillId="5" borderId="1" xfId="0" applyNumberFormat="1" applyFont="1" applyFill="1" applyBorder="1" applyAlignment="1">
      <alignment vertical="center"/>
    </xf>
    <xf numFmtId="0" fontId="13" fillId="4" borderId="1" xfId="53" applyFont="1" applyFill="1" applyBorder="1" applyAlignment="1">
      <alignment horizontal="center" vertical="center" wrapText="1"/>
    </xf>
    <xf numFmtId="0" fontId="0" fillId="5" borderId="1" xfId="0" applyFont="1" applyFill="1" applyBorder="1" applyAlignment="1"/>
    <xf numFmtId="177" fontId="15" fillId="5" borderId="1" xfId="53" applyNumberFormat="1" applyFont="1" applyFill="1" applyBorder="1" applyAlignment="1">
      <alignment vertical="center"/>
    </xf>
    <xf numFmtId="183" fontId="0" fillId="5" borderId="1" xfId="0" applyNumberFormat="1" applyFont="1" applyFill="1" applyBorder="1" applyAlignment="1">
      <alignment vertical="center"/>
    </xf>
    <xf numFmtId="177" fontId="11" fillId="5" borderId="1" xfId="53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0" fontId="11" fillId="5" borderId="1" xfId="0" applyNumberFormat="1" applyFont="1" applyFill="1" applyBorder="1" applyAlignment="1">
      <alignment vertical="center"/>
    </xf>
    <xf numFmtId="183" fontId="11" fillId="5" borderId="1" xfId="53" applyNumberFormat="1" applyFont="1" applyFill="1" applyBorder="1" applyAlignment="1">
      <alignment vertical="center"/>
    </xf>
    <xf numFmtId="180" fontId="0" fillId="5" borderId="1" xfId="0" applyNumberFormat="1" applyFont="1" applyFill="1" applyBorder="1" applyAlignment="1">
      <alignment vertical="center"/>
    </xf>
    <xf numFmtId="0" fontId="10" fillId="2" borderId="1" xfId="52" applyFont="1" applyFill="1" applyBorder="1" applyAlignment="1">
      <alignment horizontal="center" vertical="center" wrapText="1"/>
    </xf>
    <xf numFmtId="9" fontId="10" fillId="2" borderId="1" xfId="53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/>
    <xf numFmtId="177" fontId="11" fillId="5" borderId="1" xfId="52" applyNumberFormat="1" applyFont="1" applyFill="1" applyBorder="1" applyAlignment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常规_EXCE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0"/>
  <sheetViews>
    <sheetView tabSelected="1" workbookViewId="0">
      <selection activeCell="R19" sqref="R19"/>
    </sheetView>
  </sheetViews>
  <sheetFormatPr defaultColWidth="9" defaultRowHeight="13.5"/>
  <cols>
    <col min="1" max="1" width="5" customWidth="1"/>
    <col min="2" max="2" width="22.375" customWidth="1"/>
    <col min="3" max="3" width="7.875" customWidth="1"/>
    <col min="4" max="4" width="16.5" customWidth="1"/>
    <col min="5" max="5" width="16" customWidth="1"/>
    <col min="6" max="6" width="5.25" customWidth="1"/>
    <col min="7" max="9" width="6.75" customWidth="1"/>
    <col min="10" max="10" width="8" customWidth="1"/>
    <col min="11" max="11" width="6.25" customWidth="1"/>
    <col min="12" max="12" width="4.25" customWidth="1"/>
    <col min="13" max="13" width="9.125" customWidth="1"/>
    <col min="14" max="14" width="7.25" customWidth="1"/>
    <col min="15" max="15" width="7.5" customWidth="1"/>
    <col min="16" max="16" width="5.875" customWidth="1"/>
    <col min="17" max="17" width="8.75" customWidth="1"/>
    <col min="18" max="18" width="5" customWidth="1"/>
    <col min="19" max="19" width="6.75" customWidth="1"/>
    <col min="20" max="20" width="5.5" customWidth="1"/>
    <col min="21" max="21" width="6.5" customWidth="1"/>
    <col min="22" max="22" width="6.75" customWidth="1"/>
    <col min="23" max="23" width="10.625" customWidth="1"/>
    <col min="24" max="24" width="6.625" customWidth="1"/>
    <col min="25" max="25" width="10.125" customWidth="1"/>
    <col min="26" max="26" width="8.25" customWidth="1"/>
    <col min="27" max="27" width="10.625" customWidth="1"/>
  </cols>
  <sheetData>
    <row r="1" ht="27" customHeight="1" spans="1:2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" customHeight="1" spans="1:26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spans="1:26">
      <c r="A3" s="2"/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7">
      <c r="A4" s="57"/>
      <c r="B4" s="58" t="s">
        <v>2</v>
      </c>
      <c r="C4" s="58" t="s">
        <v>3</v>
      </c>
      <c r="D4" s="58" t="s">
        <v>4</v>
      </c>
      <c r="E4" s="58"/>
      <c r="F4" s="58" t="s">
        <v>5</v>
      </c>
      <c r="G4" s="58" t="s">
        <v>6</v>
      </c>
      <c r="H4" s="58"/>
      <c r="I4" s="58"/>
      <c r="J4" s="58"/>
      <c r="K4" s="58"/>
      <c r="L4" s="58"/>
      <c r="M4" s="58" t="s">
        <v>7</v>
      </c>
      <c r="N4" s="58"/>
      <c r="O4" s="58"/>
      <c r="P4" s="58"/>
      <c r="Q4" s="58"/>
      <c r="R4" s="58"/>
      <c r="S4" s="58"/>
      <c r="T4" s="58"/>
      <c r="U4" s="58"/>
      <c r="V4" s="58"/>
      <c r="W4" s="85" t="s">
        <v>8</v>
      </c>
      <c r="X4" s="85" t="s">
        <v>9</v>
      </c>
      <c r="Y4" s="85" t="s">
        <v>10</v>
      </c>
      <c r="Z4" s="44" t="s">
        <v>11</v>
      </c>
      <c r="AA4" s="107" t="s">
        <v>12</v>
      </c>
    </row>
    <row r="5" ht="36" spans="1:27">
      <c r="A5" s="57"/>
      <c r="B5" s="58"/>
      <c r="C5" s="58"/>
      <c r="D5" s="58"/>
      <c r="E5" s="58" t="s">
        <v>13</v>
      </c>
      <c r="F5" s="58"/>
      <c r="G5" s="59" t="s">
        <v>14</v>
      </c>
      <c r="H5" s="60" t="s">
        <v>15</v>
      </c>
      <c r="I5" s="84" t="s">
        <v>16</v>
      </c>
      <c r="J5" s="84" t="s">
        <v>17</v>
      </c>
      <c r="K5" s="84" t="s">
        <v>18</v>
      </c>
      <c r="L5" s="85" t="s">
        <v>19</v>
      </c>
      <c r="M5" s="57" t="s">
        <v>20</v>
      </c>
      <c r="N5" s="57" t="s">
        <v>21</v>
      </c>
      <c r="O5" s="57" t="s">
        <v>22</v>
      </c>
      <c r="P5" s="86"/>
      <c r="Q5" s="57" t="s">
        <v>23</v>
      </c>
      <c r="R5" s="57" t="s">
        <v>24</v>
      </c>
      <c r="S5" s="57" t="s">
        <v>25</v>
      </c>
      <c r="T5" s="57" t="s">
        <v>26</v>
      </c>
      <c r="U5" s="86" t="s">
        <v>27</v>
      </c>
      <c r="V5" s="98" t="s">
        <v>28</v>
      </c>
      <c r="W5" s="85"/>
      <c r="X5" s="85"/>
      <c r="Y5" s="108">
        <v>0.07</v>
      </c>
      <c r="Z5" s="48"/>
      <c r="AA5" s="107"/>
    </row>
    <row r="6" spans="1:27">
      <c r="A6" s="61"/>
      <c r="B6" s="62" t="s">
        <v>29</v>
      </c>
      <c r="C6" s="62"/>
      <c r="D6" s="62" t="s">
        <v>30</v>
      </c>
      <c r="E6" s="62" t="s">
        <v>31</v>
      </c>
      <c r="F6" s="62">
        <v>1</v>
      </c>
      <c r="G6" s="62"/>
      <c r="H6" s="62"/>
      <c r="I6" s="62"/>
      <c r="J6" s="62"/>
      <c r="K6" s="62"/>
      <c r="L6" s="62"/>
      <c r="M6" s="62"/>
      <c r="N6" s="62"/>
      <c r="O6" s="62">
        <v>580</v>
      </c>
      <c r="P6" s="62"/>
      <c r="Q6" s="62"/>
      <c r="R6" s="62"/>
      <c r="S6" s="62"/>
      <c r="T6" s="62"/>
      <c r="U6" s="62">
        <v>15</v>
      </c>
      <c r="V6" s="62"/>
      <c r="W6" s="62">
        <v>595</v>
      </c>
      <c r="X6" s="99"/>
      <c r="Y6" s="99">
        <v>41.65</v>
      </c>
      <c r="Z6" s="99"/>
      <c r="AA6" s="62">
        <v>636.65</v>
      </c>
    </row>
    <row r="7" spans="1:27">
      <c r="A7" s="61"/>
      <c r="B7" s="62" t="s">
        <v>32</v>
      </c>
      <c r="C7" s="62"/>
      <c r="D7" s="62" t="s">
        <v>30</v>
      </c>
      <c r="E7" s="62" t="s">
        <v>31</v>
      </c>
      <c r="F7" s="62">
        <v>1</v>
      </c>
      <c r="G7" s="62"/>
      <c r="H7" s="62"/>
      <c r="I7" s="62"/>
      <c r="J7" s="62"/>
      <c r="K7" s="62"/>
      <c r="L7" s="62"/>
      <c r="M7" s="62"/>
      <c r="N7" s="62"/>
      <c r="O7" s="62">
        <v>580</v>
      </c>
      <c r="P7" s="62"/>
      <c r="Q7" s="62"/>
      <c r="R7" s="62"/>
      <c r="S7" s="62"/>
      <c r="T7" s="62"/>
      <c r="U7" s="62">
        <v>15</v>
      </c>
      <c r="V7" s="62"/>
      <c r="W7" s="62">
        <v>595</v>
      </c>
      <c r="X7" s="99"/>
      <c r="Y7" s="99">
        <v>41.65</v>
      </c>
      <c r="Z7" s="99"/>
      <c r="AA7" s="62">
        <v>636.65</v>
      </c>
    </row>
    <row r="8" spans="1:27">
      <c r="A8" s="61"/>
      <c r="B8" s="62" t="s">
        <v>33</v>
      </c>
      <c r="C8" s="62"/>
      <c r="D8" s="62" t="s">
        <v>30</v>
      </c>
      <c r="E8" s="62" t="s">
        <v>31</v>
      </c>
      <c r="F8" s="62">
        <v>1</v>
      </c>
      <c r="G8" s="62"/>
      <c r="H8" s="62"/>
      <c r="I8" s="62"/>
      <c r="J8" s="62"/>
      <c r="K8" s="62"/>
      <c r="L8" s="62"/>
      <c r="M8" s="62"/>
      <c r="N8" s="62"/>
      <c r="O8" s="62">
        <v>580</v>
      </c>
      <c r="P8" s="62"/>
      <c r="Q8" s="62"/>
      <c r="R8" s="62"/>
      <c r="S8" s="62"/>
      <c r="T8" s="62"/>
      <c r="U8" s="62">
        <v>15</v>
      </c>
      <c r="V8" s="62"/>
      <c r="W8" s="62">
        <v>595</v>
      </c>
      <c r="X8" s="99"/>
      <c r="Y8" s="99">
        <v>41.65</v>
      </c>
      <c r="Z8" s="99"/>
      <c r="AA8" s="62">
        <v>636.65</v>
      </c>
    </row>
    <row r="9" spans="1:27">
      <c r="A9" s="63"/>
      <c r="B9" s="62" t="s">
        <v>34</v>
      </c>
      <c r="C9" s="62"/>
      <c r="D9" s="62" t="s">
        <v>30</v>
      </c>
      <c r="E9" s="62" t="s">
        <v>31</v>
      </c>
      <c r="F9" s="62">
        <v>1</v>
      </c>
      <c r="G9" s="62"/>
      <c r="H9" s="62"/>
      <c r="I9" s="62"/>
      <c r="J9" s="62"/>
      <c r="K9" s="62"/>
      <c r="L9" s="62"/>
      <c r="M9" s="62"/>
      <c r="N9" s="62"/>
      <c r="O9" s="62">
        <v>580</v>
      </c>
      <c r="P9" s="62"/>
      <c r="Q9" s="62"/>
      <c r="R9" s="62"/>
      <c r="S9" s="62"/>
      <c r="T9" s="62"/>
      <c r="U9" s="62">
        <v>15</v>
      </c>
      <c r="V9" s="62"/>
      <c r="W9" s="62">
        <v>595</v>
      </c>
      <c r="X9" s="99"/>
      <c r="Y9" s="99">
        <v>41.65</v>
      </c>
      <c r="Z9" s="99"/>
      <c r="AA9" s="62">
        <v>636.65</v>
      </c>
    </row>
    <row r="10" ht="14.25" spans="1:27">
      <c r="A10" s="63"/>
      <c r="B10" s="64" t="s">
        <v>35</v>
      </c>
      <c r="C10" s="64" t="s">
        <v>36</v>
      </c>
      <c r="D10" s="65" t="s">
        <v>37</v>
      </c>
      <c r="E10" s="66" t="s">
        <v>38</v>
      </c>
      <c r="F10" s="67">
        <v>1</v>
      </c>
      <c r="G10" s="68"/>
      <c r="H10" s="68"/>
      <c r="I10" s="87"/>
      <c r="J10" s="87"/>
      <c r="K10" s="87"/>
      <c r="L10" s="88"/>
      <c r="M10" s="89">
        <v>85</v>
      </c>
      <c r="N10" s="89" t="s">
        <v>39</v>
      </c>
      <c r="O10" s="90">
        <v>3825</v>
      </c>
      <c r="P10" s="91"/>
      <c r="Q10" s="89"/>
      <c r="R10" s="89"/>
      <c r="S10" s="91"/>
      <c r="T10" s="66"/>
      <c r="U10" s="66">
        <v>36.9</v>
      </c>
      <c r="V10" s="66"/>
      <c r="W10" s="87">
        <v>3861.9</v>
      </c>
      <c r="X10" s="100"/>
      <c r="Y10" s="100">
        <v>270.33</v>
      </c>
      <c r="Z10" s="100"/>
      <c r="AA10" s="99">
        <v>4132.23</v>
      </c>
    </row>
    <row r="11" ht="14.25" spans="1:27">
      <c r="A11" s="61"/>
      <c r="B11" s="64" t="s">
        <v>40</v>
      </c>
      <c r="C11" s="64" t="s">
        <v>36</v>
      </c>
      <c r="D11" s="65" t="s">
        <v>37</v>
      </c>
      <c r="E11" s="66" t="s">
        <v>38</v>
      </c>
      <c r="F11" s="67">
        <v>1</v>
      </c>
      <c r="G11" s="68"/>
      <c r="H11" s="69"/>
      <c r="I11" s="87"/>
      <c r="J11" s="87"/>
      <c r="K11" s="87"/>
      <c r="L11" s="70"/>
      <c r="M11" s="89">
        <v>85</v>
      </c>
      <c r="N11" s="89" t="s">
        <v>39</v>
      </c>
      <c r="O11" s="90">
        <v>3825</v>
      </c>
      <c r="P11" s="91"/>
      <c r="Q11" s="89"/>
      <c r="R11" s="89"/>
      <c r="S11" s="91"/>
      <c r="T11" s="66"/>
      <c r="U11" s="66">
        <v>36.9</v>
      </c>
      <c r="V11" s="66"/>
      <c r="W11" s="87">
        <v>3861.9</v>
      </c>
      <c r="X11" s="100"/>
      <c r="Y11" s="100">
        <v>270.33</v>
      </c>
      <c r="Z11" s="100"/>
      <c r="AA11" s="99">
        <v>4132.23</v>
      </c>
    </row>
    <row r="12" ht="14.25" spans="1:27">
      <c r="A12" s="61"/>
      <c r="B12" s="70" t="s">
        <v>41</v>
      </c>
      <c r="C12" s="64" t="s">
        <v>36</v>
      </c>
      <c r="D12" s="65" t="s">
        <v>37</v>
      </c>
      <c r="E12" s="66" t="s">
        <v>38</v>
      </c>
      <c r="F12" s="70">
        <v>1</v>
      </c>
      <c r="G12" s="70"/>
      <c r="H12" s="70"/>
      <c r="I12" s="70"/>
      <c r="J12" s="70"/>
      <c r="K12" s="70"/>
      <c r="L12" s="70"/>
      <c r="M12" s="70">
        <v>60</v>
      </c>
      <c r="N12" s="70">
        <v>15</v>
      </c>
      <c r="O12" s="70">
        <v>980</v>
      </c>
      <c r="P12" s="70"/>
      <c r="Q12" s="70"/>
      <c r="R12" s="70">
        <v>15</v>
      </c>
      <c r="S12" s="70"/>
      <c r="T12" s="70"/>
      <c r="U12" s="70">
        <v>20</v>
      </c>
      <c r="V12" s="70"/>
      <c r="W12" s="70">
        <v>1015</v>
      </c>
      <c r="X12" s="70"/>
      <c r="Y12" s="70">
        <v>71.05</v>
      </c>
      <c r="Z12" s="70"/>
      <c r="AA12" s="70">
        <v>1086.05</v>
      </c>
    </row>
    <row r="13" ht="14.25" spans="1:27">
      <c r="A13" s="61"/>
      <c r="B13" s="71" t="s">
        <v>42</v>
      </c>
      <c r="C13" s="71" t="s">
        <v>36</v>
      </c>
      <c r="D13" s="72" t="s">
        <v>43</v>
      </c>
      <c r="E13" s="72"/>
      <c r="F13" s="71">
        <v>1</v>
      </c>
      <c r="G13" s="71"/>
      <c r="H13" s="71"/>
      <c r="I13" s="71"/>
      <c r="J13" s="71"/>
      <c r="K13" s="71"/>
      <c r="L13" s="71"/>
      <c r="M13" s="71"/>
      <c r="N13" s="71"/>
      <c r="O13" s="71">
        <v>260</v>
      </c>
      <c r="P13" s="71"/>
      <c r="Q13" s="71"/>
      <c r="R13" s="71"/>
      <c r="S13" s="71"/>
      <c r="T13" s="71"/>
      <c r="U13" s="71">
        <v>15</v>
      </c>
      <c r="V13" s="71">
        <v>30</v>
      </c>
      <c r="W13" s="71">
        <v>305</v>
      </c>
      <c r="X13" s="71"/>
      <c r="Y13" s="71">
        <v>21.35</v>
      </c>
      <c r="Z13" s="71"/>
      <c r="AA13" s="109">
        <v>326.35</v>
      </c>
    </row>
    <row r="14" ht="14.25" spans="1:27">
      <c r="A14" s="61"/>
      <c r="B14" s="71" t="s">
        <v>44</v>
      </c>
      <c r="C14" s="71" t="s">
        <v>36</v>
      </c>
      <c r="D14" s="72" t="s">
        <v>43</v>
      </c>
      <c r="E14" s="72"/>
      <c r="F14" s="71">
        <v>1</v>
      </c>
      <c r="G14" s="71"/>
      <c r="H14" s="71"/>
      <c r="I14" s="71"/>
      <c r="J14" s="71"/>
      <c r="K14" s="71"/>
      <c r="L14" s="71"/>
      <c r="M14" s="71"/>
      <c r="N14" s="71"/>
      <c r="O14" s="71">
        <v>260</v>
      </c>
      <c r="P14" s="71"/>
      <c r="Q14" s="71"/>
      <c r="R14" s="71"/>
      <c r="S14" s="71"/>
      <c r="T14" s="71"/>
      <c r="U14" s="71">
        <v>15</v>
      </c>
      <c r="V14" s="71">
        <v>30</v>
      </c>
      <c r="W14" s="71">
        <v>305</v>
      </c>
      <c r="X14" s="71"/>
      <c r="Y14" s="71">
        <v>21.35</v>
      </c>
      <c r="Z14" s="71"/>
      <c r="AA14" s="109">
        <v>326.35</v>
      </c>
    </row>
    <row r="15" spans="1:27">
      <c r="A15" s="61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</row>
    <row r="16" spans="1:1">
      <c r="A16" s="61"/>
    </row>
    <row r="17" spans="1:1">
      <c r="A17" s="61"/>
    </row>
    <row r="18" spans="1:27">
      <c r="A18" s="61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</row>
    <row r="19" spans="1:27">
      <c r="A19" s="63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</row>
    <row r="20" spans="1:27">
      <c r="A20" s="61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</row>
    <row r="21" spans="1:27">
      <c r="A21" s="61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</row>
    <row r="22" spans="1:27">
      <c r="A22" s="61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</row>
    <row r="23" spans="1:27">
      <c r="A23" s="63"/>
      <c r="B23" s="74"/>
      <c r="C23" s="75"/>
      <c r="D23" s="76"/>
      <c r="E23" s="61"/>
      <c r="F23" s="77"/>
      <c r="G23" s="78"/>
      <c r="H23" s="79"/>
      <c r="I23" s="92"/>
      <c r="J23" s="92"/>
      <c r="K23" s="93"/>
      <c r="L23" s="77"/>
      <c r="M23" s="77"/>
      <c r="N23" s="77"/>
      <c r="O23" s="77"/>
      <c r="P23" s="77"/>
      <c r="Q23" s="77"/>
      <c r="R23" s="92"/>
      <c r="S23" s="101"/>
      <c r="T23" s="62"/>
      <c r="U23" s="101"/>
      <c r="V23" s="79"/>
      <c r="W23" s="102"/>
      <c r="X23" s="102"/>
      <c r="Y23" s="102"/>
      <c r="Z23" s="110"/>
      <c r="AA23" s="73"/>
    </row>
    <row r="24" spans="1:27">
      <c r="A24" s="61"/>
      <c r="B24" s="75"/>
      <c r="C24" s="75"/>
      <c r="D24" s="76"/>
      <c r="E24" s="61"/>
      <c r="F24" s="77"/>
      <c r="G24" s="80"/>
      <c r="H24" s="79"/>
      <c r="I24" s="79"/>
      <c r="J24" s="79"/>
      <c r="K24" s="93"/>
      <c r="L24" s="77"/>
      <c r="M24" s="77"/>
      <c r="N24" s="94"/>
      <c r="O24" s="95"/>
      <c r="P24" s="77"/>
      <c r="Q24" s="77"/>
      <c r="R24" s="95"/>
      <c r="S24" s="77"/>
      <c r="T24" s="77"/>
      <c r="U24" s="77"/>
      <c r="V24" s="79"/>
      <c r="W24" s="102"/>
      <c r="X24" s="102"/>
      <c r="Y24" s="102"/>
      <c r="Z24" s="110"/>
      <c r="AA24" s="73"/>
    </row>
    <row r="25" spans="1:27">
      <c r="A25" s="61"/>
      <c r="B25" s="75"/>
      <c r="C25" s="75"/>
      <c r="D25" s="81"/>
      <c r="E25" s="61"/>
      <c r="F25" s="77"/>
      <c r="G25" s="82"/>
      <c r="H25" s="79"/>
      <c r="I25" s="79"/>
      <c r="J25" s="79"/>
      <c r="K25" s="93"/>
      <c r="L25" s="96"/>
      <c r="M25" s="97"/>
      <c r="N25" s="96"/>
      <c r="O25" s="96"/>
      <c r="P25" s="96"/>
      <c r="Q25" s="96"/>
      <c r="R25" s="103"/>
      <c r="S25" s="104"/>
      <c r="T25" s="105"/>
      <c r="U25" s="105"/>
      <c r="V25" s="79"/>
      <c r="W25" s="102"/>
      <c r="X25" s="102"/>
      <c r="Y25" s="102"/>
      <c r="Z25" s="110"/>
      <c r="AA25" s="73"/>
    </row>
    <row r="26" spans="1:27">
      <c r="A26" s="61"/>
      <c r="B26" s="75"/>
      <c r="C26" s="75"/>
      <c r="D26" s="62"/>
      <c r="E26" s="63"/>
      <c r="F26" s="77"/>
      <c r="G26" s="83"/>
      <c r="H26" s="79"/>
      <c r="I26" s="92"/>
      <c r="J26" s="92"/>
      <c r="K26" s="79"/>
      <c r="L26" s="79"/>
      <c r="M26" s="79"/>
      <c r="N26" s="79"/>
      <c r="O26" s="77"/>
      <c r="P26" s="77"/>
      <c r="Q26" s="77"/>
      <c r="R26" s="106"/>
      <c r="S26" s="77"/>
      <c r="T26" s="106"/>
      <c r="U26" s="101"/>
      <c r="V26" s="79"/>
      <c r="W26" s="102"/>
      <c r="X26" s="102"/>
      <c r="Y26" s="102"/>
      <c r="Z26" s="110"/>
      <c r="AA26" s="73"/>
    </row>
    <row r="27" spans="1:27">
      <c r="A27" s="63"/>
      <c r="B27" s="74"/>
      <c r="C27" s="75"/>
      <c r="D27" s="76"/>
      <c r="E27" s="61"/>
      <c r="F27" s="77"/>
      <c r="G27" s="78"/>
      <c r="H27" s="79"/>
      <c r="I27" s="92"/>
      <c r="J27" s="92"/>
      <c r="K27" s="93"/>
      <c r="L27" s="77"/>
      <c r="M27" s="77"/>
      <c r="N27" s="77"/>
      <c r="O27" s="77"/>
      <c r="P27" s="77"/>
      <c r="Q27" s="77"/>
      <c r="R27" s="92"/>
      <c r="S27" s="101"/>
      <c r="T27" s="62"/>
      <c r="U27" s="101"/>
      <c r="V27" s="79"/>
      <c r="W27" s="102"/>
      <c r="X27" s="102"/>
      <c r="Y27" s="102"/>
      <c r="Z27" s="110"/>
      <c r="AA27" s="73"/>
    </row>
    <row r="28" spans="1:27">
      <c r="A28" s="61"/>
      <c r="B28" s="75"/>
      <c r="C28" s="75"/>
      <c r="D28" s="76"/>
      <c r="E28" s="61"/>
      <c r="F28" s="77"/>
      <c r="G28" s="80"/>
      <c r="H28" s="79"/>
      <c r="I28" s="79"/>
      <c r="J28" s="79"/>
      <c r="K28" s="93"/>
      <c r="L28" s="77"/>
      <c r="M28" s="77"/>
      <c r="N28" s="94"/>
      <c r="O28" s="95"/>
      <c r="P28" s="77"/>
      <c r="Q28" s="77"/>
      <c r="R28" s="95"/>
      <c r="S28" s="77"/>
      <c r="T28" s="77"/>
      <c r="U28" s="77"/>
      <c r="V28" s="79"/>
      <c r="W28" s="102"/>
      <c r="X28" s="102"/>
      <c r="Y28" s="102"/>
      <c r="Z28" s="110"/>
      <c r="AA28" s="73"/>
    </row>
    <row r="29" spans="1:27">
      <c r="A29" s="61"/>
      <c r="B29" s="75"/>
      <c r="C29" s="75"/>
      <c r="D29" s="81"/>
      <c r="E29" s="61"/>
      <c r="F29" s="77"/>
      <c r="G29" s="82"/>
      <c r="H29" s="79"/>
      <c r="I29" s="79"/>
      <c r="J29" s="79"/>
      <c r="K29" s="93"/>
      <c r="L29" s="96"/>
      <c r="M29" s="97"/>
      <c r="N29" s="96"/>
      <c r="O29" s="96"/>
      <c r="P29" s="96"/>
      <c r="Q29" s="96"/>
      <c r="R29" s="103"/>
      <c r="S29" s="104"/>
      <c r="T29" s="105"/>
      <c r="U29" s="105"/>
      <c r="V29" s="79"/>
      <c r="W29" s="102"/>
      <c r="X29" s="102"/>
      <c r="Y29" s="102"/>
      <c r="Z29" s="110"/>
      <c r="AA29" s="73"/>
    </row>
    <row r="30" spans="1:27">
      <c r="A30" s="61"/>
      <c r="B30" s="75"/>
      <c r="C30" s="75"/>
      <c r="D30" s="62"/>
      <c r="E30" s="63"/>
      <c r="F30" s="77"/>
      <c r="G30" s="83"/>
      <c r="H30" s="79"/>
      <c r="I30" s="92"/>
      <c r="J30" s="92"/>
      <c r="K30" s="79"/>
      <c r="L30" s="79"/>
      <c r="M30" s="79"/>
      <c r="N30" s="79"/>
      <c r="O30" s="77"/>
      <c r="P30" s="77"/>
      <c r="Q30" s="77"/>
      <c r="R30" s="106"/>
      <c r="S30" s="77"/>
      <c r="T30" s="106"/>
      <c r="U30" s="101"/>
      <c r="V30" s="79"/>
      <c r="W30" s="102"/>
      <c r="X30" s="102"/>
      <c r="Y30" s="102"/>
      <c r="Z30" s="110"/>
      <c r="AA30" s="73"/>
    </row>
    <row r="31" spans="1:27">
      <c r="A31" s="63"/>
      <c r="B31" s="74"/>
      <c r="C31" s="75"/>
      <c r="D31" s="76"/>
      <c r="E31" s="61"/>
      <c r="F31" s="77"/>
      <c r="G31" s="78"/>
      <c r="H31" s="79"/>
      <c r="I31" s="92"/>
      <c r="J31" s="92"/>
      <c r="K31" s="93"/>
      <c r="L31" s="77"/>
      <c r="M31" s="77"/>
      <c r="N31" s="77"/>
      <c r="O31" s="77"/>
      <c r="P31" s="77"/>
      <c r="Q31" s="77"/>
      <c r="R31" s="92"/>
      <c r="S31" s="101"/>
      <c r="T31" s="62"/>
      <c r="U31" s="101"/>
      <c r="V31" s="79"/>
      <c r="W31" s="102"/>
      <c r="X31" s="102"/>
      <c r="Y31" s="102"/>
      <c r="Z31" s="110"/>
      <c r="AA31" s="73"/>
    </row>
    <row r="32" spans="1:27">
      <c r="A32" s="63"/>
      <c r="B32" s="74"/>
      <c r="C32" s="75"/>
      <c r="D32" s="76"/>
      <c r="E32" s="61"/>
      <c r="F32" s="77"/>
      <c r="G32" s="78"/>
      <c r="H32" s="79"/>
      <c r="I32" s="92"/>
      <c r="J32" s="92"/>
      <c r="K32" s="93"/>
      <c r="L32" s="77"/>
      <c r="M32" s="77"/>
      <c r="N32" s="77"/>
      <c r="O32" s="77"/>
      <c r="P32" s="77"/>
      <c r="Q32" s="77"/>
      <c r="R32" s="92"/>
      <c r="S32" s="101"/>
      <c r="T32" s="62"/>
      <c r="U32" s="101"/>
      <c r="V32" s="79"/>
      <c r="W32" s="102"/>
      <c r="X32" s="102"/>
      <c r="Y32" s="102"/>
      <c r="Z32" s="110"/>
      <c r="AA32" s="73"/>
    </row>
    <row r="33" spans="1:2">
      <c r="A33" s="22">
        <v>11</v>
      </c>
      <c r="B33" s="22" t="s">
        <v>45</v>
      </c>
    </row>
    <row r="34" spans="1:2">
      <c r="A34" s="21">
        <v>12</v>
      </c>
      <c r="B34" s="21" t="s">
        <v>46</v>
      </c>
    </row>
    <row r="35" spans="1:2">
      <c r="A35" s="23">
        <v>13</v>
      </c>
      <c r="B35" s="23" t="s">
        <v>47</v>
      </c>
    </row>
    <row r="36" spans="1:2">
      <c r="A36" s="21">
        <v>14</v>
      </c>
      <c r="B36" s="21" t="s">
        <v>48</v>
      </c>
    </row>
    <row r="37" spans="1:2">
      <c r="A37" s="21">
        <v>15</v>
      </c>
      <c r="B37" s="21" t="s">
        <v>49</v>
      </c>
    </row>
    <row r="38" spans="1:2">
      <c r="A38" s="23">
        <v>16</v>
      </c>
      <c r="B38" s="23" t="s">
        <v>50</v>
      </c>
    </row>
    <row r="39" spans="1:2">
      <c r="A39">
        <v>17</v>
      </c>
      <c r="B39" s="19" t="s">
        <v>51</v>
      </c>
    </row>
    <row r="40" spans="1:2">
      <c r="A40">
        <v>18</v>
      </c>
      <c r="B40" s="19" t="s">
        <v>52</v>
      </c>
    </row>
  </sheetData>
  <mergeCells count="13">
    <mergeCell ref="A1:Z1"/>
    <mergeCell ref="A2:Z2"/>
    <mergeCell ref="G4:L4"/>
    <mergeCell ref="M4:V4"/>
    <mergeCell ref="A4:A5"/>
    <mergeCell ref="B4:B5"/>
    <mergeCell ref="C4:C5"/>
    <mergeCell ref="D4:D5"/>
    <mergeCell ref="F4:F5"/>
    <mergeCell ref="W4:W5"/>
    <mergeCell ref="X4:X5"/>
    <mergeCell ref="Z4:Z5"/>
    <mergeCell ref="AA4:AA5"/>
  </mergeCells>
  <pageMargins left="0.699305555555556" right="0.699305555555556" top="0.75" bottom="0.75" header="0.3" footer="0.3"/>
  <pageSetup paperSize="8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7"/>
  <sheetViews>
    <sheetView workbookViewId="0">
      <selection activeCell="B40" sqref="B40"/>
    </sheetView>
  </sheetViews>
  <sheetFormatPr defaultColWidth="9" defaultRowHeight="13.5"/>
  <cols>
    <col min="1" max="1" width="6.25" customWidth="1"/>
    <col min="2" max="2" width="15.125" customWidth="1"/>
    <col min="3" max="3" width="10.25" customWidth="1"/>
    <col min="4" max="4" width="19" customWidth="1"/>
    <col min="5" max="5" width="5.875" customWidth="1"/>
    <col min="6" max="6" width="5.5" customWidth="1"/>
    <col min="7" max="7" width="5.875" customWidth="1"/>
    <col min="8" max="8" width="5.5" customWidth="1"/>
    <col min="9" max="9" width="6" customWidth="1"/>
    <col min="10" max="10" width="8" customWidth="1"/>
    <col min="11" max="11" width="9" customWidth="1"/>
    <col min="12" max="12" width="6.875" customWidth="1"/>
    <col min="13" max="15" width="6" customWidth="1"/>
    <col min="16" max="16" width="6.75" customWidth="1"/>
    <col min="17" max="19" width="6" customWidth="1"/>
    <col min="20" max="20" width="8.125" customWidth="1"/>
    <col min="21" max="21" width="6.75" customWidth="1"/>
    <col min="22" max="23" width="8.25" customWidth="1"/>
    <col min="24" max="24" width="8.125" customWidth="1"/>
  </cols>
  <sheetData>
    <row r="1" ht="27" spans="1:2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56"/>
      <c r="Z1" s="56"/>
      <c r="AA1" s="56"/>
      <c r="AB1" s="56"/>
      <c r="AC1" s="56"/>
    </row>
    <row r="2" ht="27" spans="1:29">
      <c r="A2" s="1" t="s">
        <v>53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56"/>
      <c r="Z2" s="56"/>
      <c r="AA2" s="56"/>
      <c r="AB2" s="56"/>
      <c r="AC2" s="56"/>
    </row>
    <row r="3" ht="14.25" spans="1:29">
      <c r="A3" s="2" t="s">
        <v>54</v>
      </c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customHeight="1" spans="1:24">
      <c r="A4" s="5" t="s">
        <v>55</v>
      </c>
      <c r="B4" s="6" t="s">
        <v>2</v>
      </c>
      <c r="C4" s="6" t="s">
        <v>3</v>
      </c>
      <c r="D4" s="6" t="s">
        <v>4</v>
      </c>
      <c r="E4" s="5" t="s">
        <v>4</v>
      </c>
      <c r="F4" s="5"/>
      <c r="G4" s="5"/>
      <c r="H4" s="5"/>
      <c r="I4" s="24" t="s">
        <v>14</v>
      </c>
      <c r="J4" s="25" t="s">
        <v>15</v>
      </c>
      <c r="K4" s="26" t="s">
        <v>56</v>
      </c>
      <c r="L4" s="27" t="s">
        <v>57</v>
      </c>
      <c r="M4" s="28"/>
      <c r="N4" s="28"/>
      <c r="O4" s="29"/>
      <c r="P4" s="26" t="s">
        <v>58</v>
      </c>
      <c r="Q4" s="42"/>
      <c r="R4" s="42"/>
      <c r="S4" s="43"/>
      <c r="T4" s="43"/>
      <c r="U4" s="43"/>
      <c r="V4" s="43"/>
      <c r="W4" s="44" t="s">
        <v>59</v>
      </c>
      <c r="X4" s="31" t="s">
        <v>12</v>
      </c>
    </row>
    <row r="5" ht="24" spans="1:24">
      <c r="A5" s="5"/>
      <c r="B5" s="7"/>
      <c r="C5" s="7"/>
      <c r="D5" s="7"/>
      <c r="E5" s="8" t="s">
        <v>60</v>
      </c>
      <c r="F5" s="5" t="s">
        <v>61</v>
      </c>
      <c r="G5" s="5" t="s">
        <v>62</v>
      </c>
      <c r="H5" s="5" t="s">
        <v>63</v>
      </c>
      <c r="I5" s="30"/>
      <c r="J5" s="31"/>
      <c r="K5" s="30"/>
      <c r="L5" s="24" t="s">
        <v>64</v>
      </c>
      <c r="M5" s="24" t="s">
        <v>65</v>
      </c>
      <c r="N5" s="24" t="s">
        <v>66</v>
      </c>
      <c r="O5" s="24" t="s">
        <v>67</v>
      </c>
      <c r="P5" s="30" t="s">
        <v>68</v>
      </c>
      <c r="Q5" s="45" t="s">
        <v>69</v>
      </c>
      <c r="R5" s="45" t="s">
        <v>70</v>
      </c>
      <c r="S5" s="46" t="s">
        <v>71</v>
      </c>
      <c r="T5" s="45" t="s">
        <v>72</v>
      </c>
      <c r="U5" s="45" t="s">
        <v>9</v>
      </c>
      <c r="V5" s="47" t="s">
        <v>73</v>
      </c>
      <c r="W5" s="48"/>
      <c r="X5" s="49"/>
    </row>
    <row r="6" spans="1:24">
      <c r="A6" s="9">
        <v>1</v>
      </c>
      <c r="B6" s="10" t="s">
        <v>74</v>
      </c>
      <c r="C6" s="11" t="s">
        <v>75</v>
      </c>
      <c r="D6" s="11" t="s">
        <v>76</v>
      </c>
      <c r="E6" s="11" t="s">
        <v>77</v>
      </c>
      <c r="F6" s="11">
        <v>4.5</v>
      </c>
      <c r="G6" s="11">
        <v>170</v>
      </c>
      <c r="H6" s="11">
        <v>430</v>
      </c>
      <c r="I6" s="32">
        <f t="shared" ref="I6" si="0">1.05*7.85/1000000*F6*G6*H6</f>
        <v>2.711370375</v>
      </c>
      <c r="J6" s="33">
        <v>4.17</v>
      </c>
      <c r="K6" s="34">
        <f t="shared" ref="K6" si="1">J6*I6</f>
        <v>11.30641446375</v>
      </c>
      <c r="L6" s="32">
        <v>2.328</v>
      </c>
      <c r="M6" s="35">
        <v>2</v>
      </c>
      <c r="N6" s="36">
        <v>4</v>
      </c>
      <c r="O6" s="9">
        <v>0.3</v>
      </c>
      <c r="P6" s="34">
        <f t="shared" ref="P6" si="2">(L6*M6)+(N6*O6)</f>
        <v>5.856</v>
      </c>
      <c r="Q6" s="12"/>
      <c r="R6" s="12"/>
      <c r="S6" s="12"/>
      <c r="T6" s="34">
        <f>SUM(P6:S6)</f>
        <v>5.856</v>
      </c>
      <c r="U6" s="50">
        <f>K6+T6</f>
        <v>17.16241446375</v>
      </c>
      <c r="V6" s="51">
        <f>U6*0.06</f>
        <v>1.029744867825</v>
      </c>
      <c r="W6" s="52">
        <f>ROUND(U6+V6,2)</f>
        <v>18.19</v>
      </c>
      <c r="X6" s="53">
        <f>ROUND(W6/1.17,2)</f>
        <v>15.55</v>
      </c>
    </row>
    <row r="7" spans="1:24">
      <c r="A7" s="9"/>
      <c r="B7" s="10"/>
      <c r="C7" s="11"/>
      <c r="D7" s="11"/>
      <c r="E7" s="11"/>
      <c r="F7" s="11"/>
      <c r="G7" s="11"/>
      <c r="H7" s="11"/>
      <c r="I7" s="32"/>
      <c r="J7" s="32"/>
      <c r="K7" s="32"/>
      <c r="L7" s="32"/>
      <c r="M7" s="35"/>
      <c r="N7" s="36"/>
      <c r="O7" s="9"/>
      <c r="P7" s="32"/>
      <c r="Q7" s="12"/>
      <c r="R7" s="12"/>
      <c r="S7" s="12"/>
      <c r="T7" s="32"/>
      <c r="U7" s="51"/>
      <c r="V7" s="51"/>
      <c r="W7" s="51"/>
      <c r="X7" s="51"/>
    </row>
    <row r="8" ht="14.25" spans="1:24">
      <c r="A8" s="12"/>
      <c r="B8" s="12"/>
      <c r="C8" s="12"/>
      <c r="D8" s="13"/>
      <c r="E8" s="11"/>
      <c r="F8" s="11"/>
      <c r="G8" s="11"/>
      <c r="H8" s="11"/>
      <c r="I8" s="32"/>
      <c r="J8" s="32"/>
      <c r="K8" s="32"/>
      <c r="L8" s="32"/>
      <c r="M8" s="35"/>
      <c r="N8" s="36"/>
      <c r="O8" s="9"/>
      <c r="P8" s="32"/>
      <c r="Q8" s="12"/>
      <c r="R8" s="12"/>
      <c r="S8" s="12"/>
      <c r="T8" s="32"/>
      <c r="U8" s="51"/>
      <c r="V8" s="51"/>
      <c r="W8" s="51"/>
      <c r="X8" s="51"/>
    </row>
    <row r="9" ht="14.25" spans="1:24">
      <c r="A9" s="12"/>
      <c r="B9" s="12"/>
      <c r="C9" s="12"/>
      <c r="D9" s="13"/>
      <c r="E9" s="11"/>
      <c r="F9" s="11"/>
      <c r="G9" s="11"/>
      <c r="H9" s="11"/>
      <c r="I9" s="32"/>
      <c r="J9" s="32"/>
      <c r="K9" s="32"/>
      <c r="L9" s="32"/>
      <c r="M9" s="35"/>
      <c r="N9" s="36"/>
      <c r="O9" s="9"/>
      <c r="P9" s="32"/>
      <c r="Q9" s="12"/>
      <c r="R9" s="12"/>
      <c r="S9" s="12"/>
      <c r="T9" s="32"/>
      <c r="U9" s="51"/>
      <c r="V9" s="51"/>
      <c r="W9" s="51"/>
      <c r="X9" s="51"/>
    </row>
    <row r="10" ht="14.25" spans="1:24">
      <c r="A10" s="14"/>
      <c r="B10" s="14"/>
      <c r="C10" s="14"/>
      <c r="D10" s="15"/>
      <c r="E10" s="16"/>
      <c r="F10" s="16"/>
      <c r="G10" s="16"/>
      <c r="H10" s="16"/>
      <c r="I10" s="37"/>
      <c r="J10" s="37"/>
      <c r="K10" s="37"/>
      <c r="L10" s="37"/>
      <c r="M10" s="38"/>
      <c r="N10" s="39"/>
      <c r="O10" s="40"/>
      <c r="P10" s="37"/>
      <c r="Q10" s="14"/>
      <c r="R10" s="14"/>
      <c r="S10" s="14"/>
      <c r="T10" s="37"/>
      <c r="U10" s="54"/>
      <c r="V10" s="54"/>
      <c r="W10" s="54"/>
      <c r="X10" s="54"/>
    </row>
    <row r="11" spans="2:22">
      <c r="B11" s="17" t="s">
        <v>78</v>
      </c>
      <c r="C11" s="17" t="s">
        <v>79</v>
      </c>
      <c r="D11" s="17"/>
      <c r="E11" s="18"/>
      <c r="F11" s="18"/>
      <c r="G11" s="18"/>
      <c r="H11" s="18"/>
      <c r="I11" s="18"/>
      <c r="J11" s="17" t="s">
        <v>80</v>
      </c>
      <c r="K11" s="41" t="s">
        <v>79</v>
      </c>
      <c r="L11" s="41"/>
      <c r="M11" s="41"/>
      <c r="N11" s="41"/>
      <c r="O11" s="41"/>
      <c r="P11" s="41"/>
      <c r="Q11" s="41"/>
      <c r="R11" s="41"/>
      <c r="S11" s="17"/>
      <c r="T11" s="17"/>
      <c r="U11" s="17" t="s">
        <v>81</v>
      </c>
      <c r="V11" s="55">
        <v>43161</v>
      </c>
    </row>
    <row r="13" spans="2:2">
      <c r="B13" s="19" t="s">
        <v>82</v>
      </c>
    </row>
    <row r="15" spans="1:2">
      <c r="A15">
        <v>1</v>
      </c>
      <c r="B15" s="20" t="s">
        <v>83</v>
      </c>
    </row>
    <row r="16" spans="1:2">
      <c r="A16">
        <v>2</v>
      </c>
      <c r="B16" s="20" t="s">
        <v>84</v>
      </c>
    </row>
    <row r="17" spans="1:2">
      <c r="A17">
        <v>3</v>
      </c>
      <c r="B17" s="20" t="s">
        <v>85</v>
      </c>
    </row>
    <row r="18" spans="1:2">
      <c r="A18">
        <v>4</v>
      </c>
      <c r="B18" t="s">
        <v>86</v>
      </c>
    </row>
    <row r="19" spans="2:2">
      <c r="B19" s="19" t="s">
        <v>87</v>
      </c>
    </row>
    <row r="20" spans="2:2">
      <c r="B20" s="19" t="s">
        <v>88</v>
      </c>
    </row>
    <row r="21" spans="1:2">
      <c r="A21">
        <v>5</v>
      </c>
      <c r="B21" t="s">
        <v>89</v>
      </c>
    </row>
    <row r="22" spans="1:2">
      <c r="A22" s="21">
        <v>6</v>
      </c>
      <c r="B22" s="22" t="s">
        <v>90</v>
      </c>
    </row>
    <row r="23" spans="1:2">
      <c r="A23">
        <v>7</v>
      </c>
      <c r="B23" t="s">
        <v>91</v>
      </c>
    </row>
    <row r="24" spans="1:2">
      <c r="A24">
        <v>8</v>
      </c>
      <c r="B24" t="s">
        <v>92</v>
      </c>
    </row>
    <row r="25" spans="1:2">
      <c r="A25">
        <v>9</v>
      </c>
      <c r="B25" t="s">
        <v>93</v>
      </c>
    </row>
    <row r="26" spans="1:2">
      <c r="A26">
        <v>10</v>
      </c>
      <c r="B26" t="s">
        <v>94</v>
      </c>
    </row>
    <row r="27" spans="1:2">
      <c r="A27" s="21">
        <v>11</v>
      </c>
      <c r="B27" s="21" t="s">
        <v>95</v>
      </c>
    </row>
    <row r="28" spans="1:2">
      <c r="A28">
        <v>12</v>
      </c>
      <c r="B28" t="s">
        <v>96</v>
      </c>
    </row>
    <row r="29" spans="1:2">
      <c r="A29">
        <v>13</v>
      </c>
      <c r="B29" t="s">
        <v>97</v>
      </c>
    </row>
    <row r="30" spans="2:2">
      <c r="B30" s="19" t="s">
        <v>98</v>
      </c>
    </row>
    <row r="31" spans="1:2">
      <c r="A31" s="21">
        <v>14</v>
      </c>
      <c r="B31" s="21" t="s">
        <v>99</v>
      </c>
    </row>
    <row r="32" spans="1:2">
      <c r="A32" s="21">
        <v>15</v>
      </c>
      <c r="B32" s="21" t="s">
        <v>46</v>
      </c>
    </row>
    <row r="33" spans="1:2">
      <c r="A33">
        <v>16</v>
      </c>
      <c r="B33" s="23" t="s">
        <v>47</v>
      </c>
    </row>
    <row r="34" spans="1:2">
      <c r="A34" s="21">
        <v>17</v>
      </c>
      <c r="B34" s="21" t="s">
        <v>48</v>
      </c>
    </row>
    <row r="35" spans="1:2">
      <c r="A35" s="21">
        <v>18</v>
      </c>
      <c r="B35" s="21" t="s">
        <v>49</v>
      </c>
    </row>
    <row r="36" spans="1:2">
      <c r="A36">
        <v>19</v>
      </c>
      <c r="B36" s="19" t="s">
        <v>51</v>
      </c>
    </row>
    <row r="37" spans="1:2">
      <c r="A37">
        <v>20</v>
      </c>
      <c r="B37" s="19" t="s">
        <v>52</v>
      </c>
    </row>
  </sheetData>
  <mergeCells count="14">
    <mergeCell ref="A1:X1"/>
    <mergeCell ref="A2:X2"/>
    <mergeCell ref="E4:H4"/>
    <mergeCell ref="L4:O4"/>
    <mergeCell ref="P4:S4"/>
    <mergeCell ref="A4:A5"/>
    <mergeCell ref="B4:B5"/>
    <mergeCell ref="C4:C5"/>
    <mergeCell ref="D4:D5"/>
    <mergeCell ref="I4:I5"/>
    <mergeCell ref="J4:J5"/>
    <mergeCell ref="K4:K5"/>
    <mergeCell ref="W4:W5"/>
    <mergeCell ref="X4:X5"/>
  </mergeCells>
  <conditionalFormatting sqref="B4">
    <cfRule type="duplicateValues" dxfId="0" priority="9"/>
    <cfRule type="duplicateValues" dxfId="0" priority="10"/>
  </conditionalFormatting>
  <conditionalFormatting sqref="C4:D4">
    <cfRule type="duplicateValues" dxfId="0" priority="7"/>
    <cfRule type="duplicateValues" dxfId="0" priority="8"/>
  </conditionalFormatting>
  <conditionalFormatting sqref="B6">
    <cfRule type="duplicateValues" dxfId="0" priority="3"/>
    <cfRule type="duplicateValues" dxfId="0" priority="4"/>
  </conditionalFormatting>
  <conditionalFormatting sqref="B7">
    <cfRule type="duplicateValues" dxfId="0" priority="1"/>
    <cfRule type="duplicateValues" dxfId="0" priority="2"/>
  </conditionalFormatting>
  <pageMargins left="0.699305555555556" right="0.699305555555556" top="0.75" bottom="0.75" header="0.3" footer="0.3"/>
  <pageSetup paperSize="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产品核价单</vt:lpstr>
      <vt:lpstr>热切割核价单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2018-09-26T00:52:02Z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