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nikolaiglaab\Master Thesis\Assets\xml\"/>
    </mc:Choice>
  </mc:AlternateContent>
  <xr:revisionPtr revIDLastSave="0" documentId="13_ncr:1_{68F0F1DA-E82D-4EC0-A60B-09F04C52F628}" xr6:coauthVersionLast="47" xr6:coauthVersionMax="47" xr10:uidLastSave="{00000000-0000-0000-0000-000000000000}"/>
  <bookViews>
    <workbookView xWindow="-103" yWindow="-103" windowWidth="33120" windowHeight="18120" activeTab="2" xr2:uid="{D854D1AB-4D43-4BED-8A15-5983D3C3A8EE}"/>
  </bookViews>
  <sheets>
    <sheet name="Punktzahlen (T-Test)" sheetId="3" r:id="rId1"/>
    <sheet name="Präzisionswerte" sheetId="1" r:id="rId2"/>
    <sheet name="Reaktionszeiten" sheetId="2" r:id="rId3"/>
  </sheets>
  <definedNames>
    <definedName name="_xlchart.v1.0" hidden="1">Präzisionswerte!$B$10</definedName>
    <definedName name="_xlchart.v1.1" hidden="1">Präzisionswerte!$B$11</definedName>
    <definedName name="_xlchart.v1.10" hidden="1">Präzisionswerte!$B$5</definedName>
    <definedName name="_xlchart.v1.100" hidden="1">Reaktionszeiten!$B$5</definedName>
    <definedName name="_xlchart.v1.101" hidden="1">Reaktionszeiten!$B$6</definedName>
    <definedName name="_xlchart.v1.102" hidden="1">Reaktionszeiten!$B$7</definedName>
    <definedName name="_xlchart.v1.103" hidden="1">Reaktionszeiten!$B$8</definedName>
    <definedName name="_xlchart.v1.104" hidden="1">Reaktionszeiten!$B$9</definedName>
    <definedName name="_xlchart.v1.105" hidden="1">Reaktionszeiten!$C$10:$AF$10</definedName>
    <definedName name="_xlchart.v1.106" hidden="1">Reaktionszeiten!$C$11:$AF$11</definedName>
    <definedName name="_xlchart.v1.107" hidden="1">Reaktionszeiten!$C$12:$AF$12</definedName>
    <definedName name="_xlchart.v1.108" hidden="1">Reaktionszeiten!$C$13:$AF$13</definedName>
    <definedName name="_xlchart.v1.109" hidden="1">Reaktionszeiten!$C$14:$AF$14</definedName>
    <definedName name="_xlchart.v1.11" hidden="1">Präzisionswerte!$B$6</definedName>
    <definedName name="_xlchart.v1.110" hidden="1">Reaktionszeiten!$C$15:$AF$15</definedName>
    <definedName name="_xlchart.v1.111" hidden="1">Reaktionszeiten!$C$16:$AF$16</definedName>
    <definedName name="_xlchart.v1.112" hidden="1">Reaktionszeiten!$C$17:$AF$17</definedName>
    <definedName name="_xlchart.v1.113" hidden="1">Reaktionszeiten!$C$18:$AF$18</definedName>
    <definedName name="_xlchart.v1.114" hidden="1">Reaktionszeiten!$C$4:$AF$4</definedName>
    <definedName name="_xlchart.v1.115" hidden="1">Reaktionszeiten!$C$5:$AF$5</definedName>
    <definedName name="_xlchart.v1.116" hidden="1">Reaktionszeiten!$C$6:$AF$6</definedName>
    <definedName name="_xlchart.v1.117" hidden="1">Reaktionszeiten!$C$7:$AF$7</definedName>
    <definedName name="_xlchart.v1.118" hidden="1">Reaktionszeiten!$C$8:$AF$8</definedName>
    <definedName name="_xlchart.v1.119" hidden="1">Reaktionszeiten!$C$9:$AF$9</definedName>
    <definedName name="_xlchart.v1.12" hidden="1">Präzisionswerte!$B$7</definedName>
    <definedName name="_xlchart.v1.13" hidden="1">Präzisionswerte!$B$8</definedName>
    <definedName name="_xlchart.v1.14" hidden="1">Präzisionswerte!$B$9</definedName>
    <definedName name="_xlchart.v1.15" hidden="1">Präzisionswerte!$C$10:$AF$10</definedName>
    <definedName name="_xlchart.v1.16" hidden="1">Präzisionswerte!$C$11:$AF$11</definedName>
    <definedName name="_xlchart.v1.17" hidden="1">Präzisionswerte!$C$12:$AF$12</definedName>
    <definedName name="_xlchart.v1.18" hidden="1">Präzisionswerte!$C$13:$AF$13</definedName>
    <definedName name="_xlchart.v1.19" hidden="1">Präzisionswerte!$C$14:$AF$14</definedName>
    <definedName name="_xlchart.v1.2" hidden="1">Präzisionswerte!$B$12</definedName>
    <definedName name="_xlchart.v1.20" hidden="1">Präzisionswerte!$C$15:$AF$15</definedName>
    <definedName name="_xlchart.v1.21" hidden="1">Präzisionswerte!$C$16:$AF$16</definedName>
    <definedName name="_xlchart.v1.22" hidden="1">Präzisionswerte!$C$17:$AF$17</definedName>
    <definedName name="_xlchart.v1.23" hidden="1">Präzisionswerte!$C$18:$AF$18</definedName>
    <definedName name="_xlchart.v1.24" hidden="1">Präzisionswerte!$C$4:$AF$4</definedName>
    <definedName name="_xlchart.v1.25" hidden="1">Präzisionswerte!$C$5:$AF$5</definedName>
    <definedName name="_xlchart.v1.26" hidden="1">Präzisionswerte!$C$6:$AF$6</definedName>
    <definedName name="_xlchart.v1.27" hidden="1">Präzisionswerte!$C$7:$AF$7</definedName>
    <definedName name="_xlchart.v1.28" hidden="1">Präzisionswerte!$C$8:$AF$8</definedName>
    <definedName name="_xlchart.v1.29" hidden="1">Präzisionswerte!$C$9:$AF$9</definedName>
    <definedName name="_xlchart.v1.3" hidden="1">Präzisionswerte!$B$13</definedName>
    <definedName name="_xlchart.v1.30" hidden="1">Reaktionszeiten!$B$10</definedName>
    <definedName name="_xlchart.v1.31" hidden="1">Reaktionszeiten!$B$11</definedName>
    <definedName name="_xlchart.v1.32" hidden="1">Reaktionszeiten!$B$12</definedName>
    <definedName name="_xlchart.v1.33" hidden="1">Reaktionszeiten!$B$13</definedName>
    <definedName name="_xlchart.v1.34" hidden="1">Reaktionszeiten!$B$14</definedName>
    <definedName name="_xlchart.v1.35" hidden="1">Reaktionszeiten!$B$15</definedName>
    <definedName name="_xlchart.v1.36" hidden="1">Reaktionszeiten!$B$16</definedName>
    <definedName name="_xlchart.v1.37" hidden="1">Reaktionszeiten!$B$17</definedName>
    <definedName name="_xlchart.v1.38" hidden="1">Reaktionszeiten!$B$18</definedName>
    <definedName name="_xlchart.v1.39" hidden="1">Reaktionszeiten!$B$4</definedName>
    <definedName name="_xlchart.v1.4" hidden="1">Präzisionswerte!$B$14</definedName>
    <definedName name="_xlchart.v1.40" hidden="1">Reaktionszeiten!$B$5</definedName>
    <definedName name="_xlchart.v1.41" hidden="1">Reaktionszeiten!$B$6</definedName>
    <definedName name="_xlchart.v1.42" hidden="1">Reaktionszeiten!$B$7</definedName>
    <definedName name="_xlchart.v1.43" hidden="1">Reaktionszeiten!$B$8</definedName>
    <definedName name="_xlchart.v1.44" hidden="1">Reaktionszeiten!$B$9</definedName>
    <definedName name="_xlchart.v1.45" hidden="1">Reaktionszeiten!$C$10:$AF$10</definedName>
    <definedName name="_xlchart.v1.46" hidden="1">Reaktionszeiten!$C$11:$AF$11</definedName>
    <definedName name="_xlchart.v1.47" hidden="1">Reaktionszeiten!$C$12:$AF$12</definedName>
    <definedName name="_xlchart.v1.48" hidden="1">Reaktionszeiten!$C$13:$AF$13</definedName>
    <definedName name="_xlchart.v1.49" hidden="1">Reaktionszeiten!$C$14:$AF$14</definedName>
    <definedName name="_xlchart.v1.5" hidden="1">Präzisionswerte!$B$15</definedName>
    <definedName name="_xlchart.v1.50" hidden="1">Reaktionszeiten!$C$15:$AF$15</definedName>
    <definedName name="_xlchart.v1.51" hidden="1">Reaktionszeiten!$C$16:$AF$16</definedName>
    <definedName name="_xlchart.v1.52" hidden="1">Reaktionszeiten!$C$17:$AF$17</definedName>
    <definedName name="_xlchart.v1.53" hidden="1">Reaktionszeiten!$C$18:$AF$18</definedName>
    <definedName name="_xlchart.v1.54" hidden="1">Reaktionszeiten!$C$4:$AF$4</definedName>
    <definedName name="_xlchart.v1.55" hidden="1">Reaktionszeiten!$C$5:$AF$5</definedName>
    <definedName name="_xlchart.v1.56" hidden="1">Reaktionszeiten!$C$6:$AF$6</definedName>
    <definedName name="_xlchart.v1.57" hidden="1">Reaktionszeiten!$C$7:$AF$7</definedName>
    <definedName name="_xlchart.v1.58" hidden="1">Reaktionszeiten!$C$8:$AF$8</definedName>
    <definedName name="_xlchart.v1.59" hidden="1">Reaktionszeiten!$C$9:$AF$9</definedName>
    <definedName name="_xlchart.v1.6" hidden="1">Präzisionswerte!$B$16</definedName>
    <definedName name="_xlchart.v1.60" hidden="1">Reaktionszeiten!$B$10</definedName>
    <definedName name="_xlchart.v1.61" hidden="1">Reaktionszeiten!$B$11</definedName>
    <definedName name="_xlchart.v1.62" hidden="1">Reaktionszeiten!$B$12</definedName>
    <definedName name="_xlchart.v1.63" hidden="1">Reaktionszeiten!$B$13</definedName>
    <definedName name="_xlchart.v1.64" hidden="1">Reaktionszeiten!$B$14</definedName>
    <definedName name="_xlchart.v1.65" hidden="1">Reaktionszeiten!$B$15</definedName>
    <definedName name="_xlchart.v1.66" hidden="1">Reaktionszeiten!$B$16</definedName>
    <definedName name="_xlchart.v1.67" hidden="1">Reaktionszeiten!$B$17</definedName>
    <definedName name="_xlchart.v1.68" hidden="1">Reaktionszeiten!$B$18</definedName>
    <definedName name="_xlchart.v1.69" hidden="1">Reaktionszeiten!$B$4</definedName>
    <definedName name="_xlchart.v1.7" hidden="1">Präzisionswerte!$B$17</definedName>
    <definedName name="_xlchart.v1.70" hidden="1">Reaktionszeiten!$B$5</definedName>
    <definedName name="_xlchart.v1.71" hidden="1">Reaktionszeiten!$B$6</definedName>
    <definedName name="_xlchart.v1.72" hidden="1">Reaktionszeiten!$B$7</definedName>
    <definedName name="_xlchart.v1.73" hidden="1">Reaktionszeiten!$B$8</definedName>
    <definedName name="_xlchart.v1.74" hidden="1">Reaktionszeiten!$B$9</definedName>
    <definedName name="_xlchart.v1.75" hidden="1">Reaktionszeiten!$C$10:$AF$10</definedName>
    <definedName name="_xlchart.v1.76" hidden="1">Reaktionszeiten!$C$11:$AF$11</definedName>
    <definedName name="_xlchart.v1.77" hidden="1">Reaktionszeiten!$C$12:$AF$12</definedName>
    <definedName name="_xlchart.v1.78" hidden="1">Reaktionszeiten!$C$13:$AF$13</definedName>
    <definedName name="_xlchart.v1.79" hidden="1">Reaktionszeiten!$C$14:$AF$14</definedName>
    <definedName name="_xlchart.v1.8" hidden="1">Präzisionswerte!$B$18</definedName>
    <definedName name="_xlchart.v1.80" hidden="1">Reaktionszeiten!$C$15:$AF$15</definedName>
    <definedName name="_xlchart.v1.81" hidden="1">Reaktionszeiten!$C$16:$AF$16</definedName>
    <definedName name="_xlchart.v1.82" hidden="1">Reaktionszeiten!$C$17:$AF$17</definedName>
    <definedName name="_xlchart.v1.83" hidden="1">Reaktionszeiten!$C$18:$AF$18</definedName>
    <definedName name="_xlchart.v1.84" hidden="1">Reaktionszeiten!$C$4:$AF$4</definedName>
    <definedName name="_xlchart.v1.85" hidden="1">Reaktionszeiten!$C$5:$AF$5</definedName>
    <definedName name="_xlchart.v1.86" hidden="1">Reaktionszeiten!$C$6:$AF$6</definedName>
    <definedName name="_xlchart.v1.87" hidden="1">Reaktionszeiten!$C$7:$AF$7</definedName>
    <definedName name="_xlchart.v1.88" hidden="1">Reaktionszeiten!$C$8:$AF$8</definedName>
    <definedName name="_xlchart.v1.89" hidden="1">Reaktionszeiten!$C$9:$AF$9</definedName>
    <definedName name="_xlchart.v1.9" hidden="1">Präzisionswerte!$B$4</definedName>
    <definedName name="_xlchart.v1.90" hidden="1">Reaktionszeiten!$B$10</definedName>
    <definedName name="_xlchart.v1.91" hidden="1">Reaktionszeiten!$B$11</definedName>
    <definedName name="_xlchart.v1.92" hidden="1">Reaktionszeiten!$B$12</definedName>
    <definedName name="_xlchart.v1.93" hidden="1">Reaktionszeiten!$B$13</definedName>
    <definedName name="_xlchart.v1.94" hidden="1">Reaktionszeiten!$B$14</definedName>
    <definedName name="_xlchart.v1.95" hidden="1">Reaktionszeiten!$B$15</definedName>
    <definedName name="_xlchart.v1.96" hidden="1">Reaktionszeiten!$B$16</definedName>
    <definedName name="_xlchart.v1.97" hidden="1">Reaktionszeiten!$B$17</definedName>
    <definedName name="_xlchart.v1.98" hidden="1">Reaktionszeiten!$B$18</definedName>
    <definedName name="_xlchart.v1.99" hidden="1">Reaktionszeiten!$B$4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0" i="2" l="1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F20" i="2"/>
  <c r="G20" i="2"/>
  <c r="H20" i="2"/>
  <c r="E20" i="2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F20" i="1"/>
  <c r="G20" i="1"/>
  <c r="H20" i="1"/>
  <c r="E20" i="1"/>
  <c r="M4" i="3"/>
  <c r="R20" i="3"/>
  <c r="S20" i="3"/>
  <c r="T20" i="3"/>
  <c r="U20" i="3"/>
  <c r="V20" i="3"/>
  <c r="AC81" i="3" s="1" a="1"/>
  <c r="AC81" i="3" s="1"/>
  <c r="W20" i="3"/>
  <c r="AA79" i="3" s="1" a="1"/>
  <c r="AA79" i="3" s="1"/>
  <c r="X20" i="3"/>
  <c r="AA81" i="3" s="1" a="1"/>
  <c r="AA81" i="3" s="1"/>
  <c r="Y20" i="3"/>
  <c r="AB80" i="3" s="1" a="1"/>
  <c r="AB80" i="3" s="1"/>
  <c r="Z20" i="3"/>
  <c r="AB81" i="3" s="1" a="1"/>
  <c r="AB81" i="3" s="1"/>
  <c r="Q20" i="3"/>
  <c r="D20" i="3"/>
  <c r="E20" i="3"/>
  <c r="F20" i="3"/>
  <c r="G20" i="3"/>
  <c r="H20" i="3"/>
  <c r="O81" i="3" s="1" a="1"/>
  <c r="O81" i="3" s="1"/>
  <c r="I20" i="3"/>
  <c r="M80" i="3" s="1" a="1"/>
  <c r="M80" i="3" s="1"/>
  <c r="J20" i="3"/>
  <c r="M81" i="3" s="1" a="1"/>
  <c r="M81" i="3" s="1"/>
  <c r="K20" i="3"/>
  <c r="N80" i="3" s="1" a="1"/>
  <c r="N80" i="3" s="1"/>
  <c r="L20" i="3"/>
  <c r="N81" i="3" s="1" a="1"/>
  <c r="N81" i="3" s="1"/>
  <c r="C20" i="3"/>
  <c r="O79" i="3" s="1" a="1"/>
  <c r="O79" i="3" s="1"/>
  <c r="M68" i="3"/>
  <c r="M73" i="3"/>
  <c r="M72" i="3"/>
  <c r="M71" i="3"/>
  <c r="M70" i="3"/>
  <c r="M69" i="3"/>
  <c r="AC5" i="3"/>
  <c r="AC6" i="3"/>
  <c r="AC7" i="3"/>
  <c r="AC8" i="3"/>
  <c r="AC9" i="3"/>
  <c r="AC10" i="3"/>
  <c r="AC11" i="3"/>
  <c r="AC12" i="3"/>
  <c r="AC13" i="3"/>
  <c r="AC14" i="3"/>
  <c r="AC15" i="3"/>
  <c r="AC16" i="3"/>
  <c r="AC17" i="3"/>
  <c r="AC18" i="3"/>
  <c r="AC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4" i="3"/>
  <c r="AB5" i="3"/>
  <c r="AB6" i="3"/>
  <c r="AB7" i="3"/>
  <c r="AB8" i="3"/>
  <c r="AB9" i="3"/>
  <c r="AB10" i="3"/>
  <c r="AB11" i="3"/>
  <c r="AB12" i="3"/>
  <c r="AB13" i="3"/>
  <c r="AB14" i="3"/>
  <c r="AB15" i="3"/>
  <c r="AB16" i="3"/>
  <c r="AB17" i="3"/>
  <c r="AB18" i="3"/>
  <c r="AB4" i="3"/>
  <c r="AA5" i="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20" i="3" l="1"/>
  <c r="M58" i="3" s="1" a="1"/>
  <c r="M58" i="3" s="1"/>
  <c r="M61" i="3" s="1"/>
  <c r="O20" i="3"/>
  <c r="O29" i="3" s="1"/>
  <c r="N79" i="3" a="1"/>
  <c r="N79" i="3" s="1"/>
  <c r="AC79" i="3" a="1"/>
  <c r="AC79" i="3" s="1"/>
  <c r="AA80" i="3" a="1"/>
  <c r="AA80" i="3" s="1"/>
  <c r="AB20" i="3"/>
  <c r="O39" i="3"/>
  <c r="M79" i="3" a="1"/>
  <c r="M79" i="3" s="1"/>
  <c r="M83" i="3" s="1"/>
  <c r="O80" i="3" a="1"/>
  <c r="O80" i="3" s="1"/>
  <c r="O83" i="3" s="1"/>
  <c r="AC80" i="3" a="1"/>
  <c r="AC80" i="3" s="1"/>
  <c r="AC83" i="3" s="1"/>
  <c r="AB79" i="3" a="1"/>
  <c r="AB79" i="3" s="1"/>
  <c r="AB83" i="3" s="1"/>
  <c r="O31" i="3"/>
  <c r="O27" i="3"/>
  <c r="AA20" i="3"/>
  <c r="AA26" i="3" s="1"/>
  <c r="O33" i="3"/>
  <c r="N20" i="3"/>
  <c r="N31" i="3" s="1"/>
  <c r="AC20" i="3"/>
  <c r="AC39" i="3" s="1"/>
  <c r="AA83" i="3"/>
  <c r="N83" i="3"/>
  <c r="AA36" i="3" l="1"/>
  <c r="O34" i="3"/>
  <c r="M27" i="3"/>
  <c r="M30" i="3"/>
  <c r="M29" i="3"/>
  <c r="M33" i="3"/>
  <c r="M35" i="3"/>
  <c r="M31" i="3"/>
  <c r="M38" i="3"/>
  <c r="M25" i="3"/>
  <c r="M37" i="3"/>
  <c r="M32" i="3"/>
  <c r="O25" i="3"/>
  <c r="O59" i="3" s="1" a="1"/>
  <c r="O59" i="3" s="1"/>
  <c r="O37" i="3"/>
  <c r="O35" i="3"/>
  <c r="O32" i="3"/>
  <c r="O30" i="3"/>
  <c r="AC38" i="3"/>
  <c r="O36" i="3"/>
  <c r="M36" i="3"/>
  <c r="O38" i="3"/>
  <c r="AC28" i="3"/>
  <c r="M26" i="3"/>
  <c r="O58" i="3" a="1"/>
  <c r="O58" i="3" s="1"/>
  <c r="O61" i="3" s="1"/>
  <c r="M39" i="3"/>
  <c r="O28" i="3"/>
  <c r="M28" i="3"/>
  <c r="O26" i="3"/>
  <c r="M34" i="3"/>
  <c r="AB26" i="3"/>
  <c r="AB38" i="3"/>
  <c r="AB34" i="3"/>
  <c r="AB30" i="3"/>
  <c r="AB58" i="3" a="1"/>
  <c r="AB58" i="3" s="1"/>
  <c r="AB61" i="3" s="1"/>
  <c r="AB35" i="3"/>
  <c r="N37" i="3"/>
  <c r="AB25" i="3"/>
  <c r="N26" i="3"/>
  <c r="N27" i="3"/>
  <c r="AC29" i="3"/>
  <c r="AC37" i="3"/>
  <c r="AC33" i="3"/>
  <c r="AA35" i="3"/>
  <c r="AA31" i="3"/>
  <c r="AA58" i="3" a="1"/>
  <c r="AA58" i="3" s="1"/>
  <c r="AA61" i="3" s="1"/>
  <c r="AA27" i="3"/>
  <c r="AA39" i="3"/>
  <c r="AC25" i="3"/>
  <c r="AB39" i="3"/>
  <c r="AA25" i="3"/>
  <c r="AC26" i="3"/>
  <c r="AB28" i="3"/>
  <c r="AA29" i="3"/>
  <c r="N30" i="3"/>
  <c r="AC32" i="3"/>
  <c r="AC27" i="3"/>
  <c r="AB29" i="3"/>
  <c r="AA30" i="3"/>
  <c r="N28" i="3"/>
  <c r="N32" i="3"/>
  <c r="N25" i="3"/>
  <c r="N58" i="3" a="1"/>
  <c r="N58" i="3" s="1"/>
  <c r="N61" i="3" s="1"/>
  <c r="N36" i="3"/>
  <c r="AB27" i="3"/>
  <c r="AA28" i="3"/>
  <c r="N29" i="3"/>
  <c r="AC30" i="3"/>
  <c r="AB32" i="3"/>
  <c r="AA33" i="3"/>
  <c r="N34" i="3"/>
  <c r="AC36" i="3"/>
  <c r="AC31" i="3"/>
  <c r="AB33" i="3"/>
  <c r="AA34" i="3"/>
  <c r="N35" i="3"/>
  <c r="AB31" i="3"/>
  <c r="AA32" i="3"/>
  <c r="N33" i="3"/>
  <c r="AC34" i="3"/>
  <c r="AB36" i="3"/>
  <c r="AA37" i="3"/>
  <c r="N38" i="3"/>
  <c r="AC58" i="3" a="1"/>
  <c r="AC58" i="3" s="1"/>
  <c r="AC61" i="3" s="1"/>
  <c r="AC35" i="3"/>
  <c r="AB37" i="3"/>
  <c r="AA38" i="3"/>
  <c r="N39" i="3"/>
  <c r="M59" i="3" l="1" a="1"/>
  <c r="M59" i="3" s="1"/>
  <c r="N59" i="3" a="1"/>
  <c r="N59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<sst xmlns="http://schemas.openxmlformats.org/spreadsheetml/2006/main" count="296" uniqueCount="116">
  <si>
    <t>Block 1</t>
  </si>
  <si>
    <t>Block 2</t>
  </si>
  <si>
    <t>Block 3</t>
  </si>
  <si>
    <t>Block 4</t>
  </si>
  <si>
    <t>Block 5</t>
  </si>
  <si>
    <t>Block 6</t>
  </si>
  <si>
    <t>Block 7</t>
  </si>
  <si>
    <t>Block 8</t>
  </si>
  <si>
    <t>Block 9</t>
  </si>
  <si>
    <t>Block 10</t>
  </si>
  <si>
    <t>Proband</t>
  </si>
  <si>
    <t>Index</t>
  </si>
  <si>
    <t>Joseph</t>
  </si>
  <si>
    <t>Frederik</t>
  </si>
  <si>
    <t>Tobias</t>
  </si>
  <si>
    <t>Franziska</t>
  </si>
  <si>
    <t>Christian</t>
  </si>
  <si>
    <t>Elisabeth</t>
  </si>
  <si>
    <t>Thomas</t>
  </si>
  <si>
    <t>Maxim</t>
  </si>
  <si>
    <t>Julika</t>
  </si>
  <si>
    <t>Holger</t>
  </si>
  <si>
    <t>Philipp</t>
  </si>
  <si>
    <t>Ludwig</t>
  </si>
  <si>
    <t>Corinna</t>
  </si>
  <si>
    <t>Lui</t>
  </si>
  <si>
    <t>Daniel</t>
  </si>
  <si>
    <t>Präzision L</t>
  </si>
  <si>
    <t>Präzision R</t>
  </si>
  <si>
    <t>Präzision BH</t>
  </si>
  <si>
    <t>Reaktionszeit L</t>
  </si>
  <si>
    <t>Reaktionszeit R</t>
  </si>
  <si>
    <t>Reaktionszeit BH</t>
  </si>
  <si>
    <t>Block1</t>
  </si>
  <si>
    <t>Block2</t>
  </si>
  <si>
    <t>Block3</t>
  </si>
  <si>
    <t>Block4</t>
  </si>
  <si>
    <t>Block5</t>
  </si>
  <si>
    <t>Block6</t>
  </si>
  <si>
    <t>Block7</t>
  </si>
  <si>
    <t>Block8</t>
  </si>
  <si>
    <t>Block9</t>
  </si>
  <si>
    <t>Block10</t>
  </si>
  <si>
    <t>Avg Punktzahl für Sequenz</t>
  </si>
  <si>
    <t>Beste Punktzahl für Sequenz</t>
  </si>
  <si>
    <t>Block7 - Block8</t>
  </si>
  <si>
    <t>Block9 - Block 10</t>
  </si>
  <si>
    <t>Block1-Block6</t>
  </si>
  <si>
    <t>Mittelwert</t>
  </si>
  <si>
    <t>Mittelwert der Differenzen der Messwertpaare</t>
  </si>
  <si>
    <t>Standardabweichung</t>
  </si>
  <si>
    <t>Standardfehler der Mittelwertsunterschiede</t>
  </si>
  <si>
    <t>Differenz - Mittelwert</t>
  </si>
  <si>
    <t>Wert der Teststatistik t:</t>
  </si>
  <si>
    <t>Kritischer Wert in T-Verteilung</t>
  </si>
  <si>
    <t>(α = 0.05)</t>
  </si>
  <si>
    <t>(α = 0.025)</t>
  </si>
  <si>
    <t>(α = 0.001)</t>
  </si>
  <si>
    <t>(α = 0.02)</t>
  </si>
  <si>
    <t>(α = 0.015)</t>
  </si>
  <si>
    <t>(α = 0.01)</t>
  </si>
  <si>
    <t>Block9 - Block10</t>
  </si>
  <si>
    <t>Block1 - Block6</t>
  </si>
  <si>
    <t>Bravais-Pearson-Rangkorrelationskoeffizient</t>
  </si>
  <si>
    <t>Standardabweichung sxy</t>
  </si>
  <si>
    <t>Standardabweichung sx</t>
  </si>
  <si>
    <t>Standardabweichung sy</t>
  </si>
  <si>
    <t>Rangkorrelationskoeffizient r</t>
  </si>
  <si>
    <t>2-Stichproben-t-Test</t>
  </si>
  <si>
    <t xml:space="preserve"> Shapiro-Wilk-Test</t>
  </si>
  <si>
    <t>W = 0.94681</t>
  </si>
  <si>
    <t>p = 0.47567</t>
  </si>
  <si>
    <t>W = 0.94353</t>
  </si>
  <si>
    <t>p = 0.42879</t>
  </si>
  <si>
    <t>W = 0.95090</t>
  </si>
  <si>
    <t>p = 0.53868</t>
  </si>
  <si>
    <t>W = 0.95852</t>
  </si>
  <si>
    <t>p = 0.66672</t>
  </si>
  <si>
    <t>W = 0.97604</t>
  </si>
  <si>
    <t>p = 0.93526</t>
  </si>
  <si>
    <t>W = 0.93411</t>
  </si>
  <si>
    <t>p = 0.31400</t>
  </si>
  <si>
    <t>Nullhypothese H0:</t>
  </si>
  <si>
    <t>Gegenhypothese H1:</t>
  </si>
  <si>
    <t>µ(Block7) ≤ µ(Block8)</t>
  </si>
  <si>
    <t>µ(Block7) &gt; µ(Block8)</t>
  </si>
  <si>
    <t>Verwerfungsbereich B:</t>
  </si>
  <si>
    <t>µ(Block9) ≥ µ(Block10)</t>
  </si>
  <si>
    <t>µ(Block9) &lt; µ(Block10)</t>
  </si>
  <si>
    <t>µ(Block1) ≥ µ(Block6)</t>
  </si>
  <si>
    <t>µ(Block1) &lt; µ(Block6)</t>
  </si>
  <si>
    <r>
      <t>(2.9768,</t>
    </r>
    <r>
      <rPr>
        <sz val="11"/>
        <color theme="1"/>
        <rFont val="Calibri"/>
        <family val="2"/>
      </rPr>
      <t>∞)</t>
    </r>
  </si>
  <si>
    <t>mit Freiheitsgrad n-1 = 14</t>
  </si>
  <si>
    <r>
      <t>(-</t>
    </r>
    <r>
      <rPr>
        <sz val="11"/>
        <color theme="1"/>
        <rFont val="Calibri"/>
        <family val="2"/>
      </rPr>
      <t>∞, 2.9768)</t>
    </r>
  </si>
  <si>
    <t>(-∞, 2.9768)</t>
  </si>
  <si>
    <r>
      <t>(-</t>
    </r>
    <r>
      <rPr>
        <sz val="11"/>
        <color theme="1"/>
        <rFont val="Calibri"/>
        <family val="2"/>
      </rPr>
      <t>∞, -2.9768)</t>
    </r>
  </si>
  <si>
    <t>(-∞, -2.9768)</t>
  </si>
  <si>
    <t>H0 wird verworfen</t>
  </si>
  <si>
    <r>
      <t xml:space="preserve">es gilt H1 zu </t>
    </r>
    <r>
      <rPr>
        <b/>
        <sz val="11"/>
        <color theme="1"/>
        <rFont val="Calibri"/>
        <family val="2"/>
      </rPr>
      <t>α = 0.01</t>
    </r>
  </si>
  <si>
    <t>Normalverteilung für Differenz-Werte von (Block7-Block8), sowie (Block9-Block10), und (Block1-Block6) kann angenommen werden</t>
  </si>
  <si>
    <t>Mittelwerte:</t>
  </si>
  <si>
    <t>Proband#1</t>
  </si>
  <si>
    <t>Proband#2</t>
  </si>
  <si>
    <t>Proband#3</t>
  </si>
  <si>
    <t>Proband#4</t>
  </si>
  <si>
    <t>Proband#5</t>
  </si>
  <si>
    <t>Proband#6</t>
  </si>
  <si>
    <t>Proband#7</t>
  </si>
  <si>
    <t>Proband#8</t>
  </si>
  <si>
    <t>Proband#9</t>
  </si>
  <si>
    <t>Proband#10</t>
  </si>
  <si>
    <t>Proband#11</t>
  </si>
  <si>
    <t>Proband#12</t>
  </si>
  <si>
    <t>Proband#13</t>
  </si>
  <si>
    <t>Proband#14</t>
  </si>
  <si>
    <t>Proband#15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</si>
</sst>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4" fillId="0" borderId="0" xfId="0" applyFont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2" borderId="3" xfId="0" applyFont="1" applyFill="1" applyBorder="1"/>
    <xf numFmtId="0" fontId="0" fillId="0" borderId="3" xfId="0" applyFont="1" applyBorder="1"/>
  </cellXfs>
  <cellStyles count="1">
    <cellStyle name="Standard" xfId="0" builtinId="0"/>
  </cellStyles>
  <dxfs count="12"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Präzisionswerte für alle Probanden Block</a:t>
            </a:r>
            <a:r>
              <a:rPr lang="de-DE" baseline="0"/>
              <a:t> 1 - 10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Präzisionswerte!$E$4:$AF$4</c:f>
              <c:numCache>
                <c:formatCode>General</c:formatCode>
                <c:ptCount val="10"/>
                <c:pt idx="0">
                  <c:v>0.67204629999999999</c:v>
                </c:pt>
                <c:pt idx="1">
                  <c:v>0.776389</c:v>
                </c:pt>
                <c:pt idx="2">
                  <c:v>0.72708340000000005</c:v>
                </c:pt>
                <c:pt idx="3">
                  <c:v>0.82986130000000002</c:v>
                </c:pt>
                <c:pt idx="4">
                  <c:v>0.81180569999999996</c:v>
                </c:pt>
                <c:pt idx="5">
                  <c:v>0.72777780000000003</c:v>
                </c:pt>
                <c:pt idx="6">
                  <c:v>0.75069439999999998</c:v>
                </c:pt>
                <c:pt idx="7">
                  <c:v>0.77777779999999996</c:v>
                </c:pt>
                <c:pt idx="8">
                  <c:v>0.76480840000000005</c:v>
                </c:pt>
                <c:pt idx="9">
                  <c:v>0.77500009999999997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5D-4B84-A424-5752CE7CE055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Präzisionswerte!$E$5:$AF$5</c:f>
              <c:numCache>
                <c:formatCode>General</c:formatCode>
                <c:ptCount val="10"/>
                <c:pt idx="0">
                  <c:v>0.54138310000000001</c:v>
                </c:pt>
                <c:pt idx="1">
                  <c:v>0.59930550000000005</c:v>
                </c:pt>
                <c:pt idx="2">
                  <c:v>0.63750010000000001</c:v>
                </c:pt>
                <c:pt idx="3">
                  <c:v>0.65251990000000004</c:v>
                </c:pt>
                <c:pt idx="4">
                  <c:v>0.72847229999999996</c:v>
                </c:pt>
                <c:pt idx="5">
                  <c:v>0.68263890000000005</c:v>
                </c:pt>
                <c:pt idx="6">
                  <c:v>0.65195619999999999</c:v>
                </c:pt>
                <c:pt idx="7">
                  <c:v>0.64098200000000005</c:v>
                </c:pt>
                <c:pt idx="8">
                  <c:v>0.69722220000000001</c:v>
                </c:pt>
                <c:pt idx="9">
                  <c:v>0.74583339999999998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5D-4B84-A424-5752CE7CE055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Präzisionswerte!$E$6:$AF$6</c:f>
              <c:numCache>
                <c:formatCode>General</c:formatCode>
                <c:ptCount val="10"/>
                <c:pt idx="0">
                  <c:v>0.37535210000000002</c:v>
                </c:pt>
                <c:pt idx="1">
                  <c:v>0.4347222</c:v>
                </c:pt>
                <c:pt idx="2">
                  <c:v>0.43194440000000001</c:v>
                </c:pt>
                <c:pt idx="3">
                  <c:v>0.42291659999999998</c:v>
                </c:pt>
                <c:pt idx="4">
                  <c:v>0.48749999999999999</c:v>
                </c:pt>
                <c:pt idx="5">
                  <c:v>0.56180560000000002</c:v>
                </c:pt>
                <c:pt idx="6">
                  <c:v>0.59791669999999997</c:v>
                </c:pt>
                <c:pt idx="7">
                  <c:v>0.52323940000000002</c:v>
                </c:pt>
                <c:pt idx="8">
                  <c:v>0.5263987</c:v>
                </c:pt>
                <c:pt idx="9">
                  <c:v>0.62638879999999997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5D-4B84-A424-5752CE7CE055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Präzisionswerte!$E$7:$AF$7</c:f>
              <c:numCache>
                <c:formatCode>General</c:formatCode>
                <c:ptCount val="10"/>
                <c:pt idx="0">
                  <c:v>0.62464280000000005</c:v>
                </c:pt>
                <c:pt idx="1">
                  <c:v>0.79236110000000004</c:v>
                </c:pt>
                <c:pt idx="2">
                  <c:v>0.79675280000000004</c:v>
                </c:pt>
                <c:pt idx="3">
                  <c:v>0.79027789999999998</c:v>
                </c:pt>
                <c:pt idx="4">
                  <c:v>0.83028170000000001</c:v>
                </c:pt>
                <c:pt idx="5">
                  <c:v>0.80347230000000003</c:v>
                </c:pt>
                <c:pt idx="6">
                  <c:v>0.72083339999999996</c:v>
                </c:pt>
                <c:pt idx="7">
                  <c:v>0.74375009999999997</c:v>
                </c:pt>
                <c:pt idx="8">
                  <c:v>0.73402789999999996</c:v>
                </c:pt>
                <c:pt idx="9">
                  <c:v>0.74722230000000001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85D-4B84-A424-5752CE7CE055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Präzisionswerte!$E$8:$AF$8</c:f>
              <c:numCache>
                <c:formatCode>General</c:formatCode>
                <c:ptCount val="10"/>
                <c:pt idx="0">
                  <c:v>0.53309859999999998</c:v>
                </c:pt>
                <c:pt idx="1">
                  <c:v>0.63838030000000001</c:v>
                </c:pt>
                <c:pt idx="2">
                  <c:v>0.60833329999999997</c:v>
                </c:pt>
                <c:pt idx="3">
                  <c:v>0.56180549999999996</c:v>
                </c:pt>
                <c:pt idx="4">
                  <c:v>0.60024449999999996</c:v>
                </c:pt>
                <c:pt idx="5">
                  <c:v>0.62291669999999999</c:v>
                </c:pt>
                <c:pt idx="6">
                  <c:v>0.69305559999999999</c:v>
                </c:pt>
                <c:pt idx="7">
                  <c:v>0.68472219999999995</c:v>
                </c:pt>
                <c:pt idx="8">
                  <c:v>0.67777770000000004</c:v>
                </c:pt>
                <c:pt idx="9">
                  <c:v>0.7237285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85D-4B84-A424-5752CE7CE055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Präzisionswerte!$E$9:$AF$9</c:f>
              <c:numCache>
                <c:formatCode>General</c:formatCode>
                <c:ptCount val="10"/>
                <c:pt idx="0">
                  <c:v>0.52164520000000003</c:v>
                </c:pt>
                <c:pt idx="1">
                  <c:v>0.65347219999999995</c:v>
                </c:pt>
                <c:pt idx="2">
                  <c:v>0.59754479999999999</c:v>
                </c:pt>
                <c:pt idx="3">
                  <c:v>0.63888900000000004</c:v>
                </c:pt>
                <c:pt idx="4">
                  <c:v>0.75952719999999996</c:v>
                </c:pt>
                <c:pt idx="5">
                  <c:v>0.73680559999999995</c:v>
                </c:pt>
                <c:pt idx="6">
                  <c:v>0.77480450000000001</c:v>
                </c:pt>
                <c:pt idx="7">
                  <c:v>0.73233570000000003</c:v>
                </c:pt>
                <c:pt idx="8">
                  <c:v>0.72267340000000002</c:v>
                </c:pt>
                <c:pt idx="9">
                  <c:v>0.73198350000000001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85D-4B84-A424-5752CE7CE055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Präzisionswerte!$E$10:$AF$10</c:f>
              <c:numCache>
                <c:formatCode>General</c:formatCode>
                <c:ptCount val="10"/>
                <c:pt idx="0">
                  <c:v>0.79738920000000002</c:v>
                </c:pt>
                <c:pt idx="1">
                  <c:v>0.77610860000000004</c:v>
                </c:pt>
                <c:pt idx="2">
                  <c:v>0.71388890000000005</c:v>
                </c:pt>
                <c:pt idx="3">
                  <c:v>0.74791680000000005</c:v>
                </c:pt>
                <c:pt idx="4">
                  <c:v>0.75486109999999995</c:v>
                </c:pt>
                <c:pt idx="5">
                  <c:v>0.77253530000000004</c:v>
                </c:pt>
                <c:pt idx="6">
                  <c:v>0.76936510000000002</c:v>
                </c:pt>
                <c:pt idx="7">
                  <c:v>0.72714290000000004</c:v>
                </c:pt>
                <c:pt idx="8">
                  <c:v>0.71486700000000003</c:v>
                </c:pt>
                <c:pt idx="9">
                  <c:v>0.71666669999999999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85D-4B84-A424-5752CE7CE055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Präzisionswerte!$E$11:$AF$11</c:f>
              <c:numCache>
                <c:formatCode>General</c:formatCode>
                <c:ptCount val="10"/>
                <c:pt idx="0">
                  <c:v>0.56499999999999995</c:v>
                </c:pt>
                <c:pt idx="1">
                  <c:v>0.6798611</c:v>
                </c:pt>
                <c:pt idx="2">
                  <c:v>0.62986109999999995</c:v>
                </c:pt>
                <c:pt idx="3">
                  <c:v>0.66666669999999995</c:v>
                </c:pt>
                <c:pt idx="4">
                  <c:v>0.83286389999999999</c:v>
                </c:pt>
                <c:pt idx="5">
                  <c:v>0.85987880000000005</c:v>
                </c:pt>
                <c:pt idx="6">
                  <c:v>0.77428580000000002</c:v>
                </c:pt>
                <c:pt idx="7">
                  <c:v>0.73390880000000003</c:v>
                </c:pt>
                <c:pt idx="8">
                  <c:v>0.67746479999999998</c:v>
                </c:pt>
                <c:pt idx="9">
                  <c:v>0.74014089999999999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85D-4B84-A424-5752CE7CE055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Präzisionswerte!$E$12:$AF$12</c:f>
              <c:numCache>
                <c:formatCode>General</c:formatCode>
                <c:ptCount val="10"/>
                <c:pt idx="0">
                  <c:v>0.83659850000000002</c:v>
                </c:pt>
                <c:pt idx="1">
                  <c:v>0.81831969999999998</c:v>
                </c:pt>
                <c:pt idx="2">
                  <c:v>0.8069347</c:v>
                </c:pt>
                <c:pt idx="3">
                  <c:v>0.83194460000000003</c:v>
                </c:pt>
                <c:pt idx="4">
                  <c:v>0.80833339999999998</c:v>
                </c:pt>
                <c:pt idx="5">
                  <c:v>0.79791679999999998</c:v>
                </c:pt>
                <c:pt idx="6">
                  <c:v>0.81388890000000003</c:v>
                </c:pt>
                <c:pt idx="7">
                  <c:v>0.83819449999999995</c:v>
                </c:pt>
                <c:pt idx="8">
                  <c:v>0.838889</c:v>
                </c:pt>
                <c:pt idx="9">
                  <c:v>0.83541679999999996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85D-4B84-A424-5752CE7CE055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Präzisionswerte!$E$13:$AF$13</c:f>
              <c:numCache>
                <c:formatCode>General</c:formatCode>
                <c:ptCount val="10"/>
                <c:pt idx="0">
                  <c:v>0.53876250000000003</c:v>
                </c:pt>
                <c:pt idx="1">
                  <c:v>0.66319439999999996</c:v>
                </c:pt>
                <c:pt idx="2">
                  <c:v>0.78125009999999995</c:v>
                </c:pt>
                <c:pt idx="3">
                  <c:v>0.82638900000000004</c:v>
                </c:pt>
                <c:pt idx="4">
                  <c:v>0.78055569999999996</c:v>
                </c:pt>
                <c:pt idx="5">
                  <c:v>0.74097230000000003</c:v>
                </c:pt>
                <c:pt idx="6">
                  <c:v>0.78661979999999998</c:v>
                </c:pt>
                <c:pt idx="7">
                  <c:v>0.81083729999999998</c:v>
                </c:pt>
                <c:pt idx="8">
                  <c:v>0.71338440000000003</c:v>
                </c:pt>
                <c:pt idx="9">
                  <c:v>0.84305560000000002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85D-4B84-A424-5752CE7CE055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Präzisionswerte!$E$14:$AF$14</c:f>
              <c:numCache>
                <c:formatCode>General</c:formatCode>
                <c:ptCount val="10"/>
                <c:pt idx="0">
                  <c:v>0.80336470000000004</c:v>
                </c:pt>
                <c:pt idx="1">
                  <c:v>0.77</c:v>
                </c:pt>
                <c:pt idx="2">
                  <c:v>0.74583350000000004</c:v>
                </c:pt>
                <c:pt idx="3">
                  <c:v>0.78194450000000004</c:v>
                </c:pt>
                <c:pt idx="4">
                  <c:v>0.80972230000000001</c:v>
                </c:pt>
                <c:pt idx="5">
                  <c:v>0.80555569999999999</c:v>
                </c:pt>
                <c:pt idx="6">
                  <c:v>0.72708329999999999</c:v>
                </c:pt>
                <c:pt idx="7">
                  <c:v>0.80763890000000005</c:v>
                </c:pt>
                <c:pt idx="8">
                  <c:v>0.80000009999999999</c:v>
                </c:pt>
                <c:pt idx="9">
                  <c:v>0.78888879999999995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85D-4B84-A424-5752CE7CE055}"/>
            </c:ext>
          </c:extLst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Präzisionswerte!$E$15:$AF$15</c:f>
              <c:numCache>
                <c:formatCode>General</c:formatCode>
                <c:ptCount val="10"/>
                <c:pt idx="0">
                  <c:v>0.68888890000000003</c:v>
                </c:pt>
                <c:pt idx="1">
                  <c:v>0.73194440000000005</c:v>
                </c:pt>
                <c:pt idx="2">
                  <c:v>0.75625010000000004</c:v>
                </c:pt>
                <c:pt idx="3">
                  <c:v>0.71447590000000005</c:v>
                </c:pt>
                <c:pt idx="4">
                  <c:v>0.76041669999999995</c:v>
                </c:pt>
                <c:pt idx="5">
                  <c:v>0.70208329999999997</c:v>
                </c:pt>
                <c:pt idx="6">
                  <c:v>0.78958340000000005</c:v>
                </c:pt>
                <c:pt idx="7">
                  <c:v>0.70097220000000005</c:v>
                </c:pt>
                <c:pt idx="8">
                  <c:v>0.7187403</c:v>
                </c:pt>
                <c:pt idx="9">
                  <c:v>0.6798611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85D-4B84-A424-5752CE7CE055}"/>
            </c:ext>
          </c:extLst>
        </c:ser>
        <c:ser>
          <c:idx val="12"/>
          <c:order val="12"/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Präzisionswerte!$E$16:$AF$16</c:f>
              <c:numCache>
                <c:formatCode>General</c:formatCode>
                <c:ptCount val="10"/>
                <c:pt idx="0">
                  <c:v>0.48385539999999999</c:v>
                </c:pt>
                <c:pt idx="1">
                  <c:v>0.52291670000000001</c:v>
                </c:pt>
                <c:pt idx="2">
                  <c:v>0.59577469999999999</c:v>
                </c:pt>
                <c:pt idx="3">
                  <c:v>0.66041669999999997</c:v>
                </c:pt>
                <c:pt idx="4">
                  <c:v>0.6326389</c:v>
                </c:pt>
                <c:pt idx="5">
                  <c:v>0.55915499999999996</c:v>
                </c:pt>
                <c:pt idx="6">
                  <c:v>0.61111119999999997</c:v>
                </c:pt>
                <c:pt idx="7">
                  <c:v>0.54722230000000005</c:v>
                </c:pt>
                <c:pt idx="8">
                  <c:v>0.48819439999999997</c:v>
                </c:pt>
                <c:pt idx="9">
                  <c:v>0.55833330000000003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85D-4B84-A424-5752CE7CE055}"/>
            </c:ext>
          </c:extLst>
        </c:ser>
        <c:ser>
          <c:idx val="13"/>
          <c:order val="13"/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Präzisionswerte!$E$17:$AF$17</c:f>
              <c:numCache>
                <c:formatCode>General</c:formatCode>
                <c:ptCount val="10"/>
                <c:pt idx="0">
                  <c:v>0.69374999999999998</c:v>
                </c:pt>
                <c:pt idx="1">
                  <c:v>0.71458339999999998</c:v>
                </c:pt>
                <c:pt idx="2">
                  <c:v>0.70486119999999997</c:v>
                </c:pt>
                <c:pt idx="3">
                  <c:v>0.75625010000000004</c:v>
                </c:pt>
                <c:pt idx="4">
                  <c:v>0.79027789999999998</c:v>
                </c:pt>
                <c:pt idx="5">
                  <c:v>0.82916679999999998</c:v>
                </c:pt>
                <c:pt idx="6">
                  <c:v>0.75624999999999998</c:v>
                </c:pt>
                <c:pt idx="7">
                  <c:v>0.70972230000000003</c:v>
                </c:pt>
                <c:pt idx="8">
                  <c:v>0.77916680000000005</c:v>
                </c:pt>
                <c:pt idx="9">
                  <c:v>0.77967529999999996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85D-4B84-A424-5752CE7CE055}"/>
            </c:ext>
          </c:extLst>
        </c:ser>
        <c:ser>
          <c:idx val="14"/>
          <c:order val="14"/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Präzisionswerte!$E$18:$AF$18</c:f>
              <c:numCache>
                <c:formatCode>General</c:formatCode>
                <c:ptCount val="10"/>
                <c:pt idx="0">
                  <c:v>0.67500009999999999</c:v>
                </c:pt>
                <c:pt idx="1">
                  <c:v>0.67569449999999998</c:v>
                </c:pt>
                <c:pt idx="2">
                  <c:v>0.60902769999999995</c:v>
                </c:pt>
                <c:pt idx="3">
                  <c:v>0.62210489999999996</c:v>
                </c:pt>
                <c:pt idx="4">
                  <c:v>0.67291670000000003</c:v>
                </c:pt>
                <c:pt idx="5">
                  <c:v>0.66736110000000004</c:v>
                </c:pt>
                <c:pt idx="6">
                  <c:v>0.65763890000000003</c:v>
                </c:pt>
                <c:pt idx="7">
                  <c:v>0.62430549999999996</c:v>
                </c:pt>
                <c:pt idx="8">
                  <c:v>0.66736110000000004</c:v>
                </c:pt>
                <c:pt idx="9">
                  <c:v>0.62916669999999997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85D-4B84-A424-5752CE7CE0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8849104"/>
        <c:axId val="758850088"/>
      </c:barChart>
      <c:catAx>
        <c:axId val="7588491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58850088"/>
        <c:crosses val="autoZero"/>
        <c:auto val="1"/>
        <c:lblAlgn val="ctr"/>
        <c:lblOffset val="100"/>
        <c:noMultiLvlLbl val="0"/>
      </c:catAx>
      <c:valAx>
        <c:axId val="758850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58849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Verlauf der Präzisionswerte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Präzisionswerte!$B$4</c:f>
              <c:strCache>
                <c:ptCount val="1"/>
                <c:pt idx="0">
                  <c:v>Proband#1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Präzisionswerte!$C$4:$AF$4</c:f>
              <c:numCache>
                <c:formatCode>General</c:formatCode>
                <c:ptCount val="10"/>
                <c:pt idx="0">
                  <c:v>0.67204629999999999</c:v>
                </c:pt>
                <c:pt idx="1">
                  <c:v>0.776389</c:v>
                </c:pt>
                <c:pt idx="2">
                  <c:v>0.72708340000000005</c:v>
                </c:pt>
                <c:pt idx="3">
                  <c:v>0.82986130000000002</c:v>
                </c:pt>
                <c:pt idx="4">
                  <c:v>0.81180569999999996</c:v>
                </c:pt>
                <c:pt idx="5">
                  <c:v>0.72777780000000003</c:v>
                </c:pt>
                <c:pt idx="6">
                  <c:v>0.75069439999999998</c:v>
                </c:pt>
                <c:pt idx="7">
                  <c:v>0.77777779999999996</c:v>
                </c:pt>
                <c:pt idx="8">
                  <c:v>0.76480840000000005</c:v>
                </c:pt>
                <c:pt idx="9">
                  <c:v>0.77500009999999997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79-4C23-8DC6-24BC4CFA9E9F}"/>
            </c:ext>
          </c:extLst>
        </c:ser>
        <c:ser>
          <c:idx val="1"/>
          <c:order val="1"/>
          <c:tx>
            <c:strRef>
              <c:f>Präzisionswerte!$B$5</c:f>
              <c:strCache>
                <c:ptCount val="1"/>
                <c:pt idx="0">
                  <c:v>Proband#2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Präzisionswerte!$C$5:$AF$5</c:f>
              <c:numCache>
                <c:formatCode>General</c:formatCode>
                <c:ptCount val="10"/>
                <c:pt idx="0">
                  <c:v>0.54138310000000001</c:v>
                </c:pt>
                <c:pt idx="1">
                  <c:v>0.59930550000000005</c:v>
                </c:pt>
                <c:pt idx="2">
                  <c:v>0.63750010000000001</c:v>
                </c:pt>
                <c:pt idx="3">
                  <c:v>0.65251990000000004</c:v>
                </c:pt>
                <c:pt idx="4">
                  <c:v>0.72847229999999996</c:v>
                </c:pt>
                <c:pt idx="5">
                  <c:v>0.68263890000000005</c:v>
                </c:pt>
                <c:pt idx="6">
                  <c:v>0.65195619999999999</c:v>
                </c:pt>
                <c:pt idx="7">
                  <c:v>0.64098200000000005</c:v>
                </c:pt>
                <c:pt idx="8">
                  <c:v>0.69722220000000001</c:v>
                </c:pt>
                <c:pt idx="9">
                  <c:v>0.74583339999999998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79-4C23-8DC6-24BC4CFA9E9F}"/>
            </c:ext>
          </c:extLst>
        </c:ser>
        <c:ser>
          <c:idx val="2"/>
          <c:order val="2"/>
          <c:tx>
            <c:strRef>
              <c:f>Präzisionswerte!$B$6</c:f>
              <c:strCache>
                <c:ptCount val="1"/>
                <c:pt idx="0">
                  <c:v>Proband#3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Präzisionswerte!$C$6:$AF$6</c:f>
              <c:numCache>
                <c:formatCode>General</c:formatCode>
                <c:ptCount val="10"/>
                <c:pt idx="0">
                  <c:v>0.37535210000000002</c:v>
                </c:pt>
                <c:pt idx="1">
                  <c:v>0.4347222</c:v>
                </c:pt>
                <c:pt idx="2">
                  <c:v>0.43194440000000001</c:v>
                </c:pt>
                <c:pt idx="3">
                  <c:v>0.42291659999999998</c:v>
                </c:pt>
                <c:pt idx="4">
                  <c:v>0.48749999999999999</c:v>
                </c:pt>
                <c:pt idx="5">
                  <c:v>0.56180560000000002</c:v>
                </c:pt>
                <c:pt idx="6">
                  <c:v>0.59791669999999997</c:v>
                </c:pt>
                <c:pt idx="7">
                  <c:v>0.52323940000000002</c:v>
                </c:pt>
                <c:pt idx="8">
                  <c:v>0.5263987</c:v>
                </c:pt>
                <c:pt idx="9">
                  <c:v>0.62638879999999997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79-4C23-8DC6-24BC4CFA9E9F}"/>
            </c:ext>
          </c:extLst>
        </c:ser>
        <c:ser>
          <c:idx val="3"/>
          <c:order val="3"/>
          <c:tx>
            <c:strRef>
              <c:f>Präzisionswerte!$B$7</c:f>
              <c:strCache>
                <c:ptCount val="1"/>
                <c:pt idx="0">
                  <c:v>Proband#4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Präzisionswerte!$C$7:$AF$7</c:f>
              <c:numCache>
                <c:formatCode>General</c:formatCode>
                <c:ptCount val="10"/>
                <c:pt idx="0">
                  <c:v>0.62464280000000005</c:v>
                </c:pt>
                <c:pt idx="1">
                  <c:v>0.79236110000000004</c:v>
                </c:pt>
                <c:pt idx="2">
                  <c:v>0.79675280000000004</c:v>
                </c:pt>
                <c:pt idx="3">
                  <c:v>0.79027789999999998</c:v>
                </c:pt>
                <c:pt idx="4">
                  <c:v>0.83028170000000001</c:v>
                </c:pt>
                <c:pt idx="5">
                  <c:v>0.80347230000000003</c:v>
                </c:pt>
                <c:pt idx="6">
                  <c:v>0.72083339999999996</c:v>
                </c:pt>
                <c:pt idx="7">
                  <c:v>0.74375009999999997</c:v>
                </c:pt>
                <c:pt idx="8">
                  <c:v>0.73402789999999996</c:v>
                </c:pt>
                <c:pt idx="9">
                  <c:v>0.74722230000000001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F79-4C23-8DC6-24BC4CFA9E9F}"/>
            </c:ext>
          </c:extLst>
        </c:ser>
        <c:ser>
          <c:idx val="4"/>
          <c:order val="4"/>
          <c:tx>
            <c:strRef>
              <c:f>Präzisionswerte!$B$8</c:f>
              <c:strCache>
                <c:ptCount val="1"/>
                <c:pt idx="0">
                  <c:v>Proband#5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Präzisionswerte!$C$8:$AF$8</c:f>
              <c:numCache>
                <c:formatCode>General</c:formatCode>
                <c:ptCount val="10"/>
                <c:pt idx="0">
                  <c:v>0.53309859999999998</c:v>
                </c:pt>
                <c:pt idx="1">
                  <c:v>0.63838030000000001</c:v>
                </c:pt>
                <c:pt idx="2">
                  <c:v>0.60833329999999997</c:v>
                </c:pt>
                <c:pt idx="3">
                  <c:v>0.56180549999999996</c:v>
                </c:pt>
                <c:pt idx="4">
                  <c:v>0.60024449999999996</c:v>
                </c:pt>
                <c:pt idx="5">
                  <c:v>0.62291669999999999</c:v>
                </c:pt>
                <c:pt idx="6">
                  <c:v>0.69305559999999999</c:v>
                </c:pt>
                <c:pt idx="7">
                  <c:v>0.68472219999999995</c:v>
                </c:pt>
                <c:pt idx="8">
                  <c:v>0.67777770000000004</c:v>
                </c:pt>
                <c:pt idx="9">
                  <c:v>0.7237285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F79-4C23-8DC6-24BC4CFA9E9F}"/>
            </c:ext>
          </c:extLst>
        </c:ser>
        <c:ser>
          <c:idx val="5"/>
          <c:order val="5"/>
          <c:tx>
            <c:strRef>
              <c:f>Präzisionswerte!$B$9</c:f>
              <c:strCache>
                <c:ptCount val="1"/>
                <c:pt idx="0">
                  <c:v>Proband#6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Präzisionswerte!$C$9:$AF$9</c:f>
              <c:numCache>
                <c:formatCode>General</c:formatCode>
                <c:ptCount val="10"/>
                <c:pt idx="0">
                  <c:v>0.52164520000000003</c:v>
                </c:pt>
                <c:pt idx="1">
                  <c:v>0.65347219999999995</c:v>
                </c:pt>
                <c:pt idx="2">
                  <c:v>0.59754479999999999</c:v>
                </c:pt>
                <c:pt idx="3">
                  <c:v>0.63888900000000004</c:v>
                </c:pt>
                <c:pt idx="4">
                  <c:v>0.75952719999999996</c:v>
                </c:pt>
                <c:pt idx="5">
                  <c:v>0.73680559999999995</c:v>
                </c:pt>
                <c:pt idx="6">
                  <c:v>0.77480450000000001</c:v>
                </c:pt>
                <c:pt idx="7">
                  <c:v>0.73233570000000003</c:v>
                </c:pt>
                <c:pt idx="8">
                  <c:v>0.72267340000000002</c:v>
                </c:pt>
                <c:pt idx="9">
                  <c:v>0.73198350000000001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F79-4C23-8DC6-24BC4CFA9E9F}"/>
            </c:ext>
          </c:extLst>
        </c:ser>
        <c:ser>
          <c:idx val="6"/>
          <c:order val="6"/>
          <c:tx>
            <c:strRef>
              <c:f>Präzisionswerte!$B$10</c:f>
              <c:strCache>
                <c:ptCount val="1"/>
                <c:pt idx="0">
                  <c:v>Proband#7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Präzisionswerte!$C$10:$AF$10</c:f>
              <c:numCache>
                <c:formatCode>General</c:formatCode>
                <c:ptCount val="10"/>
                <c:pt idx="0">
                  <c:v>0.79738920000000002</c:v>
                </c:pt>
                <c:pt idx="1">
                  <c:v>0.77610860000000004</c:v>
                </c:pt>
                <c:pt idx="2">
                  <c:v>0.71388890000000005</c:v>
                </c:pt>
                <c:pt idx="3">
                  <c:v>0.74791680000000005</c:v>
                </c:pt>
                <c:pt idx="4">
                  <c:v>0.75486109999999995</c:v>
                </c:pt>
                <c:pt idx="5">
                  <c:v>0.77253530000000004</c:v>
                </c:pt>
                <c:pt idx="6">
                  <c:v>0.76936510000000002</c:v>
                </c:pt>
                <c:pt idx="7">
                  <c:v>0.72714290000000004</c:v>
                </c:pt>
                <c:pt idx="8">
                  <c:v>0.71486700000000003</c:v>
                </c:pt>
                <c:pt idx="9">
                  <c:v>0.71666669999999999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F79-4C23-8DC6-24BC4CFA9E9F}"/>
            </c:ext>
          </c:extLst>
        </c:ser>
        <c:ser>
          <c:idx val="7"/>
          <c:order val="7"/>
          <c:tx>
            <c:strRef>
              <c:f>Präzisionswerte!$B$11</c:f>
              <c:strCache>
                <c:ptCount val="1"/>
                <c:pt idx="0">
                  <c:v>Proband#8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Präzisionswerte!$C$11:$AF$11</c:f>
              <c:numCache>
                <c:formatCode>General</c:formatCode>
                <c:ptCount val="10"/>
                <c:pt idx="0">
                  <c:v>0.56499999999999995</c:v>
                </c:pt>
                <c:pt idx="1">
                  <c:v>0.6798611</c:v>
                </c:pt>
                <c:pt idx="2">
                  <c:v>0.62986109999999995</c:v>
                </c:pt>
                <c:pt idx="3">
                  <c:v>0.66666669999999995</c:v>
                </c:pt>
                <c:pt idx="4">
                  <c:v>0.83286389999999999</c:v>
                </c:pt>
                <c:pt idx="5">
                  <c:v>0.85987880000000005</c:v>
                </c:pt>
                <c:pt idx="6">
                  <c:v>0.77428580000000002</c:v>
                </c:pt>
                <c:pt idx="7">
                  <c:v>0.73390880000000003</c:v>
                </c:pt>
                <c:pt idx="8">
                  <c:v>0.67746479999999998</c:v>
                </c:pt>
                <c:pt idx="9">
                  <c:v>0.74014089999999999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F79-4C23-8DC6-24BC4CFA9E9F}"/>
            </c:ext>
          </c:extLst>
        </c:ser>
        <c:ser>
          <c:idx val="8"/>
          <c:order val="8"/>
          <c:tx>
            <c:strRef>
              <c:f>Präzisionswerte!$B$12</c:f>
              <c:strCache>
                <c:ptCount val="1"/>
                <c:pt idx="0">
                  <c:v>Proband#9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val>
            <c:numRef>
              <c:f>Präzisionswerte!$C$12:$AF$12</c:f>
              <c:numCache>
                <c:formatCode>General</c:formatCode>
                <c:ptCount val="10"/>
                <c:pt idx="0">
                  <c:v>0.83659850000000002</c:v>
                </c:pt>
                <c:pt idx="1">
                  <c:v>0.81831969999999998</c:v>
                </c:pt>
                <c:pt idx="2">
                  <c:v>0.8069347</c:v>
                </c:pt>
                <c:pt idx="3">
                  <c:v>0.83194460000000003</c:v>
                </c:pt>
                <c:pt idx="4">
                  <c:v>0.80833339999999998</c:v>
                </c:pt>
                <c:pt idx="5">
                  <c:v>0.79791679999999998</c:v>
                </c:pt>
                <c:pt idx="6">
                  <c:v>0.81388890000000003</c:v>
                </c:pt>
                <c:pt idx="7">
                  <c:v>0.83819449999999995</c:v>
                </c:pt>
                <c:pt idx="8">
                  <c:v>0.838889</c:v>
                </c:pt>
                <c:pt idx="9">
                  <c:v>0.83541679999999996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F79-4C23-8DC6-24BC4CFA9E9F}"/>
            </c:ext>
          </c:extLst>
        </c:ser>
        <c:ser>
          <c:idx val="9"/>
          <c:order val="9"/>
          <c:tx>
            <c:strRef>
              <c:f>Präzisionswerte!$B$13</c:f>
              <c:strCache>
                <c:ptCount val="1"/>
                <c:pt idx="0">
                  <c:v>Proband#10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val>
            <c:numRef>
              <c:f>Präzisionswerte!$C$13:$AF$13</c:f>
              <c:numCache>
                <c:formatCode>General</c:formatCode>
                <c:ptCount val="10"/>
                <c:pt idx="0">
                  <c:v>0.53876250000000003</c:v>
                </c:pt>
                <c:pt idx="1">
                  <c:v>0.66319439999999996</c:v>
                </c:pt>
                <c:pt idx="2">
                  <c:v>0.78125009999999995</c:v>
                </c:pt>
                <c:pt idx="3">
                  <c:v>0.82638900000000004</c:v>
                </c:pt>
                <c:pt idx="4">
                  <c:v>0.78055569999999996</c:v>
                </c:pt>
                <c:pt idx="5">
                  <c:v>0.74097230000000003</c:v>
                </c:pt>
                <c:pt idx="6">
                  <c:v>0.78661979999999998</c:v>
                </c:pt>
                <c:pt idx="7">
                  <c:v>0.81083729999999998</c:v>
                </c:pt>
                <c:pt idx="8">
                  <c:v>0.71338440000000003</c:v>
                </c:pt>
                <c:pt idx="9">
                  <c:v>0.84305560000000002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F79-4C23-8DC6-24BC4CFA9E9F}"/>
            </c:ext>
          </c:extLst>
        </c:ser>
        <c:ser>
          <c:idx val="10"/>
          <c:order val="10"/>
          <c:tx>
            <c:strRef>
              <c:f>Präzisionswerte!$B$14</c:f>
              <c:strCache>
                <c:ptCount val="1"/>
                <c:pt idx="0">
                  <c:v>Proband#11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val>
            <c:numRef>
              <c:f>Präzisionswerte!$C$14:$AF$14</c:f>
              <c:numCache>
                <c:formatCode>General</c:formatCode>
                <c:ptCount val="10"/>
                <c:pt idx="0">
                  <c:v>0.80336470000000004</c:v>
                </c:pt>
                <c:pt idx="1">
                  <c:v>0.77</c:v>
                </c:pt>
                <c:pt idx="2">
                  <c:v>0.74583350000000004</c:v>
                </c:pt>
                <c:pt idx="3">
                  <c:v>0.78194450000000004</c:v>
                </c:pt>
                <c:pt idx="4">
                  <c:v>0.80972230000000001</c:v>
                </c:pt>
                <c:pt idx="5">
                  <c:v>0.80555569999999999</c:v>
                </c:pt>
                <c:pt idx="6">
                  <c:v>0.72708329999999999</c:v>
                </c:pt>
                <c:pt idx="7">
                  <c:v>0.80763890000000005</c:v>
                </c:pt>
                <c:pt idx="8">
                  <c:v>0.80000009999999999</c:v>
                </c:pt>
                <c:pt idx="9">
                  <c:v>0.78888879999999995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F79-4C23-8DC6-24BC4CFA9E9F}"/>
            </c:ext>
          </c:extLst>
        </c:ser>
        <c:ser>
          <c:idx val="11"/>
          <c:order val="11"/>
          <c:tx>
            <c:strRef>
              <c:f>Präzisionswerte!$B$15</c:f>
              <c:strCache>
                <c:ptCount val="1"/>
                <c:pt idx="0">
                  <c:v>Proband#12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val>
            <c:numRef>
              <c:f>Präzisionswerte!$C$15:$AF$15</c:f>
              <c:numCache>
                <c:formatCode>General</c:formatCode>
                <c:ptCount val="10"/>
                <c:pt idx="0">
                  <c:v>0.68888890000000003</c:v>
                </c:pt>
                <c:pt idx="1">
                  <c:v>0.73194440000000005</c:v>
                </c:pt>
                <c:pt idx="2">
                  <c:v>0.75625010000000004</c:v>
                </c:pt>
                <c:pt idx="3">
                  <c:v>0.71447590000000005</c:v>
                </c:pt>
                <c:pt idx="4">
                  <c:v>0.76041669999999995</c:v>
                </c:pt>
                <c:pt idx="5">
                  <c:v>0.70208329999999997</c:v>
                </c:pt>
                <c:pt idx="6">
                  <c:v>0.78958340000000005</c:v>
                </c:pt>
                <c:pt idx="7">
                  <c:v>0.70097220000000005</c:v>
                </c:pt>
                <c:pt idx="8">
                  <c:v>0.7187403</c:v>
                </c:pt>
                <c:pt idx="9">
                  <c:v>0.6798611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F79-4C23-8DC6-24BC4CFA9E9F}"/>
            </c:ext>
          </c:extLst>
        </c:ser>
        <c:ser>
          <c:idx val="12"/>
          <c:order val="12"/>
          <c:tx>
            <c:strRef>
              <c:f>Präzisionswerte!$B$16</c:f>
              <c:strCache>
                <c:ptCount val="1"/>
                <c:pt idx="0">
                  <c:v>Proband#13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Präzisionswerte!$C$16:$AF$16</c:f>
              <c:numCache>
                <c:formatCode>General</c:formatCode>
                <c:ptCount val="10"/>
                <c:pt idx="0">
                  <c:v>0.48385539999999999</c:v>
                </c:pt>
                <c:pt idx="1">
                  <c:v>0.52291670000000001</c:v>
                </c:pt>
                <c:pt idx="2">
                  <c:v>0.59577469999999999</c:v>
                </c:pt>
                <c:pt idx="3">
                  <c:v>0.66041669999999997</c:v>
                </c:pt>
                <c:pt idx="4">
                  <c:v>0.6326389</c:v>
                </c:pt>
                <c:pt idx="5">
                  <c:v>0.55915499999999996</c:v>
                </c:pt>
                <c:pt idx="6">
                  <c:v>0.61111119999999997</c:v>
                </c:pt>
                <c:pt idx="7">
                  <c:v>0.54722230000000005</c:v>
                </c:pt>
                <c:pt idx="8">
                  <c:v>0.48819439999999997</c:v>
                </c:pt>
                <c:pt idx="9">
                  <c:v>0.55833330000000003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F79-4C23-8DC6-24BC4CFA9E9F}"/>
            </c:ext>
          </c:extLst>
        </c:ser>
        <c:ser>
          <c:idx val="13"/>
          <c:order val="13"/>
          <c:tx>
            <c:strRef>
              <c:f>Präzisionswerte!$B$17</c:f>
              <c:strCache>
                <c:ptCount val="1"/>
                <c:pt idx="0">
                  <c:v>Proband#14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Präzisionswerte!$C$17:$AF$17</c:f>
              <c:numCache>
                <c:formatCode>General</c:formatCode>
                <c:ptCount val="10"/>
                <c:pt idx="0">
                  <c:v>0.69374999999999998</c:v>
                </c:pt>
                <c:pt idx="1">
                  <c:v>0.71458339999999998</c:v>
                </c:pt>
                <c:pt idx="2">
                  <c:v>0.70486119999999997</c:v>
                </c:pt>
                <c:pt idx="3">
                  <c:v>0.75625010000000004</c:v>
                </c:pt>
                <c:pt idx="4">
                  <c:v>0.79027789999999998</c:v>
                </c:pt>
                <c:pt idx="5">
                  <c:v>0.82916679999999998</c:v>
                </c:pt>
                <c:pt idx="6">
                  <c:v>0.75624999999999998</c:v>
                </c:pt>
                <c:pt idx="7">
                  <c:v>0.70972230000000003</c:v>
                </c:pt>
                <c:pt idx="8">
                  <c:v>0.77916680000000005</c:v>
                </c:pt>
                <c:pt idx="9">
                  <c:v>0.77967529999999996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F79-4C23-8DC6-24BC4CFA9E9F}"/>
            </c:ext>
          </c:extLst>
        </c:ser>
        <c:ser>
          <c:idx val="14"/>
          <c:order val="14"/>
          <c:tx>
            <c:strRef>
              <c:f>Präzisionswerte!$B$18</c:f>
              <c:strCache>
                <c:ptCount val="1"/>
                <c:pt idx="0">
                  <c:v>Proband#15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Präzisionswerte!$C$18:$AF$18</c:f>
              <c:numCache>
                <c:formatCode>General</c:formatCode>
                <c:ptCount val="10"/>
                <c:pt idx="0">
                  <c:v>0.67500009999999999</c:v>
                </c:pt>
                <c:pt idx="1">
                  <c:v>0.67569449999999998</c:v>
                </c:pt>
                <c:pt idx="2">
                  <c:v>0.60902769999999995</c:v>
                </c:pt>
                <c:pt idx="3">
                  <c:v>0.62210489999999996</c:v>
                </c:pt>
                <c:pt idx="4">
                  <c:v>0.67291670000000003</c:v>
                </c:pt>
                <c:pt idx="5">
                  <c:v>0.66736110000000004</c:v>
                </c:pt>
                <c:pt idx="6">
                  <c:v>0.65763890000000003</c:v>
                </c:pt>
                <c:pt idx="7">
                  <c:v>0.62430549999999996</c:v>
                </c:pt>
                <c:pt idx="8">
                  <c:v>0.66736110000000004</c:v>
                </c:pt>
                <c:pt idx="9">
                  <c:v>0.62916669999999997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F79-4C23-8DC6-24BC4CFA9E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4477136"/>
        <c:axId val="594474512"/>
      </c:lineChart>
      <c:catAx>
        <c:axId val="5944771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94474512"/>
        <c:crosses val="autoZero"/>
        <c:auto val="1"/>
        <c:lblAlgn val="ctr"/>
        <c:lblOffset val="100"/>
        <c:noMultiLvlLbl val="0"/>
      </c:catAx>
      <c:valAx>
        <c:axId val="59447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94477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Reaktionsgeschwindigkeiten alle PB für alle Blöcke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Reaktionszeiten!$B$4</c:f>
              <c:strCache>
                <c:ptCount val="1"/>
                <c:pt idx="0">
                  <c:v>Proband#1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Reaktionszeiten!$C$4:$AF$4</c:f>
              <c:numCache>
                <c:formatCode>General</c:formatCode>
                <c:ptCount val="10"/>
                <c:pt idx="0">
                  <c:v>1.165759</c:v>
                </c:pt>
                <c:pt idx="1">
                  <c:v>0.99467479999999997</c:v>
                </c:pt>
                <c:pt idx="2">
                  <c:v>0.97340740000000003</c:v>
                </c:pt>
                <c:pt idx="3">
                  <c:v>0.97315050000000003</c:v>
                </c:pt>
                <c:pt idx="4">
                  <c:v>1.0132399999999999</c:v>
                </c:pt>
                <c:pt idx="5">
                  <c:v>0.98002860000000003</c:v>
                </c:pt>
                <c:pt idx="6">
                  <c:v>0.94929549999999996</c:v>
                </c:pt>
                <c:pt idx="7">
                  <c:v>1.1401209999999999</c:v>
                </c:pt>
                <c:pt idx="8">
                  <c:v>1.047053</c:v>
                </c:pt>
                <c:pt idx="9">
                  <c:v>0.96081470000000002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EB-4141-B6F6-BABC56E3ED09}"/>
            </c:ext>
          </c:extLst>
        </c:ser>
        <c:ser>
          <c:idx val="1"/>
          <c:order val="1"/>
          <c:tx>
            <c:strRef>
              <c:f>Reaktionszeiten!$B$5</c:f>
              <c:strCache>
                <c:ptCount val="1"/>
                <c:pt idx="0">
                  <c:v>Proband#2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Reaktionszeiten!$C$5:$AF$5</c:f>
              <c:numCache>
                <c:formatCode>General</c:formatCode>
                <c:ptCount val="10"/>
                <c:pt idx="0">
                  <c:v>1.0297609999999999</c:v>
                </c:pt>
                <c:pt idx="1">
                  <c:v>0.98170639999999998</c:v>
                </c:pt>
                <c:pt idx="2">
                  <c:v>1.2034469999999999</c:v>
                </c:pt>
                <c:pt idx="3">
                  <c:v>1.114735</c:v>
                </c:pt>
                <c:pt idx="4">
                  <c:v>1.025928</c:v>
                </c:pt>
                <c:pt idx="5">
                  <c:v>0.84267769999999997</c:v>
                </c:pt>
                <c:pt idx="6">
                  <c:v>0.89371310000000004</c:v>
                </c:pt>
                <c:pt idx="7">
                  <c:v>1.3167359999999999</c:v>
                </c:pt>
                <c:pt idx="8">
                  <c:v>1.275644</c:v>
                </c:pt>
                <c:pt idx="9">
                  <c:v>0.9182863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EB-4141-B6F6-BABC56E3ED09}"/>
            </c:ext>
          </c:extLst>
        </c:ser>
        <c:ser>
          <c:idx val="2"/>
          <c:order val="2"/>
          <c:tx>
            <c:strRef>
              <c:f>Reaktionszeiten!$B$6</c:f>
              <c:strCache>
                <c:ptCount val="1"/>
                <c:pt idx="0">
                  <c:v>Proband#3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Reaktionszeiten!$C$6:$AF$6</c:f>
              <c:numCache>
                <c:formatCode>General</c:formatCode>
                <c:ptCount val="10"/>
                <c:pt idx="0">
                  <c:v>1.1882360000000001</c:v>
                </c:pt>
                <c:pt idx="1">
                  <c:v>0.87662759999999995</c:v>
                </c:pt>
                <c:pt idx="2">
                  <c:v>0.81703840000000005</c:v>
                </c:pt>
                <c:pt idx="3">
                  <c:v>0.78701929999999998</c:v>
                </c:pt>
                <c:pt idx="4">
                  <c:v>0.78120230000000002</c:v>
                </c:pt>
                <c:pt idx="5">
                  <c:v>0.70654760000000005</c:v>
                </c:pt>
                <c:pt idx="6">
                  <c:v>0.64719859999999996</c:v>
                </c:pt>
                <c:pt idx="7">
                  <c:v>0.83945519999999996</c:v>
                </c:pt>
                <c:pt idx="8">
                  <c:v>0.86453380000000002</c:v>
                </c:pt>
                <c:pt idx="9">
                  <c:v>0.75579819999999998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EB-4141-B6F6-BABC56E3ED09}"/>
            </c:ext>
          </c:extLst>
        </c:ser>
        <c:ser>
          <c:idx val="3"/>
          <c:order val="3"/>
          <c:tx>
            <c:strRef>
              <c:f>Reaktionszeiten!$B$7</c:f>
              <c:strCache>
                <c:ptCount val="1"/>
                <c:pt idx="0">
                  <c:v>Proband#4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Reaktionszeiten!$C$7:$AF$7</c:f>
              <c:numCache>
                <c:formatCode>General</c:formatCode>
                <c:ptCount val="10"/>
                <c:pt idx="0">
                  <c:v>1.0180169999999999</c:v>
                </c:pt>
                <c:pt idx="1">
                  <c:v>0.98516429999999999</c:v>
                </c:pt>
                <c:pt idx="2">
                  <c:v>1.00726</c:v>
                </c:pt>
                <c:pt idx="3">
                  <c:v>0.98305549999999997</c:v>
                </c:pt>
                <c:pt idx="4">
                  <c:v>0.95150210000000002</c:v>
                </c:pt>
                <c:pt idx="5">
                  <c:v>1.0023280000000001</c:v>
                </c:pt>
                <c:pt idx="6">
                  <c:v>0.90634040000000005</c:v>
                </c:pt>
                <c:pt idx="7">
                  <c:v>1.221527</c:v>
                </c:pt>
                <c:pt idx="8">
                  <c:v>1.274977</c:v>
                </c:pt>
                <c:pt idx="9">
                  <c:v>1.0191730000000001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EB-4141-B6F6-BABC56E3ED09}"/>
            </c:ext>
          </c:extLst>
        </c:ser>
        <c:ser>
          <c:idx val="4"/>
          <c:order val="4"/>
          <c:tx>
            <c:strRef>
              <c:f>Reaktionszeiten!$B$8</c:f>
              <c:strCache>
                <c:ptCount val="1"/>
                <c:pt idx="0">
                  <c:v>Proband#5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Reaktionszeiten!$C$8:$AF$8</c:f>
              <c:numCache>
                <c:formatCode>General</c:formatCode>
                <c:ptCount val="10"/>
                <c:pt idx="0">
                  <c:v>1.265836</c:v>
                </c:pt>
                <c:pt idx="1">
                  <c:v>1.235133</c:v>
                </c:pt>
                <c:pt idx="2">
                  <c:v>1.123021</c:v>
                </c:pt>
                <c:pt idx="3">
                  <c:v>1.0702050000000001</c:v>
                </c:pt>
                <c:pt idx="4">
                  <c:v>0.99268219999999996</c:v>
                </c:pt>
                <c:pt idx="5">
                  <c:v>1.0490900000000001</c:v>
                </c:pt>
                <c:pt idx="6">
                  <c:v>0.98220419999999997</c:v>
                </c:pt>
                <c:pt idx="7">
                  <c:v>1.2886070000000001</c:v>
                </c:pt>
                <c:pt idx="8">
                  <c:v>1.3447899999999999</c:v>
                </c:pt>
                <c:pt idx="9">
                  <c:v>0.90682390000000002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CEB-4141-B6F6-BABC56E3ED09}"/>
            </c:ext>
          </c:extLst>
        </c:ser>
        <c:ser>
          <c:idx val="5"/>
          <c:order val="5"/>
          <c:tx>
            <c:strRef>
              <c:f>Reaktionszeiten!$B$9</c:f>
              <c:strCache>
                <c:ptCount val="1"/>
                <c:pt idx="0">
                  <c:v>Proband#6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Reaktionszeiten!$C$9:$AF$9</c:f>
              <c:numCache>
                <c:formatCode>General</c:formatCode>
                <c:ptCount val="10"/>
                <c:pt idx="0">
                  <c:v>1.2777270000000001</c:v>
                </c:pt>
                <c:pt idx="1">
                  <c:v>1.1558980000000001</c:v>
                </c:pt>
                <c:pt idx="2">
                  <c:v>1.3027550000000001</c:v>
                </c:pt>
                <c:pt idx="3">
                  <c:v>1.1737040000000001</c:v>
                </c:pt>
                <c:pt idx="4">
                  <c:v>1.391607</c:v>
                </c:pt>
                <c:pt idx="5">
                  <c:v>1.1900029999999999</c:v>
                </c:pt>
                <c:pt idx="6">
                  <c:v>1.3109519999999999</c:v>
                </c:pt>
                <c:pt idx="7">
                  <c:v>1.409146</c:v>
                </c:pt>
                <c:pt idx="8">
                  <c:v>1.5214970000000001</c:v>
                </c:pt>
                <c:pt idx="9">
                  <c:v>1.235231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CEB-4141-B6F6-BABC56E3ED09}"/>
            </c:ext>
          </c:extLst>
        </c:ser>
        <c:ser>
          <c:idx val="6"/>
          <c:order val="6"/>
          <c:tx>
            <c:strRef>
              <c:f>Reaktionszeiten!$B$10</c:f>
              <c:strCache>
                <c:ptCount val="1"/>
                <c:pt idx="0">
                  <c:v>Proband#7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Reaktionszeiten!$C$10:$AF$10</c:f>
              <c:numCache>
                <c:formatCode>General</c:formatCode>
                <c:ptCount val="10"/>
                <c:pt idx="0">
                  <c:v>1.4056489999999999</c:v>
                </c:pt>
                <c:pt idx="1">
                  <c:v>1.209624</c:v>
                </c:pt>
                <c:pt idx="2">
                  <c:v>1.1383509999999999</c:v>
                </c:pt>
                <c:pt idx="3">
                  <c:v>1.113192</c:v>
                </c:pt>
                <c:pt idx="4">
                  <c:v>1.092819</c:v>
                </c:pt>
                <c:pt idx="5">
                  <c:v>1.004664</c:v>
                </c:pt>
                <c:pt idx="6">
                  <c:v>1.063779</c:v>
                </c:pt>
                <c:pt idx="7">
                  <c:v>1.1514059999999999</c:v>
                </c:pt>
                <c:pt idx="8">
                  <c:v>1.18971</c:v>
                </c:pt>
                <c:pt idx="9">
                  <c:v>1.1136569999999999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CEB-4141-B6F6-BABC56E3ED09}"/>
            </c:ext>
          </c:extLst>
        </c:ser>
        <c:ser>
          <c:idx val="7"/>
          <c:order val="7"/>
          <c:tx>
            <c:strRef>
              <c:f>Reaktionszeiten!$B$11</c:f>
              <c:strCache>
                <c:ptCount val="1"/>
                <c:pt idx="0">
                  <c:v>Proband#8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Reaktionszeiten!$C$11:$AF$11</c:f>
              <c:numCache>
                <c:formatCode>General</c:formatCode>
                <c:ptCount val="10"/>
                <c:pt idx="0">
                  <c:v>1.1907099999999999</c:v>
                </c:pt>
                <c:pt idx="1">
                  <c:v>1.0710759999999999</c:v>
                </c:pt>
                <c:pt idx="2">
                  <c:v>1.036581</c:v>
                </c:pt>
                <c:pt idx="3">
                  <c:v>1.1638649999999999</c:v>
                </c:pt>
                <c:pt idx="4">
                  <c:v>1.2781199999999999</c:v>
                </c:pt>
                <c:pt idx="5">
                  <c:v>1.2956570000000001</c:v>
                </c:pt>
                <c:pt idx="6">
                  <c:v>1.2630159999999999</c:v>
                </c:pt>
                <c:pt idx="7">
                  <c:v>1.297139</c:v>
                </c:pt>
                <c:pt idx="8">
                  <c:v>1.409786</c:v>
                </c:pt>
                <c:pt idx="9">
                  <c:v>0.99139540000000004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CEB-4141-B6F6-BABC56E3ED09}"/>
            </c:ext>
          </c:extLst>
        </c:ser>
        <c:ser>
          <c:idx val="8"/>
          <c:order val="8"/>
          <c:tx>
            <c:strRef>
              <c:f>Reaktionszeiten!$B$12</c:f>
              <c:strCache>
                <c:ptCount val="1"/>
                <c:pt idx="0">
                  <c:v>Proband#9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Reaktionszeiten!$C$12:$AF$12</c:f>
              <c:numCache>
                <c:formatCode>General</c:formatCode>
                <c:ptCount val="10"/>
                <c:pt idx="0">
                  <c:v>1.399254</c:v>
                </c:pt>
                <c:pt idx="1">
                  <c:v>1.342589</c:v>
                </c:pt>
                <c:pt idx="2">
                  <c:v>1.159899</c:v>
                </c:pt>
                <c:pt idx="3">
                  <c:v>1.1461920000000001</c:v>
                </c:pt>
                <c:pt idx="4">
                  <c:v>1.0098780000000001</c:v>
                </c:pt>
                <c:pt idx="5">
                  <c:v>1.043344</c:v>
                </c:pt>
                <c:pt idx="6">
                  <c:v>0.98376980000000003</c:v>
                </c:pt>
                <c:pt idx="7">
                  <c:v>1.2162299999999999</c:v>
                </c:pt>
                <c:pt idx="8">
                  <c:v>1.58172</c:v>
                </c:pt>
                <c:pt idx="9">
                  <c:v>0.99341900000000005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CEB-4141-B6F6-BABC56E3ED09}"/>
            </c:ext>
          </c:extLst>
        </c:ser>
        <c:ser>
          <c:idx val="9"/>
          <c:order val="9"/>
          <c:tx>
            <c:strRef>
              <c:f>Reaktionszeiten!$B$13</c:f>
              <c:strCache>
                <c:ptCount val="1"/>
                <c:pt idx="0">
                  <c:v>Proband#10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Reaktionszeiten!$C$13:$AF$13</c:f>
              <c:numCache>
                <c:formatCode>General</c:formatCode>
                <c:ptCount val="10"/>
                <c:pt idx="0">
                  <c:v>1.3119000000000001</c:v>
                </c:pt>
                <c:pt idx="1">
                  <c:v>0.9848306</c:v>
                </c:pt>
                <c:pt idx="2">
                  <c:v>1.0378579999999999</c:v>
                </c:pt>
                <c:pt idx="3">
                  <c:v>1.000113</c:v>
                </c:pt>
                <c:pt idx="4">
                  <c:v>0.94932499999999997</c:v>
                </c:pt>
                <c:pt idx="5">
                  <c:v>0.90892309999999998</c:v>
                </c:pt>
                <c:pt idx="6">
                  <c:v>0.9446755</c:v>
                </c:pt>
                <c:pt idx="7">
                  <c:v>1.2184470000000001</c:v>
                </c:pt>
                <c:pt idx="8">
                  <c:v>1.401826</c:v>
                </c:pt>
                <c:pt idx="9">
                  <c:v>0.91971769999999997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CEB-4141-B6F6-BABC56E3ED09}"/>
            </c:ext>
          </c:extLst>
        </c:ser>
        <c:ser>
          <c:idx val="10"/>
          <c:order val="10"/>
          <c:tx>
            <c:strRef>
              <c:f>Reaktionszeiten!$B$14</c:f>
              <c:strCache>
                <c:ptCount val="1"/>
                <c:pt idx="0">
                  <c:v>Proband#11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Reaktionszeiten!$C$14:$AF$14</c:f>
              <c:numCache>
                <c:formatCode>General</c:formatCode>
                <c:ptCount val="10"/>
                <c:pt idx="0">
                  <c:v>1.166336</c:v>
                </c:pt>
                <c:pt idx="1">
                  <c:v>1.0627439999999999</c:v>
                </c:pt>
                <c:pt idx="2">
                  <c:v>0.98668480000000003</c:v>
                </c:pt>
                <c:pt idx="3">
                  <c:v>1.0545340000000001</c:v>
                </c:pt>
                <c:pt idx="4">
                  <c:v>1.0382899999999999</c:v>
                </c:pt>
                <c:pt idx="5">
                  <c:v>1.0682510000000001</c:v>
                </c:pt>
                <c:pt idx="6">
                  <c:v>1.0779099999999999</c:v>
                </c:pt>
                <c:pt idx="7">
                  <c:v>1.4045749999999999</c:v>
                </c:pt>
                <c:pt idx="8">
                  <c:v>1.4910570000000001</c:v>
                </c:pt>
                <c:pt idx="9">
                  <c:v>1.0475030000000001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CEB-4141-B6F6-BABC56E3ED09}"/>
            </c:ext>
          </c:extLst>
        </c:ser>
        <c:ser>
          <c:idx val="11"/>
          <c:order val="11"/>
          <c:tx>
            <c:strRef>
              <c:f>Reaktionszeiten!$B$15</c:f>
              <c:strCache>
                <c:ptCount val="1"/>
                <c:pt idx="0">
                  <c:v>Proband#12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Reaktionszeiten!$C$15:$AF$15</c:f>
              <c:numCache>
                <c:formatCode>General</c:formatCode>
                <c:ptCount val="10"/>
                <c:pt idx="0">
                  <c:v>1.1272690000000001</c:v>
                </c:pt>
                <c:pt idx="1">
                  <c:v>0.95704420000000001</c:v>
                </c:pt>
                <c:pt idx="2">
                  <c:v>0.88118070000000004</c:v>
                </c:pt>
                <c:pt idx="3">
                  <c:v>1.0119659999999999</c:v>
                </c:pt>
                <c:pt idx="4">
                  <c:v>0.94008899999999995</c:v>
                </c:pt>
                <c:pt idx="5">
                  <c:v>0.97909789999999997</c:v>
                </c:pt>
                <c:pt idx="6">
                  <c:v>1.0297099999999999</c:v>
                </c:pt>
                <c:pt idx="7">
                  <c:v>1.3004089999999999</c:v>
                </c:pt>
                <c:pt idx="8">
                  <c:v>1.187346</c:v>
                </c:pt>
                <c:pt idx="9">
                  <c:v>0.9070513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CEB-4141-B6F6-BABC56E3ED09}"/>
            </c:ext>
          </c:extLst>
        </c:ser>
        <c:ser>
          <c:idx val="12"/>
          <c:order val="12"/>
          <c:tx>
            <c:strRef>
              <c:f>Reaktionszeiten!$B$16</c:f>
              <c:strCache>
                <c:ptCount val="1"/>
                <c:pt idx="0">
                  <c:v>Proband#13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Reaktionszeiten!$C$16:$AF$16</c:f>
              <c:numCache>
                <c:formatCode>General</c:formatCode>
                <c:ptCount val="10"/>
                <c:pt idx="0">
                  <c:v>1.146001</c:v>
                </c:pt>
                <c:pt idx="1">
                  <c:v>0.82348180000000004</c:v>
                </c:pt>
                <c:pt idx="2">
                  <c:v>0.92881130000000001</c:v>
                </c:pt>
                <c:pt idx="3">
                  <c:v>0.85050709999999996</c:v>
                </c:pt>
                <c:pt idx="4">
                  <c:v>0.91177490000000005</c:v>
                </c:pt>
                <c:pt idx="5">
                  <c:v>0.85861120000000002</c:v>
                </c:pt>
                <c:pt idx="6">
                  <c:v>0.88039710000000004</c:v>
                </c:pt>
                <c:pt idx="7">
                  <c:v>1.087118</c:v>
                </c:pt>
                <c:pt idx="8">
                  <c:v>0.96459249999999996</c:v>
                </c:pt>
                <c:pt idx="9">
                  <c:v>0.90553790000000001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CEB-4141-B6F6-BABC56E3ED09}"/>
            </c:ext>
          </c:extLst>
        </c:ser>
        <c:ser>
          <c:idx val="13"/>
          <c:order val="13"/>
          <c:tx>
            <c:strRef>
              <c:f>Reaktionszeiten!$B$17</c:f>
              <c:strCache>
                <c:ptCount val="1"/>
                <c:pt idx="0">
                  <c:v>Proband#14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Reaktionszeiten!$C$17:$AF$17</c:f>
              <c:numCache>
                <c:formatCode>General</c:formatCode>
                <c:ptCount val="10"/>
                <c:pt idx="0">
                  <c:v>1.334625</c:v>
                </c:pt>
                <c:pt idx="1">
                  <c:v>1.2465219999999999</c:v>
                </c:pt>
                <c:pt idx="2">
                  <c:v>1.175324</c:v>
                </c:pt>
                <c:pt idx="3">
                  <c:v>1.1712419999999999</c:v>
                </c:pt>
                <c:pt idx="4">
                  <c:v>1.1449039999999999</c:v>
                </c:pt>
                <c:pt idx="5">
                  <c:v>1.0588949999999999</c:v>
                </c:pt>
                <c:pt idx="6">
                  <c:v>0.96611080000000005</c:v>
                </c:pt>
                <c:pt idx="7">
                  <c:v>1.228253</c:v>
                </c:pt>
                <c:pt idx="8">
                  <c:v>1.2254609999999999</c:v>
                </c:pt>
                <c:pt idx="9">
                  <c:v>1.153492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CEB-4141-B6F6-BABC56E3ED09}"/>
            </c:ext>
          </c:extLst>
        </c:ser>
        <c:ser>
          <c:idx val="14"/>
          <c:order val="14"/>
          <c:tx>
            <c:strRef>
              <c:f>Reaktionszeiten!$B$18</c:f>
              <c:strCache>
                <c:ptCount val="1"/>
                <c:pt idx="0">
                  <c:v>Proband#15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Reaktionszeiten!$C$18:$AF$18</c:f>
              <c:numCache>
                <c:formatCode>General</c:formatCode>
                <c:ptCount val="10"/>
                <c:pt idx="0">
                  <c:v>1.0044770000000001</c:v>
                </c:pt>
                <c:pt idx="1">
                  <c:v>0.8712761</c:v>
                </c:pt>
                <c:pt idx="2">
                  <c:v>0.80599920000000003</c:v>
                </c:pt>
                <c:pt idx="3">
                  <c:v>0.83756620000000004</c:v>
                </c:pt>
                <c:pt idx="4">
                  <c:v>0.81134580000000001</c:v>
                </c:pt>
                <c:pt idx="5">
                  <c:v>0.73274740000000005</c:v>
                </c:pt>
                <c:pt idx="6">
                  <c:v>0.76397369999999998</c:v>
                </c:pt>
                <c:pt idx="7">
                  <c:v>1.0407200000000001</c:v>
                </c:pt>
                <c:pt idx="8">
                  <c:v>0.93261689999999997</c:v>
                </c:pt>
                <c:pt idx="9">
                  <c:v>0.81884650000000003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CEB-4141-B6F6-BABC56E3ED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4760480"/>
        <c:axId val="554758840"/>
      </c:barChart>
      <c:catAx>
        <c:axId val="554760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4758840"/>
        <c:crosses val="autoZero"/>
        <c:auto val="1"/>
        <c:lblAlgn val="ctr"/>
        <c:lblOffset val="100"/>
        <c:noMultiLvlLbl val="0"/>
      </c:catAx>
      <c:valAx>
        <c:axId val="554758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4760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Verlauf der Reaktionsgeschwindigkeiten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Reaktionszeiten!$B$4</c:f>
              <c:strCache>
                <c:ptCount val="1"/>
                <c:pt idx="0">
                  <c:v>Proband#1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Reaktionszeiten!$C$4:$AF$4</c:f>
              <c:numCache>
                <c:formatCode>General</c:formatCode>
                <c:ptCount val="10"/>
                <c:pt idx="0">
                  <c:v>1.165759</c:v>
                </c:pt>
                <c:pt idx="1">
                  <c:v>0.99467479999999997</c:v>
                </c:pt>
                <c:pt idx="2">
                  <c:v>0.97340740000000003</c:v>
                </c:pt>
                <c:pt idx="3">
                  <c:v>0.97315050000000003</c:v>
                </c:pt>
                <c:pt idx="4">
                  <c:v>1.0132399999999999</c:v>
                </c:pt>
                <c:pt idx="5">
                  <c:v>0.98002860000000003</c:v>
                </c:pt>
                <c:pt idx="6">
                  <c:v>0.94929549999999996</c:v>
                </c:pt>
                <c:pt idx="7">
                  <c:v>1.1401209999999999</c:v>
                </c:pt>
                <c:pt idx="8">
                  <c:v>1.047053</c:v>
                </c:pt>
                <c:pt idx="9">
                  <c:v>0.96081470000000002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F2-48E4-B87E-BF79044036E1}"/>
            </c:ext>
          </c:extLst>
        </c:ser>
        <c:ser>
          <c:idx val="1"/>
          <c:order val="1"/>
          <c:tx>
            <c:strRef>
              <c:f>Reaktionszeiten!$B$5</c:f>
              <c:strCache>
                <c:ptCount val="1"/>
                <c:pt idx="0">
                  <c:v>Proband#2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Reaktionszeiten!$C$5:$AF$5</c:f>
              <c:numCache>
                <c:formatCode>General</c:formatCode>
                <c:ptCount val="10"/>
                <c:pt idx="0">
                  <c:v>1.0297609999999999</c:v>
                </c:pt>
                <c:pt idx="1">
                  <c:v>0.98170639999999998</c:v>
                </c:pt>
                <c:pt idx="2">
                  <c:v>1.2034469999999999</c:v>
                </c:pt>
                <c:pt idx="3">
                  <c:v>1.114735</c:v>
                </c:pt>
                <c:pt idx="4">
                  <c:v>1.025928</c:v>
                </c:pt>
                <c:pt idx="5">
                  <c:v>0.84267769999999997</c:v>
                </c:pt>
                <c:pt idx="6">
                  <c:v>0.89371310000000004</c:v>
                </c:pt>
                <c:pt idx="7">
                  <c:v>1.3167359999999999</c:v>
                </c:pt>
                <c:pt idx="8">
                  <c:v>1.275644</c:v>
                </c:pt>
                <c:pt idx="9">
                  <c:v>0.9182863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F2-48E4-B87E-BF79044036E1}"/>
            </c:ext>
          </c:extLst>
        </c:ser>
        <c:ser>
          <c:idx val="2"/>
          <c:order val="2"/>
          <c:tx>
            <c:strRef>
              <c:f>Reaktionszeiten!$B$6</c:f>
              <c:strCache>
                <c:ptCount val="1"/>
                <c:pt idx="0">
                  <c:v>Proband#3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Reaktionszeiten!$C$6:$AF$6</c:f>
              <c:numCache>
                <c:formatCode>General</c:formatCode>
                <c:ptCount val="10"/>
                <c:pt idx="0">
                  <c:v>1.1882360000000001</c:v>
                </c:pt>
                <c:pt idx="1">
                  <c:v>0.87662759999999995</c:v>
                </c:pt>
                <c:pt idx="2">
                  <c:v>0.81703840000000005</c:v>
                </c:pt>
                <c:pt idx="3">
                  <c:v>0.78701929999999998</c:v>
                </c:pt>
                <c:pt idx="4">
                  <c:v>0.78120230000000002</c:v>
                </c:pt>
                <c:pt idx="5">
                  <c:v>0.70654760000000005</c:v>
                </c:pt>
                <c:pt idx="6">
                  <c:v>0.64719859999999996</c:v>
                </c:pt>
                <c:pt idx="7">
                  <c:v>0.83945519999999996</c:v>
                </c:pt>
                <c:pt idx="8">
                  <c:v>0.86453380000000002</c:v>
                </c:pt>
                <c:pt idx="9">
                  <c:v>0.75579819999999998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F2-48E4-B87E-BF79044036E1}"/>
            </c:ext>
          </c:extLst>
        </c:ser>
        <c:ser>
          <c:idx val="3"/>
          <c:order val="3"/>
          <c:tx>
            <c:strRef>
              <c:f>Reaktionszeiten!$B$7</c:f>
              <c:strCache>
                <c:ptCount val="1"/>
                <c:pt idx="0">
                  <c:v>Proband#4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Reaktionszeiten!$C$7:$AF$7</c:f>
              <c:numCache>
                <c:formatCode>General</c:formatCode>
                <c:ptCount val="10"/>
                <c:pt idx="0">
                  <c:v>1.0180169999999999</c:v>
                </c:pt>
                <c:pt idx="1">
                  <c:v>0.98516429999999999</c:v>
                </c:pt>
                <c:pt idx="2">
                  <c:v>1.00726</c:v>
                </c:pt>
                <c:pt idx="3">
                  <c:v>0.98305549999999997</c:v>
                </c:pt>
                <c:pt idx="4">
                  <c:v>0.95150210000000002</c:v>
                </c:pt>
                <c:pt idx="5">
                  <c:v>1.0023280000000001</c:v>
                </c:pt>
                <c:pt idx="6">
                  <c:v>0.90634040000000005</c:v>
                </c:pt>
                <c:pt idx="7">
                  <c:v>1.221527</c:v>
                </c:pt>
                <c:pt idx="8">
                  <c:v>1.274977</c:v>
                </c:pt>
                <c:pt idx="9">
                  <c:v>1.0191730000000001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2F2-48E4-B87E-BF79044036E1}"/>
            </c:ext>
          </c:extLst>
        </c:ser>
        <c:ser>
          <c:idx val="4"/>
          <c:order val="4"/>
          <c:tx>
            <c:strRef>
              <c:f>Reaktionszeiten!$B$8</c:f>
              <c:strCache>
                <c:ptCount val="1"/>
                <c:pt idx="0">
                  <c:v>Proband#5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Reaktionszeiten!$C$8:$AF$8</c:f>
              <c:numCache>
                <c:formatCode>General</c:formatCode>
                <c:ptCount val="10"/>
                <c:pt idx="0">
                  <c:v>1.265836</c:v>
                </c:pt>
                <c:pt idx="1">
                  <c:v>1.235133</c:v>
                </c:pt>
                <c:pt idx="2">
                  <c:v>1.123021</c:v>
                </c:pt>
                <c:pt idx="3">
                  <c:v>1.0702050000000001</c:v>
                </c:pt>
                <c:pt idx="4">
                  <c:v>0.99268219999999996</c:v>
                </c:pt>
                <c:pt idx="5">
                  <c:v>1.0490900000000001</c:v>
                </c:pt>
                <c:pt idx="6">
                  <c:v>0.98220419999999997</c:v>
                </c:pt>
                <c:pt idx="7">
                  <c:v>1.2886070000000001</c:v>
                </c:pt>
                <c:pt idx="8">
                  <c:v>1.3447899999999999</c:v>
                </c:pt>
                <c:pt idx="9">
                  <c:v>0.90682390000000002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2F2-48E4-B87E-BF79044036E1}"/>
            </c:ext>
          </c:extLst>
        </c:ser>
        <c:ser>
          <c:idx val="5"/>
          <c:order val="5"/>
          <c:tx>
            <c:strRef>
              <c:f>Reaktionszeiten!$B$9</c:f>
              <c:strCache>
                <c:ptCount val="1"/>
                <c:pt idx="0">
                  <c:v>Proband#6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Reaktionszeiten!$C$9:$AF$9</c:f>
              <c:numCache>
                <c:formatCode>General</c:formatCode>
                <c:ptCount val="10"/>
                <c:pt idx="0">
                  <c:v>1.2777270000000001</c:v>
                </c:pt>
                <c:pt idx="1">
                  <c:v>1.1558980000000001</c:v>
                </c:pt>
                <c:pt idx="2">
                  <c:v>1.3027550000000001</c:v>
                </c:pt>
                <c:pt idx="3">
                  <c:v>1.1737040000000001</c:v>
                </c:pt>
                <c:pt idx="4">
                  <c:v>1.391607</c:v>
                </c:pt>
                <c:pt idx="5">
                  <c:v>1.1900029999999999</c:v>
                </c:pt>
                <c:pt idx="6">
                  <c:v>1.3109519999999999</c:v>
                </c:pt>
                <c:pt idx="7">
                  <c:v>1.409146</c:v>
                </c:pt>
                <c:pt idx="8">
                  <c:v>1.5214970000000001</c:v>
                </c:pt>
                <c:pt idx="9">
                  <c:v>1.235231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2F2-48E4-B87E-BF79044036E1}"/>
            </c:ext>
          </c:extLst>
        </c:ser>
        <c:ser>
          <c:idx val="6"/>
          <c:order val="6"/>
          <c:tx>
            <c:strRef>
              <c:f>Reaktionszeiten!$B$10</c:f>
              <c:strCache>
                <c:ptCount val="1"/>
                <c:pt idx="0">
                  <c:v>Proband#7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Reaktionszeiten!$C$10:$AF$10</c:f>
              <c:numCache>
                <c:formatCode>General</c:formatCode>
                <c:ptCount val="10"/>
                <c:pt idx="0">
                  <c:v>1.4056489999999999</c:v>
                </c:pt>
                <c:pt idx="1">
                  <c:v>1.209624</c:v>
                </c:pt>
                <c:pt idx="2">
                  <c:v>1.1383509999999999</c:v>
                </c:pt>
                <c:pt idx="3">
                  <c:v>1.113192</c:v>
                </c:pt>
                <c:pt idx="4">
                  <c:v>1.092819</c:v>
                </c:pt>
                <c:pt idx="5">
                  <c:v>1.004664</c:v>
                </c:pt>
                <c:pt idx="6">
                  <c:v>1.063779</c:v>
                </c:pt>
                <c:pt idx="7">
                  <c:v>1.1514059999999999</c:v>
                </c:pt>
                <c:pt idx="8">
                  <c:v>1.18971</c:v>
                </c:pt>
                <c:pt idx="9">
                  <c:v>1.1136569999999999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2F2-48E4-B87E-BF79044036E1}"/>
            </c:ext>
          </c:extLst>
        </c:ser>
        <c:ser>
          <c:idx val="7"/>
          <c:order val="7"/>
          <c:tx>
            <c:strRef>
              <c:f>Reaktionszeiten!$B$11</c:f>
              <c:strCache>
                <c:ptCount val="1"/>
                <c:pt idx="0">
                  <c:v>Proband#8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Reaktionszeiten!$C$11:$AF$11</c:f>
              <c:numCache>
                <c:formatCode>General</c:formatCode>
                <c:ptCount val="10"/>
                <c:pt idx="0">
                  <c:v>1.1907099999999999</c:v>
                </c:pt>
                <c:pt idx="1">
                  <c:v>1.0710759999999999</c:v>
                </c:pt>
                <c:pt idx="2">
                  <c:v>1.036581</c:v>
                </c:pt>
                <c:pt idx="3">
                  <c:v>1.1638649999999999</c:v>
                </c:pt>
                <c:pt idx="4">
                  <c:v>1.2781199999999999</c:v>
                </c:pt>
                <c:pt idx="5">
                  <c:v>1.2956570000000001</c:v>
                </c:pt>
                <c:pt idx="6">
                  <c:v>1.2630159999999999</c:v>
                </c:pt>
                <c:pt idx="7">
                  <c:v>1.297139</c:v>
                </c:pt>
                <c:pt idx="8">
                  <c:v>1.409786</c:v>
                </c:pt>
                <c:pt idx="9">
                  <c:v>0.99139540000000004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2F2-48E4-B87E-BF79044036E1}"/>
            </c:ext>
          </c:extLst>
        </c:ser>
        <c:ser>
          <c:idx val="8"/>
          <c:order val="8"/>
          <c:tx>
            <c:strRef>
              <c:f>Reaktionszeiten!$B$12</c:f>
              <c:strCache>
                <c:ptCount val="1"/>
                <c:pt idx="0">
                  <c:v>Proband#9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Reaktionszeiten!$C$12:$AF$12</c:f>
              <c:numCache>
                <c:formatCode>General</c:formatCode>
                <c:ptCount val="10"/>
                <c:pt idx="0">
                  <c:v>1.399254</c:v>
                </c:pt>
                <c:pt idx="1">
                  <c:v>1.342589</c:v>
                </c:pt>
                <c:pt idx="2">
                  <c:v>1.159899</c:v>
                </c:pt>
                <c:pt idx="3">
                  <c:v>1.1461920000000001</c:v>
                </c:pt>
                <c:pt idx="4">
                  <c:v>1.0098780000000001</c:v>
                </c:pt>
                <c:pt idx="5">
                  <c:v>1.043344</c:v>
                </c:pt>
                <c:pt idx="6">
                  <c:v>0.98376980000000003</c:v>
                </c:pt>
                <c:pt idx="7">
                  <c:v>1.2162299999999999</c:v>
                </c:pt>
                <c:pt idx="8">
                  <c:v>1.58172</c:v>
                </c:pt>
                <c:pt idx="9">
                  <c:v>0.99341900000000005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2F2-48E4-B87E-BF79044036E1}"/>
            </c:ext>
          </c:extLst>
        </c:ser>
        <c:ser>
          <c:idx val="9"/>
          <c:order val="9"/>
          <c:tx>
            <c:strRef>
              <c:f>Reaktionszeiten!$B$13</c:f>
              <c:strCache>
                <c:ptCount val="1"/>
                <c:pt idx="0">
                  <c:v>Proband#10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Reaktionszeiten!$C$13:$AF$13</c:f>
              <c:numCache>
                <c:formatCode>General</c:formatCode>
                <c:ptCount val="10"/>
                <c:pt idx="0">
                  <c:v>1.3119000000000001</c:v>
                </c:pt>
                <c:pt idx="1">
                  <c:v>0.9848306</c:v>
                </c:pt>
                <c:pt idx="2">
                  <c:v>1.0378579999999999</c:v>
                </c:pt>
                <c:pt idx="3">
                  <c:v>1.000113</c:v>
                </c:pt>
                <c:pt idx="4">
                  <c:v>0.94932499999999997</c:v>
                </c:pt>
                <c:pt idx="5">
                  <c:v>0.90892309999999998</c:v>
                </c:pt>
                <c:pt idx="6">
                  <c:v>0.9446755</c:v>
                </c:pt>
                <c:pt idx="7">
                  <c:v>1.2184470000000001</c:v>
                </c:pt>
                <c:pt idx="8">
                  <c:v>1.401826</c:v>
                </c:pt>
                <c:pt idx="9">
                  <c:v>0.91971769999999997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2F2-48E4-B87E-BF79044036E1}"/>
            </c:ext>
          </c:extLst>
        </c:ser>
        <c:ser>
          <c:idx val="10"/>
          <c:order val="10"/>
          <c:tx>
            <c:strRef>
              <c:f>Reaktionszeiten!$B$14</c:f>
              <c:strCache>
                <c:ptCount val="1"/>
                <c:pt idx="0">
                  <c:v>Proband#11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Reaktionszeiten!$C$14:$AF$14</c:f>
              <c:numCache>
                <c:formatCode>General</c:formatCode>
                <c:ptCount val="10"/>
                <c:pt idx="0">
                  <c:v>1.166336</c:v>
                </c:pt>
                <c:pt idx="1">
                  <c:v>1.0627439999999999</c:v>
                </c:pt>
                <c:pt idx="2">
                  <c:v>0.98668480000000003</c:v>
                </c:pt>
                <c:pt idx="3">
                  <c:v>1.0545340000000001</c:v>
                </c:pt>
                <c:pt idx="4">
                  <c:v>1.0382899999999999</c:v>
                </c:pt>
                <c:pt idx="5">
                  <c:v>1.0682510000000001</c:v>
                </c:pt>
                <c:pt idx="6">
                  <c:v>1.0779099999999999</c:v>
                </c:pt>
                <c:pt idx="7">
                  <c:v>1.4045749999999999</c:v>
                </c:pt>
                <c:pt idx="8">
                  <c:v>1.4910570000000001</c:v>
                </c:pt>
                <c:pt idx="9">
                  <c:v>1.0475030000000001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2F2-48E4-B87E-BF79044036E1}"/>
            </c:ext>
          </c:extLst>
        </c:ser>
        <c:ser>
          <c:idx val="11"/>
          <c:order val="11"/>
          <c:tx>
            <c:strRef>
              <c:f>Reaktionszeiten!$B$15</c:f>
              <c:strCache>
                <c:ptCount val="1"/>
                <c:pt idx="0">
                  <c:v>Proband#12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Reaktionszeiten!$C$15:$AF$15</c:f>
              <c:numCache>
                <c:formatCode>General</c:formatCode>
                <c:ptCount val="10"/>
                <c:pt idx="0">
                  <c:v>1.1272690000000001</c:v>
                </c:pt>
                <c:pt idx="1">
                  <c:v>0.95704420000000001</c:v>
                </c:pt>
                <c:pt idx="2">
                  <c:v>0.88118070000000004</c:v>
                </c:pt>
                <c:pt idx="3">
                  <c:v>1.0119659999999999</c:v>
                </c:pt>
                <c:pt idx="4">
                  <c:v>0.94008899999999995</c:v>
                </c:pt>
                <c:pt idx="5">
                  <c:v>0.97909789999999997</c:v>
                </c:pt>
                <c:pt idx="6">
                  <c:v>1.0297099999999999</c:v>
                </c:pt>
                <c:pt idx="7">
                  <c:v>1.3004089999999999</c:v>
                </c:pt>
                <c:pt idx="8">
                  <c:v>1.187346</c:v>
                </c:pt>
                <c:pt idx="9">
                  <c:v>0.9070513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52F2-48E4-B87E-BF79044036E1}"/>
            </c:ext>
          </c:extLst>
        </c:ser>
        <c:ser>
          <c:idx val="12"/>
          <c:order val="12"/>
          <c:tx>
            <c:strRef>
              <c:f>Reaktionszeiten!$B$16</c:f>
              <c:strCache>
                <c:ptCount val="1"/>
                <c:pt idx="0">
                  <c:v>Proband#13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Reaktionszeiten!$C$16:$AF$16</c:f>
              <c:numCache>
                <c:formatCode>General</c:formatCode>
                <c:ptCount val="10"/>
                <c:pt idx="0">
                  <c:v>1.146001</c:v>
                </c:pt>
                <c:pt idx="1">
                  <c:v>0.82348180000000004</c:v>
                </c:pt>
                <c:pt idx="2">
                  <c:v>0.92881130000000001</c:v>
                </c:pt>
                <c:pt idx="3">
                  <c:v>0.85050709999999996</c:v>
                </c:pt>
                <c:pt idx="4">
                  <c:v>0.91177490000000005</c:v>
                </c:pt>
                <c:pt idx="5">
                  <c:v>0.85861120000000002</c:v>
                </c:pt>
                <c:pt idx="6">
                  <c:v>0.88039710000000004</c:v>
                </c:pt>
                <c:pt idx="7">
                  <c:v>1.087118</c:v>
                </c:pt>
                <c:pt idx="8">
                  <c:v>0.96459249999999996</c:v>
                </c:pt>
                <c:pt idx="9">
                  <c:v>0.90553790000000001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52F2-48E4-B87E-BF79044036E1}"/>
            </c:ext>
          </c:extLst>
        </c:ser>
        <c:ser>
          <c:idx val="13"/>
          <c:order val="13"/>
          <c:tx>
            <c:strRef>
              <c:f>Reaktionszeiten!$B$17</c:f>
              <c:strCache>
                <c:ptCount val="1"/>
                <c:pt idx="0">
                  <c:v>Proband#14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Reaktionszeiten!$C$17:$AF$17</c:f>
              <c:numCache>
                <c:formatCode>General</c:formatCode>
                <c:ptCount val="10"/>
                <c:pt idx="0">
                  <c:v>1.334625</c:v>
                </c:pt>
                <c:pt idx="1">
                  <c:v>1.2465219999999999</c:v>
                </c:pt>
                <c:pt idx="2">
                  <c:v>1.175324</c:v>
                </c:pt>
                <c:pt idx="3">
                  <c:v>1.1712419999999999</c:v>
                </c:pt>
                <c:pt idx="4">
                  <c:v>1.1449039999999999</c:v>
                </c:pt>
                <c:pt idx="5">
                  <c:v>1.0588949999999999</c:v>
                </c:pt>
                <c:pt idx="6">
                  <c:v>0.96611080000000005</c:v>
                </c:pt>
                <c:pt idx="7">
                  <c:v>1.228253</c:v>
                </c:pt>
                <c:pt idx="8">
                  <c:v>1.2254609999999999</c:v>
                </c:pt>
                <c:pt idx="9">
                  <c:v>1.153492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52F2-48E4-B87E-BF79044036E1}"/>
            </c:ext>
          </c:extLst>
        </c:ser>
        <c:ser>
          <c:idx val="14"/>
          <c:order val="14"/>
          <c:tx>
            <c:strRef>
              <c:f>Reaktionszeiten!$B$18</c:f>
              <c:strCache>
                <c:ptCount val="1"/>
                <c:pt idx="0">
                  <c:v>Proband#15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Reaktionszeiten!$C$18:$AF$18</c:f>
              <c:numCache>
                <c:formatCode>General</c:formatCode>
                <c:ptCount val="10"/>
                <c:pt idx="0">
                  <c:v>1.0044770000000001</c:v>
                </c:pt>
                <c:pt idx="1">
                  <c:v>0.8712761</c:v>
                </c:pt>
                <c:pt idx="2">
                  <c:v>0.80599920000000003</c:v>
                </c:pt>
                <c:pt idx="3">
                  <c:v>0.83756620000000004</c:v>
                </c:pt>
                <c:pt idx="4">
                  <c:v>0.81134580000000001</c:v>
                </c:pt>
                <c:pt idx="5">
                  <c:v>0.73274740000000005</c:v>
                </c:pt>
                <c:pt idx="6">
                  <c:v>0.76397369999999998</c:v>
                </c:pt>
                <c:pt idx="7">
                  <c:v>1.0407200000000001</c:v>
                </c:pt>
                <c:pt idx="8">
                  <c:v>0.93261689999999997</c:v>
                </c:pt>
                <c:pt idx="9">
                  <c:v>0.81884650000000003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52F2-48E4-B87E-BF79044036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9143312"/>
        <c:axId val="639143640"/>
      </c:lineChart>
      <c:catAx>
        <c:axId val="6391433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9143640"/>
        <c:crosses val="autoZero"/>
        <c:auto val="1"/>
        <c:lblAlgn val="ctr"/>
        <c:lblOffset val="100"/>
        <c:noMultiLvlLbl val="0"/>
      </c:catAx>
      <c:valAx>
        <c:axId val="639143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9143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_xlchart.v1.24</cx:f>
      </cx:numDim>
    </cx:data>
    <cx:data id="1">
      <cx:numDim type="val">
        <cx:f dir="row">_xlchart.v1.25</cx:f>
      </cx:numDim>
    </cx:data>
    <cx:data id="2">
      <cx:numDim type="val">
        <cx:f dir="row">_xlchart.v1.26</cx:f>
      </cx:numDim>
    </cx:data>
    <cx:data id="3">
      <cx:numDim type="val">
        <cx:f dir="row">_xlchart.v1.27</cx:f>
      </cx:numDim>
    </cx:data>
    <cx:data id="4">
      <cx:numDim type="val">
        <cx:f dir="row">_xlchart.v1.28</cx:f>
      </cx:numDim>
    </cx:data>
    <cx:data id="5">
      <cx:numDim type="val">
        <cx:f dir="row">_xlchart.v1.29</cx:f>
      </cx:numDim>
    </cx:data>
    <cx:data id="6">
      <cx:numDim type="val">
        <cx:f dir="row">_xlchart.v1.15</cx:f>
      </cx:numDim>
    </cx:data>
    <cx:data id="7">
      <cx:numDim type="val">
        <cx:f dir="row">_xlchart.v1.16</cx:f>
      </cx:numDim>
    </cx:data>
    <cx:data id="8">
      <cx:numDim type="val">
        <cx:f dir="row">_xlchart.v1.17</cx:f>
      </cx:numDim>
    </cx:data>
    <cx:data id="9">
      <cx:numDim type="val">
        <cx:f dir="row">_xlchart.v1.18</cx:f>
      </cx:numDim>
    </cx:data>
    <cx:data id="10">
      <cx:numDim type="val">
        <cx:f dir="row">_xlchart.v1.19</cx:f>
      </cx:numDim>
    </cx:data>
    <cx:data id="11">
      <cx:numDim type="val">
        <cx:f dir="row">_xlchart.v1.20</cx:f>
      </cx:numDim>
    </cx:data>
    <cx:data id="12">
      <cx:numDim type="val">
        <cx:f dir="row">_xlchart.v1.21</cx:f>
      </cx:numDim>
    </cx:data>
    <cx:data id="13">
      <cx:numDim type="val">
        <cx:f dir="row">_xlchart.v1.22</cx:f>
      </cx:numDim>
    </cx:data>
    <cx:data id="14">
      <cx:numDim type="val">
        <cx:f dir="row">_xlchart.v1.23</cx:f>
      </cx:numDim>
    </cx:data>
  </cx:chartData>
  <cx:chart>
    <cx:title pos="t" align="ctr" overlay="0">
      <cx:tx>
        <cx:txData>
          <cx:v>Verteilung der Präzisionswerte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Verteilung der Präzisionswerte</a:t>
          </a:r>
        </a:p>
      </cx:txPr>
    </cx:title>
    <cx:plotArea>
      <cx:plotAreaRegion>
        <cx:series layoutId="boxWhisker" uniqueId="{15FE725E-1878-44A8-985B-ED211DB298BB}">
          <cx:tx>
            <cx:txData>
              <cx:f>_xlchart.v1.9</cx:f>
              <cx:v>Proband#1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94906289-D200-4A3E-AE31-5681D588CA1A}">
          <cx:tx>
            <cx:txData>
              <cx:f>_xlchart.v1.10</cx:f>
              <cx:v>Proband#2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C234F8CB-E737-4E26-B578-7DF531A9A8CE}">
          <cx:tx>
            <cx:txData>
              <cx:f>_xlchart.v1.11</cx:f>
              <cx:v>Proband#3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41A95617-12FF-47E0-B0B4-5AD048B26D88}">
          <cx:tx>
            <cx:txData>
              <cx:f>_xlchart.v1.12</cx:f>
              <cx:v>Proband#4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B76EE431-9014-42FC-8F42-592BBA1EE69D}">
          <cx:tx>
            <cx:txData>
              <cx:f>_xlchart.v1.13</cx:f>
              <cx:v>Proband#5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E59F1E36-DB6A-4681-9CB3-F383CD2F7D66}">
          <cx:tx>
            <cx:txData>
              <cx:f>_xlchart.v1.14</cx:f>
              <cx:v>Proband#6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39A4174A-06BD-465E-917B-E470582696C9}">
          <cx:tx>
            <cx:txData>
              <cx:f>_xlchart.v1.0</cx:f>
              <cx:v>Proband#7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1A4AC0BB-0D1E-4369-BAD8-33F2BBAA1C0E}">
          <cx:tx>
            <cx:txData>
              <cx:f>_xlchart.v1.1</cx:f>
              <cx:v>Proband#8</cx:v>
            </cx:txData>
          </cx:tx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2865CF74-211F-410A-8B67-79655EAC6A04}">
          <cx:tx>
            <cx:txData>
              <cx:f>_xlchart.v1.2</cx:f>
              <cx:v>Proband#9</cx:v>
            </cx:txData>
          </cx:tx>
          <cx:dataId val="8"/>
          <cx:layoutPr>
            <cx:visibility meanLine="0" meanMarker="1" nonoutliers="0" outliers="1"/>
            <cx:statistics quartileMethod="exclusive"/>
          </cx:layoutPr>
        </cx:series>
        <cx:series layoutId="boxWhisker" uniqueId="{34F61789-4BE0-4C22-80DA-B094BDCEFBAA}">
          <cx:tx>
            <cx:txData>
              <cx:f>_xlchart.v1.3</cx:f>
              <cx:v>Proband#10</cx:v>
            </cx:txData>
          </cx:tx>
          <cx:dataId val="9"/>
          <cx:layoutPr>
            <cx:visibility meanLine="0" meanMarker="1" nonoutliers="0" outliers="1"/>
            <cx:statistics quartileMethod="exclusive"/>
          </cx:layoutPr>
        </cx:series>
        <cx:series layoutId="boxWhisker" uniqueId="{1854796A-4C3D-4FDB-B122-888A06F28A23}">
          <cx:tx>
            <cx:txData>
              <cx:f>_xlchart.v1.4</cx:f>
              <cx:v>Proband#11</cx:v>
            </cx:txData>
          </cx:tx>
          <cx:dataId val="10"/>
          <cx:layoutPr>
            <cx:visibility meanLine="0" meanMarker="1" nonoutliers="0" outliers="1"/>
            <cx:statistics quartileMethod="exclusive"/>
          </cx:layoutPr>
        </cx:series>
        <cx:series layoutId="boxWhisker" uniqueId="{7F16D17E-44E2-4918-A007-826086D49AB6}">
          <cx:tx>
            <cx:txData>
              <cx:f>_xlchart.v1.5</cx:f>
              <cx:v>Proband#12</cx:v>
            </cx:txData>
          </cx:tx>
          <cx:dataId val="11"/>
          <cx:layoutPr>
            <cx:visibility meanLine="0" meanMarker="1" nonoutliers="0" outliers="1"/>
            <cx:statistics quartileMethod="exclusive"/>
          </cx:layoutPr>
        </cx:series>
        <cx:series layoutId="boxWhisker" uniqueId="{3B4E8103-E661-4C7A-8495-ADA897FEC36E}">
          <cx:tx>
            <cx:txData>
              <cx:f>_xlchart.v1.6</cx:f>
              <cx:v>Proband#13</cx:v>
            </cx:txData>
          </cx:tx>
          <cx:dataId val="12"/>
          <cx:layoutPr>
            <cx:visibility meanLine="0" meanMarker="1" nonoutliers="0" outliers="1"/>
            <cx:statistics quartileMethod="exclusive"/>
          </cx:layoutPr>
        </cx:series>
        <cx:series layoutId="boxWhisker" uniqueId="{E986A514-A13E-4DAF-9393-55CAAC96184F}">
          <cx:tx>
            <cx:txData>
              <cx:f>_xlchart.v1.7</cx:f>
              <cx:v>Proband#14</cx:v>
            </cx:txData>
          </cx:tx>
          <cx:dataId val="13"/>
          <cx:layoutPr>
            <cx:visibility meanLine="0" meanMarker="1" nonoutliers="0" outliers="1"/>
            <cx:statistics quartileMethod="exclusive"/>
          </cx:layoutPr>
        </cx:series>
        <cx:series layoutId="boxWhisker" uniqueId="{5727E760-C996-4314-BE03-EA713B8EB09C}">
          <cx:tx>
            <cx:txData>
              <cx:f>_xlchart.v1.8</cx:f>
              <cx:v>Proband#15</cx:v>
            </cx:txData>
          </cx:tx>
          <cx:dataId val="14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_xlchart.v1.84</cx:f>
      </cx:numDim>
    </cx:data>
    <cx:data id="1">
      <cx:numDim type="val">
        <cx:f dir="row">_xlchart.v1.85</cx:f>
      </cx:numDim>
    </cx:data>
    <cx:data id="2">
      <cx:numDim type="val">
        <cx:f dir="row">_xlchart.v1.86</cx:f>
      </cx:numDim>
    </cx:data>
    <cx:data id="3">
      <cx:numDim type="val">
        <cx:f dir="row">_xlchart.v1.87</cx:f>
      </cx:numDim>
    </cx:data>
    <cx:data id="4">
      <cx:numDim type="val">
        <cx:f dir="row">_xlchart.v1.88</cx:f>
      </cx:numDim>
    </cx:data>
    <cx:data id="5">
      <cx:numDim type="val">
        <cx:f dir="row">_xlchart.v1.89</cx:f>
      </cx:numDim>
    </cx:data>
    <cx:data id="6">
      <cx:numDim type="val">
        <cx:f dir="row">_xlchart.v1.75</cx:f>
      </cx:numDim>
    </cx:data>
    <cx:data id="7">
      <cx:numDim type="val">
        <cx:f dir="row">_xlchart.v1.76</cx:f>
      </cx:numDim>
    </cx:data>
    <cx:data id="8">
      <cx:numDim type="val">
        <cx:f dir="row">_xlchart.v1.77</cx:f>
      </cx:numDim>
    </cx:data>
    <cx:data id="9">
      <cx:numDim type="val">
        <cx:f dir="row">_xlchart.v1.78</cx:f>
      </cx:numDim>
    </cx:data>
    <cx:data id="10">
      <cx:numDim type="val">
        <cx:f dir="row">_xlchart.v1.79</cx:f>
      </cx:numDim>
    </cx:data>
    <cx:data id="11">
      <cx:numDim type="val">
        <cx:f dir="row">_xlchart.v1.80</cx:f>
      </cx:numDim>
    </cx:data>
    <cx:data id="12">
      <cx:numDim type="val">
        <cx:f dir="row">_xlchart.v1.81</cx:f>
      </cx:numDim>
    </cx:data>
    <cx:data id="13">
      <cx:numDim type="val">
        <cx:f dir="row">_xlchart.v1.82</cx:f>
      </cx:numDim>
    </cx:data>
    <cx:data id="14">
      <cx:numDim type="val">
        <cx:f dir="row">_xlchart.v1.83</cx:f>
      </cx:numDim>
    </cx:data>
  </cx:chartData>
  <cx:chart>
    <cx:title pos="t" align="ctr" overlay="0">
      <cx:tx>
        <cx:txData>
          <cx:v>Verteilung der Reaktionsgeschwindigkeiten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Verteilung der Reaktionsgeschwindigkeiten</a:t>
          </a:r>
        </a:p>
      </cx:txPr>
    </cx:title>
    <cx:plotArea>
      <cx:plotAreaRegion>
        <cx:series layoutId="boxWhisker" uniqueId="{8222DE6F-DE13-4E9D-BE25-FC813A527ECE}">
          <cx:tx>
            <cx:txData>
              <cx:f>_xlchart.v1.69</cx:f>
              <cx:v>Proband#1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4004A02D-EC6C-4C01-984D-6A5CF1138525}">
          <cx:tx>
            <cx:txData>
              <cx:f>_xlchart.v1.70</cx:f>
              <cx:v>Proband#2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FDD3D93A-E145-4555-93F6-5809B55C905B}">
          <cx:tx>
            <cx:txData>
              <cx:f>_xlchart.v1.71</cx:f>
              <cx:v>Proband#3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D84EB3E8-338A-494E-A115-14DC0E9926D7}">
          <cx:tx>
            <cx:txData>
              <cx:f>_xlchart.v1.72</cx:f>
              <cx:v>Proband#4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232632C2-AAE4-4991-88C4-8C1E85EDBADB}">
          <cx:tx>
            <cx:txData>
              <cx:f>_xlchart.v1.73</cx:f>
              <cx:v>Proband#5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2260A4E7-EBB1-44AA-912B-06709A1F7F4D}">
          <cx:tx>
            <cx:txData>
              <cx:f>_xlchart.v1.74</cx:f>
              <cx:v>Proband#6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7A48E158-A608-4084-A0B7-215B15F18EA4}">
          <cx:tx>
            <cx:txData>
              <cx:f>_xlchart.v1.60</cx:f>
              <cx:v>Proband#7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DBE0310C-19F1-4864-840A-945D57965DDC}">
          <cx:tx>
            <cx:txData>
              <cx:f>_xlchart.v1.61</cx:f>
              <cx:v>Proband#8</cx:v>
            </cx:txData>
          </cx:tx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5B1CAE69-64CF-4034-A2BD-F6CD907825E8}">
          <cx:tx>
            <cx:txData>
              <cx:f>_xlchart.v1.62</cx:f>
              <cx:v>Proband#9</cx:v>
            </cx:txData>
          </cx:tx>
          <cx:dataId val="8"/>
          <cx:layoutPr>
            <cx:visibility meanLine="0" meanMarker="1" nonoutliers="0" outliers="1"/>
            <cx:statistics quartileMethod="exclusive"/>
          </cx:layoutPr>
        </cx:series>
        <cx:series layoutId="boxWhisker" uniqueId="{4529ADC2-61C2-4A94-B159-908344AA6ED5}">
          <cx:tx>
            <cx:txData>
              <cx:f>_xlchart.v1.63</cx:f>
              <cx:v>Proband#10</cx:v>
            </cx:txData>
          </cx:tx>
          <cx:dataId val="9"/>
          <cx:layoutPr>
            <cx:visibility meanLine="0" meanMarker="1" nonoutliers="0" outliers="1"/>
            <cx:statistics quartileMethod="exclusive"/>
          </cx:layoutPr>
        </cx:series>
        <cx:series layoutId="boxWhisker" uniqueId="{A2E266C7-13C0-4E01-AD45-7DD6BD8C1F8C}">
          <cx:tx>
            <cx:txData>
              <cx:f>_xlchart.v1.64</cx:f>
              <cx:v>Proband#11</cx:v>
            </cx:txData>
          </cx:tx>
          <cx:dataId val="10"/>
          <cx:layoutPr>
            <cx:visibility meanLine="0" meanMarker="1" nonoutliers="0" outliers="1"/>
            <cx:statistics quartileMethod="exclusive"/>
          </cx:layoutPr>
        </cx:series>
        <cx:series layoutId="boxWhisker" uniqueId="{619CE28B-2FE4-4841-8607-3AD9EF0862A2}">
          <cx:tx>
            <cx:txData>
              <cx:f>_xlchart.v1.65</cx:f>
              <cx:v>Proband#12</cx:v>
            </cx:txData>
          </cx:tx>
          <cx:dataId val="11"/>
          <cx:layoutPr>
            <cx:visibility meanLine="0" meanMarker="1" nonoutliers="0" outliers="1"/>
            <cx:statistics quartileMethod="exclusive"/>
          </cx:layoutPr>
        </cx:series>
        <cx:series layoutId="boxWhisker" uniqueId="{6C38511F-2D0C-480F-AFC6-0294E25479A8}">
          <cx:tx>
            <cx:txData>
              <cx:f>_xlchart.v1.66</cx:f>
              <cx:v>Proband#13</cx:v>
            </cx:txData>
          </cx:tx>
          <cx:dataId val="12"/>
          <cx:layoutPr>
            <cx:visibility meanLine="0" meanMarker="1" nonoutliers="0" outliers="1"/>
            <cx:statistics quartileMethod="exclusive"/>
          </cx:layoutPr>
        </cx:series>
        <cx:series layoutId="boxWhisker" uniqueId="{6BF8712D-729A-4967-9C0D-EA9F5F8C1A4B}">
          <cx:tx>
            <cx:txData>
              <cx:f>_xlchart.v1.67</cx:f>
              <cx:v>Proband#14</cx:v>
            </cx:txData>
          </cx:tx>
          <cx:dataId val="13"/>
          <cx:layoutPr>
            <cx:visibility meanLine="0" meanMarker="1" nonoutliers="0" outliers="1"/>
            <cx:statistics quartileMethod="exclusive"/>
          </cx:layoutPr>
        </cx:series>
        <cx:series layoutId="boxWhisker" uniqueId="{54BFE7A2-7A61-4EA4-9FA8-CF1A81925A91}">
          <cx:tx>
            <cx:txData>
              <cx:f>_xlchart.v1.68</cx:f>
              <cx:v>Proband#15</cx:v>
            </cx:txData>
          </cx:tx>
          <cx:dataId val="14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microsoft.com/office/2014/relationships/chartEx" Target="../charts/chartEx2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103414</xdr:colOff>
      <xdr:row>61</xdr:row>
      <xdr:rowOff>16328</xdr:rowOff>
    </xdr:from>
    <xdr:to>
      <xdr:col>11</xdr:col>
      <xdr:colOff>440871</xdr:colOff>
      <xdr:row>62</xdr:row>
      <xdr:rowOff>5443</xdr:rowOff>
    </xdr:to>
    <xdr:sp macro="" textlink="">
      <xdr:nvSpPr>
        <xdr:cNvPr id="2" name="Pfeil: nach rechts 1">
          <a:extLst>
            <a:ext uri="{FF2B5EF4-FFF2-40B4-BE49-F238E27FC236}">
              <a16:creationId xmlns:a16="http://schemas.microsoft.com/office/drawing/2014/main" id="{F4479BC0-695F-45B6-8048-A8ADFAAD24D9}"/>
            </a:ext>
          </a:extLst>
        </xdr:cNvPr>
        <xdr:cNvSpPr/>
      </xdr:nvSpPr>
      <xdr:spPr>
        <a:xfrm>
          <a:off x="6139543" y="11304814"/>
          <a:ext cx="337457" cy="17417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11</xdr:col>
      <xdr:colOff>0</xdr:colOff>
      <xdr:row>63</xdr:row>
      <xdr:rowOff>0</xdr:rowOff>
    </xdr:from>
    <xdr:to>
      <xdr:col>11</xdr:col>
      <xdr:colOff>440871</xdr:colOff>
      <xdr:row>64</xdr:row>
      <xdr:rowOff>43543</xdr:rowOff>
    </xdr:to>
    <xdr:sp macro="" textlink="">
      <xdr:nvSpPr>
        <xdr:cNvPr id="3" name="Pfeil: nach rechts 2">
          <a:extLst>
            <a:ext uri="{FF2B5EF4-FFF2-40B4-BE49-F238E27FC236}">
              <a16:creationId xmlns:a16="http://schemas.microsoft.com/office/drawing/2014/main" id="{B399236D-D7E9-45D9-A11F-71B0C149045C}"/>
            </a:ext>
          </a:extLst>
        </xdr:cNvPr>
        <xdr:cNvSpPr/>
      </xdr:nvSpPr>
      <xdr:spPr>
        <a:xfrm>
          <a:off x="6036129" y="11658600"/>
          <a:ext cx="440871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531356</xdr:colOff>
      <xdr:row>24</xdr:row>
      <xdr:rowOff>85044</xdr:rowOff>
    </xdr:from>
    <xdr:to>
      <xdr:col>32</xdr:col>
      <xdr:colOff>576942</xdr:colOff>
      <xdr:row>45</xdr:row>
      <xdr:rowOff>114300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AE99AF9C-1CEC-4F3E-85FA-EEF6E3CDEC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253772</xdr:colOff>
      <xdr:row>30</xdr:row>
      <xdr:rowOff>101374</xdr:rowOff>
    </xdr:from>
    <xdr:to>
      <xdr:col>39</xdr:col>
      <xdr:colOff>139473</xdr:colOff>
      <xdr:row>45</xdr:row>
      <xdr:rowOff>131310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Diagramm 4">
              <a:extLst>
                <a:ext uri="{FF2B5EF4-FFF2-40B4-BE49-F238E27FC236}">
                  <a16:creationId xmlns:a16="http://schemas.microsoft.com/office/drawing/2014/main" id="{6FCF4799-A31F-4DDF-91D3-9B31BDA0804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98615" y="5653088"/>
              <a:ext cx="4588329" cy="280579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33</xdr:col>
      <xdr:colOff>168046</xdr:colOff>
      <xdr:row>2</xdr:row>
      <xdr:rowOff>42183</xdr:rowOff>
    </xdr:from>
    <xdr:to>
      <xdr:col>44</xdr:col>
      <xdr:colOff>702127</xdr:colOff>
      <xdr:row>28</xdr:row>
      <xdr:rowOff>92528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B8F8A99F-ED90-4FC2-AA50-9DEE10D9CB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342898</xdr:colOff>
      <xdr:row>22</xdr:row>
      <xdr:rowOff>131990</xdr:rowOff>
    </xdr:from>
    <xdr:to>
      <xdr:col>16</xdr:col>
      <xdr:colOff>881741</xdr:colOff>
      <xdr:row>44</xdr:row>
      <xdr:rowOff>92529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3F5187B9-AC66-44CD-B763-00AAED8BD4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1236888</xdr:colOff>
      <xdr:row>24</xdr:row>
      <xdr:rowOff>5443</xdr:rowOff>
    </xdr:from>
    <xdr:to>
      <xdr:col>32</xdr:col>
      <xdr:colOff>321129</xdr:colOff>
      <xdr:row>42</xdr:row>
      <xdr:rowOff>179613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m 2">
              <a:extLst>
                <a:ext uri="{FF2B5EF4-FFF2-40B4-BE49-F238E27FC236}">
                  <a16:creationId xmlns:a16="http://schemas.microsoft.com/office/drawing/2014/main" id="{2C462BF1-283B-4BCF-8B1B-951765EC2C3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80488" y="4446814"/>
              <a:ext cx="5887812" cy="35051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33</xdr:col>
      <xdr:colOff>81643</xdr:colOff>
      <xdr:row>19</xdr:row>
      <xdr:rowOff>152400</xdr:rowOff>
    </xdr:from>
    <xdr:to>
      <xdr:col>40</xdr:col>
      <xdr:colOff>756557</xdr:colOff>
      <xdr:row>43</xdr:row>
      <xdr:rowOff>121105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577D7853-C406-4761-A85A-F212341473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634A7-68D4-481F-B5F1-247117B88B3E}">
  <dimension ref="A1:AC83"/>
  <sheetViews>
    <sheetView workbookViewId="0">
      <selection activeCell="B4" sqref="B4:B18"/>
    </sheetView>
  </sheetViews>
  <sheetFormatPr baseColWidth="10" defaultRowHeight="14.6" x14ac:dyDescent="0.4"/>
  <cols>
    <col min="3" max="3" width="7.4609375" customWidth="1"/>
    <col min="4" max="4" width="7.3046875" customWidth="1"/>
    <col min="5" max="5" width="7.15234375" customWidth="1"/>
    <col min="6" max="6" width="7" customWidth="1"/>
    <col min="7" max="7" width="6.4609375" customWidth="1"/>
    <col min="8" max="8" width="7" customWidth="1"/>
    <col min="9" max="11" width="6.921875" customWidth="1"/>
    <col min="12" max="12" width="8" customWidth="1"/>
    <col min="13" max="13" width="18.921875" customWidth="1"/>
    <col min="14" max="14" width="20" customWidth="1"/>
    <col min="15" max="15" width="17.921875" customWidth="1"/>
    <col min="16" max="16" width="7" customWidth="1"/>
    <col min="17" max="17" width="6.61328125" customWidth="1"/>
    <col min="18" max="18" width="6.921875" customWidth="1"/>
    <col min="19" max="19" width="6.61328125" customWidth="1"/>
    <col min="20" max="20" width="8" customWidth="1"/>
    <col min="21" max="21" width="6.765625" customWidth="1"/>
    <col min="22" max="22" width="8" customWidth="1"/>
    <col min="23" max="23" width="6.4609375" customWidth="1"/>
    <col min="27" max="27" width="18.07421875" customWidth="1"/>
    <col min="28" max="28" width="19.3046875" customWidth="1"/>
    <col min="29" max="29" width="19.23046875" customWidth="1"/>
  </cols>
  <sheetData>
    <row r="1" spans="1:29" x14ac:dyDescent="0.4">
      <c r="A1" s="1" t="s">
        <v>11</v>
      </c>
      <c r="B1" s="1" t="s">
        <v>10</v>
      </c>
      <c r="C1" s="1" t="s">
        <v>43</v>
      </c>
      <c r="D1" s="1"/>
      <c r="E1" s="1"/>
      <c r="F1" s="1"/>
      <c r="G1" s="1"/>
      <c r="H1" s="1"/>
      <c r="I1" s="1"/>
      <c r="J1" s="1"/>
      <c r="K1" s="1"/>
      <c r="L1" s="1"/>
      <c r="Q1" s="1" t="s">
        <v>44</v>
      </c>
      <c r="R1" s="1"/>
      <c r="S1" s="1"/>
      <c r="T1" s="1"/>
      <c r="U1" s="1"/>
      <c r="V1" s="1"/>
      <c r="W1" s="1"/>
      <c r="X1" s="1"/>
      <c r="Y1" s="1"/>
      <c r="Z1" s="1"/>
    </row>
    <row r="2" spans="1:29" x14ac:dyDescent="0.4"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45</v>
      </c>
      <c r="N2" s="1" t="s">
        <v>46</v>
      </c>
      <c r="O2" s="1" t="s">
        <v>47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45</v>
      </c>
      <c r="AB2" s="1" t="s">
        <v>61</v>
      </c>
      <c r="AC2" s="1" t="s">
        <v>62</v>
      </c>
    </row>
    <row r="4" spans="1:29" x14ac:dyDescent="0.4">
      <c r="A4">
        <v>1</v>
      </c>
      <c r="B4" t="s">
        <v>101</v>
      </c>
      <c r="C4">
        <v>1326</v>
      </c>
      <c r="D4">
        <v>1529</v>
      </c>
      <c r="E4">
        <v>1504</v>
      </c>
      <c r="F4">
        <v>1624</v>
      </c>
      <c r="G4">
        <v>1575</v>
      </c>
      <c r="H4">
        <v>1514</v>
      </c>
      <c r="I4">
        <v>1534</v>
      </c>
      <c r="J4">
        <v>1485</v>
      </c>
      <c r="K4">
        <v>1493</v>
      </c>
      <c r="L4">
        <v>1595</v>
      </c>
      <c r="M4">
        <f>I4-J4</f>
        <v>49</v>
      </c>
      <c r="N4">
        <f>K4-L4</f>
        <v>-102</v>
      </c>
      <c r="O4">
        <f>C4-H4</f>
        <v>-188</v>
      </c>
      <c r="Q4">
        <v>1487</v>
      </c>
      <c r="R4">
        <v>1607</v>
      </c>
      <c r="S4">
        <v>1623</v>
      </c>
      <c r="T4">
        <v>1710</v>
      </c>
      <c r="U4">
        <v>1689</v>
      </c>
      <c r="V4">
        <v>1603</v>
      </c>
      <c r="W4">
        <v>1698</v>
      </c>
      <c r="X4">
        <v>1588</v>
      </c>
      <c r="Y4">
        <v>1662</v>
      </c>
      <c r="Z4">
        <v>1651</v>
      </c>
      <c r="AA4">
        <f>W4-X4</f>
        <v>110</v>
      </c>
      <c r="AB4">
        <f>Y4-Z4</f>
        <v>11</v>
      </c>
      <c r="AC4">
        <f>Q4-V4</f>
        <v>-116</v>
      </c>
    </row>
    <row r="5" spans="1:29" x14ac:dyDescent="0.4">
      <c r="A5">
        <v>2</v>
      </c>
      <c r="B5" t="s">
        <v>102</v>
      </c>
      <c r="C5">
        <v>1126</v>
      </c>
      <c r="D5">
        <v>1243</v>
      </c>
      <c r="E5">
        <v>1256</v>
      </c>
      <c r="F5">
        <v>1299</v>
      </c>
      <c r="G5">
        <v>1427</v>
      </c>
      <c r="H5">
        <v>1440</v>
      </c>
      <c r="I5">
        <v>1362</v>
      </c>
      <c r="J5">
        <v>1270</v>
      </c>
      <c r="K5">
        <v>1399</v>
      </c>
      <c r="L5">
        <v>1510</v>
      </c>
      <c r="M5">
        <f t="shared" ref="M5:M18" si="0">I5-J5</f>
        <v>92</v>
      </c>
      <c r="N5">
        <f t="shared" ref="N5:N18" si="1">K5-L5</f>
        <v>-111</v>
      </c>
      <c r="O5">
        <f t="shared" ref="O5:O18" si="2">C5-H5</f>
        <v>-314</v>
      </c>
      <c r="Q5">
        <v>1302</v>
      </c>
      <c r="R5">
        <v>1395</v>
      </c>
      <c r="S5">
        <v>1465</v>
      </c>
      <c r="T5">
        <v>1401</v>
      </c>
      <c r="U5">
        <v>1507</v>
      </c>
      <c r="V5">
        <v>1616</v>
      </c>
      <c r="W5">
        <v>1543</v>
      </c>
      <c r="X5">
        <v>1518</v>
      </c>
      <c r="Y5">
        <v>1495</v>
      </c>
      <c r="Z5">
        <v>1621</v>
      </c>
      <c r="AA5">
        <f t="shared" ref="AA5:AA18" si="3">W5-X5</f>
        <v>25</v>
      </c>
      <c r="AB5">
        <f t="shared" ref="AB5:AB18" si="4">Y5-Z5</f>
        <v>-126</v>
      </c>
      <c r="AC5">
        <f t="shared" ref="AC5:AC18" si="5">Q5-V5</f>
        <v>-314</v>
      </c>
    </row>
    <row r="6" spans="1:29" x14ac:dyDescent="0.4">
      <c r="A6">
        <v>3</v>
      </c>
      <c r="B6" t="s">
        <v>103</v>
      </c>
      <c r="C6">
        <v>748</v>
      </c>
      <c r="D6">
        <v>956</v>
      </c>
      <c r="E6">
        <v>985</v>
      </c>
      <c r="F6">
        <v>951</v>
      </c>
      <c r="G6">
        <v>1073</v>
      </c>
      <c r="H6">
        <v>1252</v>
      </c>
      <c r="I6">
        <v>1317</v>
      </c>
      <c r="J6">
        <v>1107</v>
      </c>
      <c r="K6">
        <v>1121</v>
      </c>
      <c r="L6">
        <v>1348</v>
      </c>
      <c r="M6">
        <f t="shared" si="0"/>
        <v>210</v>
      </c>
      <c r="N6">
        <f t="shared" si="1"/>
        <v>-227</v>
      </c>
      <c r="O6">
        <f t="shared" si="2"/>
        <v>-504</v>
      </c>
      <c r="Q6">
        <v>1034</v>
      </c>
      <c r="R6">
        <v>1108</v>
      </c>
      <c r="S6">
        <v>1172</v>
      </c>
      <c r="T6">
        <v>1304</v>
      </c>
      <c r="U6">
        <v>1243</v>
      </c>
      <c r="V6">
        <v>1444</v>
      </c>
      <c r="W6">
        <v>1516</v>
      </c>
      <c r="X6">
        <v>1235</v>
      </c>
      <c r="Y6">
        <v>1296</v>
      </c>
      <c r="Z6">
        <v>1500</v>
      </c>
      <c r="AA6">
        <f t="shared" si="3"/>
        <v>281</v>
      </c>
      <c r="AB6">
        <f t="shared" si="4"/>
        <v>-204</v>
      </c>
      <c r="AC6">
        <f t="shared" si="5"/>
        <v>-410</v>
      </c>
    </row>
    <row r="7" spans="1:29" x14ac:dyDescent="0.4">
      <c r="A7">
        <v>4</v>
      </c>
      <c r="B7" t="s">
        <v>104</v>
      </c>
      <c r="C7">
        <v>1218</v>
      </c>
      <c r="D7">
        <v>1532</v>
      </c>
      <c r="E7">
        <v>1510</v>
      </c>
      <c r="F7">
        <v>1533</v>
      </c>
      <c r="G7">
        <v>1575</v>
      </c>
      <c r="H7">
        <v>1527</v>
      </c>
      <c r="I7">
        <v>1458</v>
      </c>
      <c r="J7">
        <v>1429</v>
      </c>
      <c r="K7">
        <v>1391</v>
      </c>
      <c r="L7">
        <v>1449</v>
      </c>
      <c r="M7">
        <f t="shared" si="0"/>
        <v>29</v>
      </c>
      <c r="N7">
        <f t="shared" si="1"/>
        <v>-58</v>
      </c>
      <c r="O7">
        <f t="shared" si="2"/>
        <v>-309</v>
      </c>
      <c r="Q7">
        <v>1346</v>
      </c>
      <c r="R7">
        <v>1611</v>
      </c>
      <c r="S7">
        <v>1694</v>
      </c>
      <c r="T7">
        <v>1652</v>
      </c>
      <c r="U7">
        <v>1652</v>
      </c>
      <c r="V7">
        <v>1575</v>
      </c>
      <c r="W7">
        <v>1590</v>
      </c>
      <c r="X7">
        <v>1506</v>
      </c>
      <c r="Y7">
        <v>1504</v>
      </c>
      <c r="Z7">
        <v>1577</v>
      </c>
      <c r="AA7">
        <f t="shared" si="3"/>
        <v>84</v>
      </c>
      <c r="AB7">
        <f t="shared" si="4"/>
        <v>-73</v>
      </c>
      <c r="AC7">
        <f t="shared" si="5"/>
        <v>-229</v>
      </c>
    </row>
    <row r="8" spans="1:29" x14ac:dyDescent="0.4">
      <c r="A8">
        <v>5</v>
      </c>
      <c r="B8" t="s">
        <v>105</v>
      </c>
      <c r="C8">
        <v>1083</v>
      </c>
      <c r="D8">
        <v>1229</v>
      </c>
      <c r="E8">
        <v>1229</v>
      </c>
      <c r="F8">
        <v>1136</v>
      </c>
      <c r="G8">
        <v>1240</v>
      </c>
      <c r="H8">
        <v>1276</v>
      </c>
      <c r="I8">
        <v>1423</v>
      </c>
      <c r="J8">
        <v>1329</v>
      </c>
      <c r="K8">
        <v>1325</v>
      </c>
      <c r="L8">
        <v>1462</v>
      </c>
      <c r="M8">
        <f t="shared" si="0"/>
        <v>94</v>
      </c>
      <c r="N8">
        <f t="shared" si="1"/>
        <v>-137</v>
      </c>
      <c r="O8">
        <f t="shared" si="2"/>
        <v>-193</v>
      </c>
      <c r="Q8">
        <v>1461</v>
      </c>
      <c r="R8">
        <v>1426</v>
      </c>
      <c r="S8">
        <v>1377</v>
      </c>
      <c r="T8">
        <v>1439</v>
      </c>
      <c r="U8">
        <v>1479</v>
      </c>
      <c r="V8">
        <v>1424</v>
      </c>
      <c r="W8">
        <v>1578</v>
      </c>
      <c r="X8">
        <v>1439</v>
      </c>
      <c r="Y8">
        <v>1430</v>
      </c>
      <c r="Z8">
        <v>1595</v>
      </c>
      <c r="AA8">
        <f t="shared" si="3"/>
        <v>139</v>
      </c>
      <c r="AB8">
        <f t="shared" si="4"/>
        <v>-165</v>
      </c>
      <c r="AC8">
        <f t="shared" si="5"/>
        <v>37</v>
      </c>
    </row>
    <row r="9" spans="1:29" x14ac:dyDescent="0.4">
      <c r="A9">
        <v>6</v>
      </c>
      <c r="B9" t="s">
        <v>106</v>
      </c>
      <c r="C9">
        <v>957</v>
      </c>
      <c r="D9">
        <v>1181</v>
      </c>
      <c r="E9">
        <v>1028</v>
      </c>
      <c r="F9">
        <v>1182</v>
      </c>
      <c r="G9">
        <v>1264</v>
      </c>
      <c r="H9">
        <v>1294</v>
      </c>
      <c r="I9">
        <v>1312</v>
      </c>
      <c r="J9">
        <v>1237</v>
      </c>
      <c r="K9">
        <v>1162</v>
      </c>
      <c r="L9">
        <v>1323</v>
      </c>
      <c r="M9">
        <f t="shared" si="0"/>
        <v>75</v>
      </c>
      <c r="N9">
        <f t="shared" si="1"/>
        <v>-161</v>
      </c>
      <c r="O9">
        <f t="shared" si="2"/>
        <v>-337</v>
      </c>
      <c r="Q9">
        <v>1239</v>
      </c>
      <c r="R9">
        <v>1403</v>
      </c>
      <c r="S9">
        <v>1149</v>
      </c>
      <c r="T9">
        <v>1285</v>
      </c>
      <c r="U9">
        <v>1372</v>
      </c>
      <c r="V9">
        <v>1409</v>
      </c>
      <c r="W9">
        <v>1464</v>
      </c>
      <c r="X9">
        <v>1427</v>
      </c>
      <c r="Y9">
        <v>1326</v>
      </c>
      <c r="Z9">
        <v>1445</v>
      </c>
      <c r="AA9">
        <f t="shared" si="3"/>
        <v>37</v>
      </c>
      <c r="AB9">
        <f t="shared" si="4"/>
        <v>-119</v>
      </c>
      <c r="AC9">
        <f t="shared" si="5"/>
        <v>-170</v>
      </c>
    </row>
    <row r="10" spans="1:29" x14ac:dyDescent="0.4">
      <c r="A10">
        <v>7</v>
      </c>
      <c r="B10" t="s">
        <v>107</v>
      </c>
      <c r="C10">
        <v>1311</v>
      </c>
      <c r="D10">
        <v>1335</v>
      </c>
      <c r="E10">
        <v>1369</v>
      </c>
      <c r="F10">
        <v>1446</v>
      </c>
      <c r="G10">
        <v>1469</v>
      </c>
      <c r="H10">
        <v>1485</v>
      </c>
      <c r="I10">
        <v>1440</v>
      </c>
      <c r="J10">
        <v>1322</v>
      </c>
      <c r="K10">
        <v>1340</v>
      </c>
      <c r="L10">
        <v>1411</v>
      </c>
      <c r="M10">
        <f t="shared" si="0"/>
        <v>118</v>
      </c>
      <c r="N10">
        <f t="shared" si="1"/>
        <v>-71</v>
      </c>
      <c r="O10">
        <f t="shared" si="2"/>
        <v>-174</v>
      </c>
      <c r="Q10">
        <v>1546</v>
      </c>
      <c r="R10">
        <v>1539</v>
      </c>
      <c r="S10">
        <v>1470</v>
      </c>
      <c r="T10">
        <v>1552</v>
      </c>
      <c r="U10">
        <v>1604</v>
      </c>
      <c r="V10">
        <v>1609</v>
      </c>
      <c r="W10">
        <v>1531</v>
      </c>
      <c r="X10">
        <v>1444</v>
      </c>
      <c r="Y10">
        <v>1462</v>
      </c>
      <c r="Z10">
        <v>1554</v>
      </c>
      <c r="AA10">
        <f t="shared" si="3"/>
        <v>87</v>
      </c>
      <c r="AB10">
        <f t="shared" si="4"/>
        <v>-92</v>
      </c>
      <c r="AC10">
        <f t="shared" si="5"/>
        <v>-63</v>
      </c>
    </row>
    <row r="11" spans="1:29" x14ac:dyDescent="0.4">
      <c r="A11">
        <v>8</v>
      </c>
      <c r="B11" t="s">
        <v>108</v>
      </c>
      <c r="C11">
        <v>1123</v>
      </c>
      <c r="D11">
        <v>1306</v>
      </c>
      <c r="E11">
        <v>1229</v>
      </c>
      <c r="F11">
        <v>1263</v>
      </c>
      <c r="G11">
        <v>1414</v>
      </c>
      <c r="H11">
        <v>1487</v>
      </c>
      <c r="I11">
        <v>1363</v>
      </c>
      <c r="J11">
        <v>1333</v>
      </c>
      <c r="K11">
        <v>1201</v>
      </c>
      <c r="L11">
        <v>1409</v>
      </c>
      <c r="M11">
        <f t="shared" si="0"/>
        <v>30</v>
      </c>
      <c r="N11">
        <f t="shared" si="1"/>
        <v>-208</v>
      </c>
      <c r="O11">
        <f t="shared" si="2"/>
        <v>-364</v>
      </c>
      <c r="Q11">
        <v>1302</v>
      </c>
      <c r="R11">
        <v>1419</v>
      </c>
      <c r="S11">
        <v>1367</v>
      </c>
      <c r="T11">
        <v>1524</v>
      </c>
      <c r="U11">
        <v>1545</v>
      </c>
      <c r="V11">
        <v>1612</v>
      </c>
      <c r="W11">
        <v>1528</v>
      </c>
      <c r="X11">
        <v>1471</v>
      </c>
      <c r="Y11">
        <v>1409</v>
      </c>
      <c r="Z11">
        <v>1624</v>
      </c>
      <c r="AA11">
        <f t="shared" si="3"/>
        <v>57</v>
      </c>
      <c r="AB11">
        <f t="shared" si="4"/>
        <v>-215</v>
      </c>
      <c r="AC11">
        <f t="shared" si="5"/>
        <v>-310</v>
      </c>
    </row>
    <row r="12" spans="1:29" x14ac:dyDescent="0.4">
      <c r="A12">
        <v>9</v>
      </c>
      <c r="B12" t="s">
        <v>109</v>
      </c>
      <c r="C12">
        <v>1325</v>
      </c>
      <c r="D12">
        <v>1380</v>
      </c>
      <c r="E12">
        <v>1458</v>
      </c>
      <c r="F12">
        <v>1531</v>
      </c>
      <c r="G12">
        <v>1555</v>
      </c>
      <c r="H12">
        <v>1517</v>
      </c>
      <c r="I12">
        <v>1551</v>
      </c>
      <c r="J12">
        <v>1484</v>
      </c>
      <c r="K12">
        <v>1416</v>
      </c>
      <c r="L12">
        <v>1591</v>
      </c>
      <c r="M12">
        <f t="shared" si="0"/>
        <v>67</v>
      </c>
      <c r="N12">
        <f t="shared" si="1"/>
        <v>-175</v>
      </c>
      <c r="O12">
        <f t="shared" si="2"/>
        <v>-192</v>
      </c>
      <c r="Q12">
        <v>1494</v>
      </c>
      <c r="R12">
        <v>1498</v>
      </c>
      <c r="S12">
        <v>1577</v>
      </c>
      <c r="T12">
        <v>1644</v>
      </c>
      <c r="U12">
        <v>1610</v>
      </c>
      <c r="V12">
        <v>1579</v>
      </c>
      <c r="W12">
        <v>1629</v>
      </c>
      <c r="X12">
        <v>1582</v>
      </c>
      <c r="Y12">
        <v>1516</v>
      </c>
      <c r="Z12">
        <v>1666</v>
      </c>
      <c r="AA12">
        <f t="shared" si="3"/>
        <v>47</v>
      </c>
      <c r="AB12">
        <f t="shared" si="4"/>
        <v>-150</v>
      </c>
      <c r="AC12">
        <f t="shared" si="5"/>
        <v>-85</v>
      </c>
    </row>
    <row r="13" spans="1:29" x14ac:dyDescent="0.4">
      <c r="A13">
        <v>10</v>
      </c>
      <c r="B13" t="s">
        <v>110</v>
      </c>
      <c r="C13">
        <v>802</v>
      </c>
      <c r="D13">
        <v>1247</v>
      </c>
      <c r="E13">
        <v>1410</v>
      </c>
      <c r="F13">
        <v>1495</v>
      </c>
      <c r="G13">
        <v>1430</v>
      </c>
      <c r="H13">
        <v>1386</v>
      </c>
      <c r="I13">
        <v>1498</v>
      </c>
      <c r="J13">
        <v>1475</v>
      </c>
      <c r="K13">
        <v>1234</v>
      </c>
      <c r="L13">
        <v>1567</v>
      </c>
      <c r="M13">
        <f t="shared" si="0"/>
        <v>23</v>
      </c>
      <c r="N13">
        <f t="shared" si="1"/>
        <v>-333</v>
      </c>
      <c r="O13">
        <f t="shared" si="2"/>
        <v>-584</v>
      </c>
      <c r="Q13">
        <v>1059</v>
      </c>
      <c r="R13">
        <v>1539</v>
      </c>
      <c r="S13">
        <v>1550</v>
      </c>
      <c r="T13">
        <v>1575</v>
      </c>
      <c r="U13">
        <v>1537</v>
      </c>
      <c r="V13">
        <v>1566</v>
      </c>
      <c r="W13">
        <v>1628</v>
      </c>
      <c r="X13">
        <v>1562</v>
      </c>
      <c r="Y13">
        <v>1432</v>
      </c>
      <c r="Z13">
        <v>1693</v>
      </c>
      <c r="AA13">
        <f t="shared" si="3"/>
        <v>66</v>
      </c>
      <c r="AB13">
        <f t="shared" si="4"/>
        <v>-261</v>
      </c>
      <c r="AC13">
        <f t="shared" si="5"/>
        <v>-507</v>
      </c>
    </row>
    <row r="14" spans="1:29" x14ac:dyDescent="0.4">
      <c r="A14">
        <v>11</v>
      </c>
      <c r="B14" t="s">
        <v>111</v>
      </c>
      <c r="C14">
        <v>1463</v>
      </c>
      <c r="D14">
        <v>1441</v>
      </c>
      <c r="E14">
        <v>1504</v>
      </c>
      <c r="F14">
        <v>1512</v>
      </c>
      <c r="G14">
        <v>1544</v>
      </c>
      <c r="H14">
        <v>1497</v>
      </c>
      <c r="I14">
        <v>1411</v>
      </c>
      <c r="J14">
        <v>1466</v>
      </c>
      <c r="K14">
        <v>1388</v>
      </c>
      <c r="L14">
        <v>1491</v>
      </c>
      <c r="M14">
        <f t="shared" si="0"/>
        <v>-55</v>
      </c>
      <c r="N14">
        <f t="shared" si="1"/>
        <v>-103</v>
      </c>
      <c r="O14">
        <f t="shared" si="2"/>
        <v>-34</v>
      </c>
      <c r="Q14">
        <v>1521</v>
      </c>
      <c r="R14">
        <v>1640</v>
      </c>
      <c r="S14">
        <v>1635</v>
      </c>
      <c r="T14">
        <v>1590</v>
      </c>
      <c r="U14">
        <v>1650</v>
      </c>
      <c r="V14">
        <v>1575</v>
      </c>
      <c r="W14">
        <v>1487</v>
      </c>
      <c r="X14">
        <v>1534</v>
      </c>
      <c r="Y14">
        <v>1490</v>
      </c>
      <c r="Z14">
        <v>1600</v>
      </c>
      <c r="AA14">
        <f t="shared" si="3"/>
        <v>-47</v>
      </c>
      <c r="AB14">
        <f t="shared" si="4"/>
        <v>-110</v>
      </c>
      <c r="AC14">
        <f t="shared" si="5"/>
        <v>-54</v>
      </c>
    </row>
    <row r="15" spans="1:29" x14ac:dyDescent="0.4">
      <c r="A15">
        <v>12</v>
      </c>
      <c r="B15" t="s">
        <v>112</v>
      </c>
      <c r="C15">
        <v>1325</v>
      </c>
      <c r="D15">
        <v>1446</v>
      </c>
      <c r="E15">
        <v>1527</v>
      </c>
      <c r="F15">
        <v>1403</v>
      </c>
      <c r="G15">
        <v>1523</v>
      </c>
      <c r="H15">
        <v>1442</v>
      </c>
      <c r="I15">
        <v>1516</v>
      </c>
      <c r="J15">
        <v>1297</v>
      </c>
      <c r="K15">
        <v>1373</v>
      </c>
      <c r="L15">
        <v>1478</v>
      </c>
      <c r="M15">
        <f t="shared" si="0"/>
        <v>219</v>
      </c>
      <c r="N15">
        <f t="shared" si="1"/>
        <v>-105</v>
      </c>
      <c r="O15">
        <f t="shared" si="2"/>
        <v>-117</v>
      </c>
      <c r="Q15">
        <v>1544</v>
      </c>
      <c r="R15">
        <v>1551</v>
      </c>
      <c r="S15">
        <v>1674</v>
      </c>
      <c r="T15">
        <v>1616</v>
      </c>
      <c r="U15">
        <v>1667</v>
      </c>
      <c r="V15">
        <v>1592</v>
      </c>
      <c r="W15">
        <v>1673</v>
      </c>
      <c r="X15">
        <v>1504</v>
      </c>
      <c r="Y15">
        <v>1529</v>
      </c>
      <c r="Z15">
        <v>1628</v>
      </c>
      <c r="AA15">
        <f t="shared" si="3"/>
        <v>169</v>
      </c>
      <c r="AB15">
        <f t="shared" si="4"/>
        <v>-99</v>
      </c>
      <c r="AC15">
        <f t="shared" si="5"/>
        <v>-48</v>
      </c>
    </row>
    <row r="16" spans="1:29" x14ac:dyDescent="0.4">
      <c r="A16">
        <v>13</v>
      </c>
      <c r="B16" t="s">
        <v>113</v>
      </c>
      <c r="C16">
        <v>983</v>
      </c>
      <c r="D16">
        <v>1178</v>
      </c>
      <c r="E16">
        <v>1274</v>
      </c>
      <c r="F16">
        <v>1345</v>
      </c>
      <c r="G16">
        <v>1327</v>
      </c>
      <c r="H16">
        <v>1220</v>
      </c>
      <c r="I16">
        <v>1299</v>
      </c>
      <c r="J16">
        <v>1077</v>
      </c>
      <c r="K16">
        <v>1043</v>
      </c>
      <c r="L16">
        <v>1196</v>
      </c>
      <c r="M16">
        <f t="shared" si="0"/>
        <v>222</v>
      </c>
      <c r="N16">
        <f t="shared" si="1"/>
        <v>-153</v>
      </c>
      <c r="O16">
        <f t="shared" si="2"/>
        <v>-237</v>
      </c>
      <c r="Q16">
        <v>1258</v>
      </c>
      <c r="R16">
        <v>1344</v>
      </c>
      <c r="S16">
        <v>1437</v>
      </c>
      <c r="T16">
        <v>1512</v>
      </c>
      <c r="U16">
        <v>1556</v>
      </c>
      <c r="V16">
        <v>1411</v>
      </c>
      <c r="W16">
        <v>1392</v>
      </c>
      <c r="X16">
        <v>1287</v>
      </c>
      <c r="Y16">
        <v>1326</v>
      </c>
      <c r="Z16">
        <v>1310</v>
      </c>
      <c r="AA16">
        <f t="shared" si="3"/>
        <v>105</v>
      </c>
      <c r="AB16">
        <f t="shared" si="4"/>
        <v>16</v>
      </c>
      <c r="AC16">
        <f t="shared" si="5"/>
        <v>-153</v>
      </c>
    </row>
    <row r="17" spans="1:29" x14ac:dyDescent="0.4">
      <c r="A17">
        <v>14</v>
      </c>
      <c r="B17" t="s">
        <v>114</v>
      </c>
      <c r="C17">
        <v>1272</v>
      </c>
      <c r="D17">
        <v>1343</v>
      </c>
      <c r="E17">
        <v>1355</v>
      </c>
      <c r="F17">
        <v>1426</v>
      </c>
      <c r="G17">
        <v>1476</v>
      </c>
      <c r="H17">
        <v>1558</v>
      </c>
      <c r="I17">
        <v>1491</v>
      </c>
      <c r="J17">
        <v>1377</v>
      </c>
      <c r="K17">
        <v>1438</v>
      </c>
      <c r="L17">
        <v>1459</v>
      </c>
      <c r="M17">
        <f t="shared" si="0"/>
        <v>114</v>
      </c>
      <c r="N17">
        <f t="shared" si="1"/>
        <v>-21</v>
      </c>
      <c r="O17">
        <f t="shared" si="2"/>
        <v>-286</v>
      </c>
      <c r="Q17">
        <v>1437</v>
      </c>
      <c r="R17">
        <v>1447</v>
      </c>
      <c r="S17">
        <v>1522</v>
      </c>
      <c r="T17">
        <v>1538</v>
      </c>
      <c r="U17">
        <v>1569</v>
      </c>
      <c r="V17">
        <v>1607</v>
      </c>
      <c r="W17">
        <v>1626</v>
      </c>
      <c r="X17">
        <v>1533</v>
      </c>
      <c r="Y17">
        <v>1522</v>
      </c>
      <c r="Z17">
        <v>1598</v>
      </c>
      <c r="AA17">
        <f t="shared" si="3"/>
        <v>93</v>
      </c>
      <c r="AB17">
        <f t="shared" si="4"/>
        <v>-76</v>
      </c>
      <c r="AC17">
        <f t="shared" si="5"/>
        <v>-170</v>
      </c>
    </row>
    <row r="18" spans="1:29" x14ac:dyDescent="0.4">
      <c r="A18">
        <v>15</v>
      </c>
      <c r="B18" t="s">
        <v>115</v>
      </c>
      <c r="C18">
        <v>1334</v>
      </c>
      <c r="D18">
        <v>1410</v>
      </c>
      <c r="E18">
        <v>1310</v>
      </c>
      <c r="F18">
        <v>1299</v>
      </c>
      <c r="G18">
        <v>1429</v>
      </c>
      <c r="H18">
        <v>1445</v>
      </c>
      <c r="I18">
        <v>1400</v>
      </c>
      <c r="J18">
        <v>1264</v>
      </c>
      <c r="K18">
        <v>1354</v>
      </c>
      <c r="L18">
        <v>1388</v>
      </c>
      <c r="M18">
        <f t="shared" si="0"/>
        <v>136</v>
      </c>
      <c r="N18">
        <f t="shared" si="1"/>
        <v>-34</v>
      </c>
      <c r="O18">
        <f t="shared" si="2"/>
        <v>-111</v>
      </c>
      <c r="Q18">
        <v>1439</v>
      </c>
      <c r="R18">
        <v>1570</v>
      </c>
      <c r="S18">
        <v>1498</v>
      </c>
      <c r="T18">
        <v>1455</v>
      </c>
      <c r="U18">
        <v>1580</v>
      </c>
      <c r="V18">
        <v>1549</v>
      </c>
      <c r="W18">
        <v>1603</v>
      </c>
      <c r="X18">
        <v>1402</v>
      </c>
      <c r="Y18">
        <v>1490</v>
      </c>
      <c r="Z18">
        <v>1533</v>
      </c>
      <c r="AA18">
        <f t="shared" si="3"/>
        <v>201</v>
      </c>
      <c r="AB18">
        <f t="shared" si="4"/>
        <v>-43</v>
      </c>
      <c r="AC18">
        <f t="shared" si="5"/>
        <v>-110</v>
      </c>
    </row>
    <row r="19" spans="1:29" x14ac:dyDescent="0.4">
      <c r="M19" s="1" t="s">
        <v>49</v>
      </c>
    </row>
    <row r="20" spans="1:29" x14ac:dyDescent="0.4">
      <c r="B20" s="1" t="s">
        <v>48</v>
      </c>
      <c r="C20">
        <f>AVERAGE(C4:C18)</f>
        <v>1159.7333333333333</v>
      </c>
      <c r="D20">
        <f t="shared" ref="D20:L20" si="6">AVERAGE(D4:D18)</f>
        <v>1317.0666666666666</v>
      </c>
      <c r="E20">
        <f t="shared" si="6"/>
        <v>1329.8666666666666</v>
      </c>
      <c r="F20">
        <f t="shared" si="6"/>
        <v>1363</v>
      </c>
      <c r="G20">
        <f t="shared" si="6"/>
        <v>1421.4</v>
      </c>
      <c r="H20">
        <f t="shared" si="6"/>
        <v>1422.6666666666667</v>
      </c>
      <c r="I20">
        <f t="shared" si="6"/>
        <v>1425</v>
      </c>
      <c r="J20">
        <f t="shared" si="6"/>
        <v>1330.1333333333334</v>
      </c>
      <c r="K20">
        <f t="shared" si="6"/>
        <v>1311.8666666666666</v>
      </c>
      <c r="L20">
        <f t="shared" si="6"/>
        <v>1445.1333333333334</v>
      </c>
      <c r="M20">
        <f>AVERAGE(M4:M18)</f>
        <v>94.86666666666666</v>
      </c>
      <c r="N20">
        <f>AVERAGE(N4:N18)</f>
        <v>-133.26666666666668</v>
      </c>
      <c r="O20">
        <f>AVERAGE(O4:O18)</f>
        <v>-262.93333333333334</v>
      </c>
      <c r="Q20">
        <f>AVERAGE(Q4:Q18)</f>
        <v>1364.6</v>
      </c>
      <c r="R20">
        <f t="shared" ref="R20:Z20" si="7">AVERAGE(R4:R18)</f>
        <v>1473.1333333333334</v>
      </c>
      <c r="S20">
        <f t="shared" si="7"/>
        <v>1480.6666666666667</v>
      </c>
      <c r="T20">
        <f t="shared" si="7"/>
        <v>1519.8</v>
      </c>
      <c r="U20">
        <f t="shared" si="7"/>
        <v>1550.6666666666667</v>
      </c>
      <c r="V20">
        <f t="shared" si="7"/>
        <v>1544.7333333333333</v>
      </c>
      <c r="W20">
        <f t="shared" si="7"/>
        <v>1565.7333333333333</v>
      </c>
      <c r="X20">
        <f t="shared" si="7"/>
        <v>1468.8</v>
      </c>
      <c r="Y20">
        <f t="shared" si="7"/>
        <v>1459.2666666666667</v>
      </c>
      <c r="Z20">
        <f t="shared" si="7"/>
        <v>1573</v>
      </c>
      <c r="AA20">
        <f>AVERAGE(AA4:AA18)</f>
        <v>96.933333333333337</v>
      </c>
      <c r="AB20">
        <f t="shared" ref="AB20:AC20" si="8">AVERAGE(AB4:AB18)</f>
        <v>-113.73333333333333</v>
      </c>
      <c r="AC20">
        <f t="shared" si="8"/>
        <v>-180.13333333333333</v>
      </c>
    </row>
    <row r="23" spans="1:29" x14ac:dyDescent="0.4">
      <c r="B23" s="1" t="s">
        <v>52</v>
      </c>
      <c r="M23" s="1" t="s">
        <v>45</v>
      </c>
      <c r="N23" s="1" t="s">
        <v>46</v>
      </c>
      <c r="O23" s="1" t="s">
        <v>47</v>
      </c>
      <c r="AA23" s="1" t="s">
        <v>45</v>
      </c>
      <c r="AB23" s="1" t="s">
        <v>46</v>
      </c>
      <c r="AC23" s="1" t="s">
        <v>47</v>
      </c>
    </row>
    <row r="25" spans="1:29" x14ac:dyDescent="0.4">
      <c r="A25">
        <v>1</v>
      </c>
      <c r="B25" t="s">
        <v>12</v>
      </c>
      <c r="M25">
        <f>M4-M$20</f>
        <v>-45.86666666666666</v>
      </c>
      <c r="N25">
        <f>N4-N$20</f>
        <v>31.26666666666668</v>
      </c>
      <c r="O25">
        <f>O4-O$20</f>
        <v>74.933333333333337</v>
      </c>
      <c r="AA25">
        <f>AA4-AA$20</f>
        <v>13.066666666666663</v>
      </c>
      <c r="AB25">
        <f>AB4-AB$20</f>
        <v>124.73333333333333</v>
      </c>
      <c r="AC25">
        <f>AC4-AC$20</f>
        <v>64.133333333333326</v>
      </c>
    </row>
    <row r="26" spans="1:29" x14ac:dyDescent="0.4">
      <c r="A26">
        <v>2</v>
      </c>
      <c r="B26" t="s">
        <v>13</v>
      </c>
      <c r="M26">
        <f t="shared" ref="M26:O39" si="9">M5-M$20</f>
        <v>-2.86666666666666</v>
      </c>
      <c r="N26">
        <f t="shared" si="9"/>
        <v>22.26666666666668</v>
      </c>
      <c r="O26">
        <f t="shared" si="9"/>
        <v>-51.066666666666663</v>
      </c>
      <c r="AA26">
        <f t="shared" ref="AA26:AC39" si="10">AA5-AA$20</f>
        <v>-71.933333333333337</v>
      </c>
      <c r="AB26">
        <f t="shared" si="10"/>
        <v>-12.266666666666666</v>
      </c>
      <c r="AC26">
        <f t="shared" si="10"/>
        <v>-133.86666666666667</v>
      </c>
    </row>
    <row r="27" spans="1:29" x14ac:dyDescent="0.4">
      <c r="A27">
        <v>3</v>
      </c>
      <c r="B27" t="s">
        <v>14</v>
      </c>
      <c r="M27">
        <f t="shared" si="9"/>
        <v>115.13333333333334</v>
      </c>
      <c r="N27">
        <f t="shared" si="9"/>
        <v>-93.73333333333332</v>
      </c>
      <c r="O27">
        <f t="shared" si="9"/>
        <v>-241.06666666666666</v>
      </c>
      <c r="AA27">
        <f t="shared" si="10"/>
        <v>184.06666666666666</v>
      </c>
      <c r="AB27">
        <f t="shared" si="10"/>
        <v>-90.266666666666666</v>
      </c>
      <c r="AC27">
        <f t="shared" si="10"/>
        <v>-229.86666666666667</v>
      </c>
    </row>
    <row r="28" spans="1:29" x14ac:dyDescent="0.4">
      <c r="A28">
        <v>4</v>
      </c>
      <c r="B28" t="s">
        <v>15</v>
      </c>
      <c r="M28">
        <f t="shared" si="9"/>
        <v>-65.86666666666666</v>
      </c>
      <c r="N28">
        <f t="shared" si="9"/>
        <v>75.26666666666668</v>
      </c>
      <c r="O28">
        <f t="shared" si="9"/>
        <v>-46.066666666666663</v>
      </c>
      <c r="AA28">
        <f t="shared" si="10"/>
        <v>-12.933333333333337</v>
      </c>
      <c r="AB28">
        <f t="shared" si="10"/>
        <v>40.733333333333334</v>
      </c>
      <c r="AC28">
        <f t="shared" si="10"/>
        <v>-48.866666666666674</v>
      </c>
    </row>
    <row r="29" spans="1:29" x14ac:dyDescent="0.4">
      <c r="A29">
        <v>5</v>
      </c>
      <c r="B29" t="s">
        <v>16</v>
      </c>
      <c r="M29">
        <f t="shared" si="9"/>
        <v>-0.86666666666666003</v>
      </c>
      <c r="N29">
        <f t="shared" si="9"/>
        <v>-3.7333333333333201</v>
      </c>
      <c r="O29">
        <f t="shared" si="9"/>
        <v>69.933333333333337</v>
      </c>
      <c r="AA29">
        <f t="shared" si="10"/>
        <v>42.066666666666663</v>
      </c>
      <c r="AB29">
        <f t="shared" si="10"/>
        <v>-51.266666666666666</v>
      </c>
      <c r="AC29">
        <f t="shared" si="10"/>
        <v>217.13333333333333</v>
      </c>
    </row>
    <row r="30" spans="1:29" x14ac:dyDescent="0.4">
      <c r="A30">
        <v>6</v>
      </c>
      <c r="B30" t="s">
        <v>17</v>
      </c>
      <c r="M30">
        <f t="shared" si="9"/>
        <v>-19.86666666666666</v>
      </c>
      <c r="N30">
        <f t="shared" si="9"/>
        <v>-27.73333333333332</v>
      </c>
      <c r="O30">
        <f t="shared" si="9"/>
        <v>-74.066666666666663</v>
      </c>
      <c r="AA30">
        <f t="shared" si="10"/>
        <v>-59.933333333333337</v>
      </c>
      <c r="AB30">
        <f t="shared" si="10"/>
        <v>-5.2666666666666657</v>
      </c>
      <c r="AC30">
        <f t="shared" si="10"/>
        <v>10.133333333333326</v>
      </c>
    </row>
    <row r="31" spans="1:29" x14ac:dyDescent="0.4">
      <c r="A31">
        <v>7</v>
      </c>
      <c r="B31" t="s">
        <v>18</v>
      </c>
      <c r="M31">
        <f t="shared" si="9"/>
        <v>23.13333333333334</v>
      </c>
      <c r="N31">
        <f t="shared" si="9"/>
        <v>62.26666666666668</v>
      </c>
      <c r="O31">
        <f t="shared" si="9"/>
        <v>88.933333333333337</v>
      </c>
      <c r="AA31">
        <f t="shared" si="10"/>
        <v>-9.9333333333333371</v>
      </c>
      <c r="AB31">
        <f t="shared" si="10"/>
        <v>21.733333333333334</v>
      </c>
      <c r="AC31">
        <f t="shared" si="10"/>
        <v>117.13333333333333</v>
      </c>
    </row>
    <row r="32" spans="1:29" x14ac:dyDescent="0.4">
      <c r="A32">
        <v>8</v>
      </c>
      <c r="B32" t="s">
        <v>19</v>
      </c>
      <c r="M32">
        <f t="shared" si="9"/>
        <v>-64.86666666666666</v>
      </c>
      <c r="N32">
        <f t="shared" si="9"/>
        <v>-74.73333333333332</v>
      </c>
      <c r="O32">
        <f t="shared" si="9"/>
        <v>-101.06666666666666</v>
      </c>
      <c r="AA32">
        <f t="shared" si="10"/>
        <v>-39.933333333333337</v>
      </c>
      <c r="AB32">
        <f t="shared" si="10"/>
        <v>-101.26666666666667</v>
      </c>
      <c r="AC32">
        <f t="shared" si="10"/>
        <v>-129.86666666666667</v>
      </c>
    </row>
    <row r="33" spans="1:29" x14ac:dyDescent="0.4">
      <c r="A33">
        <v>9</v>
      </c>
      <c r="B33" t="s">
        <v>20</v>
      </c>
      <c r="M33">
        <f t="shared" si="9"/>
        <v>-27.86666666666666</v>
      </c>
      <c r="N33">
        <f t="shared" si="9"/>
        <v>-41.73333333333332</v>
      </c>
      <c r="O33">
        <f t="shared" si="9"/>
        <v>70.933333333333337</v>
      </c>
      <c r="AA33">
        <f t="shared" si="10"/>
        <v>-49.933333333333337</v>
      </c>
      <c r="AB33">
        <f t="shared" si="10"/>
        <v>-36.266666666666666</v>
      </c>
      <c r="AC33">
        <f t="shared" si="10"/>
        <v>95.133333333333326</v>
      </c>
    </row>
    <row r="34" spans="1:29" x14ac:dyDescent="0.4">
      <c r="A34">
        <v>10</v>
      </c>
      <c r="B34" t="s">
        <v>21</v>
      </c>
      <c r="M34">
        <f t="shared" si="9"/>
        <v>-71.86666666666666</v>
      </c>
      <c r="N34">
        <f t="shared" si="9"/>
        <v>-199.73333333333332</v>
      </c>
      <c r="O34">
        <f t="shared" si="9"/>
        <v>-321.06666666666666</v>
      </c>
      <c r="AA34">
        <f t="shared" si="10"/>
        <v>-30.933333333333337</v>
      </c>
      <c r="AB34">
        <f t="shared" si="10"/>
        <v>-147.26666666666665</v>
      </c>
      <c r="AC34">
        <f t="shared" si="10"/>
        <v>-326.86666666666667</v>
      </c>
    </row>
    <row r="35" spans="1:29" x14ac:dyDescent="0.4">
      <c r="A35">
        <v>11</v>
      </c>
      <c r="B35" t="s">
        <v>22</v>
      </c>
      <c r="M35">
        <f t="shared" si="9"/>
        <v>-149.86666666666667</v>
      </c>
      <c r="N35">
        <f t="shared" si="9"/>
        <v>30.26666666666668</v>
      </c>
      <c r="O35">
        <f t="shared" si="9"/>
        <v>228.93333333333334</v>
      </c>
      <c r="AA35">
        <f t="shared" si="10"/>
        <v>-143.93333333333334</v>
      </c>
      <c r="AB35">
        <f t="shared" si="10"/>
        <v>3.7333333333333343</v>
      </c>
      <c r="AC35">
        <f t="shared" si="10"/>
        <v>126.13333333333333</v>
      </c>
    </row>
    <row r="36" spans="1:29" x14ac:dyDescent="0.4">
      <c r="A36">
        <v>12</v>
      </c>
      <c r="B36" t="s">
        <v>23</v>
      </c>
      <c r="M36">
        <f t="shared" si="9"/>
        <v>124.13333333333334</v>
      </c>
      <c r="N36">
        <f t="shared" si="9"/>
        <v>28.26666666666668</v>
      </c>
      <c r="O36">
        <f t="shared" si="9"/>
        <v>145.93333333333334</v>
      </c>
      <c r="AA36">
        <f t="shared" si="10"/>
        <v>72.066666666666663</v>
      </c>
      <c r="AB36">
        <f t="shared" si="10"/>
        <v>14.733333333333334</v>
      </c>
      <c r="AC36">
        <f t="shared" si="10"/>
        <v>132.13333333333333</v>
      </c>
    </row>
    <row r="37" spans="1:29" x14ac:dyDescent="0.4">
      <c r="A37">
        <v>13</v>
      </c>
      <c r="B37" t="s">
        <v>24</v>
      </c>
      <c r="M37">
        <f t="shared" si="9"/>
        <v>127.13333333333334</v>
      </c>
      <c r="N37">
        <f t="shared" si="9"/>
        <v>-19.73333333333332</v>
      </c>
      <c r="O37">
        <f t="shared" si="9"/>
        <v>25.933333333333337</v>
      </c>
      <c r="AA37">
        <f t="shared" si="10"/>
        <v>8.0666666666666629</v>
      </c>
      <c r="AB37">
        <f t="shared" si="10"/>
        <v>129.73333333333335</v>
      </c>
      <c r="AC37">
        <f t="shared" si="10"/>
        <v>27.133333333333326</v>
      </c>
    </row>
    <row r="38" spans="1:29" x14ac:dyDescent="0.4">
      <c r="A38">
        <v>14</v>
      </c>
      <c r="B38" t="s">
        <v>25</v>
      </c>
      <c r="M38">
        <f t="shared" si="9"/>
        <v>19.13333333333334</v>
      </c>
      <c r="N38">
        <f t="shared" si="9"/>
        <v>112.26666666666668</v>
      </c>
      <c r="O38">
        <f t="shared" si="9"/>
        <v>-23.066666666666663</v>
      </c>
      <c r="AA38">
        <f t="shared" si="10"/>
        <v>-3.9333333333333371</v>
      </c>
      <c r="AB38">
        <f t="shared" si="10"/>
        <v>37.733333333333334</v>
      </c>
      <c r="AC38">
        <f t="shared" si="10"/>
        <v>10.133333333333326</v>
      </c>
    </row>
    <row r="39" spans="1:29" x14ac:dyDescent="0.4">
      <c r="A39">
        <v>15</v>
      </c>
      <c r="B39" t="s">
        <v>26</v>
      </c>
      <c r="M39">
        <f t="shared" si="9"/>
        <v>41.13333333333334</v>
      </c>
      <c r="N39">
        <f t="shared" si="9"/>
        <v>99.26666666666668</v>
      </c>
      <c r="O39">
        <f t="shared" si="9"/>
        <v>151.93333333333334</v>
      </c>
      <c r="AA39">
        <f t="shared" si="10"/>
        <v>104.06666666666666</v>
      </c>
      <c r="AB39">
        <f t="shared" si="10"/>
        <v>70.733333333333334</v>
      </c>
      <c r="AC39">
        <f t="shared" si="10"/>
        <v>70.133333333333326</v>
      </c>
    </row>
    <row r="41" spans="1:29" x14ac:dyDescent="0.4">
      <c r="B41" s="1" t="s">
        <v>68</v>
      </c>
    </row>
    <row r="43" spans="1:29" x14ac:dyDescent="0.4">
      <c r="B43" t="s">
        <v>99</v>
      </c>
      <c r="Y43" t="s">
        <v>45</v>
      </c>
      <c r="AA43" t="s">
        <v>76</v>
      </c>
      <c r="AC43" t="s">
        <v>77</v>
      </c>
    </row>
    <row r="44" spans="1:29" x14ac:dyDescent="0.4">
      <c r="B44" s="1" t="s">
        <v>69</v>
      </c>
      <c r="Y44" t="s">
        <v>61</v>
      </c>
      <c r="AA44" t="s">
        <v>78</v>
      </c>
      <c r="AC44" t="s">
        <v>79</v>
      </c>
    </row>
    <row r="45" spans="1:29" x14ac:dyDescent="0.4">
      <c r="B45" t="s">
        <v>45</v>
      </c>
      <c r="D45" t="s">
        <v>70</v>
      </c>
      <c r="F45" t="s">
        <v>71</v>
      </c>
      <c r="Y45" t="s">
        <v>62</v>
      </c>
      <c r="AA45" t="s">
        <v>80</v>
      </c>
      <c r="AC45" t="s">
        <v>81</v>
      </c>
    </row>
    <row r="46" spans="1:29" x14ac:dyDescent="0.4">
      <c r="B46" t="s">
        <v>61</v>
      </c>
      <c r="D46" t="s">
        <v>72</v>
      </c>
      <c r="F46" t="s">
        <v>73</v>
      </c>
    </row>
    <row r="47" spans="1:29" x14ac:dyDescent="0.4">
      <c r="B47" t="s">
        <v>62</v>
      </c>
      <c r="D47" t="s">
        <v>74</v>
      </c>
      <c r="F47" t="s">
        <v>75</v>
      </c>
    </row>
    <row r="48" spans="1:29" x14ac:dyDescent="0.4">
      <c r="AA48" s="2" t="s">
        <v>84</v>
      </c>
      <c r="AB48" s="2" t="s">
        <v>87</v>
      </c>
      <c r="AC48" s="2" t="s">
        <v>89</v>
      </c>
    </row>
    <row r="49" spans="2:29" x14ac:dyDescent="0.4">
      <c r="B49" t="s">
        <v>82</v>
      </c>
      <c r="M49" s="2" t="s">
        <v>84</v>
      </c>
      <c r="N49" s="2" t="s">
        <v>87</v>
      </c>
      <c r="O49" s="2" t="s">
        <v>89</v>
      </c>
      <c r="AA49" s="2" t="s">
        <v>85</v>
      </c>
      <c r="AB49" s="2" t="s">
        <v>88</v>
      </c>
      <c r="AC49" s="2" t="s">
        <v>90</v>
      </c>
    </row>
    <row r="50" spans="2:29" x14ac:dyDescent="0.4">
      <c r="B50" t="s">
        <v>83</v>
      </c>
      <c r="M50" s="2" t="s">
        <v>85</v>
      </c>
      <c r="N50" s="2" t="s">
        <v>88</v>
      </c>
      <c r="O50" s="2" t="s">
        <v>90</v>
      </c>
    </row>
    <row r="51" spans="2:29" x14ac:dyDescent="0.4">
      <c r="AA51" t="s">
        <v>91</v>
      </c>
      <c r="AB51" t="s">
        <v>93</v>
      </c>
      <c r="AC51" t="s">
        <v>94</v>
      </c>
    </row>
    <row r="52" spans="2:29" x14ac:dyDescent="0.4">
      <c r="B52" t="s">
        <v>86</v>
      </c>
      <c r="M52" t="s">
        <v>91</v>
      </c>
      <c r="N52" t="s">
        <v>95</v>
      </c>
      <c r="O52" t="s">
        <v>96</v>
      </c>
    </row>
    <row r="57" spans="2:29" x14ac:dyDescent="0.4">
      <c r="B57" s="1" t="s">
        <v>51</v>
      </c>
    </row>
    <row r="58" spans="2:29" x14ac:dyDescent="0.4">
      <c r="B58" t="s">
        <v>50</v>
      </c>
      <c r="M58" cm="1">
        <f t="array" ref="M58">SQRT( SUM( (M4:M18-M20)^2) / (14 * 15) )</f>
        <v>20.339468239213339</v>
      </c>
      <c r="N58" cm="1">
        <f t="array" ref="N58">SQRT( SUM( (N4:N18-N20)^2) / (14 * 15) )</f>
        <v>20.972423314498965</v>
      </c>
      <c r="O58" cm="1">
        <f t="array" ref="O58">SQRT( SUM( (O4:O18-O20)^2) / (14 * 15) )</f>
        <v>37.989280025099134</v>
      </c>
      <c r="AA58" cm="1">
        <f t="array" ref="AA58">SQRT( SUM( (AA4:AA18-AA20)^2) / (14 * 15) )</f>
        <v>20.321104831856498</v>
      </c>
      <c r="AB58" cm="1">
        <f t="array" ref="AB58">SQRT( SUM( (AB4:AB18-AB20)^2) / (14 * 15) )</f>
        <v>20.164907439993172</v>
      </c>
      <c r="AC58" cm="1">
        <f t="array" ref="AC58">SQRT( SUM( (AC4:AC18-AC20)^2) / (14 * 15) )</f>
        <v>38.428271669333022</v>
      </c>
    </row>
    <row r="59" spans="2:29" x14ac:dyDescent="0.4">
      <c r="M59" cm="1">
        <f t="array" ref="M59">SQRT( SUM( (M25:M39^2) ) / (14 * 15) )</f>
        <v>20.339468239213339</v>
      </c>
      <c r="N59" cm="1">
        <f t="array" ref="N59">SQRT( SUM( (N25:N39^2) ) / (14 * 15) )</f>
        <v>20.972423314498965</v>
      </c>
      <c r="O59" cm="1">
        <f t="array" ref="O59">SQRT( SUM( (O25:O39^2) ) / (14 * 15) )</f>
        <v>37.989280025099134</v>
      </c>
    </row>
    <row r="61" spans="2:29" x14ac:dyDescent="0.4">
      <c r="B61" s="1" t="s">
        <v>53</v>
      </c>
      <c r="M61">
        <f>M20/M58</f>
        <v>4.664166513644104</v>
      </c>
      <c r="N61">
        <f>N20/N58</f>
        <v>-6.3543761571193729</v>
      </c>
      <c r="O61">
        <f>O20/O58</f>
        <v>-6.9212507623102075</v>
      </c>
      <c r="AA61">
        <f>AA20/AA58</f>
        <v>4.770081850145039</v>
      </c>
      <c r="AB61">
        <f>AB20/AB58</f>
        <v>-5.640161437476543</v>
      </c>
      <c r="AC61">
        <f>AC20/AC58</f>
        <v>-4.6875210751954119</v>
      </c>
    </row>
    <row r="62" spans="2:29" x14ac:dyDescent="0.4">
      <c r="M62" s="1" t="s">
        <v>97</v>
      </c>
      <c r="N62" s="1" t="s">
        <v>97</v>
      </c>
      <c r="O62" s="1" t="s">
        <v>97</v>
      </c>
      <c r="AA62" s="1" t="s">
        <v>97</v>
      </c>
      <c r="AB62" s="1" t="s">
        <v>97</v>
      </c>
      <c r="AC62" s="1" t="s">
        <v>97</v>
      </c>
    </row>
    <row r="64" spans="2:29" x14ac:dyDescent="0.4">
      <c r="I64" s="1" t="s">
        <v>98</v>
      </c>
      <c r="M64" s="2" t="s">
        <v>85</v>
      </c>
      <c r="N64" s="2" t="s">
        <v>88</v>
      </c>
      <c r="O64" s="2" t="s">
        <v>90</v>
      </c>
      <c r="AA64" s="2" t="s">
        <v>85</v>
      </c>
      <c r="AB64" s="2" t="s">
        <v>88</v>
      </c>
      <c r="AC64" s="2" t="s">
        <v>90</v>
      </c>
    </row>
    <row r="68" spans="2:29" x14ac:dyDescent="0.4">
      <c r="B68" s="1" t="s">
        <v>54</v>
      </c>
      <c r="E68" t="s">
        <v>55</v>
      </c>
      <c r="M68">
        <f>TINV(0.05,14)</f>
        <v>2.1447866879178044</v>
      </c>
    </row>
    <row r="69" spans="2:29" x14ac:dyDescent="0.4">
      <c r="B69" s="1" t="s">
        <v>92</v>
      </c>
      <c r="E69" t="s">
        <v>56</v>
      </c>
      <c r="M69">
        <f>TINV(0.025,14)</f>
        <v>2.5095694114933247</v>
      </c>
    </row>
    <row r="70" spans="2:29" x14ac:dyDescent="0.4">
      <c r="E70" t="s">
        <v>58</v>
      </c>
      <c r="M70">
        <f>TINV(0.02,14)</f>
        <v>2.6244940675900517</v>
      </c>
    </row>
    <row r="71" spans="2:29" x14ac:dyDescent="0.4">
      <c r="E71" t="s">
        <v>59</v>
      </c>
      <c r="M71">
        <f>TINV(0.015,14)</f>
        <v>2.7714298404150832</v>
      </c>
    </row>
    <row r="72" spans="2:29" x14ac:dyDescent="0.4">
      <c r="E72" t="s">
        <v>60</v>
      </c>
      <c r="M72">
        <f>TINV(0.01,14)</f>
        <v>2.9768427343708348</v>
      </c>
    </row>
    <row r="73" spans="2:29" x14ac:dyDescent="0.4">
      <c r="E73" t="s">
        <v>57</v>
      </c>
      <c r="M73">
        <f>TINV(0.001,14)</f>
        <v>4.1404541127382029</v>
      </c>
    </row>
    <row r="76" spans="2:29" x14ac:dyDescent="0.4">
      <c r="B76" s="1" t="s">
        <v>63</v>
      </c>
    </row>
    <row r="79" spans="2:29" x14ac:dyDescent="0.4">
      <c r="B79" t="s">
        <v>64</v>
      </c>
      <c r="M79" cm="1">
        <f t="array" ref="M79">SUM( (I4:I18 *J4:J18) ) - 15 * I20 * J20</f>
        <v>119942.99999999627</v>
      </c>
      <c r="N79" cm="1">
        <f t="array" ref="N79">SUM( (K4:K18 *L4:L18) ) - 15 * K20 * L20</f>
        <v>150741.26666666567</v>
      </c>
      <c r="O79" cm="1">
        <f t="array" ref="O79">SUM( (C4:C18 *H4:H18) ) - 15 * C20 * H20</f>
        <v>244702.66666666418</v>
      </c>
      <c r="AA79" cm="1">
        <f t="array" ref="AA79">SUM( (W4:W18 *X4:X18) ) - 15 * W20 * X20</f>
        <v>76415.20000000298</v>
      </c>
      <c r="AB79" cm="1">
        <f t="array" ref="AB79">SUM( (Y4:Y18 *Z4:Z18) ) - 15 * Y20 * Z20</f>
        <v>85482</v>
      </c>
      <c r="AC79" cm="1">
        <f t="array" ref="AC79">SUM( (Q4:Q18 *V4:V18) ) - 15 * Q20 * V20</f>
        <v>78496.39999999851</v>
      </c>
    </row>
    <row r="80" spans="2:29" x14ac:dyDescent="0.4">
      <c r="B80" t="s">
        <v>65</v>
      </c>
      <c r="M80" cm="1">
        <f t="array" ref="M80">SQRT(SUM( (I4:I18)^2 ) - (15 * (I20^2)) )</f>
        <v>309.81284673170029</v>
      </c>
      <c r="N80" cm="1">
        <f t="array" ref="N80">SQRT(SUM( (K4:K18)^2 ) - (15 * (K20^2)) )</f>
        <v>484.99869415632247</v>
      </c>
      <c r="O80" cm="1">
        <f t="array" ref="O80">SQRT(SUM( (C4:C18)^2 ) - (15 * (C20^2)) )</f>
        <v>788.4788731052555</v>
      </c>
      <c r="AA80" cm="1">
        <f t="array" ref="AA80">SQRT(SUM( (W4:W18)^2 ) - (15 * (W20^2)) )</f>
        <v>308.20923628815842</v>
      </c>
      <c r="AB80" cm="1">
        <f t="array" ref="AB80">SQRT(SUM( (Y4:Y18)^2 ) - (15 * (Y20^2)) )</f>
        <v>352.98007498063868</v>
      </c>
      <c r="AC80" cm="1">
        <f t="array" ref="AC80">SQRT(SUM( (Q4:Q18)^2 ) - (15 * (Q20^2)) )</f>
        <v>615.92012469150995</v>
      </c>
    </row>
    <row r="81" spans="2:29" x14ac:dyDescent="0.4">
      <c r="B81" t="s">
        <v>66</v>
      </c>
      <c r="M81" cm="1">
        <f t="array" ref="M81">SQRT(SUM( (J4:J18)^2 ) - (15 * (J20^2)) )</f>
        <v>480.39331108304435</v>
      </c>
      <c r="N81" cm="1">
        <f t="array" ref="N81">SQRT(SUM( (L4:L18)^2 ) - (15 * (L20^2)) )</f>
        <v>398.27846205051924</v>
      </c>
      <c r="O81" cm="1">
        <f t="array" ref="O81">SQRT(SUM( (H4:H18)^2 ) - (15 * (H20^2)) )</f>
        <v>413.24972272625712</v>
      </c>
      <c r="AA81" cm="1">
        <f t="array" ref="AA81">SQRT(SUM( (X4:X18)^2 ) - (15 * (X20^2)) )</f>
        <v>380.20573378107048</v>
      </c>
      <c r="AB81" cm="1">
        <f t="array" ref="AB81">SQRT(SUM( (Z4:Z18)^2 ) - (15 * (Z20^2)) )</f>
        <v>362.98760309410017</v>
      </c>
      <c r="AC81" cm="1">
        <f t="array" ref="AC81">SQRT(SUM( (V4:V18)^2 ) - (15 * (V20^2)) )</f>
        <v>296.2244644409663</v>
      </c>
    </row>
    <row r="83" spans="2:29" x14ac:dyDescent="0.4">
      <c r="B83" t="s">
        <v>67</v>
      </c>
      <c r="M83">
        <f>M79/(M80*M81)</f>
        <v>0.80589513330780016</v>
      </c>
      <c r="N83">
        <f>N79/(N80*N81)</f>
        <v>0.78037755451885038</v>
      </c>
      <c r="O83">
        <f>O79/(O80*O81)</f>
        <v>0.75099331333608144</v>
      </c>
      <c r="AA83">
        <f>AA79/(AA80*AA81)</f>
        <v>0.6521018656623444</v>
      </c>
      <c r="AB83">
        <f>AB79/(AB80*AB81)</f>
        <v>0.66716413324681256</v>
      </c>
      <c r="AC83">
        <f>AC79/(AC80*AC81)</f>
        <v>0.4302336966584967</v>
      </c>
    </row>
  </sheetData>
  <phoneticPr fontId="2" type="noConversion"/>
  <conditionalFormatting sqref="I4">
    <cfRule type="expression" dxfId="11" priority="15">
      <formula>$J4&gt;$I4</formula>
    </cfRule>
    <cfRule type="expression" dxfId="10" priority="27">
      <formula>$I4&gt;$J4</formula>
    </cfRule>
  </conditionalFormatting>
  <conditionalFormatting sqref="I5:I18">
    <cfRule type="expression" dxfId="9" priority="13">
      <formula>$J5&gt;$I5</formula>
    </cfRule>
    <cfRule type="expression" dxfId="8" priority="14">
      <formula>$I5&gt;$J5</formula>
    </cfRule>
  </conditionalFormatting>
  <conditionalFormatting sqref="L4">
    <cfRule type="expression" dxfId="7" priority="11">
      <formula>$K4&gt;$L4</formula>
    </cfRule>
    <cfRule type="expression" dxfId="6" priority="12">
      <formula>$L4&gt;$K4</formula>
    </cfRule>
  </conditionalFormatting>
  <conditionalFormatting sqref="L5:L18">
    <cfRule type="expression" dxfId="5" priority="9">
      <formula>$K5&gt;$L5</formula>
    </cfRule>
    <cfRule type="expression" dxfId="4" priority="10">
      <formula>$L5&gt;$K5</formula>
    </cfRule>
  </conditionalFormatting>
  <conditionalFormatting sqref="W4:W18">
    <cfRule type="expression" dxfId="3" priority="28">
      <formula>$X4&gt;$W4</formula>
    </cfRule>
    <cfRule type="expression" dxfId="2" priority="29">
      <formula>$W4&gt;$X4</formula>
    </cfRule>
  </conditionalFormatting>
  <conditionalFormatting sqref="Z4:Z18">
    <cfRule type="expression" dxfId="1" priority="32">
      <formula>$Y4&gt;$Z4</formula>
    </cfRule>
    <cfRule type="expression" dxfId="0" priority="33">
      <formula>$Z4&gt;$Y4</formula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6B059-3DBE-4ED5-B6B7-00B545E0A9E9}">
  <dimension ref="A1:AF20"/>
  <sheetViews>
    <sheetView workbookViewId="0">
      <selection activeCell="B4" sqref="B4:B18"/>
    </sheetView>
  </sheetViews>
  <sheetFormatPr baseColWidth="10" defaultRowHeight="14.6" x14ac:dyDescent="0.4"/>
  <cols>
    <col min="3" max="4" width="11.07421875" hidden="1" customWidth="1"/>
    <col min="5" max="5" width="11.84375" bestFit="1" customWidth="1"/>
    <col min="6" max="7" width="11.84375" hidden="1" customWidth="1"/>
    <col min="8" max="8" width="11.84375" bestFit="1" customWidth="1"/>
    <col min="9" max="9" width="11.07421875" hidden="1" customWidth="1"/>
    <col min="10" max="10" width="10.84375" hidden="1" customWidth="1"/>
    <col min="11" max="11" width="10.84375" bestFit="1" customWidth="1"/>
    <col min="12" max="13" width="11.07421875" hidden="1" customWidth="1"/>
    <col min="15" max="15" width="9.84375" hidden="1" customWidth="1"/>
    <col min="16" max="16" width="11.84375" hidden="1" customWidth="1"/>
    <col min="17" max="17" width="11.84375" bestFit="1" customWidth="1"/>
    <col min="18" max="19" width="11.84375" hidden="1" customWidth="1"/>
    <col min="21" max="21" width="10.84375" hidden="1" customWidth="1"/>
    <col min="22" max="22" width="11.84375" hidden="1" customWidth="1"/>
    <col min="23" max="23" width="11.84375" bestFit="1" customWidth="1"/>
    <col min="24" max="25" width="11.84375" hidden="1" customWidth="1"/>
    <col min="27" max="27" width="11.84375" hidden="1" customWidth="1"/>
    <col min="28" max="28" width="10.84375" hidden="1" customWidth="1"/>
    <col min="29" max="29" width="11.84375" bestFit="1" customWidth="1"/>
    <col min="30" max="30" width="11.84375" hidden="1" customWidth="1"/>
    <col min="31" max="31" width="10.84375" hidden="1" customWidth="1"/>
  </cols>
  <sheetData>
    <row r="1" spans="1:32" x14ac:dyDescent="0.4">
      <c r="A1" s="1" t="s">
        <v>11</v>
      </c>
      <c r="B1" s="1" t="s">
        <v>10</v>
      </c>
      <c r="C1" s="1" t="s">
        <v>0</v>
      </c>
      <c r="D1" s="1" t="s">
        <v>0</v>
      </c>
      <c r="E1" s="1" t="s">
        <v>0</v>
      </c>
      <c r="F1" s="1" t="s">
        <v>1</v>
      </c>
      <c r="G1" s="1" t="s">
        <v>1</v>
      </c>
      <c r="H1" s="1" t="s">
        <v>1</v>
      </c>
      <c r="I1" s="1" t="s">
        <v>2</v>
      </c>
      <c r="J1" s="1" t="s">
        <v>2</v>
      </c>
      <c r="K1" s="1" t="s">
        <v>2</v>
      </c>
      <c r="L1" s="1" t="s">
        <v>3</v>
      </c>
      <c r="M1" s="1" t="s">
        <v>3</v>
      </c>
      <c r="N1" s="1" t="s">
        <v>3</v>
      </c>
      <c r="O1" s="1" t="s">
        <v>4</v>
      </c>
      <c r="P1" s="1" t="s">
        <v>4</v>
      </c>
      <c r="Q1" s="1" t="s">
        <v>4</v>
      </c>
      <c r="R1" s="1" t="s">
        <v>5</v>
      </c>
      <c r="S1" s="1" t="s">
        <v>5</v>
      </c>
      <c r="T1" s="1" t="s">
        <v>5</v>
      </c>
      <c r="U1" s="1" t="s">
        <v>6</v>
      </c>
      <c r="V1" s="1" t="s">
        <v>6</v>
      </c>
      <c r="W1" s="1" t="s">
        <v>6</v>
      </c>
      <c r="X1" s="1" t="s">
        <v>7</v>
      </c>
      <c r="Y1" s="1" t="s">
        <v>7</v>
      </c>
      <c r="Z1" s="1" t="s">
        <v>7</v>
      </c>
      <c r="AA1" s="1" t="s">
        <v>8</v>
      </c>
      <c r="AB1" s="1" t="s">
        <v>8</v>
      </c>
      <c r="AC1" s="1" t="s">
        <v>8</v>
      </c>
      <c r="AD1" s="1" t="s">
        <v>9</v>
      </c>
      <c r="AE1" s="1" t="s">
        <v>9</v>
      </c>
      <c r="AF1" s="1" t="s">
        <v>9</v>
      </c>
    </row>
    <row r="2" spans="1:32" x14ac:dyDescent="0.4">
      <c r="C2" t="s">
        <v>27</v>
      </c>
      <c r="D2" t="s">
        <v>28</v>
      </c>
      <c r="E2" t="s">
        <v>29</v>
      </c>
      <c r="F2" t="s">
        <v>27</v>
      </c>
      <c r="G2" t="s">
        <v>28</v>
      </c>
      <c r="H2" t="s">
        <v>29</v>
      </c>
      <c r="I2" t="s">
        <v>27</v>
      </c>
      <c r="J2" t="s">
        <v>28</v>
      </c>
      <c r="K2" t="s">
        <v>29</v>
      </c>
      <c r="L2" t="s">
        <v>27</v>
      </c>
      <c r="M2" t="s">
        <v>28</v>
      </c>
      <c r="N2" t="s">
        <v>29</v>
      </c>
      <c r="O2" t="s">
        <v>27</v>
      </c>
      <c r="P2" t="s">
        <v>28</v>
      </c>
      <c r="Q2" t="s">
        <v>29</v>
      </c>
      <c r="R2" t="s">
        <v>27</v>
      </c>
      <c r="S2" t="s">
        <v>28</v>
      </c>
      <c r="T2" t="s">
        <v>29</v>
      </c>
      <c r="U2" t="s">
        <v>27</v>
      </c>
      <c r="V2" t="s">
        <v>28</v>
      </c>
      <c r="W2" t="s">
        <v>29</v>
      </c>
      <c r="X2" t="s">
        <v>27</v>
      </c>
      <c r="Y2" t="s">
        <v>28</v>
      </c>
      <c r="Z2" t="s">
        <v>29</v>
      </c>
      <c r="AA2" t="s">
        <v>27</v>
      </c>
      <c r="AB2" t="s">
        <v>28</v>
      </c>
      <c r="AC2" t="s">
        <v>29</v>
      </c>
      <c r="AD2" t="s">
        <v>27</v>
      </c>
      <c r="AE2" t="s">
        <v>28</v>
      </c>
      <c r="AF2" t="s">
        <v>29</v>
      </c>
    </row>
    <row r="4" spans="1:32" x14ac:dyDescent="0.4">
      <c r="A4">
        <v>1</v>
      </c>
      <c r="B4" t="s">
        <v>101</v>
      </c>
      <c r="C4" s="3">
        <v>0.66944459999999995</v>
      </c>
      <c r="D4" s="4">
        <v>0.67464789999999997</v>
      </c>
      <c r="E4" s="4">
        <v>0.67204629999999999</v>
      </c>
      <c r="F4" s="4">
        <v>0.76666670000000003</v>
      </c>
      <c r="G4" s="4">
        <v>0.78611120000000001</v>
      </c>
      <c r="H4" s="4">
        <v>0.776389</v>
      </c>
      <c r="I4" s="4">
        <v>0.71666680000000005</v>
      </c>
      <c r="J4" s="4">
        <v>0.73750009999999999</v>
      </c>
      <c r="K4" s="4">
        <v>0.72708340000000005</v>
      </c>
      <c r="L4" s="4">
        <v>0.82361130000000005</v>
      </c>
      <c r="M4" s="4">
        <v>0.83611139999999995</v>
      </c>
      <c r="N4" s="4">
        <v>0.82986130000000002</v>
      </c>
      <c r="O4" s="4">
        <v>0.78333350000000002</v>
      </c>
      <c r="P4" s="4">
        <v>0.84027790000000002</v>
      </c>
      <c r="Q4" s="4">
        <v>0.81180569999999996</v>
      </c>
      <c r="R4" s="4">
        <v>0.71944450000000004</v>
      </c>
      <c r="S4" s="4">
        <v>0.73611110000000002</v>
      </c>
      <c r="T4" s="4">
        <v>0.72777780000000003</v>
      </c>
      <c r="U4" s="4">
        <v>0.71111089999999999</v>
      </c>
      <c r="V4" s="4">
        <v>0.79027780000000003</v>
      </c>
      <c r="W4" s="4">
        <v>0.75069439999999998</v>
      </c>
      <c r="X4" s="4">
        <v>0.7527779</v>
      </c>
      <c r="Y4" s="4">
        <v>0.80277779999999999</v>
      </c>
      <c r="Z4" s="4">
        <v>0.77777779999999996</v>
      </c>
      <c r="AA4" s="4">
        <v>0.73239449999999995</v>
      </c>
      <c r="AB4" s="4">
        <v>0.79722230000000005</v>
      </c>
      <c r="AC4" s="4">
        <v>0.76480840000000005</v>
      </c>
      <c r="AD4" s="4">
        <v>0.7527779</v>
      </c>
      <c r="AE4" s="4">
        <v>0.79722230000000005</v>
      </c>
      <c r="AF4" s="7">
        <v>0.77500009999999997</v>
      </c>
    </row>
    <row r="5" spans="1:32" x14ac:dyDescent="0.4">
      <c r="A5">
        <v>2</v>
      </c>
      <c r="B5" t="s">
        <v>102</v>
      </c>
      <c r="C5" s="5">
        <v>0.5236111</v>
      </c>
      <c r="D5" s="6">
        <v>0.55915499999999996</v>
      </c>
      <c r="E5" s="6">
        <v>0.54138310000000001</v>
      </c>
      <c r="F5" s="6">
        <v>0.54444440000000005</v>
      </c>
      <c r="G5" s="6">
        <v>0.65416660000000004</v>
      </c>
      <c r="H5" s="6">
        <v>0.59930550000000005</v>
      </c>
      <c r="I5" s="6">
        <v>0.59583339999999996</v>
      </c>
      <c r="J5" s="6">
        <v>0.67916679999999996</v>
      </c>
      <c r="K5" s="6">
        <v>0.63750010000000001</v>
      </c>
      <c r="L5" s="6">
        <v>0.63142869999999995</v>
      </c>
      <c r="M5" s="6">
        <v>0.67361110000000002</v>
      </c>
      <c r="N5" s="6">
        <v>0.65251990000000004</v>
      </c>
      <c r="O5" s="6">
        <v>0.70555559999999995</v>
      </c>
      <c r="P5" s="6">
        <v>0.75138899999999997</v>
      </c>
      <c r="Q5" s="6">
        <v>0.72847229999999996</v>
      </c>
      <c r="R5" s="6">
        <v>0.67777779999999999</v>
      </c>
      <c r="S5" s="6">
        <v>0.6875</v>
      </c>
      <c r="T5" s="6">
        <v>0.68263890000000005</v>
      </c>
      <c r="U5" s="6">
        <v>0.68169020000000002</v>
      </c>
      <c r="V5" s="6">
        <v>0.6222221</v>
      </c>
      <c r="W5" s="6">
        <v>0.65195619999999999</v>
      </c>
      <c r="X5" s="6">
        <v>0.60140850000000001</v>
      </c>
      <c r="Y5" s="6">
        <v>0.68055560000000004</v>
      </c>
      <c r="Z5" s="6">
        <v>0.64098200000000005</v>
      </c>
      <c r="AA5" s="6">
        <v>0.66249999999999998</v>
      </c>
      <c r="AB5" s="6">
        <v>0.7319445</v>
      </c>
      <c r="AC5" s="6">
        <v>0.69722220000000001</v>
      </c>
      <c r="AD5" s="6">
        <v>0.73333329999999997</v>
      </c>
      <c r="AE5" s="6">
        <v>0.75833340000000005</v>
      </c>
      <c r="AF5" s="8">
        <v>0.74583339999999998</v>
      </c>
    </row>
    <row r="6" spans="1:32" x14ac:dyDescent="0.4">
      <c r="A6">
        <v>3</v>
      </c>
      <c r="B6" t="s">
        <v>103</v>
      </c>
      <c r="C6" s="3">
        <v>0.44788729999999999</v>
      </c>
      <c r="D6" s="4">
        <v>0.3028169</v>
      </c>
      <c r="E6" s="4">
        <v>0.37535210000000002</v>
      </c>
      <c r="F6" s="4">
        <v>0.44861119999999999</v>
      </c>
      <c r="G6" s="4">
        <v>0.42083330000000002</v>
      </c>
      <c r="H6" s="4">
        <v>0.4347222</v>
      </c>
      <c r="I6" s="4">
        <v>0.48472219999999999</v>
      </c>
      <c r="J6" s="4">
        <v>0.37916670000000002</v>
      </c>
      <c r="K6" s="4">
        <v>0.43194440000000001</v>
      </c>
      <c r="L6" s="4">
        <v>0.54444440000000005</v>
      </c>
      <c r="M6" s="4">
        <v>0.30138890000000002</v>
      </c>
      <c r="N6" s="4">
        <v>0.42291659999999998</v>
      </c>
      <c r="O6" s="4">
        <v>0.53611109999999995</v>
      </c>
      <c r="P6" s="4">
        <v>0.43888890000000003</v>
      </c>
      <c r="Q6" s="4">
        <v>0.48749999999999999</v>
      </c>
      <c r="R6" s="4">
        <v>0.61527770000000004</v>
      </c>
      <c r="S6" s="4">
        <v>0.50833340000000005</v>
      </c>
      <c r="T6" s="4">
        <v>0.56180560000000002</v>
      </c>
      <c r="U6" s="4">
        <v>0.5861113</v>
      </c>
      <c r="V6" s="4">
        <v>0.60972219999999999</v>
      </c>
      <c r="W6" s="4">
        <v>0.59791669999999997</v>
      </c>
      <c r="X6" s="4">
        <v>0.62676050000000005</v>
      </c>
      <c r="Y6" s="4">
        <v>0.41971819999999999</v>
      </c>
      <c r="Z6" s="4">
        <v>0.52323940000000002</v>
      </c>
      <c r="AA6" s="4">
        <v>0.55138889999999996</v>
      </c>
      <c r="AB6" s="4">
        <v>0.50140850000000003</v>
      </c>
      <c r="AC6" s="4">
        <v>0.5263987</v>
      </c>
      <c r="AD6" s="4">
        <v>0.62777760000000005</v>
      </c>
      <c r="AE6" s="4">
        <v>0.62499990000000005</v>
      </c>
      <c r="AF6" s="7">
        <v>0.62638879999999997</v>
      </c>
    </row>
    <row r="7" spans="1:32" x14ac:dyDescent="0.4">
      <c r="A7">
        <v>4</v>
      </c>
      <c r="B7" t="s">
        <v>104</v>
      </c>
      <c r="C7" s="5">
        <v>0.67428580000000005</v>
      </c>
      <c r="D7" s="6">
        <v>0.57499999999999996</v>
      </c>
      <c r="E7" s="6">
        <v>0.62464280000000005</v>
      </c>
      <c r="F7" s="6">
        <v>0.7888889</v>
      </c>
      <c r="G7" s="6">
        <v>0.79583349999999997</v>
      </c>
      <c r="H7" s="6">
        <v>0.79236110000000004</v>
      </c>
      <c r="I7" s="6">
        <v>0.76111110000000004</v>
      </c>
      <c r="J7" s="6">
        <v>0.83239450000000004</v>
      </c>
      <c r="K7" s="6">
        <v>0.79675280000000004</v>
      </c>
      <c r="L7" s="6">
        <v>0.75416669999999997</v>
      </c>
      <c r="M7" s="6">
        <v>0.82638909999999999</v>
      </c>
      <c r="N7" s="6">
        <v>0.79027789999999998</v>
      </c>
      <c r="O7" s="6">
        <v>0.83239439999999998</v>
      </c>
      <c r="P7" s="6">
        <v>0.82816909999999999</v>
      </c>
      <c r="Q7" s="6">
        <v>0.83028170000000001</v>
      </c>
      <c r="R7" s="6">
        <v>0.80138900000000002</v>
      </c>
      <c r="S7" s="6">
        <v>0.80555560000000004</v>
      </c>
      <c r="T7" s="6">
        <v>0.80347230000000003</v>
      </c>
      <c r="U7" s="6">
        <v>0.75833340000000005</v>
      </c>
      <c r="V7" s="6">
        <v>0.68333330000000003</v>
      </c>
      <c r="W7" s="6">
        <v>0.72083339999999996</v>
      </c>
      <c r="X7" s="6">
        <v>0.78750010000000004</v>
      </c>
      <c r="Y7" s="6">
        <v>0.7</v>
      </c>
      <c r="Z7" s="6">
        <v>0.74375009999999997</v>
      </c>
      <c r="AA7" s="6">
        <v>0.75694459999999997</v>
      </c>
      <c r="AB7" s="6">
        <v>0.7111111</v>
      </c>
      <c r="AC7" s="6">
        <v>0.73402789999999996</v>
      </c>
      <c r="AD7" s="6">
        <v>0.7944445</v>
      </c>
      <c r="AE7" s="6">
        <v>0.7</v>
      </c>
      <c r="AF7" s="8">
        <v>0.74722230000000001</v>
      </c>
    </row>
    <row r="8" spans="1:32" x14ac:dyDescent="0.4">
      <c r="A8">
        <v>5</v>
      </c>
      <c r="B8" t="s">
        <v>105</v>
      </c>
      <c r="C8" s="3">
        <v>0.53098599999999996</v>
      </c>
      <c r="D8" s="4">
        <v>0.53521129999999995</v>
      </c>
      <c r="E8" s="4">
        <v>0.53309859999999998</v>
      </c>
      <c r="F8" s="4">
        <v>0.62676050000000005</v>
      </c>
      <c r="G8" s="4">
        <v>0.65</v>
      </c>
      <c r="H8" s="4">
        <v>0.63838030000000001</v>
      </c>
      <c r="I8" s="4">
        <v>0.63055559999999999</v>
      </c>
      <c r="J8" s="4">
        <v>0.5861111</v>
      </c>
      <c r="K8" s="4">
        <v>0.60833329999999997</v>
      </c>
      <c r="L8" s="4">
        <v>0.57916659999999998</v>
      </c>
      <c r="M8" s="4">
        <v>0.54444440000000005</v>
      </c>
      <c r="N8" s="4">
        <v>0.56180549999999996</v>
      </c>
      <c r="O8" s="4">
        <v>0.66527769999999997</v>
      </c>
      <c r="P8" s="4">
        <v>0.53521129999999995</v>
      </c>
      <c r="Q8" s="4">
        <v>0.60024449999999996</v>
      </c>
      <c r="R8" s="4">
        <v>0.64166670000000003</v>
      </c>
      <c r="S8" s="4">
        <v>0.60416669999999995</v>
      </c>
      <c r="T8" s="4">
        <v>0.62291669999999999</v>
      </c>
      <c r="U8" s="4">
        <v>0.71944450000000004</v>
      </c>
      <c r="V8" s="4">
        <v>0.66666669999999995</v>
      </c>
      <c r="W8" s="4">
        <v>0.69305559999999999</v>
      </c>
      <c r="X8" s="4">
        <v>0.7263889</v>
      </c>
      <c r="Y8" s="4">
        <v>0.6430555</v>
      </c>
      <c r="Z8" s="4">
        <v>0.68472219999999995</v>
      </c>
      <c r="AA8" s="4">
        <v>0.68472219999999995</v>
      </c>
      <c r="AB8" s="4">
        <v>0.67083320000000002</v>
      </c>
      <c r="AC8" s="4">
        <v>0.67777770000000004</v>
      </c>
      <c r="AD8" s="4">
        <v>0.73055550000000002</v>
      </c>
      <c r="AE8" s="4">
        <v>0.71690149999999997</v>
      </c>
      <c r="AF8" s="7">
        <v>0.7237285</v>
      </c>
    </row>
    <row r="9" spans="1:32" x14ac:dyDescent="0.4">
      <c r="A9">
        <v>6</v>
      </c>
      <c r="B9" t="s">
        <v>106</v>
      </c>
      <c r="C9" s="5">
        <v>0.51690150000000001</v>
      </c>
      <c r="D9" s="6">
        <v>0.52638879999999999</v>
      </c>
      <c r="E9" s="6">
        <v>0.52164520000000003</v>
      </c>
      <c r="F9" s="6">
        <v>0.67083329999999997</v>
      </c>
      <c r="G9" s="6">
        <v>0.63611110000000004</v>
      </c>
      <c r="H9" s="6">
        <v>0.65347219999999995</v>
      </c>
      <c r="I9" s="6">
        <v>0.6144927</v>
      </c>
      <c r="J9" s="6">
        <v>0.58059689999999997</v>
      </c>
      <c r="K9" s="6">
        <v>0.59754479999999999</v>
      </c>
      <c r="L9" s="6">
        <v>0.63611110000000004</v>
      </c>
      <c r="M9" s="6">
        <v>0.64166670000000003</v>
      </c>
      <c r="N9" s="6">
        <v>0.63888900000000004</v>
      </c>
      <c r="O9" s="6">
        <v>0.76619720000000002</v>
      </c>
      <c r="P9" s="6">
        <v>0.7528572</v>
      </c>
      <c r="Q9" s="6">
        <v>0.75952719999999996</v>
      </c>
      <c r="R9" s="6">
        <v>0.72083330000000001</v>
      </c>
      <c r="S9" s="6">
        <v>0.75277780000000005</v>
      </c>
      <c r="T9" s="6">
        <v>0.73680559999999995</v>
      </c>
      <c r="U9" s="6">
        <v>0.77183100000000004</v>
      </c>
      <c r="V9" s="6">
        <v>0.77777790000000002</v>
      </c>
      <c r="W9" s="6">
        <v>0.77480450000000001</v>
      </c>
      <c r="X9" s="6">
        <v>0.7083334</v>
      </c>
      <c r="Y9" s="6">
        <v>0.75633810000000001</v>
      </c>
      <c r="Z9" s="6">
        <v>0.73233570000000003</v>
      </c>
      <c r="AA9" s="6">
        <v>0.68358209999999997</v>
      </c>
      <c r="AB9" s="6">
        <v>0.76176480000000002</v>
      </c>
      <c r="AC9" s="6">
        <v>0.72267340000000002</v>
      </c>
      <c r="AD9" s="6">
        <v>0.70563379999999998</v>
      </c>
      <c r="AE9" s="6">
        <v>0.75833340000000005</v>
      </c>
      <c r="AF9" s="8">
        <v>0.73198350000000001</v>
      </c>
    </row>
    <row r="10" spans="1:32" x14ac:dyDescent="0.4">
      <c r="A10">
        <v>7</v>
      </c>
      <c r="B10" t="s">
        <v>107</v>
      </c>
      <c r="C10" s="3">
        <v>0.83970590000000001</v>
      </c>
      <c r="D10" s="4">
        <v>0.75507250000000004</v>
      </c>
      <c r="E10" s="4">
        <v>0.79738920000000002</v>
      </c>
      <c r="F10" s="4">
        <v>0.80147080000000004</v>
      </c>
      <c r="G10" s="4">
        <v>0.75074640000000004</v>
      </c>
      <c r="H10" s="4">
        <v>0.77610860000000004</v>
      </c>
      <c r="I10" s="4">
        <v>0.68888890000000003</v>
      </c>
      <c r="J10" s="4">
        <v>0.73888889999999996</v>
      </c>
      <c r="K10" s="4">
        <v>0.71388890000000005</v>
      </c>
      <c r="L10" s="4">
        <v>0.71388890000000005</v>
      </c>
      <c r="M10" s="4">
        <v>0.78194470000000005</v>
      </c>
      <c r="N10" s="4">
        <v>0.74791680000000005</v>
      </c>
      <c r="O10" s="4">
        <v>0.74999990000000005</v>
      </c>
      <c r="P10" s="4">
        <v>0.75972240000000002</v>
      </c>
      <c r="Q10" s="4">
        <v>0.75486109999999995</v>
      </c>
      <c r="R10" s="4">
        <v>0.80000009999999999</v>
      </c>
      <c r="S10" s="4">
        <v>0.74507060000000003</v>
      </c>
      <c r="T10" s="4">
        <v>0.77253530000000004</v>
      </c>
      <c r="U10" s="4">
        <v>0.79444440000000005</v>
      </c>
      <c r="V10" s="4">
        <v>0.7442858</v>
      </c>
      <c r="W10" s="4">
        <v>0.76936510000000002</v>
      </c>
      <c r="X10" s="4">
        <v>0.7457144</v>
      </c>
      <c r="Y10" s="4">
        <v>0.70857139999999996</v>
      </c>
      <c r="Z10" s="4">
        <v>0.72714290000000004</v>
      </c>
      <c r="AA10" s="4">
        <v>0.68888899999999997</v>
      </c>
      <c r="AB10" s="4">
        <v>0.74084499999999998</v>
      </c>
      <c r="AC10" s="4">
        <v>0.71486700000000003</v>
      </c>
      <c r="AD10" s="4">
        <v>0.70277769999999995</v>
      </c>
      <c r="AE10" s="4">
        <v>0.73055559999999997</v>
      </c>
      <c r="AF10" s="7">
        <v>0.71666669999999999</v>
      </c>
    </row>
    <row r="11" spans="1:32" x14ac:dyDescent="0.4">
      <c r="A11">
        <v>8</v>
      </c>
      <c r="B11" t="s">
        <v>108</v>
      </c>
      <c r="C11" s="5">
        <v>0.63571420000000001</v>
      </c>
      <c r="D11" s="6">
        <v>0.49428569999999999</v>
      </c>
      <c r="E11" s="6">
        <v>0.56499999999999995</v>
      </c>
      <c r="F11" s="6">
        <v>0.72222220000000004</v>
      </c>
      <c r="G11" s="6">
        <v>0.63749999999999996</v>
      </c>
      <c r="H11" s="6">
        <v>0.6798611</v>
      </c>
      <c r="I11" s="6">
        <v>0.67500000000000004</v>
      </c>
      <c r="J11" s="6">
        <v>0.58472230000000003</v>
      </c>
      <c r="K11" s="6">
        <v>0.62986109999999995</v>
      </c>
      <c r="L11" s="6">
        <v>0.68055560000000004</v>
      </c>
      <c r="M11" s="6">
        <v>0.65277790000000002</v>
      </c>
      <c r="N11" s="6">
        <v>0.66666669999999995</v>
      </c>
      <c r="O11" s="6">
        <v>0.83239450000000004</v>
      </c>
      <c r="P11" s="6">
        <v>0.8333334</v>
      </c>
      <c r="Q11" s="6">
        <v>0.83286389999999999</v>
      </c>
      <c r="R11" s="6">
        <v>0.89722230000000003</v>
      </c>
      <c r="S11" s="6">
        <v>0.82253520000000002</v>
      </c>
      <c r="T11" s="6">
        <v>0.85987880000000005</v>
      </c>
      <c r="U11" s="6">
        <v>0.8042859</v>
      </c>
      <c r="V11" s="6">
        <v>0.74428570000000005</v>
      </c>
      <c r="W11" s="6">
        <v>0.77428580000000002</v>
      </c>
      <c r="X11" s="6">
        <v>0.79142860000000004</v>
      </c>
      <c r="Y11" s="6">
        <v>0.67638900000000002</v>
      </c>
      <c r="Z11" s="6">
        <v>0.73390880000000003</v>
      </c>
      <c r="AA11" s="6">
        <v>0.75492950000000003</v>
      </c>
      <c r="AB11" s="6">
        <v>0.60000010000000004</v>
      </c>
      <c r="AC11" s="6">
        <v>0.67746479999999998</v>
      </c>
      <c r="AD11" s="6">
        <v>0.77042259999999996</v>
      </c>
      <c r="AE11" s="6">
        <v>0.70985920000000002</v>
      </c>
      <c r="AF11" s="8">
        <v>0.74014089999999999</v>
      </c>
    </row>
    <row r="12" spans="1:32" x14ac:dyDescent="0.4">
      <c r="A12">
        <v>9</v>
      </c>
      <c r="B12" t="s">
        <v>109</v>
      </c>
      <c r="C12" s="3">
        <v>0.83380290000000001</v>
      </c>
      <c r="D12" s="4">
        <v>0.83939419999999998</v>
      </c>
      <c r="E12" s="4">
        <v>0.83659850000000002</v>
      </c>
      <c r="F12" s="4">
        <v>0.83802829999999995</v>
      </c>
      <c r="G12" s="4">
        <v>0.79861119999999997</v>
      </c>
      <c r="H12" s="4">
        <v>0.81831969999999998</v>
      </c>
      <c r="I12" s="4">
        <v>0.81527780000000005</v>
      </c>
      <c r="J12" s="4">
        <v>0.79859159999999996</v>
      </c>
      <c r="K12" s="4">
        <v>0.8069347</v>
      </c>
      <c r="L12" s="4">
        <v>0.82499999999999996</v>
      </c>
      <c r="M12" s="4">
        <v>0.83888910000000005</v>
      </c>
      <c r="N12" s="4">
        <v>0.83194460000000003</v>
      </c>
      <c r="O12" s="4">
        <v>0.8361113</v>
      </c>
      <c r="P12" s="4">
        <v>0.78055549999999996</v>
      </c>
      <c r="Q12" s="4">
        <v>0.80833339999999998</v>
      </c>
      <c r="R12" s="4">
        <v>0.82083349999999999</v>
      </c>
      <c r="S12" s="4">
        <v>0.77500000000000002</v>
      </c>
      <c r="T12" s="4">
        <v>0.79791679999999998</v>
      </c>
      <c r="U12" s="4">
        <v>0.83750000000000002</v>
      </c>
      <c r="V12" s="4">
        <v>0.79027780000000003</v>
      </c>
      <c r="W12" s="4">
        <v>0.81388890000000003</v>
      </c>
      <c r="X12" s="4">
        <v>0.86805580000000004</v>
      </c>
      <c r="Y12" s="4">
        <v>0.80833330000000003</v>
      </c>
      <c r="Z12" s="4">
        <v>0.83819449999999995</v>
      </c>
      <c r="AA12" s="4">
        <v>0.86111119999999997</v>
      </c>
      <c r="AB12" s="4">
        <v>0.81666680000000003</v>
      </c>
      <c r="AC12" s="4">
        <v>0.838889</v>
      </c>
      <c r="AD12" s="4">
        <v>0.83055570000000001</v>
      </c>
      <c r="AE12" s="4">
        <v>0.84027790000000002</v>
      </c>
      <c r="AF12" s="7">
        <v>0.83541679999999996</v>
      </c>
    </row>
    <row r="13" spans="1:32" x14ac:dyDescent="0.4">
      <c r="A13">
        <v>10</v>
      </c>
      <c r="B13" t="s">
        <v>110</v>
      </c>
      <c r="C13" s="5">
        <v>0.57096769999999997</v>
      </c>
      <c r="D13" s="6">
        <v>0.50655729999999999</v>
      </c>
      <c r="E13" s="6">
        <v>0.53876250000000003</v>
      </c>
      <c r="F13" s="6">
        <v>0.57361110000000004</v>
      </c>
      <c r="G13" s="6">
        <v>0.75277780000000005</v>
      </c>
      <c r="H13" s="6">
        <v>0.66319439999999996</v>
      </c>
      <c r="I13" s="6">
        <v>0.76111119999999999</v>
      </c>
      <c r="J13" s="6">
        <v>0.80138900000000002</v>
      </c>
      <c r="K13" s="6">
        <v>0.78125009999999995</v>
      </c>
      <c r="L13" s="6">
        <v>0.80277790000000004</v>
      </c>
      <c r="M13" s="6">
        <v>0.85</v>
      </c>
      <c r="N13" s="6">
        <v>0.82638900000000004</v>
      </c>
      <c r="O13" s="6">
        <v>0.7319445</v>
      </c>
      <c r="P13" s="6">
        <v>0.82916679999999998</v>
      </c>
      <c r="Q13" s="6">
        <v>0.78055569999999996</v>
      </c>
      <c r="R13" s="6">
        <v>0.7</v>
      </c>
      <c r="S13" s="6">
        <v>0.78194459999999999</v>
      </c>
      <c r="T13" s="6">
        <v>0.74097230000000003</v>
      </c>
      <c r="U13" s="6">
        <v>0.78591560000000005</v>
      </c>
      <c r="V13" s="6">
        <v>0.78732400000000002</v>
      </c>
      <c r="W13" s="6">
        <v>0.78661979999999998</v>
      </c>
      <c r="X13" s="6">
        <v>0.86056350000000004</v>
      </c>
      <c r="Y13" s="6">
        <v>0.76111110000000004</v>
      </c>
      <c r="Z13" s="6">
        <v>0.81083729999999998</v>
      </c>
      <c r="AA13" s="6">
        <v>0.77971020000000002</v>
      </c>
      <c r="AB13" s="6">
        <v>0.64705869999999999</v>
      </c>
      <c r="AC13" s="6">
        <v>0.71338440000000003</v>
      </c>
      <c r="AD13" s="6">
        <v>0.82916670000000003</v>
      </c>
      <c r="AE13" s="6">
        <v>0.8569445</v>
      </c>
      <c r="AF13" s="8">
        <v>0.84305560000000002</v>
      </c>
    </row>
    <row r="14" spans="1:32" x14ac:dyDescent="0.4">
      <c r="A14">
        <v>11</v>
      </c>
      <c r="B14" t="s">
        <v>111</v>
      </c>
      <c r="C14" s="3">
        <v>0.82222229999999996</v>
      </c>
      <c r="D14" s="4">
        <v>0.78450710000000001</v>
      </c>
      <c r="E14" s="4">
        <v>0.80336470000000004</v>
      </c>
      <c r="F14" s="4">
        <v>0.78142860000000003</v>
      </c>
      <c r="G14" s="4">
        <v>0.75857129999999995</v>
      </c>
      <c r="H14" s="4">
        <v>0.77</v>
      </c>
      <c r="I14" s="4">
        <v>0.70555570000000001</v>
      </c>
      <c r="J14" s="4">
        <v>0.78611120000000001</v>
      </c>
      <c r="K14" s="4">
        <v>0.74583350000000004</v>
      </c>
      <c r="L14" s="4">
        <v>0.76249999999999996</v>
      </c>
      <c r="M14" s="4">
        <v>0.80138900000000002</v>
      </c>
      <c r="N14" s="4">
        <v>0.78194450000000004</v>
      </c>
      <c r="O14" s="4">
        <v>0.80416679999999996</v>
      </c>
      <c r="P14" s="4">
        <v>0.8152779</v>
      </c>
      <c r="Q14" s="4">
        <v>0.80972230000000001</v>
      </c>
      <c r="R14" s="4">
        <v>0.79305570000000003</v>
      </c>
      <c r="S14" s="4">
        <v>0.81805570000000005</v>
      </c>
      <c r="T14" s="4">
        <v>0.80555569999999999</v>
      </c>
      <c r="U14" s="4">
        <v>0.71944450000000004</v>
      </c>
      <c r="V14" s="4">
        <v>0.73472210000000004</v>
      </c>
      <c r="W14" s="4">
        <v>0.72708329999999999</v>
      </c>
      <c r="X14" s="4">
        <v>0.81805550000000005</v>
      </c>
      <c r="Y14" s="4">
        <v>0.79722230000000005</v>
      </c>
      <c r="Z14" s="4">
        <v>0.80763890000000005</v>
      </c>
      <c r="AA14" s="4">
        <v>0.8</v>
      </c>
      <c r="AB14" s="4">
        <v>0.80000020000000005</v>
      </c>
      <c r="AC14" s="4">
        <v>0.80000009999999999</v>
      </c>
      <c r="AD14" s="4">
        <v>0.81805539999999999</v>
      </c>
      <c r="AE14" s="4">
        <v>0.75972229999999996</v>
      </c>
      <c r="AF14" s="7">
        <v>0.78888879999999995</v>
      </c>
    </row>
    <row r="15" spans="1:32" x14ac:dyDescent="0.4">
      <c r="A15">
        <v>12</v>
      </c>
      <c r="B15" t="s">
        <v>112</v>
      </c>
      <c r="C15" s="5">
        <v>0.69444439999999996</v>
      </c>
      <c r="D15" s="6">
        <v>0.68333350000000004</v>
      </c>
      <c r="E15" s="6">
        <v>0.68888890000000003</v>
      </c>
      <c r="F15" s="6">
        <v>0.74444440000000001</v>
      </c>
      <c r="G15" s="6">
        <v>0.71944450000000004</v>
      </c>
      <c r="H15" s="6">
        <v>0.73194440000000005</v>
      </c>
      <c r="I15" s="6">
        <v>0.80138900000000002</v>
      </c>
      <c r="J15" s="6">
        <v>0.71111120000000005</v>
      </c>
      <c r="K15" s="6">
        <v>0.75625010000000004</v>
      </c>
      <c r="L15" s="6">
        <v>0.74444460000000001</v>
      </c>
      <c r="M15" s="6">
        <v>0.68450719999999998</v>
      </c>
      <c r="N15" s="6">
        <v>0.71447590000000005</v>
      </c>
      <c r="O15" s="6">
        <v>0.78194459999999999</v>
      </c>
      <c r="P15" s="6">
        <v>0.73888889999999996</v>
      </c>
      <c r="Q15" s="6">
        <v>0.76041669999999995</v>
      </c>
      <c r="R15" s="6">
        <v>0.7347224</v>
      </c>
      <c r="S15" s="6">
        <v>0.66944440000000005</v>
      </c>
      <c r="T15" s="6">
        <v>0.70208329999999997</v>
      </c>
      <c r="U15" s="6">
        <v>0.82222240000000002</v>
      </c>
      <c r="V15" s="6">
        <v>0.75694439999999996</v>
      </c>
      <c r="W15" s="6">
        <v>0.78958340000000005</v>
      </c>
      <c r="X15" s="6">
        <v>0.67</v>
      </c>
      <c r="Y15" s="6">
        <v>0.73194440000000005</v>
      </c>
      <c r="Z15" s="6">
        <v>0.70097220000000005</v>
      </c>
      <c r="AA15" s="6">
        <v>0.69859179999999999</v>
      </c>
      <c r="AB15" s="6">
        <v>0.73888889999999996</v>
      </c>
      <c r="AC15" s="6">
        <v>0.7187403</v>
      </c>
      <c r="AD15" s="6">
        <v>0.71527770000000002</v>
      </c>
      <c r="AE15" s="6">
        <v>0.64444449999999998</v>
      </c>
      <c r="AF15" s="8">
        <v>0.6798611</v>
      </c>
    </row>
    <row r="16" spans="1:32" x14ac:dyDescent="0.4">
      <c r="A16">
        <v>13</v>
      </c>
      <c r="B16" t="s">
        <v>113</v>
      </c>
      <c r="C16" s="3">
        <v>0.44084509999999999</v>
      </c>
      <c r="D16" s="4">
        <v>0.52686569999999999</v>
      </c>
      <c r="E16" s="4">
        <v>0.48385539999999999</v>
      </c>
      <c r="F16" s="4">
        <v>0.49861109999999997</v>
      </c>
      <c r="G16" s="4">
        <v>0.54722230000000005</v>
      </c>
      <c r="H16" s="4">
        <v>0.52291670000000001</v>
      </c>
      <c r="I16" s="4">
        <v>0.62253530000000001</v>
      </c>
      <c r="J16" s="4">
        <v>0.56901409999999997</v>
      </c>
      <c r="K16" s="4">
        <v>0.59577469999999999</v>
      </c>
      <c r="L16" s="4">
        <v>0.59583330000000001</v>
      </c>
      <c r="M16" s="4">
        <v>0.72500010000000004</v>
      </c>
      <c r="N16" s="4">
        <v>0.66041669999999997</v>
      </c>
      <c r="O16" s="4">
        <v>0.67638900000000002</v>
      </c>
      <c r="P16" s="4">
        <v>0.58888879999999999</v>
      </c>
      <c r="Q16" s="4">
        <v>0.6326389</v>
      </c>
      <c r="R16" s="4">
        <v>0.55492969999999997</v>
      </c>
      <c r="S16" s="4">
        <v>0.56338029999999995</v>
      </c>
      <c r="T16" s="4">
        <v>0.55915499999999996</v>
      </c>
      <c r="U16" s="4">
        <v>0.57499999999999996</v>
      </c>
      <c r="V16" s="4">
        <v>0.64722219999999997</v>
      </c>
      <c r="W16" s="4">
        <v>0.61111119999999997</v>
      </c>
      <c r="X16" s="4">
        <v>0.48611110000000002</v>
      </c>
      <c r="Y16" s="4">
        <v>0.60833340000000002</v>
      </c>
      <c r="Z16" s="4">
        <v>0.54722230000000005</v>
      </c>
      <c r="AA16" s="4">
        <v>0.41805550000000002</v>
      </c>
      <c r="AB16" s="4">
        <v>0.55833330000000003</v>
      </c>
      <c r="AC16" s="4">
        <v>0.48819439999999997</v>
      </c>
      <c r="AD16" s="4">
        <v>0.51388880000000003</v>
      </c>
      <c r="AE16" s="4">
        <v>0.60277769999999997</v>
      </c>
      <c r="AF16" s="7">
        <v>0.55833330000000003</v>
      </c>
    </row>
    <row r="17" spans="1:32" x14ac:dyDescent="0.4">
      <c r="A17">
        <v>14</v>
      </c>
      <c r="B17" t="s">
        <v>114</v>
      </c>
      <c r="C17" s="5">
        <v>0.68750009999999995</v>
      </c>
      <c r="D17" s="6">
        <v>0.69999990000000001</v>
      </c>
      <c r="E17" s="6">
        <v>0.69374999999999998</v>
      </c>
      <c r="F17" s="6">
        <v>0.69861110000000004</v>
      </c>
      <c r="G17" s="6">
        <v>0.73055570000000003</v>
      </c>
      <c r="H17" s="6">
        <v>0.71458339999999998</v>
      </c>
      <c r="I17" s="6">
        <v>0.72916669999999995</v>
      </c>
      <c r="J17" s="6">
        <v>0.68055560000000004</v>
      </c>
      <c r="K17" s="6">
        <v>0.70486119999999997</v>
      </c>
      <c r="L17" s="6">
        <v>0.73472230000000005</v>
      </c>
      <c r="M17" s="6">
        <v>0.77777790000000002</v>
      </c>
      <c r="N17" s="6">
        <v>0.75625010000000004</v>
      </c>
      <c r="O17" s="6">
        <v>0.78333350000000002</v>
      </c>
      <c r="P17" s="6">
        <v>0.79722230000000005</v>
      </c>
      <c r="Q17" s="6">
        <v>0.79027789999999998</v>
      </c>
      <c r="R17" s="6">
        <v>0.81388899999999997</v>
      </c>
      <c r="S17" s="6">
        <v>0.84444450000000004</v>
      </c>
      <c r="T17" s="6">
        <v>0.82916679999999998</v>
      </c>
      <c r="U17" s="6">
        <v>0.76944440000000003</v>
      </c>
      <c r="V17" s="6">
        <v>0.74305569999999999</v>
      </c>
      <c r="W17" s="6">
        <v>0.75624999999999998</v>
      </c>
      <c r="X17" s="6">
        <v>0.74305560000000004</v>
      </c>
      <c r="Y17" s="6">
        <v>0.67638889999999996</v>
      </c>
      <c r="Z17" s="6">
        <v>0.70972230000000003</v>
      </c>
      <c r="AA17" s="6">
        <v>0.82222240000000002</v>
      </c>
      <c r="AB17" s="6">
        <v>0.73611119999999997</v>
      </c>
      <c r="AC17" s="6">
        <v>0.77916680000000005</v>
      </c>
      <c r="AD17" s="6">
        <v>0.77323949999999997</v>
      </c>
      <c r="AE17" s="6">
        <v>0.78611109999999995</v>
      </c>
      <c r="AF17" s="8">
        <v>0.77967529999999996</v>
      </c>
    </row>
    <row r="18" spans="1:32" x14ac:dyDescent="0.4">
      <c r="A18">
        <v>15</v>
      </c>
      <c r="B18" t="s">
        <v>115</v>
      </c>
      <c r="C18" s="3">
        <v>0.68055560000000004</v>
      </c>
      <c r="D18" s="4">
        <v>0.66944440000000005</v>
      </c>
      <c r="E18" s="4">
        <v>0.67500009999999999</v>
      </c>
      <c r="F18" s="4">
        <v>0.69305559999999999</v>
      </c>
      <c r="G18" s="4">
        <v>0.65833330000000001</v>
      </c>
      <c r="H18" s="4">
        <v>0.67569449999999998</v>
      </c>
      <c r="I18" s="4">
        <v>0.69861099999999998</v>
      </c>
      <c r="J18" s="4">
        <v>0.51944440000000003</v>
      </c>
      <c r="K18" s="4">
        <v>0.60902769999999995</v>
      </c>
      <c r="L18" s="4">
        <v>0.66111109999999995</v>
      </c>
      <c r="M18" s="4">
        <v>0.58309860000000002</v>
      </c>
      <c r="N18" s="4">
        <v>0.62210489999999996</v>
      </c>
      <c r="O18" s="4">
        <v>0.70555570000000001</v>
      </c>
      <c r="P18" s="4">
        <v>0.64027769999999995</v>
      </c>
      <c r="Q18" s="4">
        <v>0.67291670000000003</v>
      </c>
      <c r="R18" s="4">
        <v>0.67916670000000001</v>
      </c>
      <c r="S18" s="4">
        <v>0.65555549999999996</v>
      </c>
      <c r="T18" s="4">
        <v>0.66736110000000004</v>
      </c>
      <c r="U18" s="4">
        <v>0.64583330000000005</v>
      </c>
      <c r="V18" s="4">
        <v>0.6694445</v>
      </c>
      <c r="W18" s="4">
        <v>0.65763890000000003</v>
      </c>
      <c r="X18" s="4">
        <v>0.60972230000000005</v>
      </c>
      <c r="Y18" s="4">
        <v>0.63888880000000003</v>
      </c>
      <c r="Z18" s="4">
        <v>0.62430549999999996</v>
      </c>
      <c r="AA18" s="4">
        <v>0.61111119999999997</v>
      </c>
      <c r="AB18" s="4">
        <v>0.72361109999999995</v>
      </c>
      <c r="AC18" s="4">
        <v>0.66736110000000004</v>
      </c>
      <c r="AD18" s="4">
        <v>0.63750019999999996</v>
      </c>
      <c r="AE18" s="4">
        <v>0.62083330000000003</v>
      </c>
      <c r="AF18" s="7">
        <v>0.62916669999999997</v>
      </c>
    </row>
    <row r="20" spans="1:32" x14ac:dyDescent="0.4">
      <c r="A20" s="1" t="s">
        <v>100</v>
      </c>
      <c r="E20">
        <f>AVERAGE(E4:E18)</f>
        <v>0.62338515999999999</v>
      </c>
      <c r="F20">
        <f t="shared" ref="F20:AF20" si="0">AVERAGE(F4:F18)</f>
        <v>0.67984588000000001</v>
      </c>
      <c r="G20">
        <f t="shared" si="0"/>
        <v>0.68645454666666672</v>
      </c>
      <c r="H20">
        <f t="shared" si="0"/>
        <v>0.6831502066666667</v>
      </c>
      <c r="I20">
        <f t="shared" si="0"/>
        <v>0.68672782666666665</v>
      </c>
      <c r="J20">
        <f t="shared" si="0"/>
        <v>0.66565096000000001</v>
      </c>
      <c r="K20">
        <f t="shared" si="0"/>
        <v>0.67618938666666684</v>
      </c>
      <c r="L20">
        <f t="shared" si="0"/>
        <v>0.69931749999999993</v>
      </c>
      <c r="M20">
        <f t="shared" si="0"/>
        <v>0.70126640666666684</v>
      </c>
      <c r="N20">
        <f t="shared" si="0"/>
        <v>0.70029196000000005</v>
      </c>
      <c r="O20">
        <f t="shared" si="0"/>
        <v>0.74604728666666653</v>
      </c>
      <c r="P20">
        <f t="shared" si="0"/>
        <v>0.72867514</v>
      </c>
      <c r="Q20">
        <f t="shared" si="0"/>
        <v>0.73736120000000005</v>
      </c>
      <c r="R20">
        <f t="shared" si="0"/>
        <v>0.73134722666666674</v>
      </c>
      <c r="S20">
        <f t="shared" si="0"/>
        <v>0.71799169333333335</v>
      </c>
      <c r="T20">
        <f t="shared" si="0"/>
        <v>0.72466946666666676</v>
      </c>
      <c r="U20">
        <f t="shared" si="0"/>
        <v>0.73217411999999982</v>
      </c>
      <c r="V20">
        <f t="shared" si="0"/>
        <v>0.71783748000000003</v>
      </c>
      <c r="W20">
        <f t="shared" si="0"/>
        <v>0.72500581333333325</v>
      </c>
      <c r="X20">
        <f t="shared" si="0"/>
        <v>0.71972507333333324</v>
      </c>
      <c r="Y20">
        <f t="shared" si="0"/>
        <v>0.69397518666666658</v>
      </c>
      <c r="Z20">
        <f t="shared" si="0"/>
        <v>0.70685012666666658</v>
      </c>
      <c r="AA20">
        <f t="shared" si="0"/>
        <v>0.70041020666666653</v>
      </c>
      <c r="AB20">
        <f t="shared" si="0"/>
        <v>0.7023866466666665</v>
      </c>
      <c r="AC20">
        <f t="shared" si="0"/>
        <v>0.7013984133333333</v>
      </c>
      <c r="AD20">
        <f t="shared" si="0"/>
        <v>0.72902712666666669</v>
      </c>
      <c r="AE20">
        <f t="shared" si="0"/>
        <v>0.72715444000000007</v>
      </c>
      <c r="AF20">
        <f t="shared" si="0"/>
        <v>0.7280907866666666</v>
      </c>
    </row>
  </sheetData>
  <phoneticPr fontId="2" type="noConversion"/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76C72-7899-4444-AD6A-4BC698E6FD04}">
  <dimension ref="A1:AH20"/>
  <sheetViews>
    <sheetView tabSelected="1" workbookViewId="0">
      <selection activeCell="B4" sqref="B4:B18"/>
    </sheetView>
  </sheetViews>
  <sheetFormatPr baseColWidth="10" defaultRowHeight="14.6" x14ac:dyDescent="0.4"/>
  <cols>
    <col min="3" max="3" width="14.23046875" hidden="1" customWidth="1"/>
    <col min="4" max="4" width="14.3828125" hidden="1" customWidth="1"/>
    <col min="5" max="5" width="15.61328125" customWidth="1"/>
    <col min="6" max="6" width="15.3828125" hidden="1" customWidth="1"/>
    <col min="7" max="7" width="14.4609375" hidden="1" customWidth="1"/>
    <col min="8" max="8" width="14.69140625" customWidth="1"/>
    <col min="9" max="9" width="15" hidden="1" customWidth="1"/>
    <col min="10" max="10" width="13.53515625" hidden="1" customWidth="1"/>
    <col min="11" max="11" width="15.23046875" customWidth="1"/>
    <col min="12" max="12" width="13.61328125" hidden="1" customWidth="1"/>
    <col min="13" max="13" width="14.69140625" hidden="1" customWidth="1"/>
    <col min="14" max="14" width="16.3046875" customWidth="1"/>
    <col min="15" max="15" width="13.921875" hidden="1" customWidth="1"/>
    <col min="16" max="16" width="13.53515625" hidden="1" customWidth="1"/>
    <col min="17" max="17" width="17.69140625" customWidth="1"/>
    <col min="18" max="19" width="0" hidden="1" customWidth="1"/>
    <col min="20" max="20" width="15" customWidth="1"/>
    <col min="21" max="22" width="0" hidden="1" customWidth="1"/>
    <col min="23" max="23" width="16.3046875" customWidth="1"/>
    <col min="24" max="25" width="0" hidden="1" customWidth="1"/>
    <col min="26" max="26" width="15" customWidth="1"/>
    <col min="27" max="28" width="0" hidden="1" customWidth="1"/>
    <col min="29" max="29" width="16.61328125" customWidth="1"/>
    <col min="30" max="30" width="18.61328125" hidden="1" customWidth="1"/>
    <col min="31" max="31" width="0" hidden="1" customWidth="1"/>
    <col min="32" max="32" width="15.53515625" customWidth="1"/>
  </cols>
  <sheetData>
    <row r="1" spans="1:34" x14ac:dyDescent="0.4">
      <c r="A1" s="1" t="s">
        <v>11</v>
      </c>
      <c r="B1" s="1" t="s">
        <v>10</v>
      </c>
      <c r="C1" s="1" t="s">
        <v>0</v>
      </c>
      <c r="D1" s="1" t="s">
        <v>0</v>
      </c>
      <c r="E1" s="1" t="s">
        <v>0</v>
      </c>
      <c r="F1" s="1" t="s">
        <v>1</v>
      </c>
      <c r="G1" s="1" t="s">
        <v>1</v>
      </c>
      <c r="H1" s="1" t="s">
        <v>1</v>
      </c>
      <c r="I1" s="1" t="s">
        <v>2</v>
      </c>
      <c r="J1" s="1" t="s">
        <v>2</v>
      </c>
      <c r="K1" s="1" t="s">
        <v>2</v>
      </c>
      <c r="L1" s="1" t="s">
        <v>3</v>
      </c>
      <c r="M1" s="1" t="s">
        <v>3</v>
      </c>
      <c r="N1" s="1" t="s">
        <v>3</v>
      </c>
      <c r="O1" s="1" t="s">
        <v>4</v>
      </c>
      <c r="P1" s="1" t="s">
        <v>4</v>
      </c>
      <c r="Q1" s="1" t="s">
        <v>4</v>
      </c>
      <c r="R1" s="1" t="s">
        <v>5</v>
      </c>
      <c r="S1" s="1" t="s">
        <v>5</v>
      </c>
      <c r="T1" s="1" t="s">
        <v>5</v>
      </c>
      <c r="U1" s="1" t="s">
        <v>6</v>
      </c>
      <c r="V1" s="1" t="s">
        <v>6</v>
      </c>
      <c r="W1" s="1" t="s">
        <v>6</v>
      </c>
      <c r="X1" s="1" t="s">
        <v>7</v>
      </c>
      <c r="Y1" s="1" t="s">
        <v>7</v>
      </c>
      <c r="Z1" s="1" t="s">
        <v>7</v>
      </c>
      <c r="AA1" s="1" t="s">
        <v>8</v>
      </c>
      <c r="AB1" s="1" t="s">
        <v>8</v>
      </c>
      <c r="AC1" s="1" t="s">
        <v>8</v>
      </c>
      <c r="AD1" s="1" t="s">
        <v>9</v>
      </c>
      <c r="AE1" s="1" t="s">
        <v>9</v>
      </c>
      <c r="AF1" s="1" t="s">
        <v>9</v>
      </c>
    </row>
    <row r="2" spans="1:34" x14ac:dyDescent="0.4">
      <c r="C2" t="s">
        <v>30</v>
      </c>
      <c r="D2" t="s">
        <v>31</v>
      </c>
      <c r="E2" t="s">
        <v>32</v>
      </c>
      <c r="F2" t="s">
        <v>30</v>
      </c>
      <c r="G2" t="s">
        <v>31</v>
      </c>
      <c r="H2" t="s">
        <v>32</v>
      </c>
      <c r="I2" t="s">
        <v>30</v>
      </c>
      <c r="J2" t="s">
        <v>31</v>
      </c>
      <c r="K2" t="s">
        <v>32</v>
      </c>
      <c r="L2" t="s">
        <v>30</v>
      </c>
      <c r="M2" t="s">
        <v>31</v>
      </c>
      <c r="N2" t="s">
        <v>32</v>
      </c>
      <c r="O2" t="s">
        <v>30</v>
      </c>
      <c r="P2" t="s">
        <v>31</v>
      </c>
      <c r="Q2" t="s">
        <v>32</v>
      </c>
      <c r="R2" t="s">
        <v>30</v>
      </c>
      <c r="S2" t="s">
        <v>31</v>
      </c>
      <c r="T2" t="s">
        <v>32</v>
      </c>
      <c r="U2" t="s">
        <v>30</v>
      </c>
      <c r="V2" t="s">
        <v>31</v>
      </c>
      <c r="W2" t="s">
        <v>32</v>
      </c>
      <c r="X2" t="s">
        <v>30</v>
      </c>
      <c r="Y2" t="s">
        <v>31</v>
      </c>
      <c r="Z2" t="s">
        <v>32</v>
      </c>
      <c r="AA2" t="s">
        <v>30</v>
      </c>
      <c r="AB2" t="s">
        <v>31</v>
      </c>
      <c r="AC2" t="s">
        <v>32</v>
      </c>
      <c r="AD2" t="s">
        <v>30</v>
      </c>
      <c r="AE2" t="s">
        <v>31</v>
      </c>
      <c r="AF2" t="s">
        <v>32</v>
      </c>
    </row>
    <row r="4" spans="1:34" x14ac:dyDescent="0.4">
      <c r="A4">
        <v>1</v>
      </c>
      <c r="B4" t="s">
        <v>101</v>
      </c>
      <c r="C4">
        <v>1.168253</v>
      </c>
      <c r="D4">
        <v>1.158253</v>
      </c>
      <c r="E4" s="3">
        <v>1.165759</v>
      </c>
      <c r="F4" s="4">
        <v>1.1555550000000001</v>
      </c>
      <c r="G4" s="4">
        <v>1.160657</v>
      </c>
      <c r="H4" s="4">
        <v>0.99467479999999997</v>
      </c>
      <c r="I4" s="4">
        <v>1.0053460000000001</v>
      </c>
      <c r="J4" s="4">
        <v>1.0000100000000001</v>
      </c>
      <c r="K4" s="4">
        <v>0.97340740000000003</v>
      </c>
      <c r="L4" s="4">
        <v>0.96231829999999996</v>
      </c>
      <c r="M4" s="4">
        <v>0.96786280000000002</v>
      </c>
      <c r="N4" s="4">
        <v>0.97315050000000003</v>
      </c>
      <c r="O4" s="4">
        <v>0.96750809999999998</v>
      </c>
      <c r="P4" s="4">
        <v>0.97032929999999995</v>
      </c>
      <c r="Q4" s="4">
        <v>1.0132399999999999</v>
      </c>
      <c r="R4" s="4">
        <v>0.99970199999999998</v>
      </c>
      <c r="S4" s="4">
        <v>1.0064709999999999</v>
      </c>
      <c r="T4" s="4">
        <v>0.98002860000000003</v>
      </c>
      <c r="U4" s="4">
        <v>0.98251940000000004</v>
      </c>
      <c r="V4" s="4">
        <v>0.98127399999999998</v>
      </c>
      <c r="W4" s="4">
        <v>0.94929549999999996</v>
      </c>
      <c r="X4" s="4">
        <v>0.92546680000000003</v>
      </c>
      <c r="Y4" s="4">
        <v>0.93738109999999997</v>
      </c>
      <c r="Z4" s="4">
        <v>1.1401209999999999</v>
      </c>
      <c r="AA4" s="4">
        <v>1.1297269999999999</v>
      </c>
      <c r="AB4" s="4">
        <v>1.134924</v>
      </c>
      <c r="AC4" s="4">
        <v>1.047053</v>
      </c>
      <c r="AD4" s="4">
        <v>1.014856</v>
      </c>
      <c r="AE4" s="4">
        <v>1.0309550000000001</v>
      </c>
      <c r="AF4" s="4">
        <v>0.96081470000000002</v>
      </c>
      <c r="AG4" s="4">
        <v>0.9363456</v>
      </c>
      <c r="AH4" s="7">
        <v>0.94858010000000004</v>
      </c>
    </row>
    <row r="5" spans="1:34" x14ac:dyDescent="0.4">
      <c r="A5">
        <v>2</v>
      </c>
      <c r="B5" t="s">
        <v>102</v>
      </c>
      <c r="C5">
        <v>1.023773</v>
      </c>
      <c r="D5">
        <v>0.99587060000000005</v>
      </c>
      <c r="E5" s="5">
        <v>1.0297609999999999</v>
      </c>
      <c r="F5" s="6">
        <v>1.00265</v>
      </c>
      <c r="G5" s="6">
        <v>1.0162059999999999</v>
      </c>
      <c r="H5" s="6">
        <v>0.98170639999999998</v>
      </c>
      <c r="I5" s="6">
        <v>1.042387</v>
      </c>
      <c r="J5" s="6">
        <v>1.0120469999999999</v>
      </c>
      <c r="K5" s="6">
        <v>1.2034469999999999</v>
      </c>
      <c r="L5" s="6">
        <v>1.158183</v>
      </c>
      <c r="M5" s="6">
        <v>1.1808149999999999</v>
      </c>
      <c r="N5" s="6">
        <v>1.114735</v>
      </c>
      <c r="O5" s="6">
        <v>1.154304</v>
      </c>
      <c r="P5" s="6">
        <v>1.13452</v>
      </c>
      <c r="Q5" s="6">
        <v>1.025928</v>
      </c>
      <c r="R5" s="6">
        <v>1.256178</v>
      </c>
      <c r="S5" s="6">
        <v>1.1410530000000001</v>
      </c>
      <c r="T5" s="6">
        <v>0.84267769999999997</v>
      </c>
      <c r="U5" s="6">
        <v>1.0111520000000001</v>
      </c>
      <c r="V5" s="6">
        <v>0.92691460000000003</v>
      </c>
      <c r="W5" s="6">
        <v>0.89371310000000004</v>
      </c>
      <c r="X5" s="6">
        <v>0.9266489</v>
      </c>
      <c r="Y5" s="6">
        <v>0.91018089999999996</v>
      </c>
      <c r="Z5" s="6">
        <v>1.3167359999999999</v>
      </c>
      <c r="AA5" s="6">
        <v>0.85924670000000003</v>
      </c>
      <c r="AB5" s="6">
        <v>1.0879909999999999</v>
      </c>
      <c r="AC5" s="6">
        <v>1.275644</v>
      </c>
      <c r="AD5" s="6">
        <v>0.9047982</v>
      </c>
      <c r="AE5" s="6">
        <v>1.0902210000000001</v>
      </c>
      <c r="AF5" s="6">
        <v>0.9182863</v>
      </c>
      <c r="AG5" s="6">
        <v>1.105837</v>
      </c>
      <c r="AH5" s="8">
        <v>1.012062</v>
      </c>
    </row>
    <row r="6" spans="1:34" x14ac:dyDescent="0.4">
      <c r="A6">
        <v>3</v>
      </c>
      <c r="B6" t="s">
        <v>103</v>
      </c>
      <c r="C6">
        <v>1.1811240000000001</v>
      </c>
      <c r="D6">
        <v>1.5914889999999999</v>
      </c>
      <c r="E6" s="3">
        <v>1.1882360000000001</v>
      </c>
      <c r="F6" s="4">
        <v>1.5864389999999999</v>
      </c>
      <c r="G6" s="4">
        <v>1.387338</v>
      </c>
      <c r="H6" s="4">
        <v>0.87662759999999995</v>
      </c>
      <c r="I6" s="4">
        <v>1.2026289999999999</v>
      </c>
      <c r="J6" s="4">
        <v>1.039628</v>
      </c>
      <c r="K6" s="4">
        <v>0.81703840000000005</v>
      </c>
      <c r="L6" s="4">
        <v>1.1049899999999999</v>
      </c>
      <c r="M6" s="4">
        <v>0.96101429999999999</v>
      </c>
      <c r="N6" s="4">
        <v>0.78701929999999998</v>
      </c>
      <c r="O6" s="4">
        <v>1.0566230000000001</v>
      </c>
      <c r="P6" s="4">
        <v>0.92182120000000001</v>
      </c>
      <c r="Q6" s="4">
        <v>0.78120230000000002</v>
      </c>
      <c r="R6" s="4">
        <v>1.091874</v>
      </c>
      <c r="S6" s="4">
        <v>0.93653810000000004</v>
      </c>
      <c r="T6" s="4">
        <v>0.70654760000000005</v>
      </c>
      <c r="U6" s="4">
        <v>0.97066430000000004</v>
      </c>
      <c r="V6" s="4">
        <v>0.83860590000000002</v>
      </c>
      <c r="W6" s="4">
        <v>0.64719859999999996</v>
      </c>
      <c r="X6" s="4">
        <v>0.96552530000000003</v>
      </c>
      <c r="Y6" s="4">
        <v>0.80636189999999996</v>
      </c>
      <c r="Z6" s="4">
        <v>0.83945519999999996</v>
      </c>
      <c r="AA6" s="4">
        <v>1.2162200000000001</v>
      </c>
      <c r="AB6" s="4">
        <v>1.027838</v>
      </c>
      <c r="AC6" s="4">
        <v>0.86453380000000002</v>
      </c>
      <c r="AD6" s="4">
        <v>1.240237</v>
      </c>
      <c r="AE6" s="4">
        <v>1.0523849999999999</v>
      </c>
      <c r="AF6" s="4">
        <v>0.75579819999999998</v>
      </c>
      <c r="AG6" s="4">
        <v>1.0003960000000001</v>
      </c>
      <c r="AH6" s="7">
        <v>0.87809709999999996</v>
      </c>
    </row>
    <row r="7" spans="1:34" x14ac:dyDescent="0.4">
      <c r="A7">
        <v>4</v>
      </c>
      <c r="B7" t="s">
        <v>104</v>
      </c>
      <c r="C7">
        <v>1.0139370000000001</v>
      </c>
      <c r="D7">
        <v>1.182291</v>
      </c>
      <c r="E7" s="5">
        <v>1.0180169999999999</v>
      </c>
      <c r="F7" s="6">
        <v>1.1779029999999999</v>
      </c>
      <c r="G7" s="6">
        <v>1.09796</v>
      </c>
      <c r="H7" s="6">
        <v>0.98516429999999999</v>
      </c>
      <c r="I7" s="6">
        <v>1.110697</v>
      </c>
      <c r="J7" s="6">
        <v>1.04793</v>
      </c>
      <c r="K7" s="6">
        <v>1.00726</v>
      </c>
      <c r="L7" s="6">
        <v>1.144236</v>
      </c>
      <c r="M7" s="6">
        <v>1.0757479999999999</v>
      </c>
      <c r="N7" s="6">
        <v>0.98305549999999997</v>
      </c>
      <c r="O7" s="6">
        <v>1.1101939999999999</v>
      </c>
      <c r="P7" s="6">
        <v>1.0466249999999999</v>
      </c>
      <c r="Q7" s="6">
        <v>0.95150210000000002</v>
      </c>
      <c r="R7" s="6">
        <v>1.1040380000000001</v>
      </c>
      <c r="S7" s="6">
        <v>1.0277700000000001</v>
      </c>
      <c r="T7" s="6">
        <v>1.0023280000000001</v>
      </c>
      <c r="U7" s="6">
        <v>1.2509209999999999</v>
      </c>
      <c r="V7" s="6">
        <v>1.126625</v>
      </c>
      <c r="W7" s="6">
        <v>0.90634040000000005</v>
      </c>
      <c r="X7" s="6">
        <v>1.1062460000000001</v>
      </c>
      <c r="Y7" s="6">
        <v>1.0062930000000001</v>
      </c>
      <c r="Z7" s="6">
        <v>1.221527</v>
      </c>
      <c r="AA7" s="6">
        <v>1.1002259999999999</v>
      </c>
      <c r="AB7" s="6">
        <v>1.160876</v>
      </c>
      <c r="AC7" s="6">
        <v>1.274977</v>
      </c>
      <c r="AD7" s="6">
        <v>1.0733220000000001</v>
      </c>
      <c r="AE7" s="6">
        <v>1.1741490000000001</v>
      </c>
      <c r="AF7" s="6">
        <v>1.0191730000000001</v>
      </c>
      <c r="AG7" s="6">
        <v>1.176901</v>
      </c>
      <c r="AH7" s="8">
        <v>1.0980369999999999</v>
      </c>
    </row>
    <row r="8" spans="1:34" x14ac:dyDescent="0.4">
      <c r="A8">
        <v>5</v>
      </c>
      <c r="B8" t="s">
        <v>105</v>
      </c>
      <c r="C8">
        <v>1.261579</v>
      </c>
      <c r="D8">
        <v>1.3098590000000001</v>
      </c>
      <c r="E8" s="3">
        <v>1.265836</v>
      </c>
      <c r="F8" s="4">
        <v>1.328362</v>
      </c>
      <c r="G8" s="4">
        <v>1.297099</v>
      </c>
      <c r="H8" s="4">
        <v>1.235133</v>
      </c>
      <c r="I8" s="4">
        <v>1.304114</v>
      </c>
      <c r="J8" s="4">
        <v>1.2696229999999999</v>
      </c>
      <c r="K8" s="4">
        <v>1.123021</v>
      </c>
      <c r="L8" s="4">
        <v>1.2234350000000001</v>
      </c>
      <c r="M8" s="4">
        <v>1.1732279999999999</v>
      </c>
      <c r="N8" s="4">
        <v>1.0702050000000001</v>
      </c>
      <c r="O8" s="4">
        <v>1.3244229999999999</v>
      </c>
      <c r="P8" s="4">
        <v>1.197314</v>
      </c>
      <c r="Q8" s="4">
        <v>0.99268219999999996</v>
      </c>
      <c r="R8" s="4">
        <v>1.2061299999999999</v>
      </c>
      <c r="S8" s="4">
        <v>1.0994060000000001</v>
      </c>
      <c r="T8" s="4">
        <v>1.0490900000000001</v>
      </c>
      <c r="U8" s="4">
        <v>1.2452970000000001</v>
      </c>
      <c r="V8" s="4">
        <v>1.1471929999999999</v>
      </c>
      <c r="W8" s="4">
        <v>0.98220419999999997</v>
      </c>
      <c r="X8" s="4">
        <v>1.2217199999999999</v>
      </c>
      <c r="Y8" s="4">
        <v>1.1019620000000001</v>
      </c>
      <c r="Z8" s="4">
        <v>1.2886070000000001</v>
      </c>
      <c r="AA8" s="4">
        <v>1.47645</v>
      </c>
      <c r="AB8" s="4">
        <v>1.3825289999999999</v>
      </c>
      <c r="AC8" s="4">
        <v>1.3447899999999999</v>
      </c>
      <c r="AD8" s="4">
        <v>1.03026</v>
      </c>
      <c r="AE8" s="4">
        <v>1.1875249999999999</v>
      </c>
      <c r="AF8" s="4">
        <v>0.90682390000000002</v>
      </c>
      <c r="AG8" s="4">
        <v>1.071051</v>
      </c>
      <c r="AH8" s="7">
        <v>0.98893730000000002</v>
      </c>
    </row>
    <row r="9" spans="1:34" x14ac:dyDescent="0.4">
      <c r="A9">
        <v>6</v>
      </c>
      <c r="B9" t="s">
        <v>106</v>
      </c>
      <c r="C9">
        <v>1.255681</v>
      </c>
      <c r="D9">
        <v>1.6856770000000001</v>
      </c>
      <c r="E9" s="5">
        <v>1.2777270000000001</v>
      </c>
      <c r="F9" s="6">
        <v>1.6759949999999999</v>
      </c>
      <c r="G9" s="6">
        <v>1.476861</v>
      </c>
      <c r="H9" s="6">
        <v>1.1558980000000001</v>
      </c>
      <c r="I9" s="6">
        <v>1.7644329999999999</v>
      </c>
      <c r="J9" s="6">
        <v>1.4601649999999999</v>
      </c>
      <c r="K9" s="6">
        <v>1.3027550000000001</v>
      </c>
      <c r="L9" s="6">
        <v>1.726656</v>
      </c>
      <c r="M9" s="6">
        <v>1.5147060000000001</v>
      </c>
      <c r="N9" s="6">
        <v>1.1737040000000001</v>
      </c>
      <c r="O9" s="6">
        <v>1.670474</v>
      </c>
      <c r="P9" s="6">
        <v>1.4220889999999999</v>
      </c>
      <c r="Q9" s="6">
        <v>1.391607</v>
      </c>
      <c r="R9" s="6">
        <v>1.733744</v>
      </c>
      <c r="S9" s="6">
        <v>1.562675</v>
      </c>
      <c r="T9" s="6">
        <v>1.1900029999999999</v>
      </c>
      <c r="U9" s="6">
        <v>1.6469990000000001</v>
      </c>
      <c r="V9" s="6">
        <v>1.418501</v>
      </c>
      <c r="W9" s="6">
        <v>1.3109519999999999</v>
      </c>
      <c r="X9" s="6">
        <v>1.772367</v>
      </c>
      <c r="Y9" s="6">
        <v>1.54166</v>
      </c>
      <c r="Z9" s="6">
        <v>1.409146</v>
      </c>
      <c r="AA9" s="6">
        <v>1.772413</v>
      </c>
      <c r="AB9" s="6">
        <v>1.5907800000000001</v>
      </c>
      <c r="AC9" s="6">
        <v>1.5214970000000001</v>
      </c>
      <c r="AD9" s="6">
        <v>1.719276</v>
      </c>
      <c r="AE9" s="6">
        <v>1.6203860000000001</v>
      </c>
      <c r="AF9" s="6">
        <v>1.235231</v>
      </c>
      <c r="AG9" s="6">
        <v>1.6738980000000001</v>
      </c>
      <c r="AH9" s="8">
        <v>1.4545650000000001</v>
      </c>
    </row>
    <row r="10" spans="1:34" x14ac:dyDescent="0.4">
      <c r="A10">
        <v>7</v>
      </c>
      <c r="B10" t="s">
        <v>107</v>
      </c>
      <c r="C10">
        <v>1.4045799999999999</v>
      </c>
      <c r="D10">
        <v>1.666798</v>
      </c>
      <c r="E10" s="3">
        <v>1.4056489999999999</v>
      </c>
      <c r="F10" s="4">
        <v>1.6643730000000001</v>
      </c>
      <c r="G10" s="4">
        <v>1.5350109999999999</v>
      </c>
      <c r="H10" s="4">
        <v>1.209624</v>
      </c>
      <c r="I10" s="4">
        <v>1.318527</v>
      </c>
      <c r="J10" s="4">
        <v>1.264076</v>
      </c>
      <c r="K10" s="4">
        <v>1.1383509999999999</v>
      </c>
      <c r="L10" s="4">
        <v>1.186804</v>
      </c>
      <c r="M10" s="4">
        <v>1.1625779999999999</v>
      </c>
      <c r="N10" s="4">
        <v>1.113192</v>
      </c>
      <c r="O10" s="4">
        <v>1.266826</v>
      </c>
      <c r="P10" s="4">
        <v>1.1900090000000001</v>
      </c>
      <c r="Q10" s="4">
        <v>1.092819</v>
      </c>
      <c r="R10" s="4">
        <v>1.127861</v>
      </c>
      <c r="S10" s="4">
        <v>1.1103400000000001</v>
      </c>
      <c r="T10" s="4">
        <v>1.004664</v>
      </c>
      <c r="U10" s="4">
        <v>1.198858</v>
      </c>
      <c r="V10" s="4">
        <v>1.101761</v>
      </c>
      <c r="W10" s="4">
        <v>1.063779</v>
      </c>
      <c r="X10" s="4">
        <v>1.239455</v>
      </c>
      <c r="Y10" s="4">
        <v>1.1516169999999999</v>
      </c>
      <c r="Z10" s="4">
        <v>1.1514059999999999</v>
      </c>
      <c r="AA10" s="4">
        <v>1.453959</v>
      </c>
      <c r="AB10" s="4">
        <v>1.3026819999999999</v>
      </c>
      <c r="AC10" s="4">
        <v>1.18971</v>
      </c>
      <c r="AD10" s="4">
        <v>1.2388239999999999</v>
      </c>
      <c r="AE10" s="4">
        <v>1.214267</v>
      </c>
      <c r="AF10" s="4">
        <v>1.1136569999999999</v>
      </c>
      <c r="AG10" s="4">
        <v>1.300994</v>
      </c>
      <c r="AH10" s="7">
        <v>1.207325</v>
      </c>
    </row>
    <row r="11" spans="1:34" x14ac:dyDescent="0.4">
      <c r="A11">
        <v>8</v>
      </c>
      <c r="B11" t="s">
        <v>108</v>
      </c>
      <c r="C11">
        <v>1.1902649999999999</v>
      </c>
      <c r="D11">
        <v>1.181011</v>
      </c>
      <c r="E11" s="5">
        <v>1.1907099999999999</v>
      </c>
      <c r="F11" s="6">
        <v>1.1781029999999999</v>
      </c>
      <c r="G11" s="6">
        <v>1.184407</v>
      </c>
      <c r="H11" s="6">
        <v>1.0710759999999999</v>
      </c>
      <c r="I11" s="6">
        <v>1.1666259999999999</v>
      </c>
      <c r="J11" s="6">
        <v>1.118851</v>
      </c>
      <c r="K11" s="6">
        <v>1.036581</v>
      </c>
      <c r="L11" s="6">
        <v>1.216601</v>
      </c>
      <c r="M11" s="6">
        <v>1.1265909999999999</v>
      </c>
      <c r="N11" s="6">
        <v>1.1638649999999999</v>
      </c>
      <c r="O11" s="6">
        <v>1.485258</v>
      </c>
      <c r="P11" s="6">
        <v>1.3245610000000001</v>
      </c>
      <c r="Q11" s="6">
        <v>1.2781199999999999</v>
      </c>
      <c r="R11" s="6">
        <v>1.620412</v>
      </c>
      <c r="S11" s="6">
        <v>1.449265</v>
      </c>
      <c r="T11" s="6">
        <v>1.2956570000000001</v>
      </c>
      <c r="U11" s="6">
        <v>1.5515920000000001</v>
      </c>
      <c r="V11" s="6">
        <v>1.4236249999999999</v>
      </c>
      <c r="W11" s="6">
        <v>1.2630159999999999</v>
      </c>
      <c r="X11" s="6">
        <v>1.435703</v>
      </c>
      <c r="Y11" s="6">
        <v>1.3493599999999999</v>
      </c>
      <c r="Z11" s="6">
        <v>1.297139</v>
      </c>
      <c r="AA11" s="6">
        <v>1.363445</v>
      </c>
      <c r="AB11" s="6">
        <v>1.330292</v>
      </c>
      <c r="AC11" s="6">
        <v>1.409786</v>
      </c>
      <c r="AD11" s="6">
        <v>1.320225</v>
      </c>
      <c r="AE11" s="6">
        <v>1.365005</v>
      </c>
      <c r="AF11" s="6">
        <v>0.99139540000000004</v>
      </c>
      <c r="AG11" s="6">
        <v>1.260756</v>
      </c>
      <c r="AH11" s="8">
        <v>1.1260760000000001</v>
      </c>
    </row>
    <row r="12" spans="1:34" x14ac:dyDescent="0.4">
      <c r="A12">
        <v>9</v>
      </c>
      <c r="B12" t="s">
        <v>109</v>
      </c>
      <c r="C12">
        <v>1.394711</v>
      </c>
      <c r="D12">
        <v>1.636422</v>
      </c>
      <c r="E12" s="3">
        <v>1.399254</v>
      </c>
      <c r="F12" s="4">
        <v>1.627281</v>
      </c>
      <c r="G12" s="4">
        <v>1.5132669999999999</v>
      </c>
      <c r="H12" s="4">
        <v>1.342589</v>
      </c>
      <c r="I12" s="4">
        <v>1.570403</v>
      </c>
      <c r="J12" s="4">
        <v>1.456496</v>
      </c>
      <c r="K12" s="4">
        <v>1.159899</v>
      </c>
      <c r="L12" s="4">
        <v>1.349245</v>
      </c>
      <c r="M12" s="4">
        <v>1.254572</v>
      </c>
      <c r="N12" s="4">
        <v>1.1461920000000001</v>
      </c>
      <c r="O12" s="4">
        <v>1.297464</v>
      </c>
      <c r="P12" s="4">
        <v>1.2218279999999999</v>
      </c>
      <c r="Q12" s="4">
        <v>1.0098780000000001</v>
      </c>
      <c r="R12" s="4">
        <v>1.1425209999999999</v>
      </c>
      <c r="S12" s="4">
        <v>1.0761989999999999</v>
      </c>
      <c r="T12" s="4">
        <v>1.043344</v>
      </c>
      <c r="U12" s="4">
        <v>1.1735640000000001</v>
      </c>
      <c r="V12" s="4">
        <v>1.1084540000000001</v>
      </c>
      <c r="W12" s="4">
        <v>0.98376980000000003</v>
      </c>
      <c r="X12" s="4">
        <v>1.1462650000000001</v>
      </c>
      <c r="Y12" s="4">
        <v>1.0650170000000001</v>
      </c>
      <c r="Z12" s="4">
        <v>1.2162299999999999</v>
      </c>
      <c r="AA12" s="4">
        <v>1.4458580000000001</v>
      </c>
      <c r="AB12" s="4">
        <v>1.3310439999999999</v>
      </c>
      <c r="AC12" s="4">
        <v>1.58172</v>
      </c>
      <c r="AD12" s="4">
        <v>1.3251919999999999</v>
      </c>
      <c r="AE12" s="4">
        <v>1.4534560000000001</v>
      </c>
      <c r="AF12" s="4">
        <v>0.99341900000000005</v>
      </c>
      <c r="AG12" s="4">
        <v>1.1270309999999999</v>
      </c>
      <c r="AH12" s="7">
        <v>1.060225</v>
      </c>
    </row>
    <row r="13" spans="1:34" x14ac:dyDescent="0.4">
      <c r="A13">
        <v>10</v>
      </c>
      <c r="B13" t="s">
        <v>110</v>
      </c>
      <c r="C13">
        <v>1.3073680000000001</v>
      </c>
      <c r="D13">
        <v>1.602549</v>
      </c>
      <c r="E13" s="5">
        <v>1.3119000000000001</v>
      </c>
      <c r="F13" s="6">
        <v>1.592846</v>
      </c>
      <c r="G13" s="6">
        <v>1.4523729999999999</v>
      </c>
      <c r="H13" s="6">
        <v>0.9848306</v>
      </c>
      <c r="I13" s="6">
        <v>1.2736620000000001</v>
      </c>
      <c r="J13" s="6">
        <v>1.129246</v>
      </c>
      <c r="K13" s="6">
        <v>1.0378579999999999</v>
      </c>
      <c r="L13" s="6">
        <v>1.418963</v>
      </c>
      <c r="M13" s="6">
        <v>1.22841</v>
      </c>
      <c r="N13" s="6">
        <v>1.000113</v>
      </c>
      <c r="O13" s="6">
        <v>1.477746</v>
      </c>
      <c r="P13" s="6">
        <v>1.2389300000000001</v>
      </c>
      <c r="Q13" s="6">
        <v>0.94932499999999997</v>
      </c>
      <c r="R13" s="6">
        <v>1.4189849999999999</v>
      </c>
      <c r="S13" s="6">
        <v>1.1841550000000001</v>
      </c>
      <c r="T13" s="6">
        <v>0.90892309999999998</v>
      </c>
      <c r="U13" s="6">
        <v>1.3647670000000001</v>
      </c>
      <c r="V13" s="6">
        <v>1.1368450000000001</v>
      </c>
      <c r="W13" s="6">
        <v>0.9446755</v>
      </c>
      <c r="X13" s="6">
        <v>1.401583</v>
      </c>
      <c r="Y13" s="6">
        <v>1.1731290000000001</v>
      </c>
      <c r="Z13" s="6">
        <v>1.2184470000000001</v>
      </c>
      <c r="AA13" s="6">
        <v>1.3136319999999999</v>
      </c>
      <c r="AB13" s="6">
        <v>1.2660389999999999</v>
      </c>
      <c r="AC13" s="6">
        <v>1.401826</v>
      </c>
      <c r="AD13" s="6">
        <v>1.1481779999999999</v>
      </c>
      <c r="AE13" s="6">
        <v>1.275002</v>
      </c>
      <c r="AF13" s="6">
        <v>0.91971769999999997</v>
      </c>
      <c r="AG13" s="6">
        <v>1.3468249999999999</v>
      </c>
      <c r="AH13" s="8">
        <v>1.1332709999999999</v>
      </c>
    </row>
    <row r="14" spans="1:34" x14ac:dyDescent="0.4">
      <c r="A14">
        <v>11</v>
      </c>
      <c r="B14" t="s">
        <v>111</v>
      </c>
      <c r="C14">
        <v>1.161178</v>
      </c>
      <c r="D14">
        <v>1.312821</v>
      </c>
      <c r="E14" s="3">
        <v>1.166336</v>
      </c>
      <c r="F14" s="4">
        <v>1.3079419999999999</v>
      </c>
      <c r="G14" s="4">
        <v>1.237139</v>
      </c>
      <c r="H14" s="4">
        <v>1.0627439999999999</v>
      </c>
      <c r="I14" s="4">
        <v>1.276764</v>
      </c>
      <c r="J14" s="4">
        <v>1.169754</v>
      </c>
      <c r="K14" s="4">
        <v>0.98668480000000003</v>
      </c>
      <c r="L14" s="4">
        <v>1.0886340000000001</v>
      </c>
      <c r="M14" s="4">
        <v>1.0376590000000001</v>
      </c>
      <c r="N14" s="4">
        <v>1.0545340000000001</v>
      </c>
      <c r="O14" s="4">
        <v>1.087105</v>
      </c>
      <c r="P14" s="4">
        <v>1.070819</v>
      </c>
      <c r="Q14" s="4">
        <v>1.0382899999999999</v>
      </c>
      <c r="R14" s="4">
        <v>1.2167349999999999</v>
      </c>
      <c r="S14" s="4">
        <v>1.1275120000000001</v>
      </c>
      <c r="T14" s="4">
        <v>1.0682510000000001</v>
      </c>
      <c r="U14" s="4">
        <v>1.2599560000000001</v>
      </c>
      <c r="V14" s="4">
        <v>1.1641030000000001</v>
      </c>
      <c r="W14" s="4">
        <v>1.0779099999999999</v>
      </c>
      <c r="X14" s="4">
        <v>1.224199</v>
      </c>
      <c r="Y14" s="4">
        <v>1.1510549999999999</v>
      </c>
      <c r="Z14" s="4">
        <v>1.4045749999999999</v>
      </c>
      <c r="AA14" s="4">
        <v>1.1988460000000001</v>
      </c>
      <c r="AB14" s="4">
        <v>1.3017110000000001</v>
      </c>
      <c r="AC14" s="4">
        <v>1.4910570000000001</v>
      </c>
      <c r="AD14" s="4">
        <v>1.3322940000000001</v>
      </c>
      <c r="AE14" s="4">
        <v>1.411675</v>
      </c>
      <c r="AF14" s="4">
        <v>1.0475030000000001</v>
      </c>
      <c r="AG14" s="4">
        <v>1.392682</v>
      </c>
      <c r="AH14" s="7">
        <v>1.2200930000000001</v>
      </c>
    </row>
    <row r="15" spans="1:34" x14ac:dyDescent="0.4">
      <c r="A15">
        <v>12</v>
      </c>
      <c r="B15" t="s">
        <v>112</v>
      </c>
      <c r="C15">
        <v>1.1304810000000001</v>
      </c>
      <c r="D15">
        <v>1.135953</v>
      </c>
      <c r="E15" s="5">
        <v>1.1272690000000001</v>
      </c>
      <c r="F15" s="6">
        <v>1.132978</v>
      </c>
      <c r="G15" s="6">
        <v>1.130123</v>
      </c>
      <c r="H15" s="6">
        <v>0.95704420000000001</v>
      </c>
      <c r="I15" s="6">
        <v>0.97723769999999999</v>
      </c>
      <c r="J15" s="6">
        <v>0.96714089999999997</v>
      </c>
      <c r="K15" s="6">
        <v>0.88118070000000004</v>
      </c>
      <c r="L15" s="6">
        <v>0.90761080000000005</v>
      </c>
      <c r="M15" s="6">
        <v>0.89439570000000002</v>
      </c>
      <c r="N15" s="6">
        <v>1.0119659999999999</v>
      </c>
      <c r="O15" s="6">
        <v>1.0364819999999999</v>
      </c>
      <c r="P15" s="6">
        <v>1.024224</v>
      </c>
      <c r="Q15" s="6">
        <v>0.94008899999999995</v>
      </c>
      <c r="R15" s="6">
        <v>0.97816519999999996</v>
      </c>
      <c r="S15" s="6">
        <v>0.95912710000000001</v>
      </c>
      <c r="T15" s="6">
        <v>0.97909789999999997</v>
      </c>
      <c r="U15" s="6">
        <v>1.042932</v>
      </c>
      <c r="V15" s="6">
        <v>1.011015</v>
      </c>
      <c r="W15" s="6">
        <v>1.0297099999999999</v>
      </c>
      <c r="X15" s="6">
        <v>1.0605290000000001</v>
      </c>
      <c r="Y15" s="6">
        <v>1.0451189999999999</v>
      </c>
      <c r="Z15" s="6">
        <v>1.3004089999999999</v>
      </c>
      <c r="AA15" s="6">
        <v>1.2403740000000001</v>
      </c>
      <c r="AB15" s="6">
        <v>1.270392</v>
      </c>
      <c r="AC15" s="6">
        <v>1.187346</v>
      </c>
      <c r="AD15" s="6">
        <v>1.1958359999999999</v>
      </c>
      <c r="AE15" s="6">
        <v>1.1915910000000001</v>
      </c>
      <c r="AF15" s="6">
        <v>0.9070513</v>
      </c>
      <c r="AG15" s="6">
        <v>0.95369219999999999</v>
      </c>
      <c r="AH15" s="8">
        <v>0.93037179999999997</v>
      </c>
    </row>
    <row r="16" spans="1:34" x14ac:dyDescent="0.4">
      <c r="A16">
        <v>13</v>
      </c>
      <c r="B16" t="s">
        <v>113</v>
      </c>
      <c r="C16">
        <v>1.1474409999999999</v>
      </c>
      <c r="D16">
        <v>1.5508660000000001</v>
      </c>
      <c r="E16" s="3">
        <v>1.146001</v>
      </c>
      <c r="F16" s="4">
        <v>1.5438829999999999</v>
      </c>
      <c r="G16" s="4">
        <v>1.3449420000000001</v>
      </c>
      <c r="H16" s="4">
        <v>0.82348180000000004</v>
      </c>
      <c r="I16" s="4">
        <v>1.158172</v>
      </c>
      <c r="J16" s="4">
        <v>0.99082680000000001</v>
      </c>
      <c r="K16" s="4">
        <v>0.92881130000000001</v>
      </c>
      <c r="L16" s="4">
        <v>1.124495</v>
      </c>
      <c r="M16" s="4">
        <v>1.026653</v>
      </c>
      <c r="N16" s="4">
        <v>0.85050709999999996</v>
      </c>
      <c r="O16" s="4">
        <v>1.0607040000000001</v>
      </c>
      <c r="P16" s="4">
        <v>0.95560540000000005</v>
      </c>
      <c r="Q16" s="4">
        <v>0.91177490000000005</v>
      </c>
      <c r="R16" s="4">
        <v>1.133575</v>
      </c>
      <c r="S16" s="4">
        <v>1.022675</v>
      </c>
      <c r="T16" s="4">
        <v>0.85861120000000002</v>
      </c>
      <c r="U16" s="4">
        <v>0.98523859999999996</v>
      </c>
      <c r="V16" s="4">
        <v>0.92192490000000005</v>
      </c>
      <c r="W16" s="4">
        <v>0.88039710000000004</v>
      </c>
      <c r="X16" s="4">
        <v>0.98075460000000003</v>
      </c>
      <c r="Y16" s="4">
        <v>0.93057579999999995</v>
      </c>
      <c r="Z16" s="4">
        <v>1.087118</v>
      </c>
      <c r="AA16" s="4">
        <v>1.1222490000000001</v>
      </c>
      <c r="AB16" s="4">
        <v>1.104684</v>
      </c>
      <c r="AC16" s="4">
        <v>0.96459249999999996</v>
      </c>
      <c r="AD16" s="4">
        <v>1.00468</v>
      </c>
      <c r="AE16" s="4">
        <v>0.98463630000000002</v>
      </c>
      <c r="AF16" s="4">
        <v>0.90553790000000001</v>
      </c>
      <c r="AG16" s="4">
        <v>0.89090049999999998</v>
      </c>
      <c r="AH16" s="7">
        <v>0.8982192</v>
      </c>
    </row>
    <row r="17" spans="1:34" x14ac:dyDescent="0.4">
      <c r="A17">
        <v>14</v>
      </c>
      <c r="B17" t="s">
        <v>114</v>
      </c>
      <c r="C17">
        <v>1.3333950000000001</v>
      </c>
      <c r="D17">
        <v>1.2929809999999999</v>
      </c>
      <c r="E17" s="5">
        <v>1.334625</v>
      </c>
      <c r="F17" s="6">
        <v>1.295264</v>
      </c>
      <c r="G17" s="6">
        <v>1.3149439999999999</v>
      </c>
      <c r="H17" s="6">
        <v>1.2465219999999999</v>
      </c>
      <c r="I17" s="6">
        <v>1.229258</v>
      </c>
      <c r="J17" s="6">
        <v>1.2378899999999999</v>
      </c>
      <c r="K17" s="6">
        <v>1.175324</v>
      </c>
      <c r="L17" s="6">
        <v>1.164784</v>
      </c>
      <c r="M17" s="6">
        <v>1.1700539999999999</v>
      </c>
      <c r="N17" s="6">
        <v>1.1712419999999999</v>
      </c>
      <c r="O17" s="6">
        <v>1.129556</v>
      </c>
      <c r="P17" s="6">
        <v>1.1503989999999999</v>
      </c>
      <c r="Q17" s="6">
        <v>1.1449039999999999</v>
      </c>
      <c r="R17" s="6">
        <v>1.138171</v>
      </c>
      <c r="S17" s="6">
        <v>1.141537</v>
      </c>
      <c r="T17" s="6">
        <v>1.0588949999999999</v>
      </c>
      <c r="U17" s="6">
        <v>1.0442210000000001</v>
      </c>
      <c r="V17" s="6">
        <v>1.051558</v>
      </c>
      <c r="W17" s="6">
        <v>0.96611080000000005</v>
      </c>
      <c r="X17" s="6">
        <v>0.98741159999999994</v>
      </c>
      <c r="Y17" s="6">
        <v>0.9767612</v>
      </c>
      <c r="Z17" s="6">
        <v>1.228253</v>
      </c>
      <c r="AA17" s="6">
        <v>1.132943</v>
      </c>
      <c r="AB17" s="6">
        <v>1.180598</v>
      </c>
      <c r="AC17" s="6">
        <v>1.2254609999999999</v>
      </c>
      <c r="AD17" s="6">
        <v>1.177651</v>
      </c>
      <c r="AE17" s="6">
        <v>1.2015560000000001</v>
      </c>
      <c r="AF17" s="6">
        <v>1.153492</v>
      </c>
      <c r="AG17" s="6">
        <v>1.1411929999999999</v>
      </c>
      <c r="AH17" s="8">
        <v>1.1473420000000001</v>
      </c>
    </row>
    <row r="18" spans="1:34" x14ac:dyDescent="0.4">
      <c r="A18">
        <v>15</v>
      </c>
      <c r="B18" t="s">
        <v>115</v>
      </c>
      <c r="C18">
        <v>1.0076750000000001</v>
      </c>
      <c r="D18">
        <v>1.0085770000000001</v>
      </c>
      <c r="E18" s="3">
        <v>1.0044770000000001</v>
      </c>
      <c r="F18" s="4">
        <v>1.00553</v>
      </c>
      <c r="G18" s="4">
        <v>1.0050030000000001</v>
      </c>
      <c r="H18" s="4">
        <v>0.8712761</v>
      </c>
      <c r="I18" s="4">
        <v>0.85417370000000004</v>
      </c>
      <c r="J18" s="4">
        <v>0.86272490000000002</v>
      </c>
      <c r="K18" s="4">
        <v>0.80599920000000003</v>
      </c>
      <c r="L18" s="4">
        <v>0.82050259999999997</v>
      </c>
      <c r="M18" s="4">
        <v>0.8132509</v>
      </c>
      <c r="N18" s="4">
        <v>0.83756620000000004</v>
      </c>
      <c r="O18" s="4">
        <v>0.80604849999999995</v>
      </c>
      <c r="P18" s="4">
        <v>0.82180739999999997</v>
      </c>
      <c r="Q18" s="4">
        <v>0.81134580000000001</v>
      </c>
      <c r="R18" s="4">
        <v>0.81475229999999998</v>
      </c>
      <c r="S18" s="4">
        <v>0.81304909999999997</v>
      </c>
      <c r="T18" s="4">
        <v>0.73274740000000005</v>
      </c>
      <c r="U18" s="4">
        <v>0.72990759999999999</v>
      </c>
      <c r="V18" s="4">
        <v>0.73132750000000002</v>
      </c>
      <c r="W18" s="4">
        <v>0.76397369999999998</v>
      </c>
      <c r="X18" s="4">
        <v>0.74015330000000001</v>
      </c>
      <c r="Y18" s="4">
        <v>0.7520635</v>
      </c>
      <c r="Z18" s="4">
        <v>1.0407200000000001</v>
      </c>
      <c r="AA18" s="4">
        <v>1.0209859999999999</v>
      </c>
      <c r="AB18" s="4">
        <v>1.030853</v>
      </c>
      <c r="AC18" s="4">
        <v>0.93261689999999997</v>
      </c>
      <c r="AD18" s="4">
        <v>0.93952270000000004</v>
      </c>
      <c r="AE18" s="4">
        <v>0.93606979999999995</v>
      </c>
      <c r="AF18" s="4">
        <v>0.81884650000000003</v>
      </c>
      <c r="AG18" s="4">
        <v>0.80864400000000003</v>
      </c>
      <c r="AH18" s="7">
        <v>0.8137453</v>
      </c>
    </row>
    <row r="20" spans="1:34" x14ac:dyDescent="0.4">
      <c r="B20" s="1" t="s">
        <v>100</v>
      </c>
      <c r="E20">
        <f>AVERAGE(E4:E18)</f>
        <v>1.2021037999999999</v>
      </c>
      <c r="F20">
        <f t="shared" ref="F20:AF20" si="0">AVERAGE(F4:F18)</f>
        <v>1.3516736000000003</v>
      </c>
      <c r="G20">
        <f t="shared" si="0"/>
        <v>1.2768886666666668</v>
      </c>
      <c r="H20">
        <f t="shared" si="0"/>
        <v>1.0532261200000002</v>
      </c>
      <c r="I20">
        <f t="shared" si="0"/>
        <v>1.2169619600000001</v>
      </c>
      <c r="J20">
        <f t="shared" si="0"/>
        <v>1.1350939066666668</v>
      </c>
      <c r="K20">
        <f t="shared" si="0"/>
        <v>1.0385078533333334</v>
      </c>
      <c r="L20">
        <f t="shared" si="0"/>
        <v>1.173163846666667</v>
      </c>
      <c r="M20">
        <f t="shared" si="0"/>
        <v>1.1058358466666667</v>
      </c>
      <c r="N20">
        <f t="shared" si="0"/>
        <v>1.0300697733333333</v>
      </c>
      <c r="O20">
        <f t="shared" si="0"/>
        <v>1.1953810399999998</v>
      </c>
      <c r="P20">
        <f t="shared" si="0"/>
        <v>1.1127254199999999</v>
      </c>
      <c r="Q20">
        <f t="shared" si="0"/>
        <v>1.0221804866666668</v>
      </c>
      <c r="R20">
        <f t="shared" si="0"/>
        <v>1.1988562333333332</v>
      </c>
      <c r="S20">
        <f t="shared" si="0"/>
        <v>1.1105181533333333</v>
      </c>
      <c r="T20">
        <f t="shared" si="0"/>
        <v>0.98139103333333322</v>
      </c>
      <c r="U20">
        <f t="shared" si="0"/>
        <v>1.1639059266666669</v>
      </c>
      <c r="V20">
        <f t="shared" si="0"/>
        <v>1.0726484599999999</v>
      </c>
      <c r="W20">
        <f t="shared" si="0"/>
        <v>0.97753637999999998</v>
      </c>
      <c r="X20">
        <f t="shared" si="0"/>
        <v>1.1422685000000001</v>
      </c>
      <c r="Y20">
        <f t="shared" si="0"/>
        <v>1.0599024266666668</v>
      </c>
      <c r="Z20">
        <f t="shared" si="0"/>
        <v>1.21065928</v>
      </c>
      <c r="AA20">
        <f t="shared" si="0"/>
        <v>1.2564383133333334</v>
      </c>
      <c r="AB20">
        <f t="shared" si="0"/>
        <v>1.2335488666666665</v>
      </c>
      <c r="AC20">
        <f t="shared" si="0"/>
        <v>1.2475073466666664</v>
      </c>
      <c r="AD20">
        <f t="shared" si="0"/>
        <v>1.1776767933333334</v>
      </c>
      <c r="AE20">
        <f t="shared" si="0"/>
        <v>1.2125919399999998</v>
      </c>
      <c r="AF20">
        <f t="shared" si="0"/>
        <v>0.97644979333333326</v>
      </c>
    </row>
  </sheetData>
  <pageMargins left="0.7" right="0.7" top="0.78740157499999996" bottom="0.78740157499999996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256775-6FDD-4C47-ADB2-80117533CC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Punktzahlen (T-Test)</vt:lpstr>
      <vt:lpstr>Präzisionswerte</vt:lpstr>
      <vt:lpstr>Reaktionszeiten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</dc:creator>
  <cp:lastModifiedBy>Niko</cp:lastModifiedBy>
  <dcterms:created xsi:type="dcterms:W3CDTF">2021-08-03T13:35:21Z</dcterms:created>
  <dcterms:modified xsi:type="dcterms:W3CDTF">2021-08-17T00:22:25Z</dcterms:modified>
</cp:coreProperties>
</file>