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00778820\Documents\python\enviro_nutritional_pedagogy\advanced_python_script\"/>
    </mc:Choice>
  </mc:AlternateContent>
  <xr:revisionPtr revIDLastSave="0" documentId="8_{0B33B4D9-9A56-48AB-947B-E2C3DB894A8C}" xr6:coauthVersionLast="47" xr6:coauthVersionMax="47" xr10:uidLastSave="{00000000-0000-0000-0000-000000000000}"/>
  <bookViews>
    <workbookView xWindow="-120" yWindow="-120" windowWidth="29040" windowHeight="15720" xr2:uid="{1339E749-92BA-4D39-9229-79DFE4DE97C7}"/>
  </bookViews>
  <sheets>
    <sheet name="savedrecs_7" sheetId="1" r:id="rId1"/>
    <sheet name="query_7"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T3" i="1"/>
  <c r="BF4" i="1"/>
  <c r="BT4" i="1"/>
  <c r="BT5" i="1"/>
  <c r="BF6" i="1"/>
  <c r="BT6" i="1"/>
  <c r="BF7" i="1"/>
  <c r="BT7" i="1"/>
  <c r="BT8" i="1"/>
  <c r="BF9" i="1"/>
  <c r="BT9" i="1"/>
  <c r="BF10" i="1"/>
  <c r="BT10" i="1"/>
  <c r="BT11" i="1"/>
  <c r="BF12" i="1"/>
  <c r="BT12" i="1"/>
  <c r="BF13" i="1"/>
  <c r="BT13" i="1"/>
  <c r="BF14" i="1"/>
  <c r="BT14" i="1"/>
  <c r="BF15" i="1"/>
  <c r="BT15" i="1"/>
  <c r="BF16" i="1"/>
  <c r="BT16" i="1"/>
  <c r="BT17" i="1"/>
  <c r="BT18" i="1"/>
  <c r="BF19" i="1"/>
  <c r="BT19" i="1"/>
  <c r="BT20" i="1"/>
  <c r="BT21" i="1"/>
  <c r="BT22" i="1"/>
</calcChain>
</file>

<file path=xl/sharedStrings.xml><?xml version="1.0" encoding="utf-8"?>
<sst xmlns="http://schemas.openxmlformats.org/spreadsheetml/2006/main" count="1341" uniqueCount="533">
  <si>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</si>
  <si>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</si>
  <si>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</si>
  <si>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</si>
  <si>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</si>
  <si>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</si>
  <si>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</si>
  <si>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</si>
  <si>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</si>
  <si>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</si>
  <si>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</si>
  <si>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</si>
  <si>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</si>
  <si>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</si>
  <si>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</si>
  <si>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</si>
  <si>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</si>
  <si>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</si>
  <si>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</si>
  <si>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</si>
  <si>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</si>
  <si>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</si>
  <si>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</si>
  <si>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</si>
  <si>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</si>
  <si>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</si>
  <si>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</si>
  <si>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</si>
  <si>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</si>
  <si>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</si>
  <si>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</si>
  <si>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</si>
  <si>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</si>
  <si>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</si>
  <si>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</si>
  <si>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</si>
  <si>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</si>
  <si>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</si>
  <si>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</si>
  <si>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</si>
  <si>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</si>
  <si>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</si>
  <si>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</si>
  <si>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</si>
  <si>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</si>
  <si>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</si>
  <si>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</si>
  <si>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</si>
  <si>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</si>
  <si>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</si>
  <si>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</si>
  <si>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</si>
  <si>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</si>
  <si>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</si>
  <si>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</si>
  <si>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</si>
  <si>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</si>
  <si>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</si>
  <si>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</si>
  <si>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</si>
  <si>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</si>
  <si>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</si>
  <si>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</si>
  <si>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</si>
  <si>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</si>
  <si>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</si>
  <si>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</si>
  <si>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</si>
  <si>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</si>
  <si>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</si>
  <si>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</si>
  <si>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</si>
  <si>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</si>
  <si>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Viere, T; Amor, B; Berger, N; Fanous, RD; Arduin, RH; Keller, R; Laurent, A; Loubet, P; Strothmann, P; Weyand, S; Wright, L; Sonnemann, G</t>
  </si>
  <si>
    <t/>
  </si>
  <si>
    <t>Viere, Tobias; Amor, Ben; Berger, Nicolas; Fanous, Ruba Dolfing; Arduin, Rachel Horta; Keller, Regula; Laurent, Alexis; Loubet, Philippe; Strothmann, Philip; Weyand, Steffi; Wright, Laurie; Sonnemann, Guido</t>
  </si>
  <si>
    <t>Teaching life cycle assessment in higher education</t>
  </si>
  <si>
    <t>INTERNATIONAL JOURNAL OF LIFE CYCLE ASSESSMENT</t>
  </si>
  <si>
    <t>English</t>
  </si>
  <si>
    <t>Article</t>
  </si>
  <si>
    <t>LCA; Life cycle thinking; Learning outcomes; Competency levels; Teaching approaches and content; Pedagogy</t>
  </si>
  <si>
    <t>LEARNING OUTCOMES; ASSESSMENT LCA; SUSTAINABILITY; EXPERIENCE; HANDBOOK</t>
  </si>
  <si>
    <t>Purpose Scientific Life Cycle Assessment (LCA) literature provides some examples of LCA teaching in higher education, but not a structured overview of LCA teaching contents and related competencies. Hence this paper aims at assessing and highlighting trends in LCA learning outcomes, teaching approaches and developed content used to equip graduates for their future professional practices in sustainability. Methods Based on a literature review on teaching LCA in higher education and a collaborative consensus building approach through expert group panel discussions, an overview of LCA learning and competency levels with related teaching contents and corresponding workload is developed. The levels are built on the European Credit Transfer and Accumulation System (ECTS) and Bloom's taxonomy of learning. Results and discussion The paper frames five LCA learning and competency levels that differ in terms of study program integration, workload, cognitive domain categories, learning outcomes, and envisioned professional skills. It furthermore provides insights into teaching approaches and content, including software use, related to these levels. Conclusions and recommendations This paper encourages and supports higher educational bodies to implement a minimum of 'life cycle literacy' into students' curriculum across various domains by increasing the availability, visibility and quality of their teaching on life cycle thinking and LCA.</t>
  </si>
  <si>
    <t>[Viere, Tobias] Pforzheim Univ, Inst Ind Ecol INEC, Pforzheim, Germany; [Amor, Ben] Univ Sherbrooke, Interdisciplinary Res Lab Life Cycle Assessment &amp;, Quebec City, PQ, Canada; [Berger, Nicolas; Arduin, Rachel Horta; Loubet, Philippe; Sonnemann, Guido] Univ Bordeaux, ISM, UMR 5255, Talence, France; [Fanous, Ruba Dolfing] PRe Sustainabil BV, Amersfoort, Netherlands; [Keller, Regula] Zurich Univ Appl Sci, Inst Nat Resource Sci, Wadenswil, Switzerland; [Laurent, Alexis] Tech Univ Denmark DTU, Sect Quantitat Sustainabil Assessment, Lyngby, Denmark; [Strothmann, Philip] Forum Sustainabil Life Cycle Innovat eV FSLCI, Berlin, Germany; [Weyand, Steffi] Tech Univ Darmstadt, Inst IWAR Mat Flow &amp; Resource Econ, Darmstadt, Germany; [Wright, Laurie] Solent Univ Southampton, Southampton, Hants, England</t>
  </si>
  <si>
    <t>University of Sherbrooke; Centre National de la Recherche Scientifique (CNRS); Universite de Bordeaux; CNRS - Institute of Chemistry (INC); Zurich University of Applied Sciences; Technical University of Denmark; Technical University of Darmstadt</t>
  </si>
  <si>
    <t>Viere, T (corresponding author), Pforzheim Univ, Inst Ind Ecol INEC, Pforzheim, Germany.</t>
  </si>
  <si>
    <t>tobias.viere@hs-pforzheim.de</t>
  </si>
  <si>
    <t>Loubet, Philippe/M-4958-2016; Sonnemann, Guido/L-9425-2019; Viere, Tobias/AAS-2692-2020; Laurent, Alexis/E-4747-2010</t>
  </si>
  <si>
    <t>Weyand, Steffi/0000-0002-7093-391X; Viere, Tobias/0000-0001-9030-2405; Laurent, Alexis/0000-0003-0445-7983; Amor, Ben/0000-0002-0389-5685; Sonnemann, Guido/0000-0003-2581-1910</t>
  </si>
  <si>
    <t>Projekt DEAL</t>
  </si>
  <si>
    <t>Open Access funding enabled and organized by Projekt DEAL.</t>
  </si>
  <si>
    <t>SPRINGER HEIDELBERG</t>
  </si>
  <si>
    <t>HEIDELBERG</t>
  </si>
  <si>
    <t>TIERGARTENSTRASSE 17, D-69121 HEIDELBERG, GERMANY</t>
  </si>
  <si>
    <t>0948-3349</t>
  </si>
  <si>
    <t>1614-7502</t>
  </si>
  <si>
    <t>INT J LIFE CYCLE ASS</t>
  </si>
  <si>
    <t>Int. J. Life Cycle Assess.</t>
  </si>
  <si>
    <t>MAR</t>
  </si>
  <si>
    <t>10.1007/s11367-020-01844-3</t>
  </si>
  <si>
    <t>DEC 2020</t>
  </si>
  <si>
    <t>Engineering, Environmental; Environmental Sciences</t>
  </si>
  <si>
    <t>Science Citation Index Expanded (SCI-EXPANDED); Social Science Citation Index (SSCI)</t>
  </si>
  <si>
    <t>Engineering; Environmental Sciences &amp; Ecology</t>
  </si>
  <si>
    <t>RA9JR</t>
  </si>
  <si>
    <t>Green Published, hybrid</t>
  </si>
  <si>
    <t>2025-03-27</t>
  </si>
  <si>
    <t>WOS:000599786900001</t>
  </si>
  <si>
    <t>Huang, ZL; Deng, JL; Zhou, HX; Yang, TG; Deng, SG; Zhao, ZG</t>
  </si>
  <si>
    <t>Huang, Zhiliang; Deng, Jielian; Zhou, Hongxu; Yang, Tongguang; Deng, Shuguang; Zhao, Zhiguo</t>
  </si>
  <si>
    <t>Teaching Sustainability Principles to Engineering Educators</t>
  </si>
  <si>
    <t>INTERNATIONAL JOURNAL OF ENGINEERING EDUCATION</t>
  </si>
  <si>
    <t>sustainability competency; eco-design; life cycle assessment; teacher training; engineering education</t>
  </si>
  <si>
    <t>PEDAGOGICAL CONTENT KNOWLEDGE; LIFE-CYCLE ASSESSMENT; DEVELOPMENT GOALS; DESIGN; TPACK</t>
  </si>
  <si>
    <t>This paper is to provide experimental evidence of designing and assessing a teacher training program for sustainability competency enhancement in higher education. Eighty-five engineering teachers participated in the program comprising three stages of fifteen days. The first stage focused on the content knowledge of eco-design and how to apply the life cycle assessment (LCA) methods and tools. The second stage aimed at using the four-step LCA method to a power battery eco-design problem. The third stage was to create a general structured eco-design teaching approach for realizing its expansion in various engineering fields. The findings suggested that the participants enhanced their sustainability awareness and eco-design skills, and improved in the four elements of technological pedagogical content knowledge (TPACK) through the program. The analysis on participants' reflective essays indicated that improvement mainly comes from the stages of LCA practice and eco-design integration. This study validates the importance of focusing teacher professional development on sustainability awareness and eco-design skill.</t>
  </si>
  <si>
    <t>[Huang, Zhiliang; Deng, Jielian; Zhou, Hongxu; Yang, Tongguang; Deng, Shuguang] Hunan City Univ, Key Lab Energy Monitoring &amp; Edge Comp Smart City, Yiyang 413002, Hunan, Peoples R China; [Zhao, Zhiguo] Hunan Haicheng Yuxin Informat Technol Co Ltd, Changsha 410141, Hunan, Peoples R China</t>
  </si>
  <si>
    <t>Hunan City University</t>
  </si>
  <si>
    <t>Huang, ZL (corresponding author), Hunan City Univ, Key Lab Energy Monitoring &amp; Edge Comp Smart City, Yiyang 413002, Hunan, Peoples R China.</t>
  </si>
  <si>
    <t>13787181710@163.com</t>
  </si>
  <si>
    <t>Deng, Shuguang/G-5926-2011; Zhiguo, Zhao/Q-8480-2018; Huang, Zhiliang/HGF-1650-2022</t>
  </si>
  <si>
    <t>Hunan Provincial Social Science Achievement Review Committee of China [XSP21YBZ148]; Social Science Research Project of Yiyang [2021YS081]</t>
  </si>
  <si>
    <t>Hunan Provincial Social Science Achievement Review Committee of China; Social Science Research Project of Yiyang</t>
  </si>
  <si>
    <t>This work was supported by Hunan Provincial Social Science Achievement Review Committee of China (No.XSP21YBZ148) and the Social Science Research Project of Yiyang (No.2021YS081).</t>
  </si>
  <si>
    <t>TEMPUS PUBLICATIONS</t>
  </si>
  <si>
    <t>DURRUS, BANTRY</t>
  </si>
  <si>
    <t>IJEE , ROSSMORE,, DURRUS, BANTRY, COUNTY CORK 00000, IRELAND</t>
  </si>
  <si>
    <t>0949-149X</t>
  </si>
  <si>
    <t>INT J ENG EDUC</t>
  </si>
  <si>
    <t>Int. J. Eng. Educ</t>
  </si>
  <si>
    <t>Education, Scientific Disciplines; Engineering, Multidisciplinary</t>
  </si>
  <si>
    <t>Science Citation Index Expanded (SCI-EXPANDED)</t>
  </si>
  <si>
    <t>Education &amp; Educational Research; Engineering</t>
  </si>
  <si>
    <t>SU7RT</t>
  </si>
  <si>
    <t>WOS:000663330400021</t>
  </si>
  <si>
    <t>Marconi, M; Favi, C</t>
  </si>
  <si>
    <t>Marconi, Marco; Favi, Claudio</t>
  </si>
  <si>
    <t>Eco-design teaching initiative within a manufacturing company based on LCA analysis of company product portfolio</t>
  </si>
  <si>
    <t>JOURNAL OF CLEANER PRODUCTION</t>
  </si>
  <si>
    <t>Teaching; Eco-design; Life cycle assessment; Eco-knowledge; Product portfolio</t>
  </si>
  <si>
    <t>HIGHER-EDUCATION; SUSTAINABLE DEVELOPMENT; ENGINEERING-EDUCATION; ECODESIGN TOOLS; IMPLEMENTATION; STRATEGIES; BARRIERS; EXPERIENCES; INTEGRATION; TAXONOMY</t>
  </si>
  <si>
    <t>Eco-design is the integration of environmental considerations within product design and development. Eco-design represents an important innovation driver for companies; however, well-known barriers limit the diffusion of this design paradigm in the industrial world. Amongst these, lack of eco-knowledge is correlated to the adopted eco-design teaching methods. Previous experience has highlighted that traditional teaching methods such as university lectures or refresher courses are not an effective means for disseminating eco-design knowledge in the industrial world. In this context, the present paper proposes a novel eco-design teaching method based on a transformative strategy for promoting eco-design and facilitating the learning process. This approach, tested in collaboration with an Italian manufacturing firm, is considered the first attempt to implement a repeatable eco-design teaching approach that can be scaled up in different industrial contexts. Several company departments, including management, marketing and commercial affairs, design and engineering, and a testing laboratory were involved in the training program. Technical results show that company employees were able to autonomously implement re-design solutions and improve the environmental performance of a coffee machine upon completion of the course. The quantitative evaluation of formative outcomes through assessment before and after the course highlights a significant increase in the awareness of personnel and knowledge relating to eco-design. (c) 2019 Elsevier Ltd. All rights reserved.</t>
  </si>
  <si>
    <t>[Marconi, Marco] Univ Tuscia, Dept Econ Engn Soc &amp; Business Org, I-01100 Viterbo, Italy; [Favi, Claudio] Univ Parma, Dept Engn &amp; Architecture, Parco Area Sci 181-A, I-43124 Parma, Italy</t>
  </si>
  <si>
    <t>Tuscia University; University of Parma</t>
  </si>
  <si>
    <t>Marconi, M (corresponding author), Univ Tuscia, Dept Econ Engn Soc &amp; Business Org, I-01100 Viterbo, Italy.</t>
  </si>
  <si>
    <t>marco.marconi@unitus.it</t>
  </si>
  <si>
    <t>Marconi, Marco/AAA-9281-2020</t>
  </si>
  <si>
    <t>Marconi, Marco/0000-0002-5677-1459</t>
  </si>
  <si>
    <t>ELSEVIER SCI LTD</t>
  </si>
  <si>
    <t>OXFORD</t>
  </si>
  <si>
    <t>THE BOULEVARD, LANGFORD LANE, KIDLINGTON, OXFORD OX5 1GB, OXON, ENGLAND</t>
  </si>
  <si>
    <t>0959-6526</t>
  </si>
  <si>
    <t>1879-1786</t>
  </si>
  <si>
    <t>J CLEAN PROD</t>
  </si>
  <si>
    <t>J. Clean Prod.</t>
  </si>
  <si>
    <t>JAN 1</t>
  </si>
  <si>
    <t>10.1016/j.jclepro.2019.118424</t>
  </si>
  <si>
    <t>Green &amp; Sustainable Science &amp; Technology; Engineering, Environmental; Environmental Sciences</t>
  </si>
  <si>
    <t>Science &amp; Technology - Other Topics; Engineering; Environmental Sciences &amp; Ecology</t>
  </si>
  <si>
    <t>JF2UC</t>
  </si>
  <si>
    <t>WOS:000491240100044</t>
  </si>
  <si>
    <t>C</t>
  </si>
  <si>
    <t>Taboada, HA; Espiritu, JF; Vazquez, A; Moreno, OC</t>
  </si>
  <si>
    <t>ASEE</t>
  </si>
  <si>
    <t>Taboada, Heidi A.; Espiritu, Jose F.; Vazquez, Abril; Moreno, Olivia C.</t>
  </si>
  <si>
    <t>Experiences While Incorporating Sustainability Engineering into the Industrial Engineering Curricula</t>
  </si>
  <si>
    <t>2011 ASEE ANNUAL CONFERENCE &amp; EXPOSITION</t>
  </si>
  <si>
    <t>ASEE Annual Conference &amp; Exposition</t>
  </si>
  <si>
    <t>Proceedings Paper</t>
  </si>
  <si>
    <t>ASEE Annual Conference and Exposition</t>
  </si>
  <si>
    <t>JUN 26-29, 2011</t>
  </si>
  <si>
    <t>Vancouver, CANADA</t>
  </si>
  <si>
    <t>According to The Engineer of 2020 (National Academy of Engineering, 2004), to maintain the nation's economic competitiveness and improve the quality of life for people around the world, engineering educators and curriculum developers must anticipate dramatic changes in engineering practice and adapt their programs accordingly. Current environmental issues have caused society to realize that industries and individuals must have sustainable systems to meet the needs of the present without compromising the ability of future generations to meet their own needs (Report of the World Commission on Environment and Development, 1987). Therefore, one of the main goals of the present paper is to show how sustainability engineering curriculum has been included into the Industrial Engineering curricula to respond to current demands to produce environmentally conscious engineers capable of understanding sustainable practices and their implications. For the authors, creating a special topics class for the new course within the industrial engineering department seemed very appropriate since industrial engineering has always focused in the optimization of resources, thus there is a natural connection between the sustainability definition and what industrial engineers have always practiced. The main objective of this paper is to present the approach used to integrate sustainability engineering content into the engineering curriculum at our University. The approach involves offering a multidisciplinary class in sustainability engineering which was offered to junior or senior engineering students as a technical elective class with no prerequisites. The class was divided in four main modules which are Life Cycle Assessment, Energy Management, Design for Sustainability, and Ethical Consumerism. A team teaching approach was used to teach the class with faculty members from the departments of Mechanical Engineering and Industrial, Manufacturing and Systems Engineering Department. In the class, students were required to work in teams to solve two different projects. The first project was mainly related to life cycle assessment (LCA) in which students were asked to perform an LCA for a particular product and provide an analysis of their results. The second project involved a presentation to expand one of the main modules of the class. Finally, the course was evaluated using student questionnaires and exit interviews. Moreover, one additional survey was sent to the students six months after they took the class to collect data and assess student learning.</t>
  </si>
  <si>
    <t>[Taboada, Heidi A.; Espiritu, Jose F.; Vazquez, Abril; Moreno, Olivia C.] Univ Texas El Paso, El Paso, TX 79968 USA</t>
  </si>
  <si>
    <t>University of Texas System; University of Texas El Paso</t>
  </si>
  <si>
    <t>Taboada, HA (corresponding author), Univ Texas El Paso, El Paso, TX 79968 USA.</t>
  </si>
  <si>
    <t>Taboada, Heidi/0009-0005-1535-4404</t>
  </si>
  <si>
    <t>AMER SOC ENGINEERING EDUCATION</t>
  </si>
  <si>
    <t>WASHINGTON</t>
  </si>
  <si>
    <t>1818 N STREET, NW SUITE 600, WASHINGTON, DC 20036 USA</t>
  </si>
  <si>
    <t>2153-5965</t>
  </si>
  <si>
    <t>ASEE ANNU CONF EXPO</t>
  </si>
  <si>
    <t>Education &amp; Educational Research; Education, Scientific Disciplines; Engineering, Multidisciplinary</t>
  </si>
  <si>
    <t>Conference Proceedings Citation Index - Science (CPCI-S); Conference Proceedings Citation Index - Social Science &amp; Humanities (CPCI-SSH)</t>
  </si>
  <si>
    <t>BF0CG</t>
  </si>
  <si>
    <t>WOS:000378522707022</t>
  </si>
  <si>
    <t>Silva, DAL; Giusti, G; Rampasso, IS; Farrapo, AC Jr; Anholon, R</t>
  </si>
  <si>
    <t>Lopes Silva, Diogo Aparecido; Giusti, Gabriela; Simon Rampasso, Izabela; Farrapo Junior, Antonio Carlos; Anholon, Rosley</t>
  </si>
  <si>
    <t>Life cycle assessment teaching innovation: experiences from a Brazilian higher education institution</t>
  </si>
  <si>
    <t>INTERNATIONAL JOURNAL OF SUSTAINABILITY IN HIGHER EDUCATION</t>
  </si>
  <si>
    <t>Engineering education; Brazil; Life cycle assessment; COVID-19; Fuzzy Delphi; Sustainability insertion</t>
  </si>
  <si>
    <t>FUZZY DELPHI METHOD; SUSTAINABLE DEVELOPMENT; ENGINEERING-EDUCATION; LCA; COVID-19; COMPETENCES; STUDENTS; IMPACTS</t>
  </si>
  <si>
    <t>Purpose The inclusion of sustainability in higher education courses has been debated in recent decades and has gained particular emphasis throughout the COVID-19. This paper aims to show how the context of the pandemic, which demanded the transition from in-person classes to virtual classes, was used to illustrate better the concepts of life cycle assessment (LCA) for Production Engineering students in a Brazilian University. Design/methodology/approach The research strategy used was action research. Throughout the discipline offering, the environmental impacts resulting from in-person and remote classes were comparatively assessed through a practical activity using LCA. Students' behaviour and perception of the activities were recorded by the professor and discussed with the other researchers on the team. At the end of the course, students answered a questionnaire to assess their satisfaction with different aspects of the discipline, and these data were analysed via Fuzzy Delphi. Findings The results focus on discussing the pedagogical aspects of this experience and not the environmental impacts resulting from each class modality. It was possible to notice a greater engagement of students when using a project that directly involved their daily activities (food, transportation, use of electronics, etc.) compared to the traditional approach of teaching LCA concepts. In this traditional approach, the examples focussed on the industrial sector, a more distant context from the reality of most students. Student feedback demonstrated great acceptance by them regarding the approach adopted. Originality/value This study contributes to expanding debates about sustainability insertion in higher education and the training of professionals more aligned with the sustainable development agenda.</t>
  </si>
  <si>
    <t>[Lopes Silva, Diogo Aparecido; Giusti, Gabriela; Farrapo Junior, Antonio Carlos] Fed Univ Sao Carlos UFSCar, Dept Prod Engn, Res Grp Sustainabil Engn EngS Grp, Sorocaba, Brazil; [Simon Rampasso, Izabela] Univ Catolica Norte, Dept Ingn Ind, Antofagasa, Chile; [Anholon, Rosley] Univ Estadual Campinas, Sch Mech Engn, Campinas, Brazil</t>
  </si>
  <si>
    <t>Universidade Federal de Sao Carlos; Universidad Catolica del Norte; Universidade Estadual de Campinas</t>
  </si>
  <si>
    <t>Giusti, G (corresponding author), Fed Univ Sao Carlos UFSCar, Dept Prod Engn, Res Grp Sustainabil Engn EngS Grp, Sorocaba, Brazil.</t>
  </si>
  <si>
    <t>gabriela.giusti@hotmail.com.br</t>
  </si>
  <si>
    <t>Farrapo Junior, Antonio Carlos/KFB-8494-2024; Anholon, Rosley/C-3650-2018; Rampasso, Izabela Simon/H-1755-2018; Silva, Diogo/B-5981-2013</t>
  </si>
  <si>
    <t>Farrapo Junior, Antonio Carlos/0000-0002-9150-2959; Anholon, Rosley/0000-0003-3163-6119; Rampasso, Izabela Simon/0000-0003-1633-6628; Silva, Diogo/0000-0002-7514-7467</t>
  </si>
  <si>
    <t>Conselho Nacional de Desenvolvimento Cientifico e Tecnologico (CNPq) [304145/2021-1, 302722/2019-0]; Fundacao de Amparo a Pesquisa do Estado de Sao Paulo (FAPESP) [2021/06685-1]; Coordenacao de Aperfeicoamento de Pessoal de Nivel Superior - Brasil (CAPES) [001]</t>
  </si>
  <si>
    <t>Conselho Nacional de Desenvolvimento Cientifico e Tecnologico (CNPq)(Conselho Nacional de Desenvolvimento Cientifico e Tecnologico (CNPQ)); Fundacao de Amparo a Pesquisa do Estado de Sao Paulo (FAPESP)(Fundacao de Amparo a Pesquisa do Estado de Sao Paulo (FAPESP)); Coordenacao de Aperfeicoamento de Pessoal de Nivel Superior - Brasil (CAPES)(Coordenacao de Aperfeicoamento de Pessoal de Nivel Superior (CAPES))</t>
  </si>
  <si>
    <t>This work was supported by the Conselho Nacional de Desenvolvimento Cientifico e Tecnologico (CNPq), under the grants 304145/2021-1, and 302722/2019-0; by the Fundacao de Amparo a Pesquisa do Estado de Sao Paulo (FAPESP), under the grant 2021/06685-1; and by the Coordenacao de Aperfeicoamento de Pessoal de Nivel Superior - Brasil (CAPES) - Finance Code 001.</t>
  </si>
  <si>
    <t>EMERALD GROUP PUBLISHING LTD</t>
  </si>
  <si>
    <t>Leeds</t>
  </si>
  <si>
    <t>Floor 5, Northspring 21-23 Wellington Street, Leeds, W YORKSHIRE, ENGLAND</t>
  </si>
  <si>
    <t>1467-6370</t>
  </si>
  <si>
    <t>1758-6739</t>
  </si>
  <si>
    <t>INT J SUST HIGHER ED</t>
  </si>
  <si>
    <t>Int. J. Sustain. High. Educ.</t>
  </si>
  <si>
    <t>JAN 24</t>
  </si>
  <si>
    <t>SI</t>
  </si>
  <si>
    <t>10.1108/IJSHE-08-2021-0357</t>
  </si>
  <si>
    <t>SEP 2022</t>
  </si>
  <si>
    <t>Green &amp; Sustainable Science &amp; Technology; Education &amp; Educational Research</t>
  </si>
  <si>
    <t>Social Science Citation Index (SSCI)</t>
  </si>
  <si>
    <t>Science &amp; Technology - Other Topics; Education &amp; Educational Research</t>
  </si>
  <si>
    <t>8F1YA</t>
  </si>
  <si>
    <t>WOS:000853180800001</t>
  </si>
  <si>
    <t>Cosme, N; Hauschild, MZ; Molin, C; Rosenbaum, RK; Laurent, A</t>
  </si>
  <si>
    <t>Cosme, Nuno; Hauschild, Michael Z.; Molin, Christine; Rosenbaum, Ralph K.; Laurent, Alexis</t>
  </si>
  <si>
    <t>Learning-by-doing: experience from 20years of teaching LCA to future engineers</t>
  </si>
  <si>
    <t>Active learning; Case study; Course; Education; Engineering students; Industrial collaboration; LCA teaching; Life cycle assessment; University teaching</t>
  </si>
  <si>
    <t>LIFE-CYCLE ASSESSMENT</t>
  </si>
  <si>
    <t>PurposeIn support of the sustainable development of our societies, future engineers should have elementary knowledge in sustainability assessment and use of life cycle assessment. Publications on pedagogical experience with teaching life cycle assessment (LCA) in high-level education are however scarce. Here, we describe and discuss 20years of experience in teaching LCA at MSc level in an engineering university with the ambition to share our insights and inspire teaching of LCA as part of a university curriculum.MethodsWe detail the design of an LCA course taught at the Technical University of Denmark since 1997. The course structure relies on (i) a structured combination of theoretical teaching, practical assignments and hands-on practice on LCA case studies, and (ii) the conduct of real-life LCA case studies in collaboration with companies or other organisations. Through the semester-long duration of the course, students from different engineering backgrounds perform full-fledged LCA studies in groups, passing through two iterationsa screening LCA supporting a more targeted LCA.Results and discussionThe course design, which relies on a learning-by-doing principle, is transparently described to inspire LCA teachers among the readers. Historical evolution and statistics about the course, including its 192 case studies run in collaboration with 105 companies and institutions, are analysed and serve as basis to discuss the benefits and challenges of its different components, such as the theory acquisition, the assignment work, the LCA software learning, the conduct of case studies, the merits of industrial collaborations and grading approaches.ConclusionsWe demonstrate the win-win situation created by the setting of the course, in which the students are actively engaged and learn efficiently how to perform an LCA while the collaborating companies often get useful insights into their analysed case studies. The course can also be an eye opener for companies unfamiliar with LCA, who get introduced to life cycle thinking and the potential benefits of LCA. We have no hesitation in recommending industries and LCA teachers to engage into such collaborations even in the fundamental teaching of LCA techniques.</t>
  </si>
  <si>
    <t>[Cosme, Nuno; Hauschild, Michael Z.; Molin, Christine; Laurent, Alexis] Tech Univ Denmark, Div Quantitat Sustainabil Assessment, Dept Engn Management, DK-2800 Lyngby, Denmark; [Rosenbaum, Ralph K.] Irstea, UMR ITAP, ELSA Res Grp, 361 Rue JF Breton,5095, F-34196 Montpellier, France; [Rosenbaum, Ralph K.] ELSA PACT Ind Chair Environm &amp; Social Sustainabil, 361 Rue JF Breton,5095, F-34196 Montpellier, France</t>
  </si>
  <si>
    <t>Technical University of Denmark; INRAE</t>
  </si>
  <si>
    <t>Laurent, A (corresponding author), Tech Univ Denmark, Div Quantitat Sustainabil Assessment, Dept Engn Management, DK-2800 Lyngby, Denmark.</t>
  </si>
  <si>
    <t>alau@dtu.dk</t>
  </si>
  <si>
    <t>Rosenbaum, Ralph/AGE-3200-2022; Hauschild, Michael Zwicky/L-6059-2015; Cosme, Nuno Miguel Dias/H-1408-2014; Laurent, Alexis/E-4747-2010</t>
  </si>
  <si>
    <t>Hauschild, Michael Zwicky/0000-0002-8331-7390; Rosenbaum, Ralph/0000-0002-7620-1568; Cosme, Nuno Miguel Dias/0000-0003-1152-9842; Laurent, Alexis/0000-0003-0445-7983; Molin, Christine/0000-0003-2646-931X</t>
  </si>
  <si>
    <t>10.1007/s11367-018-1457-5</t>
  </si>
  <si>
    <t>HO3MK</t>
  </si>
  <si>
    <t>WOS:000460827000016</t>
  </si>
  <si>
    <t>Cooper, JS</t>
  </si>
  <si>
    <t>Cooper, Joyce Smith</t>
  </si>
  <si>
    <t>Teaching Life Cycle Assessment to interdisciplinary graduate students</t>
  </si>
  <si>
    <t>Life Cycle Assessment; LCA; project-based learning</t>
  </si>
  <si>
    <t>A course in Life Cycle Assessment has engaged graduate students in engineering, forestry, business administration, and public policy at the University of Washington since 2003. The course pedagogy is project-based and supported by discussion-rich lectures that provide 'just-in-time' knowledge for student projects. Project feedback is provided through three interim reports, the first describing the goal and scope of their project, the second describing and presenting their inventory analysis and the third describing their impact characterization. The final report combines these three interim reports (with responses to instructor comments), and adds the student's interpretation of the results. Students are encouraged to select projects related to their graduate research, which has contributed not only to the student experience but also to an understanding of LCA in research labs throughout the university. Although student projects are limited in scope and by simplifying assumptions, computational nuances and all steps in the LCA process are implemented.</t>
  </si>
  <si>
    <t>Univ Washington, Dept Mech Engn, Seattle, WA 98195 USA</t>
  </si>
  <si>
    <t>University of Washington; University of Washington Seattle</t>
  </si>
  <si>
    <t>Cooper, JS (corresponding author), Univ Washington, Dept Mech Engn, Seattle, WA 98195 USA.</t>
  </si>
  <si>
    <t>cooper@me.eashington.edu</t>
  </si>
  <si>
    <t>305HP</t>
  </si>
  <si>
    <t>WOS:000256169200006</t>
  </si>
  <si>
    <t>Gomes, V; da Silva, MG; Kowaltowski, DCCK</t>
  </si>
  <si>
    <t>Gomes, Vanessa; da Silva, Maristela Gomes; Cornelie Knatz Kowaltowski, Doris Catharine</t>
  </si>
  <si>
    <t>Long-Term Experience of Teaching Life Cycle Assessment and Circular Design to Future Architects: A Learning by Doing Approach in a Design Studio Setting</t>
  </si>
  <si>
    <t>SUSTAINABILITY</t>
  </si>
  <si>
    <t>higher education; architecture and urbanism; life cycle assessment; circular economy; cradle-to-cradle (C2C)</t>
  </si>
  <si>
    <t>ASSESSMENT LCA; CONSTRUCTION; BUILDINGS; EDUCATION; ENERGY</t>
  </si>
  <si>
    <t>Architects and urbanists help to shape the built environment, which is both highly impactful and indispensable to support the sustainable development of any society. Hence, they must not only have a basic understanding but also be trained to routinely incorporate sustainability checks into their design practice. Published pedagogical experience with teaching life cycle assessment (LCA) in higher education usually covers students with engineering backgrounds, often at the graduate level. No records of regular courses for architecture and urbanism undergraduates were found. After eight years of teaching, and involving 213 students, this paper shares experience and insights gained in the only undergraduate architecture and urbanism course in Brazil openly dedicated to teaching LCA and circular design metrics within the design studio atmosphere. To encourage and inspire other initiatives, the article emphasizes the last four course offers. The current course design is aligned with recent recommendations and international practice. Still, the total workload is insufficient to adequately tackle complex design objects. Students' final grades across different years show improvements, but actual knowledge retention evaluation requires some post-course follow-up. We confirmed that undergraduate students can successfully apply LCA during design development with compatible additional effort if equipped with adequate tools. An online calculator was developed and is expected to allow expanded design experimentations in future editions.</t>
  </si>
  <si>
    <t>[Gomes, Vanessa; Cornelie Knatz Kowaltowski, Doris Catharine] Univ Campinas UNICAMP, Sch Civil Engn Architecture &amp; Urbanism, Dept Architecture &amp; Construct, BR-13083852 Campinas, SP, Brazil; [da Silva, Maristela Gomes] Fed Univ Espirito Santo UFES, Technol Ctr, BR-29075910 Vitoria, ES, Brazil</t>
  </si>
  <si>
    <t>Universidade Estadual de Campinas; Universidade Federal do Espirito Santo</t>
  </si>
  <si>
    <t>Gomes, V (corresponding author), Univ Campinas UNICAMP, Sch Civil Engn Architecture &amp; Urbanism, Dept Architecture &amp; Construct, BR-13083852 Campinas, SP, Brazil.</t>
  </si>
  <si>
    <t>vangomes@unicamp.br; maristela.silva@ufes.br; doris@fec.unicamp.br</t>
  </si>
  <si>
    <t>kowaltowski, doris/C-2721-2012; silva, vanessa/C-9778-2012</t>
  </si>
  <si>
    <t>gomes da silva, vanessa/0000-0003-3246-7150</t>
  </si>
  <si>
    <t>National Council for Scientific and Technological development-CNPq [302080/2017-1, 306048/2018-3]</t>
  </si>
  <si>
    <t>National Council for Scientific and Technological development-CNPq(Conselho Nacional de Desenvolvimento Cientifico e Tecnologico (CNPQ))</t>
  </si>
  <si>
    <t>This research was funded by the National Council for Scientific and Technological development-CNPq, grants #302080/2017-1 and #306048/2018-3.</t>
  </si>
  <si>
    <t>MDPI</t>
  </si>
  <si>
    <t>BASEL</t>
  </si>
  <si>
    <t>ST ALBAN-ANLAGE 66, CH-4052 BASEL, SWITZERLAND</t>
  </si>
  <si>
    <t>2071-1050</t>
  </si>
  <si>
    <t>SUSTAINABILITY-BASEL</t>
  </si>
  <si>
    <t>Sustainability</t>
  </si>
  <si>
    <t>JUN</t>
  </si>
  <si>
    <t>10.3390/su14127355</t>
  </si>
  <si>
    <t>Green &amp; Sustainable Science &amp; Technology; Environmental Sciences; Environmental Studies</t>
  </si>
  <si>
    <t>Science &amp; Technology - Other Topics; Environmental Sciences &amp; Ecology</t>
  </si>
  <si>
    <t>2L1SA</t>
  </si>
  <si>
    <t>gold</t>
  </si>
  <si>
    <t>WOS:000816800700001</t>
  </si>
  <si>
    <t>Martín-Garin, A; Millán-García, JA; Leon, I; Oregi, X; Estevez, J; Marieta, C</t>
  </si>
  <si>
    <t>Martin-Garin, Alexander; Millan-Garcia, Jose Antonio; Leon, Inigo; Oregi, Xabat; Estevez, Julian; Marieta, Cristina</t>
  </si>
  <si>
    <t>Pedagogical Approaches for Sustainable Development in Building in Higher Education</t>
  </si>
  <si>
    <t>ESD; higher education; teaching; engineering; construction; PBL; RBL; LCA; CT</t>
  </si>
  <si>
    <t>ENVIRONMENTAL-IMPACT ASSESSMENT; COMPUTATIONAL THINKING; LEARNING ENVIRONMENTS; UNIVERSITY CAMPUSES; COMPETENCES; STATE; LCA</t>
  </si>
  <si>
    <t>Education for sustainable development (ESD) is one of the great challenges that university faculties have to face. Therefore, a multidisciplinary team from the faculty of Engineering of Gipuzkoa (EIG) at the University of the Basque Country (UPV/EHU) has developed pedagogical approaches to apply in construction degrees, namely Civil Engineering and Technical Architecture. Pedagogical tools, such as problem-based learning (PBL) or research-based learning (RBL), and environmental tools, such as the life cycle assessment (LCA) and computational thinking (CT), have been used; in doing so, they acquire a sustainable approach to work soft-skills competencies into sustainability. For example, research-based tools have helped to revalorize waste both outside and inside the university; they have contributed to more sustainable industrial processes, collaborative research projects, and participation in conferences and scientific publications. Based on academic results, the designed tools are appropriate for teaching in Technical Architecture and Civil Engineering degrees; however, to demonstrate their potential in terms of sustainable education, holistic rubrics based on in-depth quantitative educational research are required. Thus, to analyze the ability of the students to incorporate sustainability principles in their work, the multidisciplinary team presenting this paper plans to collaborate with psychologists and sociologists within the framework of the Bizia-Lab program of the UPV/EHU.</t>
  </si>
  <si>
    <t>[Martin-Garin, Alexander; Millan-Garcia, Jose Antonio] Univ Basque Country, Fac Engn Gipuzkoa, Dept Thermal Engn, ENEDI Res Grp,UPV EHU, Plaza Europa 1, E-20018 Donostia San Sebastian, Spain; [Leon, Inigo; Oregi, Xabat] Univ Basque Country, Dept Architecture, UPV EHU, Plaza Onati 2, E-20018 Donostia San Sebastian, Spain; [Estevez, Julian] Univ Basque Country, Dept Mech Engn, Fac Engn Gipuzkoa, UPV EHU, Plaza Europa 1, E-20018 Donostia San Sebastian, Spain; [Marieta, Cristina] Univ Basque Country, Dept Chem &amp; Environm Engn, Fac Engn Gipuzkoa, UPV EHU, Plaza Europa 1, E-20018 Donostia San Sebastian, Spain</t>
  </si>
  <si>
    <t>University of Basque Country; University of Basque Country; University of Basque Country; University of Basque Country</t>
  </si>
  <si>
    <t>Marieta, C (corresponding author), Univ Basque Country, Dept Chem &amp; Environm Engn, Fac Engn Gipuzkoa, UPV EHU, Plaza Europa 1, E-20018 Donostia San Sebastian, Spain.</t>
  </si>
  <si>
    <t>alexander.martin@ehu.eus; j.millan@ehu.eus; inigo.leon@ehu.eus; xabat.oregi@ehu.eus; julian.estevez@ehu.eus; cristina.marieta@ehu.eus</t>
  </si>
  <si>
    <t>oregi, xabat/AAE-7825-2021; Marieta, Cristina/ABA-3234-2021; Estevez, Julian/ABO-7471-2022; Martin-Garin, Alexander/R-5041-2018; Oregi, Xabat/S-4930-2016</t>
  </si>
  <si>
    <t>Martin-Garin, Alexander/0000-0001-5352-5116; Estevez, Julian/0000-0002-7620-5980; Marieta, Cristina/0000-0001-5222-7213; LEON CASCANTE, INIGO/0000-0002-5841-4113; Oregi, Xabat/0000-0003-1940-5182; MILLAN-GARCIA, JOSE ANTONIO/0000-0001-6547-896X</t>
  </si>
  <si>
    <t>Bizia Lab, Vice-chancellor's Office for Innovation, within the Social Commitment (UPV/EHU)</t>
  </si>
  <si>
    <t>This research study was funded by Bizia Lab, Vice-chancellor's Office for Innovation, within the Social Commitment (UPV/EHU) calls 2016/17 and 2020/21.</t>
  </si>
  <si>
    <t>SEP</t>
  </si>
  <si>
    <t>10.3390/su131810203</t>
  </si>
  <si>
    <t>UY4BH</t>
  </si>
  <si>
    <t>Green Published, gold</t>
  </si>
  <si>
    <t>WOS:000701470600001</t>
  </si>
  <si>
    <t>Zawacki-Richter, O; Müskens, W; Krause, U; Alturki, U; Aldraiweesh, A</t>
  </si>
  <si>
    <t>Zawacki-Richter, Olaf; Mueskens, Wolfgang; Krause, Ulrike; Alturki, Uthman; Aldraiweesh, Ahmed</t>
  </si>
  <si>
    <t>Student Media Usage Patterns and Non-Traditional Learning in Higher Education</t>
  </si>
  <si>
    <t>INTERNATIONAL REVIEW OF RESEARCH IN OPEN AND DISTRIBUTED LEARNING</t>
  </si>
  <si>
    <t>Media usage patterns; media usage typology; non-traditional students; instructional design; media selection</t>
  </si>
  <si>
    <t>TYPOLOGY</t>
  </si>
  <si>
    <t>A total of 2,338 students at German universities participated in a survey, which investigated media usage patterns of so-called traditional and non-traditional students (Schuetze &amp; Wolter, 2003). The students provided information on the digital devices that they own or have access to, and on their usage of media and e-learning tools and services for their learning. A distinction was made between external, formal and internal, informal tools and services. Based on the students' responses, a typology of media usage patterns was established by means of a latent class analysis (LCA). Four types or profiles of media usage patterns were identified. These types were labeled entertainment users, peripheral users, advanced users and instrumental users. Among non-traditional students, the proportion of instrumental users was rather high. Based on the usage patterns of traditional and non-traditional students, implications for media selection in the instructional design process are outlined in the paper.</t>
  </si>
  <si>
    <t>[Zawacki-Richter, Olaf; Mueskens, Wolfgang; Krause, Ulrike] Carl von Ossietzky Univ Oldenburg, D-26111 Oldenburg, Germany; [Alturki, Uthman; Aldraiweesh, Ahmed] King Saud Univ, Riyadh 11451, Saudi Arabia</t>
  </si>
  <si>
    <t>Carl von Ossietzky Universitat Oldenburg; King Saud University</t>
  </si>
  <si>
    <t>Zawacki-Richter, O (corresponding author), Carl von Ossietzky Univ Oldenburg, D-26111 Oldenburg, Germany.</t>
  </si>
  <si>
    <t>Zawacki-Richter, Olaf/K-9194-2019; Alturki, Uthman/F-3011-2018; Aldraiweesh, Ahmed/AAU-1278-2021</t>
  </si>
  <si>
    <t>Krause, Ulrike-Marie/0009-0006-7852-1262; Aldraiweesh, Ahmed/0000-0003-2292-6907; Zawacki-Richter, Olaf/0000-0003-1482-8303</t>
  </si>
  <si>
    <t>Deanship of Scientific Research at King Saud University [1435-003]</t>
  </si>
  <si>
    <t>Deanship of Scientific Research at King Saud University(King Saud University)</t>
  </si>
  <si>
    <t>The authors would like to extend their sincere appreciation to the Deanship of Scientific Research at King Saud University for funding this Research group NO RG #-1435-003.</t>
  </si>
  <si>
    <t>ATHABASCA UNIV PRESS</t>
  </si>
  <si>
    <t>ATHABASCA</t>
  </si>
  <si>
    <t>1 UNIVERSITY DR, ATHABASCA, AB T9S 3A3, CANADA</t>
  </si>
  <si>
    <t>1492-3831</t>
  </si>
  <si>
    <t>INT REV RES OPEN DIS</t>
  </si>
  <si>
    <t>Int. Rev. Res. Open Distrib. Learn.</t>
  </si>
  <si>
    <t>APR</t>
  </si>
  <si>
    <t>Education &amp; Educational Research</t>
  </si>
  <si>
    <t>CL7YS</t>
  </si>
  <si>
    <t>Green Submitted, gold</t>
  </si>
  <si>
    <t>WOS:000357189500008</t>
  </si>
  <si>
    <t>Suppipat, S; Teachavorasinskun, K; Hu, AH</t>
  </si>
  <si>
    <t>Suppipat, Suphichaya; Teachavorasinskun, Kulthida; Hu, Allen H.</t>
  </si>
  <si>
    <t>Challenges of Applying Simplified LCA Tools in Sustainable Design Pedagogy</t>
  </si>
  <si>
    <t>sustainability; Ecodesign; life cycle assessment; sustainable innovation; sustainable design pedagogy</t>
  </si>
  <si>
    <t>ENVIRONMENTAL ASPECTS; ECODESIGN TOOLS; PRODUCT DESIGN; ECO-EFFICIENCY</t>
  </si>
  <si>
    <t>The growing recognition of the Sustainable Development Goals (SDGs) has been integrated globally into product design and business activities. Life cycle assessment (LCA) is considered a useful tool for designers to apply in the early stages of product design to mitigate the environmental impact. The study aims to identify the challenges of applying simplified LCA tools to improve the eco-efficiency of products and achieve a higher level of sustainable innovation. The study was conducted in a sustainable design course at Chulalongkorn University, Bangkok, for four consecutive years. All challenges and opportunities by using ECO-it, Eco-indicators, and the Materials, Energy use, and Toxic emissions (MET) matrix to assess the environmental impact in each phase of 11 home appliances are presented and discussed. Results show the positive potential of applying the tools to achieve function innovation in design for sustainable innovation. The needs for guided instruction, the availability of the database, the complexity of a study product, and the overlooking of social dimensions are four major challenges in applying the tools in the early stages of product redesign. Further study in testing the tools and developing a database in collaboration with industries should be conducted to compare and validate the results.</t>
  </si>
  <si>
    <t>[Suppipat, Suphichaya; Hu, Allen H.] Natl Taipei Univ Technol, Inst Environm Engn &amp; Management, Taipei 10608, Taiwan; [Teachavorasinskun, Kulthida] Chulalongkorn Univ, Dept Ind Design, Bangkok 10330, Thailand</t>
  </si>
  <si>
    <t>National Taipei University of Technology; Chulalongkorn University</t>
  </si>
  <si>
    <t>Hu, AH (corresponding author), Natl Taipei Univ Technol, Inst Environm Engn &amp; Management, Taipei 10608, Taiwan.</t>
  </si>
  <si>
    <t>t107609404@ntut.org.tw; Kulthida.T@chula.ac.th; allenhu@mail.ntut.edu.tw</t>
  </si>
  <si>
    <t>Suppipat, Suphichaya/HJB-0171-2022</t>
  </si>
  <si>
    <t>teachavorasinskun, kulthida/0000-0001-7028-6735; Suppipat, Suphichaya/0000-0003-3244-8806</t>
  </si>
  <si>
    <t>Institute of Environmental Engineering and Management, National Taipei University of Technology</t>
  </si>
  <si>
    <t>The authors express their gratitude to the Department of Industrial Design, Chulalongkorn University for student participation and facility support, and the Institute of Environmental Engineering and Management, National Taipei University of Technology for financial support. The authors also thank KGSupport for their editing services.</t>
  </si>
  <si>
    <t>FEB</t>
  </si>
  <si>
    <t>10.3390/su13042406</t>
  </si>
  <si>
    <t>QQ9IA</t>
  </si>
  <si>
    <t>gold, Green Published</t>
  </si>
  <si>
    <t>WOS:000624829700001</t>
  </si>
  <si>
    <t>Myers, CB; Myers, SM; Stewart, T; Nynas, S</t>
  </si>
  <si>
    <t>Myers, Carrie B.; Myers, Scott M.; Stewart, Tammy; Nynas, Suzette</t>
  </si>
  <si>
    <t>Institutional Policies on Assessment of Pedagogy and Faculty Classroom Practices: Evidence from 4-Year Colleges and Universities in the United States</t>
  </si>
  <si>
    <t>HIGHER EDUCATION POLICY</t>
  </si>
  <si>
    <t>faculty evaluation; educational policy; classroom techniques; student-centered curriculum</t>
  </si>
  <si>
    <t>INTRODUCTORY BIOLOGY; STUDENT; PERFORMANCE; DEPARTMENTS; COURSES</t>
  </si>
  <si>
    <t>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t>
  </si>
  <si>
    <t>[Myers, Carrie B.; Stewart, Tammy] Montana State Univ, Dept Educ, Adult &amp; Higher Educ Program, Bozeman, MT 59717 USA; [Myers, Scott M.] Montana State Univ, Dept Sociol, Bozeman, MT 59717 USA; [Nynas, Suzette] Montana State Univ, Billings, MT 59101 USA</t>
  </si>
  <si>
    <t>Montana State University System; Montana State University Bozeman; Montana State University System; Montana State University Bozeman; Montana State University System; Montana State University Billings; Montana State University Bozeman</t>
  </si>
  <si>
    <t>Myers, CB (corresponding author), Montana State Univ, Dept Educ, Adult &amp; Higher Educ Program, Bozeman, MT 59717 USA.</t>
  </si>
  <si>
    <t>PALGRAVE MACMILLAN LTD</t>
  </si>
  <si>
    <t>BASINGSTOKE</t>
  </si>
  <si>
    <t>BRUNEL RD BLDG, HOUNDMILLS, BASINGSTOKE RG21 6XS, HANTS, ENGLAND</t>
  </si>
  <si>
    <t>0952-8733</t>
  </si>
  <si>
    <t>1740-3863</t>
  </si>
  <si>
    <t>HIGH EDUC POLICY</t>
  </si>
  <si>
    <t>High Educ. Policy</t>
  </si>
  <si>
    <t>10.1057/hep.2014.13</t>
  </si>
  <si>
    <t>CQ2GM</t>
  </si>
  <si>
    <t>WOS:000360418100004</t>
  </si>
  <si>
    <t>Denson, N; Ing, M</t>
  </si>
  <si>
    <t>Denson, Nida; Ing, Marsha</t>
  </si>
  <si>
    <t>Latent Class Analysis in Higher Education: An Illustrative Example of Pluralistic Orientation</t>
  </si>
  <si>
    <t>RESEARCH IN HIGHER EDUCATION</t>
  </si>
  <si>
    <t>Latent class analysis; Latent variable modeling; Pluralistic orientation; Diversity</t>
  </si>
  <si>
    <t>COLLEGE-STUDENTS; PROFILE ANALYSIS; ATTITUDES; WORKFORCE; DIVERSE; MODELS; NUMBER; SCHOOL</t>
  </si>
  <si>
    <t>Although used frequently in related fields such as K-12 education research, educational psychology, sociology, and social survey research, latent class analysis (LCA) has been infrequently used in higher education. This article provides higher education researchers with a pedagogical application of LCA to classify entering freshmen based on their pluralistic orientation. This study utilized data on entering freshmen at a racially diverse institution on the West coast. LCA was used to estimate latent profile probabilities, classify freshmen into latent classes, and relate latent class probabilities to covariates. The findings indicated that a four-class model was the best fitting model: high pluralistic orientation; high-disposition, low-skill; low-disposition, high-skill; and low pluralistic orientation. Similar to previous research, the findings indicated that the probability of being classified into one group versus the other was dependent upon a student's race/ethnicity and intended major. This approach can aid college administrators in their program planning and targeted interventions around issues of diversity.</t>
  </si>
  <si>
    <t>[Denson, Nida] Univ Western Sydney, Sch Social Sci &amp; Psychol, Penrith, NSW 2751, Australia; [Ing, Marsha] Univ Calif Riverside, Riverside, CA 92521 USA</t>
  </si>
  <si>
    <t>Western Sydney University; University of California System; University of California Riverside</t>
  </si>
  <si>
    <t>Denson, N (corresponding author), Univ Western Sydney, Sch Social Sci &amp; Psychol, Locked Bag 1797, Penrith, NSW 2751, Australia.</t>
  </si>
  <si>
    <t>n.denson@uws.edu.au</t>
  </si>
  <si>
    <t>Denson, Nida/0000-0001-5543-0487; Ing, Marsha/0000-0002-4156-8239</t>
  </si>
  <si>
    <t>SPRINGER</t>
  </si>
  <si>
    <t>NEW YORK</t>
  </si>
  <si>
    <t>ONE NEW YORK PLAZA, SUITE 4600, NEW YORK, NY, UNITED STATES</t>
  </si>
  <si>
    <t>0361-0365</t>
  </si>
  <si>
    <t>1573-188X</t>
  </si>
  <si>
    <t>RES HIGH EDUC</t>
  </si>
  <si>
    <t>Res. High. Educ.</t>
  </si>
  <si>
    <t>AUG</t>
  </si>
  <si>
    <t>10.1007/s11162-013-9324-5</t>
  </si>
  <si>
    <t>AM5TW</t>
  </si>
  <si>
    <t>WOS:000339924500004</t>
  </si>
  <si>
    <t>Lockrey, S; Johnson, KB</t>
  </si>
  <si>
    <t>Lockrey, Simon; Johnson, Katherine Bissett</t>
  </si>
  <si>
    <t>Designing pedagogy with emerging sustainable technologies</t>
  </si>
  <si>
    <t>Design for environment; Eco; Education; Engineering; Life cycle assessment; Whole systems</t>
  </si>
  <si>
    <t>PRODUCT DEVELOPMENT; EDUCATION; EXPERIENCES; CONSUMPTION</t>
  </si>
  <si>
    <t>There is a need for higher education to cultivate deep knowledge and skills in the ever-evolving area of sustainability. This paper explores one strategy for teaching Product Design Engineering students Design for Environment. A critical aspect is the connection between an industry partner, MicroHeat Technologies, who have developed water and energy efficient point of use water heating technology, and undergraduate students from Swinburne University with competencies in both design and engineering. This paper documents how students can explore Design for Environment strategies in a project based learning environment, verifying and quantifying environmental gains throughout the design process from concept to detailed design proposal. Engineering methods such as whole systems design and life cycle assessment were used to better equip these student designers with the tools to quantify the benefits of proposed designs in relation to sustainability. The student group was introduced to the MicroHeat technology, which has the capacity to be at the forefront of Design for Environment, the authenticity of which was used to enhance student engagement levels. The project successes were demonstrated by exceeding the industry partner expectations in terms of the breadth and high resolution of outcomes, detail for manufacture and usability. The student work revealed how higher education tied to industry innovation could prepare students to contribute to curtailing the ecological crisis when based in industry, in this case by integrating credible technology options with effective Design for Environment methodology into the design process and outcomes. These results strengthen the case for educators in sustainability to explore industry-based partnerships for cross-disciplinary student projects, with the course now running for a fourth successive year. In consultation with students and the industry partner, Swinburne staff members continue to refine the curriculum, to improve outcomes both from a project and pedagogical perspective. (C) 2013 Elsevier Ltd. All rights reserved.</t>
  </si>
  <si>
    <t>[Lockrey, Simon] RMIT Univ, Design Ctr, Melbourne, Vic 3000, Australia; [Johnson, Katherine Bissett] Swinburne Univ, Fac Design, Prahran, Vic 3181, Australia</t>
  </si>
  <si>
    <t>Royal Melbourne Institute of Technology (RMIT); Swinburne University of Technology</t>
  </si>
  <si>
    <t>Lockrey, S (corresponding author), RMIT Univ, Design Ctr, Bldg 15,124 La Trobe St, Melbourne, Vic 3000, Australia.</t>
  </si>
  <si>
    <t>simon.lockrey@rmit.edu.au; kbissettjohnson@swin.edu.au</t>
  </si>
  <si>
    <t>Lockrey, Simon/AAJ-1903-2021</t>
  </si>
  <si>
    <t>Bissett-Johnson, Katherine/0009-0001-9816-4315; Lockrey, Simon/0000-0001-9814-4114</t>
  </si>
  <si>
    <t>London</t>
  </si>
  <si>
    <t>125 London Wall, London, ENGLAND</t>
  </si>
  <si>
    <t>DEC 15</t>
  </si>
  <si>
    <t>10.1016/j.jclepro.2013.05.005</t>
  </si>
  <si>
    <t>261PH</t>
  </si>
  <si>
    <t>WOS:000327676600010</t>
  </si>
  <si>
    <t>Rizzo, S; Cappellaro, F; Ruiz-Checa, JR; Cristini, V</t>
  </si>
  <si>
    <t>Rizzo, Sara; Cappellaro, Francesca; Ramon Ruiz-Checa, Jose; Cristini, Valentina</t>
  </si>
  <si>
    <t>SUSTAINABLE DESIGN STRATEGIES AND TECHNOLOGIES FOR A GREEN SPACE FOR STUDENTS AT TERRACINI CAMPUS, UNIBO</t>
  </si>
  <si>
    <t>ENVIRONMENTAL ENGINEERING AND MANAGEMENT JOURNAL</t>
  </si>
  <si>
    <t>Article; Proceedings Paper</t>
  </si>
  <si>
    <t>18th International Conference on Trade Fair of Material &amp; Energy Recovery and Sustainable Development</t>
  </si>
  <si>
    <t>NOV 05-08, 2014</t>
  </si>
  <si>
    <t>Ecomondo, Rimini, ITALY</t>
  </si>
  <si>
    <t>Ecomondo</t>
  </si>
  <si>
    <t>appropriate technologies; experiential learning; LCA; sustainability transition; sustainability campus</t>
  </si>
  <si>
    <t>HIGHER-EDUCATION</t>
  </si>
  <si>
    <t>To make sustainability transitions happen, it is crucial not only to have strategic planning processes committed by the top management, but also to encourage community engagement, approaching and promoting a bottom-up process. In the specific case of a University Campus, that means the involvement of the students not only as consumers, but with a leading role in the sustainability process. DICAM department of University of Bologna has recently started the implementation of some practical actions to create a sustainability campus Terracini. These activities are parts of the Sustainability Plan of Unibo. A multifunction group, called Terracini Transition Team is managing some of these actions located in Terracini Campus. Moreover, a new model of pedagogy, called flipped classroom, has been experimented. Therefore, Terracini Transition Team has been proposing an innovative and engaging idea that could support sustainability measures: the realization of a space for students designed by themselves with an inclusive and participative approach. To meet environmental performances, the space will be planned with the use of appropriate building technologies, employing low impact and local materials. In addition, the space will be realized in auto-construction, in order to strengthen the involvement of final users, the students. This paper will show an evaluation of appropriate building technologies with an LCA approach. Finally, the reported LCA case-studies has provided the robustness to drive the choices of low impact solutions for the sustainability of Unibo. Finally, the paper demonstrates the efficacy of the adoption of whole-system approach integrating experiential learning with sustainability assessment.</t>
  </si>
  <si>
    <t>[Rizzo, Sara; Cappellaro, Francesca] Univ Bologna, DICAM Dept Civil Chem Environm &amp; Mat Engn, I-40138 Bologna, Italy; [Ramon Ruiz-Checa, Jose; Cristini, Valentina] Polytechn Univ Valencia, Heritage Conservat Inst, Valencia, Spain</t>
  </si>
  <si>
    <t>University of Bologna; Universitat Politecnica de Valencia</t>
  </si>
  <si>
    <t>Rizzo, S (corresponding author), Univ Bologna, DICAM Dept Civil Chem Environm &amp; Mat Engn, 28 Via Terracini, I-40138 Bologna, Italy.</t>
  </si>
  <si>
    <t>sararizzzo@gmail.com</t>
  </si>
  <si>
    <t>Cristini, Valentina/GZL-0636-2022</t>
  </si>
  <si>
    <t>CRISTINI, VALENTINA/0000-0001-8906-2598; Ruiz Checa, Jose Ramon/0000-0001-8042-2681; Cappellaro, Francesca/0000-0001-6660-1034</t>
  </si>
  <si>
    <t>Transition Team of University of Bologna</t>
  </si>
  <si>
    <t>The authors would like to thank the Pioneers into Practice Program, ASTER Emilia Romagna RIC of Climate-KIC. Alessandra Bonoli, Professor at DICAM-University of Bologna. We gratefully acknowledge the support of the members of the Transition Team of University of Bologna.</t>
  </si>
  <si>
    <t>GH ASACHI TECHNICAL UNIV IASI</t>
  </si>
  <si>
    <t>IASI</t>
  </si>
  <si>
    <t>71 MANGERON BLVD, IASI, 700050, ROMANIA</t>
  </si>
  <si>
    <t>1582-9596</t>
  </si>
  <si>
    <t>1843-3707</t>
  </si>
  <si>
    <t>ENVIRON ENG MANAG J</t>
  </si>
  <si>
    <t>Environ. Eng. Manag. J.</t>
  </si>
  <si>
    <t>JUL</t>
  </si>
  <si>
    <t>10.30638/eemj.2015.188</t>
  </si>
  <si>
    <t>Environmental Sciences</t>
  </si>
  <si>
    <t>Science Citation Index Expanded (SCI-EXPANDED); Conference Proceedings Citation Index - Science (CPCI-S)</t>
  </si>
  <si>
    <t>Environmental Sciences &amp; Ecology</t>
  </si>
  <si>
    <t>CQ3KH</t>
  </si>
  <si>
    <t>WOS:000360500300031</t>
  </si>
  <si>
    <t>Sriraman, V; Torres, A; Ortiz, AM</t>
  </si>
  <si>
    <t>Sriraman, Vedaraman; Torres, Anthony; Ortiz, Araceli Martinez</t>
  </si>
  <si>
    <t>Teaching Sustainable Engineering and Industrial Ecology Using a Hybrid Problem-Project Based Learning Approach</t>
  </si>
  <si>
    <t>JOURNAL OF ENGINEERING TECHNOLOGY</t>
  </si>
  <si>
    <t>Recently there has been an increased societal awareness of the environmental impacts of industrial activities. Many universities have included courses in sustainable engineering and industrial ecology in their engineering/technology curriculum to better prepare tomorrow's engineering professional. A unifying thread that runs through such courses is a life cycle based holistic approach to product, process, and infrastructure design. Application of appropriate pedagogy is key to active student engagement in the learning process and to the application of concepts to the solution of technical problems. This paper describes a hybrid problem project based pedagogical approach to teaching sustainable engineering and industrial ecology. Problem-based learning was used to promote self-directed student learning of key course concepts in which teams of students solved problems in product or process design. These problems typically were related to the lecture topic that was to be covered for the day. Project-based learning was used as a central organizing principle for the course and to enable students to apply the principles of life cycle assessment (LCA) of environmental impacts of a product. The project, which was assigned early in the semester and due at the end, drove all of the learning activities for the semester. Based on the assessment of student learning in 2015 and 2016, the pedagogical strategies adopted are promoting the comprehension and application of sustainable engineering and industrial ecology toward the development of environmentally sound products and processes.</t>
  </si>
  <si>
    <t>[Sriraman, Vedaraman] Texas State Univ, Engn Technol, San Marcos, TX 78666 USA; [Sriraman, Vedaraman] Texas State Univ, LBJ Inst STEM Educ &amp; Res, San Marcos, TX USA; [Sriraman, Vedaraman] Soc Mfg Engineers, Dearborn, MI USA; [Sriraman, Vedaraman] Amer Foundry Soc, Schaumburg, IL USA; [Sriraman, Vedaraman] Soc Women Engineers, San Marcos, TX USA; [Sriraman, Vedaraman] Texas State Univ, Acad Affairs, San Marcos, TX 78666 USA; [Torres, Anthony] Texas State Univ, Dept Engn Technol, Concrete Ind Management Program, San Marcos, TX USA; [Ortiz, Araceli Martinez] Texas State Univ, Engn Educ, Coll Educ, San Marcos, TX USA; [Ortiz, Araceli Martinez] LBJ Inst STEM Educ &amp; Res, San Marcos, TX USA</t>
  </si>
  <si>
    <t>Texas State University System; Texas State University San Marcos; Texas State University System; Texas State University San Marcos; Texas State University System; Texas State University San Marcos; Texas State University System; Texas State University San Marcos; Texas State University System; Texas State University San Marcos</t>
  </si>
  <si>
    <t>Sriraman, V (corresponding author), Texas State Univ, Engn Technol, San Marcos, TX 78666 USA.;Sriraman, V (corresponding author), Texas State Univ, Acad Affairs, San Marcos, TX 78666 USA.</t>
  </si>
  <si>
    <t>Martinez Ortiz, Araceli/0000-0002-3375-1519</t>
  </si>
  <si>
    <t>1818 N ST, N W, STE 600, WASHINGTON, DC 20036 USA</t>
  </si>
  <si>
    <t>0747-9964</t>
  </si>
  <si>
    <t>J ENG TECHNOL</t>
  </si>
  <si>
    <t>J. Eng. Technol.</t>
  </si>
  <si>
    <t>FAL</t>
  </si>
  <si>
    <t>Engineering, Multidisciplinary</t>
  </si>
  <si>
    <t>Engineering</t>
  </si>
  <si>
    <t>FP3XZ</t>
  </si>
  <si>
    <t>WOS:000417552600002</t>
  </si>
  <si>
    <t>Galambosi, A; Ozelkan, EC</t>
  </si>
  <si>
    <t>Galambosi, Agnes; Ozelkan, Ertunga C.</t>
  </si>
  <si>
    <t>INTEGRATING SUSTAINABILITY INTO SYSTEMS ENGINEERING CURRICULUM</t>
  </si>
  <si>
    <t>EDUCATION</t>
  </si>
  <si>
    <t>We do not inherit the Earth from our ancestors, we borrow it from our children. This quote, often referred to as an ancient Native American Indian proverb, summarizes the principle of sustainability: meeting the needs of the present without compromising the ability of future generations to meet their own needs (Bruntland[1]). The importance of sustainability becomes clear as we try to meet the constantly increasing needs of our society with limited resources on Earth. Systems Engineers can play a very important role in this, that is why, at the Systems Engineering and Engineering Management Program of University of North Carolina at Charlotte, we are looking for ways to incorporate sustainability into the curriculum. The purpose of this study is to provide a preliminary road-map for Systems Engineering programs for curriculum design to incorporate sustainability into their curriculum. As part of this process, our specific objectives are 1) to identify learning objectives and topics, and 2) courses and levels of courses where sustainability and sustainable design can be taught. A brief summary of sustainability curriculum practices at different institutions is also provided. Some of the possible sustainability topics that are considered in this research are life cycle assessment, alternative energy sources, principles of sustainability, greenhouse gases, carbon footprint, energy audits, design for sustainability, managing systems based on triple bottom line (environment, economy and society), reverse logistics, and sustainability metrics for continuous improvement. For courses and their levels, we are considering the options of either creating a new course entirely dedicated to sustainable system design and/or hosting relevant topics in some of the relevant existing courses. Some of these potential courses being evaluated for sustainability integration include SEGR 2101 (System Engineering Concepts), SEGR 3101 (System Design and Deployment), SEGR 4131 (Product and Process Design). Our preliminary findings based on benchmarking of other programs indicate that while some engineering and business fields offer a more extensive sustainability-related curriculum, there is still a growth opportunity for systems engineering programs in the area of sustainability and sustainable design.</t>
  </si>
  <si>
    <t>[Galambosi, Agnes; Ozelkan, Ertunga C.] Univ N Carolina, Charlotte, NC 28223 USA</t>
  </si>
  <si>
    <t>University of North Carolina; University of North Carolina Charlotte</t>
  </si>
  <si>
    <t>Galambosi, A (corresponding author), Univ N Carolina, Charlotte, NC 28223 USA.</t>
  </si>
  <si>
    <t>WOS:000378522708004</t>
  </si>
  <si>
    <t>Burgos-Videla, CG; Rojas, WAC; Meneses, EL; Martínez, J</t>
  </si>
  <si>
    <t>Gloria Burgos-Videla, Carmen; Castillo Rojas, Wilson Andres; Lopez Meneses, Eloy; Martinez, Javiera</t>
  </si>
  <si>
    <t>Digital Competence Analysis of University Students Using Latent Classes</t>
  </si>
  <si>
    <t>EDUCATION SCIENCES</t>
  </si>
  <si>
    <t>digital competences; latent class analysis; latent class models; data analysis; technology consumption; ICT</t>
  </si>
  <si>
    <t>PEDAGOGICAL CONTENT KNOWLEDGE; MODEL</t>
  </si>
  <si>
    <t>The objective of this study is to characterize Latent Classes emerging from the analysis of the level of digital competences, use and consumption of applications and/or services through the Internet. For this purpose, the results of the survey Basic Digital Competences (Competencias Basicas Digitales-COBADC) applied to university students, with more than 60 categorical variables, were considered. A total of 4762 undergraduate and graduate students from five Spanish universities participated in this survey: Complutense University of Madrid (UCM), Pablo de Olavide University (UPO), Almeria University (UAL), National University of Distance Education (UNED) and Rey Juan Carlos University (URJC). The application of the questionnaire was done through the Internet, from the Institute for Research in Social Sciences and Education of University of Atacama-Chile. The methodology used is mixed, because the questions of the questionnaire provide qualitative information that can be interpreted and elaborated from the results. It is also quantitative because basic statistical techniques are used for the exploratory analysis of the data, and later Latent Class Analysis (LCA), to complement the description of the data set and the variables considered in the study, thus allowing us to group the classes of variables that do not appear explicitly in the set of observed variables, but which nevertheless affect them. The results of the study show that regardless of the gender and age range of the participants, there are four clearly differentiated groups or classes in the use and consumption of ICTs in different ways for their activities, both personal and academic, which allows for identifying different developments of digital competences. This study allows establishing a baseline in order to be able to elaborate later, in the development of the digital competences currently needed, which should be developed by university students.</t>
  </si>
  <si>
    <t>[Gloria Burgos-Videla, Carmen; Castillo Rojas, Wilson Andres] Univ Atacama, Res Inst Social Sci &amp; Educ, Copiapo 1530000, Chile; [Lopez Meneses, Eloy] Pablo de Olavide Univ, Dept Educ &amp; Social Psychol, Seville 41013, Spain; [Martinez, Javiera] Univ Atacama, Asistente Inst Invest Ciencias Sociales &amp; Educ, Copiapo 1530000, Chile</t>
  </si>
  <si>
    <t>Universidad de Atacama; Universidad Pablo de Olavide; Universidad de Atacama</t>
  </si>
  <si>
    <t>Burgos-Videla, CG (corresponding author), Univ Atacama, Res Inst Social Sci &amp; Educ, Copiapo 1530000, Chile.</t>
  </si>
  <si>
    <t>carmen.burgos@uda.cl; wilson.castillo@uda.cl; eloy3000@gmail.com; Javiera.md96@gmail.com</t>
  </si>
  <si>
    <t>Martinez, Javiera/JPX-1124-2023; Castillo Rojas, Wilson/JLM-1536-2023; Lopez Meneses, Eloy/G-1307-2011; Burgos Videla, Carmen Gloria/Y-7089-2019</t>
  </si>
  <si>
    <t>Lopez Meneses, Eloy/0000-0003-0741-5367; Burgos Videla, Carmen Gloria/0000-0003-2718-8579; Martinez Diaz, Javiera/0000-0001-9338-4485; Castillo-Rojas, Wilson Andres/0000-0001-8158-0585</t>
  </si>
  <si>
    <t>2227-7102</t>
  </si>
  <si>
    <t>EDUC SCI</t>
  </si>
  <si>
    <t>Educ. Sci.</t>
  </si>
  <si>
    <t>10.3390/educsci11080385</t>
  </si>
  <si>
    <t>Emerging Sources Citation Index (ESCI)</t>
  </si>
  <si>
    <t>UG0KF</t>
  </si>
  <si>
    <t>WOS:000688951900001</t>
  </si>
  <si>
    <t>Gómez-Zotano, J; Riesco-Chueca, P</t>
  </si>
  <si>
    <t>Chova, LG; Belenguer, DM; Torres, IC</t>
  </si>
  <si>
    <t>Gomez-Zotano, Jose; Riesco-Chueca, Pascual</t>
  </si>
  <si>
    <t>LANDSCAPE LEARNING AND TEACHING: INNOVATIONS IN THE CONTEXT OF THE EUROPEAN LANDSCAPE CONVENTION</t>
  </si>
  <si>
    <t>4TH INTERNATIONAL TECHNOLOGY, EDUCATION AND DEVELOPMENT CONFERENCE (INTED 2010)</t>
  </si>
  <si>
    <t>4th International Technology, Education and Development Conference (INTED)</t>
  </si>
  <si>
    <t>MAR 08-10, 2010</t>
  </si>
  <si>
    <t>Valencia, SPAIN</t>
  </si>
  <si>
    <t>Innovation; landscape; method; European Landscape Convention (ELC)</t>
  </si>
  <si>
    <t>University teaching syllabuses dealing with landscape have been traditionally addressed in Europe by means of diverse conceptual, methodological and curricular approaches. However, following the implementation of the European Landscape Convention (ELC) in 2000, landscape education has turned into a new and challenging item within the Higher Education Area (HEA). Indeed, landscape is undergoing a deep renovation process and a conceptual and methodological renaissance; the university is at the core of this renovation, in agreement with its role as a promoter of the social sensitivity and public interest required by a changing relation between people and place, as embodied by the landscape concept. The importance of landscape as an ingredient for quality of life and culture, the steady degradation of a substantial fraction of the territory, and the increasing demand of experts in the fields of landscape protection, management and planning: these factors are impelling the teaching community to include landscape among the issues demanding an upgraded knowledge transfer. Therefore, a necessary step is to include the education-landscape couple into the pedagogical circuit, and to ascertain the role demanded from teaching innovation in this subject-matter. The research leading to this paper is based on a Specific Cooperation Agreement established in 2006 between the Spanish Environment Ministry (Department of Territory and Biodiversity), the University of Seville and the Seville-based Institute for Landscape and Territory (CEPT), for the execution of a Report on the state of landscape in Spain, and drafting of policy measures aimed at implementing the ELC. A methodological sequence for landscape analysis along the lines of the ELC is presented, focused on the design of a shared language and theoretical frame, compatible with similar developments across Europe. In concert with the European Higher Education Area (EHEA), the method here presented gives the student some tools for the acquisition of a conceptual framework and a knowhow platform in agreement with the ELC Guidelines and the requirements and expectations of the labor market in the countries subscribing this treaty. Following the ELC Guidelines and the basic aspects of the British Landscape Character Assessment (LCA), one of the inspiring sources of the ELC, the proposed methodology consists of two stages. The first one, identification and characterization, involves four steps: 1. Definition of the scope and location of the study; 2. Office work; participation and awareness raising strategy; 3. Fieldwork; 4. Identification and characterization. The second stage, assessment and proposals, includes three steps: 5. Qualification; 6. Setting of landscape quality objectives; 7. Follow-up. This paper is aimed at spreading an updated insight on landscape issues, and to engage in a learning and ability building process whose final outcome should enable any student to participate as a civilian and as a practitioner in landscape issues, and to acquire a solid standpoint concerning landscape-related notions: the character and the quality of landscapes, their dynamics and transformations, their natural and ecological foundations, their economic background and their historical and/or ongoing processes, as well as the perceptions and cultural meanings attached to them by the population. Landscape being a key resource for the construction of a holistic intellectual approach, the proposed method opens the door to new research lines and trans-disciplinary strategies in the general and specific didactics of Geography, Architecture, Environment Sciences, History, Education Science or Arts.</t>
  </si>
  <si>
    <t>[Gomez-Zotano, Jose] Univ Granada, Granada, Spain</t>
  </si>
  <si>
    <t>University of Granada</t>
  </si>
  <si>
    <t>jgzotano@ugr.es; riescochueca@us.es</t>
  </si>
  <si>
    <t>RIESCO-CHUECA, PASCUAL/G-3194-2016; Gomez-Zotano, Jose/AAB-3985-2020</t>
  </si>
  <si>
    <t>IATED-INT ASSOC TECHNOLOGY EDUCATION &amp; DEVELOPMENT</t>
  </si>
  <si>
    <t>VALENICA</t>
  </si>
  <si>
    <t>LAURI VOLPI 6, VALENICA, BURJASSOT 46100, SPAIN</t>
  </si>
  <si>
    <t>978-84-613-5538-9</t>
  </si>
  <si>
    <t>Conference Proceedings Citation Index - Social Science &amp; Humanities (CPCI-SSH)</t>
  </si>
  <si>
    <t>BEZ08</t>
  </si>
  <si>
    <t>WOS:000318805504071</t>
  </si>
  <si>
    <t>Hutchings, M; Lewaren, S; Norman, K; Garland, N; Hadfield, M; Howard, G</t>
  </si>
  <si>
    <t>Hon, B</t>
  </si>
  <si>
    <t>Educational challenges of web-based case studies in sustainable development</t>
  </si>
  <si>
    <t>DESIGN AND MANUFACTURE FOR SUSTAINABLE DEVELOPMENT</t>
  </si>
  <si>
    <t>International Conference on Design and Manufacture for Sustainable Development</t>
  </si>
  <si>
    <t>JUN 27-28, 2002</t>
  </si>
  <si>
    <t>UNIV LIVERPOOL, LIVERPOOL, ENGLAND</t>
  </si>
  <si>
    <t>Inst Engn Designers,Royal Acad Engn,CIRP,IEE</t>
  </si>
  <si>
    <t>UNIV LIVERPOOL</t>
  </si>
  <si>
    <t>The Royal Academy of Engineering has funded a project to produce case study teaching material relating sustainable development issues to undergraduate students within the School of Design, Engineering and Computing at Bournemouth University. This is a challenge because it is a complex wide-ranging subject matter and there is no unique solution. The principal learning vehicle is an interactive case study approach available to students through the Internet. This paper addresses the specific educational challenges of student-centred web-based learning and teaching strategies applied to the complex subject of sustainable development. Pedagogical components of variety, action, application, interaction, assessment, feedback and evaluation are discussed and related to the learning and teaching of the subject using the web. Life Cycle Analysis (LCA) software is included as a teaching tool and its role when interfaced with case studies is discussed.</t>
  </si>
  <si>
    <t>Bournemouth Univ, Acad Serv, Poole BH12 5BB, Dorset, England</t>
  </si>
  <si>
    <t>Bournemouth University</t>
  </si>
  <si>
    <t>Bournemouth Univ, Acad Serv, Poole BH12 5BB, Dorset, England.</t>
  </si>
  <si>
    <t>PROFESSIONAL ENGINEERING PUBLISHING LTD</t>
  </si>
  <si>
    <t>WESTMINISTER</t>
  </si>
  <si>
    <t>1 BIRDCAGE WALK, WESTMINISTER SW1H 9JJ, ENGLAND</t>
  </si>
  <si>
    <t>1-86058-396-2</t>
  </si>
  <si>
    <t>Engineering, Manufacturing</t>
  </si>
  <si>
    <t>Conference Proceedings Citation Index - Science (CPCI-S)</t>
  </si>
  <si>
    <t>BV01V</t>
  </si>
  <si>
    <t>WOS:000177606700023</t>
  </si>
  <si>
    <t>Evolution of an interdisciplinary course in sustainability and design for environment</t>
  </si>
  <si>
    <t>design for environment; interdisciplinary pedagogy; sustainability; team projects</t>
  </si>
  <si>
    <t>A course in 'Sustainability and Design for Environment' has engaged engineering, science, architecture, forestry, business administration law and public policy students at the University of Washington since 1998. The course is divided into two distinct phases. Phase 1 constructs a Design for Environment (DFE) knowledge base in each individual student through lecture and homework assignments. Topics have evolved to include interactions between technology and the environment, design and other types of decision making, energy efficiency, environmental management for industrial processes, materials selection in product design, product delivery and use, product design for recovery and disassembly, environmental and cost metrics and implementation issues. Phase 2 further develops DFE knowledge through an interdisciplinary team project. Evolution of the team project has taken students from the development of a business plan, a streamlined 'Life Cycle Assessment', or disassembly process design for a company that will collect, refurbish, disassemble and recover postconsumer electronic materials to the development of a rating system for a product, process or activity of their choice based on, for example, the LEED Green Building Rating System, the US Environmental Protection Agency's Energy Star programme, or the US Department of Energy's Energy Guide programme. The five-fold growth in enrolment in the class that has occurred since its inception mirrors the growth in the number of environmentally focused courses and degree programmes on the campus. Co-listing the course in different units allows more students to use the course towards their degree and should ensure a continuing interdisciplinary mix of students.</t>
  </si>
  <si>
    <t>Univ Washington, Seattle, WA 98195 USA</t>
  </si>
  <si>
    <t>Cooper, JS (corresponding author), Univ Washington, Seattle, WA 98195 USA.</t>
  </si>
  <si>
    <t>cooper@me.washington.edu</t>
  </si>
  <si>
    <t>DUBLIN</t>
  </si>
  <si>
    <t>DUBLIN INST TECHNOLOGY, BOLTON ST, DUBLIN, IRELAND</t>
  </si>
  <si>
    <t>170DW</t>
  </si>
  <si>
    <t>WOS:000246643300012</t>
  </si>
  <si>
    <t>TS=(("life cycle assessment" OR LCA)</t>
  </si>
  <si>
    <t xml:space="preserve">    AND ("higher education" OR university OR "post-secondary" OR tertiary)</t>
  </si>
  <si>
    <t xml:space="preserve">    AND (pedagog* OR "teaching approach*" OR "instructional design" OR "curriculum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</si>
</sst>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B41B-550D-4DEE-9B96-1828E5446794}">
  <dimension ref="A1:BT22"/>
  <sheetViews>
    <sheetView tabSelected="1" workbookViewId="0">
      <selection activeCell="S27" sqref="S27"/>
    </sheetView>
  </sheetViews>
  <sheetFormatPr defaultRowHeight="12.75" x14ac:dyDescent="0.2"/>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89</v>
      </c>
      <c r="AD2" t="s">
        <v>89</v>
      </c>
      <c r="AE2" t="s">
        <v>90</v>
      </c>
      <c r="AF2" t="s">
        <v>74</v>
      </c>
      <c r="AG2">
        <v>91</v>
      </c>
      <c r="AH2">
        <v>16</v>
      </c>
      <c r="AI2">
        <v>17</v>
      </c>
      <c r="AJ2">
        <v>10</v>
      </c>
      <c r="AK2">
        <v>54</v>
      </c>
      <c r="AL2" t="s">
        <v>91</v>
      </c>
      <c r="AM2" t="s">
        <v>92</v>
      </c>
      <c r="AN2" t="s">
        <v>93</v>
      </c>
      <c r="AO2" t="s">
        <v>94</v>
      </c>
      <c r="AP2" t="s">
        <v>95</v>
      </c>
      <c r="AQ2" t="s">
        <v>74</v>
      </c>
      <c r="AR2" t="s">
        <v>96</v>
      </c>
      <c r="AS2" t="s">
        <v>97</v>
      </c>
      <c r="AT2" t="s">
        <v>98</v>
      </c>
      <c r="AU2">
        <v>2021</v>
      </c>
      <c r="AV2">
        <v>26</v>
      </c>
      <c r="AW2">
        <v>3</v>
      </c>
      <c r="AX2" t="s">
        <v>74</v>
      </c>
      <c r="AY2" t="s">
        <v>74</v>
      </c>
      <c r="AZ2" t="s">
        <v>74</v>
      </c>
      <c r="BA2" t="s">
        <v>74</v>
      </c>
      <c r="BB2">
        <v>511</v>
      </c>
      <c r="BC2">
        <v>527</v>
      </c>
      <c r="BD2" t="s">
        <v>74</v>
      </c>
      <c r="BE2" t="s">
        <v>99</v>
      </c>
      <c r="BF2" t="str">
        <f>HYPERLINK("http://dx.doi.org/10.1007/s11367-020-01844-3","http://dx.doi.org/10.1007/s11367-020-01844-3")</f>
        <v>http://dx.doi.org/10.1007/s11367-020-01844-3</v>
      </c>
      <c r="BG2" t="s">
        <v>74</v>
      </c>
      <c r="BH2" t="s">
        <v>100</v>
      </c>
      <c r="BI2">
        <v>17</v>
      </c>
      <c r="BJ2" t="s">
        <v>101</v>
      </c>
      <c r="BK2" t="s">
        <v>102</v>
      </c>
      <c r="BL2" t="s">
        <v>103</v>
      </c>
      <c r="BM2" t="s">
        <v>104</v>
      </c>
      <c r="BN2">
        <v>33349738</v>
      </c>
      <c r="BO2" t="s">
        <v>105</v>
      </c>
      <c r="BP2" t="s">
        <v>74</v>
      </c>
      <c r="BQ2" t="s">
        <v>74</v>
      </c>
      <c r="BR2" t="s">
        <v>106</v>
      </c>
      <c r="BS2" t="s">
        <v>107</v>
      </c>
      <c r="BT2" t="str">
        <f>HYPERLINK("https%3A%2F%2Fwww.webofscience.com%2Fwos%2Fwoscc%2Ffull-record%2FWOS:000599786900001","View Full Record in Web of Science")</f>
        <v>View Full Record in Web of Science</v>
      </c>
    </row>
    <row r="3" spans="1:72" x14ac:dyDescent="0.2">
      <c r="A3" t="s">
        <v>72</v>
      </c>
      <c r="B3" t="s">
        <v>108</v>
      </c>
      <c r="C3" t="s">
        <v>74</v>
      </c>
      <c r="D3" t="s">
        <v>74</v>
      </c>
      <c r="E3" t="s">
        <v>74</v>
      </c>
      <c r="F3" t="s">
        <v>109</v>
      </c>
      <c r="G3" t="s">
        <v>74</v>
      </c>
      <c r="H3" t="s">
        <v>74</v>
      </c>
      <c r="I3" t="s">
        <v>110</v>
      </c>
      <c r="J3" t="s">
        <v>111</v>
      </c>
      <c r="K3" t="s">
        <v>74</v>
      </c>
      <c r="L3" t="s">
        <v>74</v>
      </c>
      <c r="M3" t="s">
        <v>78</v>
      </c>
      <c r="N3" t="s">
        <v>79</v>
      </c>
      <c r="O3" t="s">
        <v>74</v>
      </c>
      <c r="P3" t="s">
        <v>74</v>
      </c>
      <c r="Q3" t="s">
        <v>74</v>
      </c>
      <c r="R3" t="s">
        <v>74</v>
      </c>
      <c r="S3" t="s">
        <v>74</v>
      </c>
      <c r="T3" t="s">
        <v>112</v>
      </c>
      <c r="U3" t="s">
        <v>113</v>
      </c>
      <c r="V3" t="s">
        <v>114</v>
      </c>
      <c r="W3" t="s">
        <v>115</v>
      </c>
      <c r="X3" t="s">
        <v>116</v>
      </c>
      <c r="Y3" t="s">
        <v>117</v>
      </c>
      <c r="Z3" t="s">
        <v>118</v>
      </c>
      <c r="AA3" t="s">
        <v>119</v>
      </c>
      <c r="AB3" t="s">
        <v>74</v>
      </c>
      <c r="AC3" t="s">
        <v>120</v>
      </c>
      <c r="AD3" t="s">
        <v>121</v>
      </c>
      <c r="AE3" t="s">
        <v>122</v>
      </c>
      <c r="AF3" t="s">
        <v>74</v>
      </c>
      <c r="AG3">
        <v>38</v>
      </c>
      <c r="AH3">
        <v>2</v>
      </c>
      <c r="AI3">
        <v>2</v>
      </c>
      <c r="AJ3">
        <v>2</v>
      </c>
      <c r="AK3">
        <v>24</v>
      </c>
      <c r="AL3" t="s">
        <v>123</v>
      </c>
      <c r="AM3" t="s">
        <v>124</v>
      </c>
      <c r="AN3" t="s">
        <v>125</v>
      </c>
      <c r="AO3" t="s">
        <v>126</v>
      </c>
      <c r="AP3" t="s">
        <v>74</v>
      </c>
      <c r="AQ3" t="s">
        <v>74</v>
      </c>
      <c r="AR3" t="s">
        <v>127</v>
      </c>
      <c r="AS3" t="s">
        <v>128</v>
      </c>
      <c r="AT3" t="s">
        <v>74</v>
      </c>
      <c r="AU3">
        <v>2021</v>
      </c>
      <c r="AV3">
        <v>37</v>
      </c>
      <c r="AW3">
        <v>4</v>
      </c>
      <c r="AX3" t="s">
        <v>74</v>
      </c>
      <c r="AY3" t="s">
        <v>74</v>
      </c>
      <c r="AZ3" t="s">
        <v>74</v>
      </c>
      <c r="BA3" t="s">
        <v>74</v>
      </c>
      <c r="BB3">
        <v>1108</v>
      </c>
      <c r="BC3">
        <v>1120</v>
      </c>
      <c r="BD3" t="s">
        <v>74</v>
      </c>
      <c r="BE3" t="s">
        <v>74</v>
      </c>
      <c r="BF3" t="s">
        <v>74</v>
      </c>
      <c r="BG3" t="s">
        <v>74</v>
      </c>
      <c r="BH3" t="s">
        <v>74</v>
      </c>
      <c r="BI3">
        <v>13</v>
      </c>
      <c r="BJ3" t="s">
        <v>129</v>
      </c>
      <c r="BK3" t="s">
        <v>130</v>
      </c>
      <c r="BL3" t="s">
        <v>131</v>
      </c>
      <c r="BM3" t="s">
        <v>132</v>
      </c>
      <c r="BN3" t="s">
        <v>74</v>
      </c>
      <c r="BO3" t="s">
        <v>74</v>
      </c>
      <c r="BP3" t="s">
        <v>74</v>
      </c>
      <c r="BQ3" t="s">
        <v>74</v>
      </c>
      <c r="BR3" t="s">
        <v>106</v>
      </c>
      <c r="BS3" t="s">
        <v>133</v>
      </c>
      <c r="BT3" t="str">
        <f>HYPERLINK("https%3A%2F%2Fwww.webofscience.com%2Fwos%2Fwoscc%2Ffull-record%2FWOS:000663330400021","View Full Record in Web of Science")</f>
        <v>View Full Record in Web of Science</v>
      </c>
    </row>
    <row r="4" spans="1:72" x14ac:dyDescent="0.2">
      <c r="A4" t="s">
        <v>72</v>
      </c>
      <c r="B4" t="s">
        <v>134</v>
      </c>
      <c r="C4" t="s">
        <v>74</v>
      </c>
      <c r="D4" t="s">
        <v>74</v>
      </c>
      <c r="E4" t="s">
        <v>74</v>
      </c>
      <c r="F4" t="s">
        <v>135</v>
      </c>
      <c r="G4" t="s">
        <v>74</v>
      </c>
      <c r="H4" t="s">
        <v>74</v>
      </c>
      <c r="I4" t="s">
        <v>136</v>
      </c>
      <c r="J4" t="s">
        <v>137</v>
      </c>
      <c r="K4" t="s">
        <v>74</v>
      </c>
      <c r="L4" t="s">
        <v>74</v>
      </c>
      <c r="M4" t="s">
        <v>78</v>
      </c>
      <c r="N4" t="s">
        <v>79</v>
      </c>
      <c r="O4" t="s">
        <v>74</v>
      </c>
      <c r="P4" t="s">
        <v>74</v>
      </c>
      <c r="Q4" t="s">
        <v>74</v>
      </c>
      <c r="R4" t="s">
        <v>74</v>
      </c>
      <c r="S4" t="s">
        <v>74</v>
      </c>
      <c r="T4" t="s">
        <v>138</v>
      </c>
      <c r="U4" t="s">
        <v>139</v>
      </c>
      <c r="V4" t="s">
        <v>140</v>
      </c>
      <c r="W4" t="s">
        <v>141</v>
      </c>
      <c r="X4" t="s">
        <v>142</v>
      </c>
      <c r="Y4" t="s">
        <v>143</v>
      </c>
      <c r="Z4" t="s">
        <v>144</v>
      </c>
      <c r="AA4" t="s">
        <v>145</v>
      </c>
      <c r="AB4" t="s">
        <v>146</v>
      </c>
      <c r="AC4" t="s">
        <v>74</v>
      </c>
      <c r="AD4" t="s">
        <v>74</v>
      </c>
      <c r="AE4" t="s">
        <v>74</v>
      </c>
      <c r="AF4" t="s">
        <v>74</v>
      </c>
      <c r="AG4">
        <v>70</v>
      </c>
      <c r="AH4">
        <v>23</v>
      </c>
      <c r="AI4">
        <v>23</v>
      </c>
      <c r="AJ4">
        <v>2</v>
      </c>
      <c r="AK4">
        <v>63</v>
      </c>
      <c r="AL4" t="s">
        <v>147</v>
      </c>
      <c r="AM4" t="s">
        <v>148</v>
      </c>
      <c r="AN4" t="s">
        <v>149</v>
      </c>
      <c r="AO4" t="s">
        <v>150</v>
      </c>
      <c r="AP4" t="s">
        <v>151</v>
      </c>
      <c r="AQ4" t="s">
        <v>74</v>
      </c>
      <c r="AR4" t="s">
        <v>152</v>
      </c>
      <c r="AS4" t="s">
        <v>153</v>
      </c>
      <c r="AT4" t="s">
        <v>154</v>
      </c>
      <c r="AU4">
        <v>2020</v>
      </c>
      <c r="AV4">
        <v>242</v>
      </c>
      <c r="AW4" t="s">
        <v>74</v>
      </c>
      <c r="AX4" t="s">
        <v>74</v>
      </c>
      <c r="AY4" t="s">
        <v>74</v>
      </c>
      <c r="AZ4" t="s">
        <v>74</v>
      </c>
      <c r="BA4" t="s">
        <v>74</v>
      </c>
      <c r="BB4" t="s">
        <v>74</v>
      </c>
      <c r="BC4" t="s">
        <v>74</v>
      </c>
      <c r="BD4">
        <v>118424</v>
      </c>
      <c r="BE4" t="s">
        <v>155</v>
      </c>
      <c r="BF4" t="str">
        <f>HYPERLINK("http://dx.doi.org/10.1016/j.jclepro.2019.118424","http://dx.doi.org/10.1016/j.jclepro.2019.118424")</f>
        <v>http://dx.doi.org/10.1016/j.jclepro.2019.118424</v>
      </c>
      <c r="BG4" t="s">
        <v>74</v>
      </c>
      <c r="BH4" t="s">
        <v>74</v>
      </c>
      <c r="BI4">
        <v>15</v>
      </c>
      <c r="BJ4" t="s">
        <v>156</v>
      </c>
      <c r="BK4" t="s">
        <v>102</v>
      </c>
      <c r="BL4" t="s">
        <v>157</v>
      </c>
      <c r="BM4" t="s">
        <v>158</v>
      </c>
      <c r="BN4" t="s">
        <v>74</v>
      </c>
      <c r="BO4" t="s">
        <v>74</v>
      </c>
      <c r="BP4" t="s">
        <v>74</v>
      </c>
      <c r="BQ4" t="s">
        <v>74</v>
      </c>
      <c r="BR4" t="s">
        <v>106</v>
      </c>
      <c r="BS4" t="s">
        <v>159</v>
      </c>
      <c r="BT4" t="str">
        <f>HYPERLINK("https%3A%2F%2Fwww.webofscience.com%2Fwos%2Fwoscc%2Ffull-record%2FWOS:000491240100044","View Full Record in Web of Science")</f>
        <v>View Full Record in Web of Science</v>
      </c>
    </row>
    <row r="5" spans="1:72" x14ac:dyDescent="0.2">
      <c r="A5" t="s">
        <v>160</v>
      </c>
      <c r="B5" t="s">
        <v>161</v>
      </c>
      <c r="C5" t="s">
        <v>74</v>
      </c>
      <c r="D5" t="s">
        <v>74</v>
      </c>
      <c r="E5" t="s">
        <v>162</v>
      </c>
      <c r="F5" t="s">
        <v>163</v>
      </c>
      <c r="G5" t="s">
        <v>74</v>
      </c>
      <c r="H5" t="s">
        <v>74</v>
      </c>
      <c r="I5" t="s">
        <v>164</v>
      </c>
      <c r="J5" t="s">
        <v>165</v>
      </c>
      <c r="K5" t="s">
        <v>166</v>
      </c>
      <c r="L5" t="s">
        <v>74</v>
      </c>
      <c r="M5" t="s">
        <v>78</v>
      </c>
      <c r="N5" t="s">
        <v>167</v>
      </c>
      <c r="O5" t="s">
        <v>168</v>
      </c>
      <c r="P5" t="s">
        <v>169</v>
      </c>
      <c r="Q5" t="s">
        <v>170</v>
      </c>
      <c r="R5" t="s">
        <v>162</v>
      </c>
      <c r="S5" t="s">
        <v>74</v>
      </c>
      <c r="T5" t="s">
        <v>74</v>
      </c>
      <c r="U5" t="s">
        <v>74</v>
      </c>
      <c r="V5" t="s">
        <v>171</v>
      </c>
      <c r="W5" t="s">
        <v>172</v>
      </c>
      <c r="X5" t="s">
        <v>173</v>
      </c>
      <c r="Y5" t="s">
        <v>174</v>
      </c>
      <c r="Z5" t="s">
        <v>74</v>
      </c>
      <c r="AA5" t="s">
        <v>74</v>
      </c>
      <c r="AB5" t="s">
        <v>175</v>
      </c>
      <c r="AC5" t="s">
        <v>74</v>
      </c>
      <c r="AD5" t="s">
        <v>74</v>
      </c>
      <c r="AE5" t="s">
        <v>74</v>
      </c>
      <c r="AF5" t="s">
        <v>74</v>
      </c>
      <c r="AG5">
        <v>4</v>
      </c>
      <c r="AH5">
        <v>0</v>
      </c>
      <c r="AI5">
        <v>0</v>
      </c>
      <c r="AJ5">
        <v>0</v>
      </c>
      <c r="AK5">
        <v>0</v>
      </c>
      <c r="AL5" t="s">
        <v>176</v>
      </c>
      <c r="AM5" t="s">
        <v>177</v>
      </c>
      <c r="AN5" t="s">
        <v>178</v>
      </c>
      <c r="AO5" t="s">
        <v>179</v>
      </c>
      <c r="AP5" t="s">
        <v>74</v>
      </c>
      <c r="AQ5" t="s">
        <v>74</v>
      </c>
      <c r="AR5" t="s">
        <v>180</v>
      </c>
      <c r="AS5" t="s">
        <v>74</v>
      </c>
      <c r="AT5" t="s">
        <v>74</v>
      </c>
      <c r="AU5">
        <v>2011</v>
      </c>
      <c r="AV5" t="s">
        <v>74</v>
      </c>
      <c r="AW5" t="s">
        <v>74</v>
      </c>
      <c r="AX5" t="s">
        <v>74</v>
      </c>
      <c r="AY5" t="s">
        <v>74</v>
      </c>
      <c r="AZ5" t="s">
        <v>74</v>
      </c>
      <c r="BA5" t="s">
        <v>74</v>
      </c>
      <c r="BB5" t="s">
        <v>74</v>
      </c>
      <c r="BC5" t="s">
        <v>74</v>
      </c>
      <c r="BD5" t="s">
        <v>74</v>
      </c>
      <c r="BE5" t="s">
        <v>74</v>
      </c>
      <c r="BF5" t="s">
        <v>74</v>
      </c>
      <c r="BG5" t="s">
        <v>74</v>
      </c>
      <c r="BH5" t="s">
        <v>74</v>
      </c>
      <c r="BI5">
        <v>7</v>
      </c>
      <c r="BJ5" t="s">
        <v>181</v>
      </c>
      <c r="BK5" t="s">
        <v>182</v>
      </c>
      <c r="BL5" t="s">
        <v>131</v>
      </c>
      <c r="BM5" t="s">
        <v>183</v>
      </c>
      <c r="BN5" t="s">
        <v>74</v>
      </c>
      <c r="BO5" t="s">
        <v>74</v>
      </c>
      <c r="BP5" t="s">
        <v>74</v>
      </c>
      <c r="BQ5" t="s">
        <v>74</v>
      </c>
      <c r="BR5" t="s">
        <v>106</v>
      </c>
      <c r="BS5" t="s">
        <v>184</v>
      </c>
      <c r="BT5" t="str">
        <f>HYPERLINK("https%3A%2F%2Fwww.webofscience.com%2Fwos%2Fwoscc%2Ffull-record%2FWOS:000378522707022","View Full Record in Web of Science")</f>
        <v>View Full Record in Web of Science</v>
      </c>
    </row>
    <row r="6" spans="1:72" x14ac:dyDescent="0.2">
      <c r="A6" t="s">
        <v>72</v>
      </c>
      <c r="B6" t="s">
        <v>185</v>
      </c>
      <c r="C6" t="s">
        <v>74</v>
      </c>
      <c r="D6" t="s">
        <v>74</v>
      </c>
      <c r="E6" t="s">
        <v>74</v>
      </c>
      <c r="F6" t="s">
        <v>186</v>
      </c>
      <c r="G6" t="s">
        <v>74</v>
      </c>
      <c r="H6" t="s">
        <v>74</v>
      </c>
      <c r="I6" t="s">
        <v>187</v>
      </c>
      <c r="J6" t="s">
        <v>188</v>
      </c>
      <c r="K6" t="s">
        <v>74</v>
      </c>
      <c r="L6" t="s">
        <v>74</v>
      </c>
      <c r="M6" t="s">
        <v>78</v>
      </c>
      <c r="N6" t="s">
        <v>79</v>
      </c>
      <c r="O6" t="s">
        <v>74</v>
      </c>
      <c r="P6" t="s">
        <v>74</v>
      </c>
      <c r="Q6" t="s">
        <v>74</v>
      </c>
      <c r="R6" t="s">
        <v>74</v>
      </c>
      <c r="S6" t="s">
        <v>74</v>
      </c>
      <c r="T6" t="s">
        <v>189</v>
      </c>
      <c r="U6" t="s">
        <v>190</v>
      </c>
      <c r="V6" t="s">
        <v>191</v>
      </c>
      <c r="W6" t="s">
        <v>192</v>
      </c>
      <c r="X6" t="s">
        <v>193</v>
      </c>
      <c r="Y6" t="s">
        <v>194</v>
      </c>
      <c r="Z6" t="s">
        <v>195</v>
      </c>
      <c r="AA6" t="s">
        <v>196</v>
      </c>
      <c r="AB6" t="s">
        <v>197</v>
      </c>
      <c r="AC6" t="s">
        <v>198</v>
      </c>
      <c r="AD6" t="s">
        <v>199</v>
      </c>
      <c r="AE6" t="s">
        <v>200</v>
      </c>
      <c r="AF6" t="s">
        <v>74</v>
      </c>
      <c r="AG6">
        <v>40</v>
      </c>
      <c r="AH6">
        <v>1</v>
      </c>
      <c r="AI6">
        <v>1</v>
      </c>
      <c r="AJ6">
        <v>6</v>
      </c>
      <c r="AK6">
        <v>24</v>
      </c>
      <c r="AL6" t="s">
        <v>201</v>
      </c>
      <c r="AM6" t="s">
        <v>202</v>
      </c>
      <c r="AN6" t="s">
        <v>203</v>
      </c>
      <c r="AO6" t="s">
        <v>204</v>
      </c>
      <c r="AP6" t="s">
        <v>205</v>
      </c>
      <c r="AQ6" t="s">
        <v>74</v>
      </c>
      <c r="AR6" t="s">
        <v>206</v>
      </c>
      <c r="AS6" t="s">
        <v>207</v>
      </c>
      <c r="AT6" t="s">
        <v>208</v>
      </c>
      <c r="AU6">
        <v>2023</v>
      </c>
      <c r="AV6">
        <v>24</v>
      </c>
      <c r="AW6">
        <v>2</v>
      </c>
      <c r="AX6" t="s">
        <v>74</v>
      </c>
      <c r="AY6" t="s">
        <v>74</v>
      </c>
      <c r="AZ6" t="s">
        <v>209</v>
      </c>
      <c r="BA6" t="s">
        <v>74</v>
      </c>
      <c r="BB6">
        <v>449</v>
      </c>
      <c r="BC6">
        <v>461</v>
      </c>
      <c r="BD6" t="s">
        <v>74</v>
      </c>
      <c r="BE6" t="s">
        <v>210</v>
      </c>
      <c r="BF6" t="str">
        <f>HYPERLINK("http://dx.doi.org/10.1108/IJSHE-08-2021-0357","http://dx.doi.org/10.1108/IJSHE-08-2021-0357")</f>
        <v>http://dx.doi.org/10.1108/IJSHE-08-2021-0357</v>
      </c>
      <c r="BG6" t="s">
        <v>74</v>
      </c>
      <c r="BH6" t="s">
        <v>211</v>
      </c>
      <c r="BI6">
        <v>13</v>
      </c>
      <c r="BJ6" t="s">
        <v>212</v>
      </c>
      <c r="BK6" t="s">
        <v>213</v>
      </c>
      <c r="BL6" t="s">
        <v>214</v>
      </c>
      <c r="BM6" t="s">
        <v>215</v>
      </c>
      <c r="BN6" t="s">
        <v>74</v>
      </c>
      <c r="BO6" t="s">
        <v>74</v>
      </c>
      <c r="BP6" t="s">
        <v>74</v>
      </c>
      <c r="BQ6" t="s">
        <v>74</v>
      </c>
      <c r="BR6" t="s">
        <v>106</v>
      </c>
      <c r="BS6" t="s">
        <v>216</v>
      </c>
      <c r="BT6" t="str">
        <f>HYPERLINK("https%3A%2F%2Fwww.webofscience.com%2Fwos%2Fwoscc%2Ffull-record%2FWOS:000853180800001","View Full Record in Web of Science")</f>
        <v>View Full Record in Web of Science</v>
      </c>
    </row>
    <row r="7" spans="1:72" x14ac:dyDescent="0.2">
      <c r="A7" t="s">
        <v>72</v>
      </c>
      <c r="B7" t="s">
        <v>217</v>
      </c>
      <c r="C7" t="s">
        <v>74</v>
      </c>
      <c r="D7" t="s">
        <v>74</v>
      </c>
      <c r="E7" t="s">
        <v>74</v>
      </c>
      <c r="F7" t="s">
        <v>218</v>
      </c>
      <c r="G7" t="s">
        <v>74</v>
      </c>
      <c r="H7" t="s">
        <v>74</v>
      </c>
      <c r="I7" t="s">
        <v>219</v>
      </c>
      <c r="J7" t="s">
        <v>77</v>
      </c>
      <c r="K7" t="s">
        <v>74</v>
      </c>
      <c r="L7" t="s">
        <v>74</v>
      </c>
      <c r="M7" t="s">
        <v>78</v>
      </c>
      <c r="N7" t="s">
        <v>79</v>
      </c>
      <c r="O7" t="s">
        <v>74</v>
      </c>
      <c r="P7" t="s">
        <v>74</v>
      </c>
      <c r="Q7" t="s">
        <v>74</v>
      </c>
      <c r="R7" t="s">
        <v>74</v>
      </c>
      <c r="S7" t="s">
        <v>74</v>
      </c>
      <c r="T7" t="s">
        <v>220</v>
      </c>
      <c r="U7" t="s">
        <v>221</v>
      </c>
      <c r="V7" t="s">
        <v>222</v>
      </c>
      <c r="W7" t="s">
        <v>223</v>
      </c>
      <c r="X7" t="s">
        <v>224</v>
      </c>
      <c r="Y7" t="s">
        <v>225</v>
      </c>
      <c r="Z7" t="s">
        <v>226</v>
      </c>
      <c r="AA7" t="s">
        <v>227</v>
      </c>
      <c r="AB7" t="s">
        <v>228</v>
      </c>
      <c r="AC7" t="s">
        <v>74</v>
      </c>
      <c r="AD7" t="s">
        <v>74</v>
      </c>
      <c r="AE7" t="s">
        <v>74</v>
      </c>
      <c r="AF7" t="s">
        <v>74</v>
      </c>
      <c r="AG7">
        <v>46</v>
      </c>
      <c r="AH7">
        <v>18</v>
      </c>
      <c r="AI7">
        <v>18</v>
      </c>
      <c r="AJ7">
        <v>1</v>
      </c>
      <c r="AK7">
        <v>48</v>
      </c>
      <c r="AL7" t="s">
        <v>91</v>
      </c>
      <c r="AM7" t="s">
        <v>92</v>
      </c>
      <c r="AN7" t="s">
        <v>93</v>
      </c>
      <c r="AO7" t="s">
        <v>94</v>
      </c>
      <c r="AP7" t="s">
        <v>95</v>
      </c>
      <c r="AQ7" t="s">
        <v>74</v>
      </c>
      <c r="AR7" t="s">
        <v>96</v>
      </c>
      <c r="AS7" t="s">
        <v>97</v>
      </c>
      <c r="AT7" t="s">
        <v>98</v>
      </c>
      <c r="AU7">
        <v>2019</v>
      </c>
      <c r="AV7">
        <v>24</v>
      </c>
      <c r="AW7">
        <v>3</v>
      </c>
      <c r="AX7" t="s">
        <v>74</v>
      </c>
      <c r="AY7" t="s">
        <v>74</v>
      </c>
      <c r="AZ7" t="s">
        <v>74</v>
      </c>
      <c r="BA7" t="s">
        <v>74</v>
      </c>
      <c r="BB7">
        <v>553</v>
      </c>
      <c r="BC7">
        <v>565</v>
      </c>
      <c r="BD7" t="s">
        <v>74</v>
      </c>
      <c r="BE7" t="s">
        <v>229</v>
      </c>
      <c r="BF7" t="str">
        <f>HYPERLINK("http://dx.doi.org/10.1007/s11367-018-1457-5","http://dx.doi.org/10.1007/s11367-018-1457-5")</f>
        <v>http://dx.doi.org/10.1007/s11367-018-1457-5</v>
      </c>
      <c r="BG7" t="s">
        <v>74</v>
      </c>
      <c r="BH7" t="s">
        <v>74</v>
      </c>
      <c r="BI7">
        <v>13</v>
      </c>
      <c r="BJ7" t="s">
        <v>101</v>
      </c>
      <c r="BK7" t="s">
        <v>130</v>
      </c>
      <c r="BL7" t="s">
        <v>103</v>
      </c>
      <c r="BM7" t="s">
        <v>230</v>
      </c>
      <c r="BN7" t="s">
        <v>74</v>
      </c>
      <c r="BO7" t="s">
        <v>74</v>
      </c>
      <c r="BP7" t="s">
        <v>74</v>
      </c>
      <c r="BQ7" t="s">
        <v>74</v>
      </c>
      <c r="BR7" t="s">
        <v>106</v>
      </c>
      <c r="BS7" t="s">
        <v>231</v>
      </c>
      <c r="BT7" t="str">
        <f>HYPERLINK("https%3A%2F%2Fwww.webofscience.com%2Fwos%2Fwoscc%2Ffull-record%2FWOS:000460827000016","View Full Record in Web of Science")</f>
        <v>View Full Record in Web of Science</v>
      </c>
    </row>
    <row r="8" spans="1:72" x14ac:dyDescent="0.2">
      <c r="A8" t="s">
        <v>72</v>
      </c>
      <c r="B8" t="s">
        <v>232</v>
      </c>
      <c r="C8" t="s">
        <v>74</v>
      </c>
      <c r="D8" t="s">
        <v>74</v>
      </c>
      <c r="E8" t="s">
        <v>74</v>
      </c>
      <c r="F8" t="s">
        <v>233</v>
      </c>
      <c r="G8" t="s">
        <v>74</v>
      </c>
      <c r="H8" t="s">
        <v>74</v>
      </c>
      <c r="I8" t="s">
        <v>234</v>
      </c>
      <c r="J8" t="s">
        <v>111</v>
      </c>
      <c r="K8" t="s">
        <v>74</v>
      </c>
      <c r="L8" t="s">
        <v>74</v>
      </c>
      <c r="M8" t="s">
        <v>78</v>
      </c>
      <c r="N8" t="s">
        <v>79</v>
      </c>
      <c r="O8" t="s">
        <v>74</v>
      </c>
      <c r="P8" t="s">
        <v>74</v>
      </c>
      <c r="Q8" t="s">
        <v>74</v>
      </c>
      <c r="R8" t="s">
        <v>74</v>
      </c>
      <c r="S8" t="s">
        <v>74</v>
      </c>
      <c r="T8" t="s">
        <v>235</v>
      </c>
      <c r="U8" t="s">
        <v>74</v>
      </c>
      <c r="V8" t="s">
        <v>236</v>
      </c>
      <c r="W8" t="s">
        <v>237</v>
      </c>
      <c r="X8" t="s">
        <v>238</v>
      </c>
      <c r="Y8" t="s">
        <v>239</v>
      </c>
      <c r="Z8" t="s">
        <v>240</v>
      </c>
      <c r="AA8" t="s">
        <v>74</v>
      </c>
      <c r="AB8" t="s">
        <v>74</v>
      </c>
      <c r="AC8" t="s">
        <v>74</v>
      </c>
      <c r="AD8" t="s">
        <v>74</v>
      </c>
      <c r="AE8" t="s">
        <v>74</v>
      </c>
      <c r="AF8" t="s">
        <v>74</v>
      </c>
      <c r="AG8">
        <v>23</v>
      </c>
      <c r="AH8">
        <v>5</v>
      </c>
      <c r="AI8">
        <v>5</v>
      </c>
      <c r="AJ8">
        <v>1</v>
      </c>
      <c r="AK8">
        <v>9</v>
      </c>
      <c r="AL8" t="s">
        <v>123</v>
      </c>
      <c r="AM8" t="s">
        <v>124</v>
      </c>
      <c r="AN8" t="s">
        <v>125</v>
      </c>
      <c r="AO8" t="s">
        <v>126</v>
      </c>
      <c r="AP8" t="s">
        <v>74</v>
      </c>
      <c r="AQ8" t="s">
        <v>74</v>
      </c>
      <c r="AR8" t="s">
        <v>127</v>
      </c>
      <c r="AS8" t="s">
        <v>128</v>
      </c>
      <c r="AT8" t="s">
        <v>74</v>
      </c>
      <c r="AU8">
        <v>2007</v>
      </c>
      <c r="AV8">
        <v>23</v>
      </c>
      <c r="AW8">
        <v>6</v>
      </c>
      <c r="AX8" t="s">
        <v>74</v>
      </c>
      <c r="AY8" t="s">
        <v>74</v>
      </c>
      <c r="AZ8" t="s">
        <v>74</v>
      </c>
      <c r="BA8" t="s">
        <v>74</v>
      </c>
      <c r="BB8">
        <v>1090</v>
      </c>
      <c r="BC8">
        <v>1095</v>
      </c>
      <c r="BD8" t="s">
        <v>74</v>
      </c>
      <c r="BE8" t="s">
        <v>74</v>
      </c>
      <c r="BF8" t="s">
        <v>74</v>
      </c>
      <c r="BG8" t="s">
        <v>74</v>
      </c>
      <c r="BH8" t="s">
        <v>74</v>
      </c>
      <c r="BI8">
        <v>6</v>
      </c>
      <c r="BJ8" t="s">
        <v>129</v>
      </c>
      <c r="BK8" t="s">
        <v>130</v>
      </c>
      <c r="BL8" t="s">
        <v>131</v>
      </c>
      <c r="BM8" t="s">
        <v>241</v>
      </c>
      <c r="BN8" t="s">
        <v>74</v>
      </c>
      <c r="BO8" t="s">
        <v>74</v>
      </c>
      <c r="BP8" t="s">
        <v>74</v>
      </c>
      <c r="BQ8" t="s">
        <v>74</v>
      </c>
      <c r="BR8" t="s">
        <v>106</v>
      </c>
      <c r="BS8" t="s">
        <v>242</v>
      </c>
      <c r="BT8" t="str">
        <f>HYPERLINK("https%3A%2F%2Fwww.webofscience.com%2Fwos%2Fwoscc%2Ffull-record%2FWOS:000256169200006","View Full Record in Web of Science")</f>
        <v>View Full Record in Web of Science</v>
      </c>
    </row>
    <row r="9" spans="1:72" x14ac:dyDescent="0.2">
      <c r="A9" t="s">
        <v>72</v>
      </c>
      <c r="B9" t="s">
        <v>243</v>
      </c>
      <c r="C9" t="s">
        <v>74</v>
      </c>
      <c r="D9" t="s">
        <v>74</v>
      </c>
      <c r="E9" t="s">
        <v>74</v>
      </c>
      <c r="F9" t="s">
        <v>244</v>
      </c>
      <c r="G9" t="s">
        <v>74</v>
      </c>
      <c r="H9" t="s">
        <v>74</v>
      </c>
      <c r="I9" t="s">
        <v>245</v>
      </c>
      <c r="J9" t="s">
        <v>246</v>
      </c>
      <c r="K9" t="s">
        <v>74</v>
      </c>
      <c r="L9" t="s">
        <v>74</v>
      </c>
      <c r="M9" t="s">
        <v>78</v>
      </c>
      <c r="N9" t="s">
        <v>79</v>
      </c>
      <c r="O9" t="s">
        <v>74</v>
      </c>
      <c r="P9" t="s">
        <v>74</v>
      </c>
      <c r="Q9" t="s">
        <v>74</v>
      </c>
      <c r="R9" t="s">
        <v>74</v>
      </c>
      <c r="S9" t="s">
        <v>74</v>
      </c>
      <c r="T9" t="s">
        <v>247</v>
      </c>
      <c r="U9" t="s">
        <v>248</v>
      </c>
      <c r="V9" t="s">
        <v>249</v>
      </c>
      <c r="W9" t="s">
        <v>250</v>
      </c>
      <c r="X9" t="s">
        <v>251</v>
      </c>
      <c r="Y9" t="s">
        <v>252</v>
      </c>
      <c r="Z9" t="s">
        <v>253</v>
      </c>
      <c r="AA9" t="s">
        <v>254</v>
      </c>
      <c r="AB9" t="s">
        <v>255</v>
      </c>
      <c r="AC9" t="s">
        <v>256</v>
      </c>
      <c r="AD9" t="s">
        <v>257</v>
      </c>
      <c r="AE9" t="s">
        <v>258</v>
      </c>
      <c r="AF9" t="s">
        <v>74</v>
      </c>
      <c r="AG9">
        <v>70</v>
      </c>
      <c r="AH9">
        <v>5</v>
      </c>
      <c r="AI9">
        <v>5</v>
      </c>
      <c r="AJ9">
        <v>1</v>
      </c>
      <c r="AK9">
        <v>12</v>
      </c>
      <c r="AL9" t="s">
        <v>259</v>
      </c>
      <c r="AM9" t="s">
        <v>260</v>
      </c>
      <c r="AN9" t="s">
        <v>261</v>
      </c>
      <c r="AO9" t="s">
        <v>74</v>
      </c>
      <c r="AP9" t="s">
        <v>262</v>
      </c>
      <c r="AQ9" t="s">
        <v>74</v>
      </c>
      <c r="AR9" t="s">
        <v>263</v>
      </c>
      <c r="AS9" t="s">
        <v>264</v>
      </c>
      <c r="AT9" t="s">
        <v>265</v>
      </c>
      <c r="AU9">
        <v>2022</v>
      </c>
      <c r="AV9">
        <v>14</v>
      </c>
      <c r="AW9">
        <v>12</v>
      </c>
      <c r="AX9" t="s">
        <v>74</v>
      </c>
      <c r="AY9" t="s">
        <v>74</v>
      </c>
      <c r="AZ9" t="s">
        <v>74</v>
      </c>
      <c r="BA9" t="s">
        <v>74</v>
      </c>
      <c r="BB9" t="s">
        <v>74</v>
      </c>
      <c r="BC9" t="s">
        <v>74</v>
      </c>
      <c r="BD9">
        <v>7355</v>
      </c>
      <c r="BE9" t="s">
        <v>266</v>
      </c>
      <c r="BF9" t="str">
        <f>HYPERLINK("http://dx.doi.org/10.3390/su14127355","http://dx.doi.org/10.3390/su14127355")</f>
        <v>http://dx.doi.org/10.3390/su14127355</v>
      </c>
      <c r="BG9" t="s">
        <v>74</v>
      </c>
      <c r="BH9" t="s">
        <v>74</v>
      </c>
      <c r="BI9">
        <v>29</v>
      </c>
      <c r="BJ9" t="s">
        <v>267</v>
      </c>
      <c r="BK9" t="s">
        <v>102</v>
      </c>
      <c r="BL9" t="s">
        <v>268</v>
      </c>
      <c r="BM9" t="s">
        <v>269</v>
      </c>
      <c r="BN9" t="s">
        <v>74</v>
      </c>
      <c r="BO9" t="s">
        <v>270</v>
      </c>
      <c r="BP9" t="s">
        <v>74</v>
      </c>
      <c r="BQ9" t="s">
        <v>74</v>
      </c>
      <c r="BR9" t="s">
        <v>106</v>
      </c>
      <c r="BS9" t="s">
        <v>271</v>
      </c>
      <c r="BT9" t="str">
        <f>HYPERLINK("https%3A%2F%2Fwww.webofscience.com%2Fwos%2Fwoscc%2Ffull-record%2FWOS:000816800700001","View Full Record in Web of Science")</f>
        <v>View Full Record in Web of Science</v>
      </c>
    </row>
    <row r="10" spans="1:72" x14ac:dyDescent="0.2">
      <c r="A10" t="s">
        <v>72</v>
      </c>
      <c r="B10" t="s">
        <v>272</v>
      </c>
      <c r="C10" t="s">
        <v>74</v>
      </c>
      <c r="D10" t="s">
        <v>74</v>
      </c>
      <c r="E10" t="s">
        <v>74</v>
      </c>
      <c r="F10" t="s">
        <v>273</v>
      </c>
      <c r="G10" t="s">
        <v>74</v>
      </c>
      <c r="H10" t="s">
        <v>74</v>
      </c>
      <c r="I10" t="s">
        <v>274</v>
      </c>
      <c r="J10" t="s">
        <v>246</v>
      </c>
      <c r="K10" t="s">
        <v>74</v>
      </c>
      <c r="L10" t="s">
        <v>74</v>
      </c>
      <c r="M10" t="s">
        <v>78</v>
      </c>
      <c r="N10" t="s">
        <v>79</v>
      </c>
      <c r="O10" t="s">
        <v>74</v>
      </c>
      <c r="P10" t="s">
        <v>74</v>
      </c>
      <c r="Q10" t="s">
        <v>74</v>
      </c>
      <c r="R10" t="s">
        <v>74</v>
      </c>
      <c r="S10" t="s">
        <v>74</v>
      </c>
      <c r="T10" t="s">
        <v>275</v>
      </c>
      <c r="U10" t="s">
        <v>276</v>
      </c>
      <c r="V10" t="s">
        <v>277</v>
      </c>
      <c r="W10" t="s">
        <v>278</v>
      </c>
      <c r="X10" t="s">
        <v>279</v>
      </c>
      <c r="Y10" t="s">
        <v>280</v>
      </c>
      <c r="Z10" t="s">
        <v>281</v>
      </c>
      <c r="AA10" t="s">
        <v>282</v>
      </c>
      <c r="AB10" t="s">
        <v>283</v>
      </c>
      <c r="AC10" t="s">
        <v>284</v>
      </c>
      <c r="AD10" t="s">
        <v>284</v>
      </c>
      <c r="AE10" t="s">
        <v>285</v>
      </c>
      <c r="AF10" t="s">
        <v>74</v>
      </c>
      <c r="AG10">
        <v>83</v>
      </c>
      <c r="AH10">
        <v>8</v>
      </c>
      <c r="AI10">
        <v>8</v>
      </c>
      <c r="AJ10">
        <v>4</v>
      </c>
      <c r="AK10">
        <v>50</v>
      </c>
      <c r="AL10" t="s">
        <v>259</v>
      </c>
      <c r="AM10" t="s">
        <v>260</v>
      </c>
      <c r="AN10" t="s">
        <v>261</v>
      </c>
      <c r="AO10" t="s">
        <v>74</v>
      </c>
      <c r="AP10" t="s">
        <v>262</v>
      </c>
      <c r="AQ10" t="s">
        <v>74</v>
      </c>
      <c r="AR10" t="s">
        <v>263</v>
      </c>
      <c r="AS10" t="s">
        <v>264</v>
      </c>
      <c r="AT10" t="s">
        <v>286</v>
      </c>
      <c r="AU10">
        <v>2021</v>
      </c>
      <c r="AV10">
        <v>13</v>
      </c>
      <c r="AW10">
        <v>18</v>
      </c>
      <c r="AX10" t="s">
        <v>74</v>
      </c>
      <c r="AY10" t="s">
        <v>74</v>
      </c>
      <c r="AZ10" t="s">
        <v>74</v>
      </c>
      <c r="BA10" t="s">
        <v>74</v>
      </c>
      <c r="BB10" t="s">
        <v>74</v>
      </c>
      <c r="BC10" t="s">
        <v>74</v>
      </c>
      <c r="BD10">
        <v>10203</v>
      </c>
      <c r="BE10" t="s">
        <v>287</v>
      </c>
      <c r="BF10" t="str">
        <f>HYPERLINK("http://dx.doi.org/10.3390/su131810203","http://dx.doi.org/10.3390/su131810203")</f>
        <v>http://dx.doi.org/10.3390/su131810203</v>
      </c>
      <c r="BG10" t="s">
        <v>74</v>
      </c>
      <c r="BH10" t="s">
        <v>74</v>
      </c>
      <c r="BI10">
        <v>22</v>
      </c>
      <c r="BJ10" t="s">
        <v>267</v>
      </c>
      <c r="BK10" t="s">
        <v>102</v>
      </c>
      <c r="BL10" t="s">
        <v>268</v>
      </c>
      <c r="BM10" t="s">
        <v>288</v>
      </c>
      <c r="BN10" t="s">
        <v>74</v>
      </c>
      <c r="BO10" t="s">
        <v>289</v>
      </c>
      <c r="BP10" t="s">
        <v>74</v>
      </c>
      <c r="BQ10" t="s">
        <v>74</v>
      </c>
      <c r="BR10" t="s">
        <v>106</v>
      </c>
      <c r="BS10" t="s">
        <v>290</v>
      </c>
      <c r="BT10" t="str">
        <f>HYPERLINK("https%3A%2F%2Fwww.webofscience.com%2Fwos%2Fwoscc%2Ffull-record%2FWOS:000701470600001","View Full Record in Web of Science")</f>
        <v>View Full Record in Web of Science</v>
      </c>
    </row>
    <row r="11" spans="1:72" x14ac:dyDescent="0.2">
      <c r="A11" t="s">
        <v>72</v>
      </c>
      <c r="B11" t="s">
        <v>291</v>
      </c>
      <c r="C11" t="s">
        <v>74</v>
      </c>
      <c r="D11" t="s">
        <v>74</v>
      </c>
      <c r="E11" t="s">
        <v>74</v>
      </c>
      <c r="F11" t="s">
        <v>292</v>
      </c>
      <c r="G11" t="s">
        <v>74</v>
      </c>
      <c r="H11" t="s">
        <v>74</v>
      </c>
      <c r="I11" t="s">
        <v>293</v>
      </c>
      <c r="J11" t="s">
        <v>294</v>
      </c>
      <c r="K11" t="s">
        <v>74</v>
      </c>
      <c r="L11" t="s">
        <v>74</v>
      </c>
      <c r="M11" t="s">
        <v>78</v>
      </c>
      <c r="N11" t="s">
        <v>79</v>
      </c>
      <c r="O11" t="s">
        <v>74</v>
      </c>
      <c r="P11" t="s">
        <v>74</v>
      </c>
      <c r="Q11" t="s">
        <v>74</v>
      </c>
      <c r="R11" t="s">
        <v>74</v>
      </c>
      <c r="S11" t="s">
        <v>74</v>
      </c>
      <c r="T11" t="s">
        <v>295</v>
      </c>
      <c r="U11" t="s">
        <v>296</v>
      </c>
      <c r="V11" t="s">
        <v>297</v>
      </c>
      <c r="W11" t="s">
        <v>298</v>
      </c>
      <c r="X11" t="s">
        <v>299</v>
      </c>
      <c r="Y11" t="s">
        <v>300</v>
      </c>
      <c r="Z11" t="s">
        <v>74</v>
      </c>
      <c r="AA11" t="s">
        <v>301</v>
      </c>
      <c r="AB11" t="s">
        <v>302</v>
      </c>
      <c r="AC11" t="s">
        <v>303</v>
      </c>
      <c r="AD11" t="s">
        <v>304</v>
      </c>
      <c r="AE11" t="s">
        <v>305</v>
      </c>
      <c r="AF11" t="s">
        <v>74</v>
      </c>
      <c r="AG11">
        <v>51</v>
      </c>
      <c r="AH11">
        <v>29</v>
      </c>
      <c r="AI11">
        <v>46</v>
      </c>
      <c r="AJ11">
        <v>2</v>
      </c>
      <c r="AK11">
        <v>38</v>
      </c>
      <c r="AL11" t="s">
        <v>306</v>
      </c>
      <c r="AM11" t="s">
        <v>307</v>
      </c>
      <c r="AN11" t="s">
        <v>308</v>
      </c>
      <c r="AO11" t="s">
        <v>309</v>
      </c>
      <c r="AP11" t="s">
        <v>74</v>
      </c>
      <c r="AQ11" t="s">
        <v>74</v>
      </c>
      <c r="AR11" t="s">
        <v>310</v>
      </c>
      <c r="AS11" t="s">
        <v>311</v>
      </c>
      <c r="AT11" t="s">
        <v>312</v>
      </c>
      <c r="AU11">
        <v>2015</v>
      </c>
      <c r="AV11">
        <v>16</v>
      </c>
      <c r="AW11">
        <v>2</v>
      </c>
      <c r="AX11" t="s">
        <v>74</v>
      </c>
      <c r="AY11" t="s">
        <v>74</v>
      </c>
      <c r="AZ11" t="s">
        <v>74</v>
      </c>
      <c r="BA11" t="s">
        <v>74</v>
      </c>
      <c r="BB11">
        <v>136</v>
      </c>
      <c r="BC11">
        <v>170</v>
      </c>
      <c r="BD11" t="s">
        <v>74</v>
      </c>
      <c r="BE11" t="s">
        <v>74</v>
      </c>
      <c r="BF11" t="s">
        <v>74</v>
      </c>
      <c r="BG11" t="s">
        <v>74</v>
      </c>
      <c r="BH11" t="s">
        <v>74</v>
      </c>
      <c r="BI11">
        <v>35</v>
      </c>
      <c r="BJ11" t="s">
        <v>313</v>
      </c>
      <c r="BK11" t="s">
        <v>213</v>
      </c>
      <c r="BL11" t="s">
        <v>313</v>
      </c>
      <c r="BM11" t="s">
        <v>314</v>
      </c>
      <c r="BN11" t="s">
        <v>74</v>
      </c>
      <c r="BO11" t="s">
        <v>315</v>
      </c>
      <c r="BP11" t="s">
        <v>74</v>
      </c>
      <c r="BQ11" t="s">
        <v>74</v>
      </c>
      <c r="BR11" t="s">
        <v>106</v>
      </c>
      <c r="BS11" t="s">
        <v>316</v>
      </c>
      <c r="BT11" t="str">
        <f>HYPERLINK("https%3A%2F%2Fwww.webofscience.com%2Fwos%2Fwoscc%2Ffull-record%2FWOS:000357189500008","View Full Record in Web of Science")</f>
        <v>View Full Record in Web of Science</v>
      </c>
    </row>
    <row r="12" spans="1:72" x14ac:dyDescent="0.2">
      <c r="A12" t="s">
        <v>72</v>
      </c>
      <c r="B12" t="s">
        <v>317</v>
      </c>
      <c r="C12" t="s">
        <v>74</v>
      </c>
      <c r="D12" t="s">
        <v>74</v>
      </c>
      <c r="E12" t="s">
        <v>74</v>
      </c>
      <c r="F12" t="s">
        <v>318</v>
      </c>
      <c r="G12" t="s">
        <v>74</v>
      </c>
      <c r="H12" t="s">
        <v>74</v>
      </c>
      <c r="I12" t="s">
        <v>319</v>
      </c>
      <c r="J12" t="s">
        <v>246</v>
      </c>
      <c r="K12" t="s">
        <v>74</v>
      </c>
      <c r="L12" t="s">
        <v>74</v>
      </c>
      <c r="M12" t="s">
        <v>78</v>
      </c>
      <c r="N12" t="s">
        <v>79</v>
      </c>
      <c r="O12" t="s">
        <v>74</v>
      </c>
      <c r="P12" t="s">
        <v>74</v>
      </c>
      <c r="Q12" t="s">
        <v>74</v>
      </c>
      <c r="R12" t="s">
        <v>74</v>
      </c>
      <c r="S12" t="s">
        <v>74</v>
      </c>
      <c r="T12" t="s">
        <v>320</v>
      </c>
      <c r="U12" t="s">
        <v>321</v>
      </c>
      <c r="V12" t="s">
        <v>322</v>
      </c>
      <c r="W12" t="s">
        <v>323</v>
      </c>
      <c r="X12" t="s">
        <v>324</v>
      </c>
      <c r="Y12" t="s">
        <v>325</v>
      </c>
      <c r="Z12" t="s">
        <v>326</v>
      </c>
      <c r="AA12" t="s">
        <v>327</v>
      </c>
      <c r="AB12" t="s">
        <v>328</v>
      </c>
      <c r="AC12" t="s">
        <v>329</v>
      </c>
      <c r="AD12" t="s">
        <v>329</v>
      </c>
      <c r="AE12" t="s">
        <v>330</v>
      </c>
      <c r="AF12" t="s">
        <v>74</v>
      </c>
      <c r="AG12">
        <v>51</v>
      </c>
      <c r="AH12">
        <v>11</v>
      </c>
      <c r="AI12">
        <v>13</v>
      </c>
      <c r="AJ12">
        <v>2</v>
      </c>
      <c r="AK12">
        <v>28</v>
      </c>
      <c r="AL12" t="s">
        <v>259</v>
      </c>
      <c r="AM12" t="s">
        <v>260</v>
      </c>
      <c r="AN12" t="s">
        <v>261</v>
      </c>
      <c r="AO12" t="s">
        <v>74</v>
      </c>
      <c r="AP12" t="s">
        <v>262</v>
      </c>
      <c r="AQ12" t="s">
        <v>74</v>
      </c>
      <c r="AR12" t="s">
        <v>263</v>
      </c>
      <c r="AS12" t="s">
        <v>264</v>
      </c>
      <c r="AT12" t="s">
        <v>331</v>
      </c>
      <c r="AU12">
        <v>2021</v>
      </c>
      <c r="AV12">
        <v>13</v>
      </c>
      <c r="AW12">
        <v>4</v>
      </c>
      <c r="AX12" t="s">
        <v>74</v>
      </c>
      <c r="AY12" t="s">
        <v>74</v>
      </c>
      <c r="AZ12" t="s">
        <v>74</v>
      </c>
      <c r="BA12" t="s">
        <v>74</v>
      </c>
      <c r="BB12" t="s">
        <v>74</v>
      </c>
      <c r="BC12" t="s">
        <v>74</v>
      </c>
      <c r="BD12">
        <v>2406</v>
      </c>
      <c r="BE12" t="s">
        <v>332</v>
      </c>
      <c r="BF12" t="str">
        <f>HYPERLINK("http://dx.doi.org/10.3390/su13042406","http://dx.doi.org/10.3390/su13042406")</f>
        <v>http://dx.doi.org/10.3390/su13042406</v>
      </c>
      <c r="BG12" t="s">
        <v>74</v>
      </c>
      <c r="BH12" t="s">
        <v>74</v>
      </c>
      <c r="BI12">
        <v>20</v>
      </c>
      <c r="BJ12" t="s">
        <v>267</v>
      </c>
      <c r="BK12" t="s">
        <v>102</v>
      </c>
      <c r="BL12" t="s">
        <v>268</v>
      </c>
      <c r="BM12" t="s">
        <v>333</v>
      </c>
      <c r="BN12" t="s">
        <v>74</v>
      </c>
      <c r="BO12" t="s">
        <v>334</v>
      </c>
      <c r="BP12" t="s">
        <v>74</v>
      </c>
      <c r="BQ12" t="s">
        <v>74</v>
      </c>
      <c r="BR12" t="s">
        <v>106</v>
      </c>
      <c r="BS12" t="s">
        <v>335</v>
      </c>
      <c r="BT12" t="str">
        <f>HYPERLINK("https%3A%2F%2Fwww.webofscience.com%2Fwos%2Fwoscc%2Ffull-record%2FWOS:000624829700001","View Full Record in Web of Science")</f>
        <v>View Full Record in Web of Science</v>
      </c>
    </row>
    <row r="13" spans="1:72" x14ac:dyDescent="0.2">
      <c r="A13" t="s">
        <v>72</v>
      </c>
      <c r="B13" t="s">
        <v>336</v>
      </c>
      <c r="C13" t="s">
        <v>74</v>
      </c>
      <c r="D13" t="s">
        <v>74</v>
      </c>
      <c r="E13" t="s">
        <v>74</v>
      </c>
      <c r="F13" t="s">
        <v>337</v>
      </c>
      <c r="G13" t="s">
        <v>74</v>
      </c>
      <c r="H13" t="s">
        <v>74</v>
      </c>
      <c r="I13" t="s">
        <v>338</v>
      </c>
      <c r="J13" t="s">
        <v>339</v>
      </c>
      <c r="K13" t="s">
        <v>74</v>
      </c>
      <c r="L13" t="s">
        <v>74</v>
      </c>
      <c r="M13" t="s">
        <v>78</v>
      </c>
      <c r="N13" t="s">
        <v>79</v>
      </c>
      <c r="O13" t="s">
        <v>74</v>
      </c>
      <c r="P13" t="s">
        <v>74</v>
      </c>
      <c r="Q13" t="s">
        <v>74</v>
      </c>
      <c r="R13" t="s">
        <v>74</v>
      </c>
      <c r="S13" t="s">
        <v>74</v>
      </c>
      <c r="T13" t="s">
        <v>340</v>
      </c>
      <c r="U13" t="s">
        <v>341</v>
      </c>
      <c r="V13" t="s">
        <v>342</v>
      </c>
      <c r="W13" t="s">
        <v>343</v>
      </c>
      <c r="X13" t="s">
        <v>344</v>
      </c>
      <c r="Y13" t="s">
        <v>345</v>
      </c>
      <c r="Z13" t="s">
        <v>74</v>
      </c>
      <c r="AA13" t="s">
        <v>74</v>
      </c>
      <c r="AB13" t="s">
        <v>74</v>
      </c>
      <c r="AC13" t="s">
        <v>74</v>
      </c>
      <c r="AD13" t="s">
        <v>74</v>
      </c>
      <c r="AE13" t="s">
        <v>74</v>
      </c>
      <c r="AF13" t="s">
        <v>74</v>
      </c>
      <c r="AG13">
        <v>50</v>
      </c>
      <c r="AH13">
        <v>0</v>
      </c>
      <c r="AI13">
        <v>5</v>
      </c>
      <c r="AJ13">
        <v>1</v>
      </c>
      <c r="AK13">
        <v>23</v>
      </c>
      <c r="AL13" t="s">
        <v>346</v>
      </c>
      <c r="AM13" t="s">
        <v>347</v>
      </c>
      <c r="AN13" t="s">
        <v>348</v>
      </c>
      <c r="AO13" t="s">
        <v>349</v>
      </c>
      <c r="AP13" t="s">
        <v>350</v>
      </c>
      <c r="AQ13" t="s">
        <v>74</v>
      </c>
      <c r="AR13" t="s">
        <v>351</v>
      </c>
      <c r="AS13" t="s">
        <v>352</v>
      </c>
      <c r="AT13" t="s">
        <v>286</v>
      </c>
      <c r="AU13">
        <v>2015</v>
      </c>
      <c r="AV13">
        <v>28</v>
      </c>
      <c r="AW13">
        <v>3</v>
      </c>
      <c r="AX13" t="s">
        <v>74</v>
      </c>
      <c r="AY13" t="s">
        <v>74</v>
      </c>
      <c r="AZ13" t="s">
        <v>74</v>
      </c>
      <c r="BA13" t="s">
        <v>74</v>
      </c>
      <c r="BB13">
        <v>315</v>
      </c>
      <c r="BC13">
        <v>332</v>
      </c>
      <c r="BD13" t="s">
        <v>74</v>
      </c>
      <c r="BE13" t="s">
        <v>353</v>
      </c>
      <c r="BF13" t="str">
        <f>HYPERLINK("http://dx.doi.org/10.1057/hep.2014.13","http://dx.doi.org/10.1057/hep.2014.13")</f>
        <v>http://dx.doi.org/10.1057/hep.2014.13</v>
      </c>
      <c r="BG13" t="s">
        <v>74</v>
      </c>
      <c r="BH13" t="s">
        <v>74</v>
      </c>
      <c r="BI13">
        <v>18</v>
      </c>
      <c r="BJ13" t="s">
        <v>313</v>
      </c>
      <c r="BK13" t="s">
        <v>213</v>
      </c>
      <c r="BL13" t="s">
        <v>313</v>
      </c>
      <c r="BM13" t="s">
        <v>354</v>
      </c>
      <c r="BN13" t="s">
        <v>74</v>
      </c>
      <c r="BO13" t="s">
        <v>74</v>
      </c>
      <c r="BP13" t="s">
        <v>74</v>
      </c>
      <c r="BQ13" t="s">
        <v>74</v>
      </c>
      <c r="BR13" t="s">
        <v>106</v>
      </c>
      <c r="BS13" t="s">
        <v>355</v>
      </c>
      <c r="BT13" t="str">
        <f>HYPERLINK("https%3A%2F%2Fwww.webofscience.com%2Fwos%2Fwoscc%2Ffull-record%2FWOS:000360418100004","View Full Record in Web of Science")</f>
        <v>View Full Record in Web of Science</v>
      </c>
    </row>
    <row r="14" spans="1:72" x14ac:dyDescent="0.2">
      <c r="A14" t="s">
        <v>72</v>
      </c>
      <c r="B14" t="s">
        <v>356</v>
      </c>
      <c r="C14" t="s">
        <v>74</v>
      </c>
      <c r="D14" t="s">
        <v>74</v>
      </c>
      <c r="E14" t="s">
        <v>74</v>
      </c>
      <c r="F14" t="s">
        <v>357</v>
      </c>
      <c r="G14" t="s">
        <v>74</v>
      </c>
      <c r="H14" t="s">
        <v>74</v>
      </c>
      <c r="I14" t="s">
        <v>358</v>
      </c>
      <c r="J14" t="s">
        <v>359</v>
      </c>
      <c r="K14" t="s">
        <v>74</v>
      </c>
      <c r="L14" t="s">
        <v>74</v>
      </c>
      <c r="M14" t="s">
        <v>78</v>
      </c>
      <c r="N14" t="s">
        <v>79</v>
      </c>
      <c r="O14" t="s">
        <v>74</v>
      </c>
      <c r="P14" t="s">
        <v>74</v>
      </c>
      <c r="Q14" t="s">
        <v>74</v>
      </c>
      <c r="R14" t="s">
        <v>74</v>
      </c>
      <c r="S14" t="s">
        <v>74</v>
      </c>
      <c r="T14" t="s">
        <v>360</v>
      </c>
      <c r="U14" t="s">
        <v>361</v>
      </c>
      <c r="V14" t="s">
        <v>362</v>
      </c>
      <c r="W14" t="s">
        <v>363</v>
      </c>
      <c r="X14" t="s">
        <v>364</v>
      </c>
      <c r="Y14" t="s">
        <v>365</v>
      </c>
      <c r="Z14" t="s">
        <v>366</v>
      </c>
      <c r="AA14" t="s">
        <v>74</v>
      </c>
      <c r="AB14" t="s">
        <v>367</v>
      </c>
      <c r="AC14" t="s">
        <v>74</v>
      </c>
      <c r="AD14" t="s">
        <v>74</v>
      </c>
      <c r="AE14" t="s">
        <v>74</v>
      </c>
      <c r="AF14" t="s">
        <v>74</v>
      </c>
      <c r="AG14">
        <v>46</v>
      </c>
      <c r="AH14">
        <v>23</v>
      </c>
      <c r="AI14">
        <v>37</v>
      </c>
      <c r="AJ14">
        <v>4</v>
      </c>
      <c r="AK14">
        <v>21</v>
      </c>
      <c r="AL14" t="s">
        <v>368</v>
      </c>
      <c r="AM14" t="s">
        <v>369</v>
      </c>
      <c r="AN14" t="s">
        <v>370</v>
      </c>
      <c r="AO14" t="s">
        <v>371</v>
      </c>
      <c r="AP14" t="s">
        <v>372</v>
      </c>
      <c r="AQ14" t="s">
        <v>74</v>
      </c>
      <c r="AR14" t="s">
        <v>373</v>
      </c>
      <c r="AS14" t="s">
        <v>374</v>
      </c>
      <c r="AT14" t="s">
        <v>375</v>
      </c>
      <c r="AU14">
        <v>2014</v>
      </c>
      <c r="AV14">
        <v>55</v>
      </c>
      <c r="AW14">
        <v>5</v>
      </c>
      <c r="AX14" t="s">
        <v>74</v>
      </c>
      <c r="AY14" t="s">
        <v>74</v>
      </c>
      <c r="AZ14" t="s">
        <v>74</v>
      </c>
      <c r="BA14" t="s">
        <v>74</v>
      </c>
      <c r="BB14">
        <v>508</v>
      </c>
      <c r="BC14">
        <v>526</v>
      </c>
      <c r="BD14" t="s">
        <v>74</v>
      </c>
      <c r="BE14" t="s">
        <v>376</v>
      </c>
      <c r="BF14" t="str">
        <f>HYPERLINK("http://dx.doi.org/10.1007/s11162-013-9324-5","http://dx.doi.org/10.1007/s11162-013-9324-5")</f>
        <v>http://dx.doi.org/10.1007/s11162-013-9324-5</v>
      </c>
      <c r="BG14" t="s">
        <v>74</v>
      </c>
      <c r="BH14" t="s">
        <v>74</v>
      </c>
      <c r="BI14">
        <v>19</v>
      </c>
      <c r="BJ14" t="s">
        <v>313</v>
      </c>
      <c r="BK14" t="s">
        <v>213</v>
      </c>
      <c r="BL14" t="s">
        <v>313</v>
      </c>
      <c r="BM14" t="s">
        <v>377</v>
      </c>
      <c r="BN14" t="s">
        <v>74</v>
      </c>
      <c r="BO14" t="s">
        <v>74</v>
      </c>
      <c r="BP14" t="s">
        <v>74</v>
      </c>
      <c r="BQ14" t="s">
        <v>74</v>
      </c>
      <c r="BR14" t="s">
        <v>106</v>
      </c>
      <c r="BS14" t="s">
        <v>378</v>
      </c>
      <c r="BT14" t="str">
        <f>HYPERLINK("https%3A%2F%2Fwww.webofscience.com%2Fwos%2Fwoscc%2Ffull-record%2FWOS:000339924500004","View Full Record in Web of Science")</f>
        <v>View Full Record in Web of Science</v>
      </c>
    </row>
    <row r="15" spans="1:72" x14ac:dyDescent="0.2">
      <c r="A15" t="s">
        <v>72</v>
      </c>
      <c r="B15" t="s">
        <v>379</v>
      </c>
      <c r="C15" t="s">
        <v>74</v>
      </c>
      <c r="D15" t="s">
        <v>74</v>
      </c>
      <c r="E15" t="s">
        <v>74</v>
      </c>
      <c r="F15" t="s">
        <v>380</v>
      </c>
      <c r="G15" t="s">
        <v>74</v>
      </c>
      <c r="H15" t="s">
        <v>74</v>
      </c>
      <c r="I15" t="s">
        <v>381</v>
      </c>
      <c r="J15" t="s">
        <v>137</v>
      </c>
      <c r="K15" t="s">
        <v>74</v>
      </c>
      <c r="L15" t="s">
        <v>74</v>
      </c>
      <c r="M15" t="s">
        <v>78</v>
      </c>
      <c r="N15" t="s">
        <v>79</v>
      </c>
      <c r="O15" t="s">
        <v>74</v>
      </c>
      <c r="P15" t="s">
        <v>74</v>
      </c>
      <c r="Q15" t="s">
        <v>74</v>
      </c>
      <c r="R15" t="s">
        <v>74</v>
      </c>
      <c r="S15" t="s">
        <v>74</v>
      </c>
      <c r="T15" t="s">
        <v>382</v>
      </c>
      <c r="U15" t="s">
        <v>383</v>
      </c>
      <c r="V15" t="s">
        <v>384</v>
      </c>
      <c r="W15" t="s">
        <v>385</v>
      </c>
      <c r="X15" t="s">
        <v>386</v>
      </c>
      <c r="Y15" t="s">
        <v>387</v>
      </c>
      <c r="Z15" t="s">
        <v>388</v>
      </c>
      <c r="AA15" t="s">
        <v>389</v>
      </c>
      <c r="AB15" t="s">
        <v>390</v>
      </c>
      <c r="AC15" t="s">
        <v>74</v>
      </c>
      <c r="AD15" t="s">
        <v>74</v>
      </c>
      <c r="AE15" t="s">
        <v>74</v>
      </c>
      <c r="AF15" t="s">
        <v>74</v>
      </c>
      <c r="AG15">
        <v>51</v>
      </c>
      <c r="AH15">
        <v>22</v>
      </c>
      <c r="AI15">
        <v>24</v>
      </c>
      <c r="AJ15">
        <v>1</v>
      </c>
      <c r="AK15">
        <v>60</v>
      </c>
      <c r="AL15" t="s">
        <v>147</v>
      </c>
      <c r="AM15" t="s">
        <v>391</v>
      </c>
      <c r="AN15" t="s">
        <v>392</v>
      </c>
      <c r="AO15" t="s">
        <v>150</v>
      </c>
      <c r="AP15" t="s">
        <v>151</v>
      </c>
      <c r="AQ15" t="s">
        <v>74</v>
      </c>
      <c r="AR15" t="s">
        <v>152</v>
      </c>
      <c r="AS15" t="s">
        <v>153</v>
      </c>
      <c r="AT15" t="s">
        <v>393</v>
      </c>
      <c r="AU15">
        <v>2013</v>
      </c>
      <c r="AV15">
        <v>61</v>
      </c>
      <c r="AW15" t="s">
        <v>74</v>
      </c>
      <c r="AX15" t="s">
        <v>74</v>
      </c>
      <c r="AY15" t="s">
        <v>74</v>
      </c>
      <c r="AZ15" t="s">
        <v>74</v>
      </c>
      <c r="BA15" t="s">
        <v>74</v>
      </c>
      <c r="BB15">
        <v>70</v>
      </c>
      <c r="BC15">
        <v>79</v>
      </c>
      <c r="BD15" t="s">
        <v>74</v>
      </c>
      <c r="BE15" t="s">
        <v>394</v>
      </c>
      <c r="BF15" t="str">
        <f>HYPERLINK("http://dx.doi.org/10.1016/j.jclepro.2013.05.005","http://dx.doi.org/10.1016/j.jclepro.2013.05.005")</f>
        <v>http://dx.doi.org/10.1016/j.jclepro.2013.05.005</v>
      </c>
      <c r="BG15" t="s">
        <v>74</v>
      </c>
      <c r="BH15" t="s">
        <v>74</v>
      </c>
      <c r="BI15">
        <v>10</v>
      </c>
      <c r="BJ15" t="s">
        <v>156</v>
      </c>
      <c r="BK15" t="s">
        <v>102</v>
      </c>
      <c r="BL15" t="s">
        <v>157</v>
      </c>
      <c r="BM15" t="s">
        <v>395</v>
      </c>
      <c r="BN15" t="s">
        <v>74</v>
      </c>
      <c r="BO15" t="s">
        <v>74</v>
      </c>
      <c r="BP15" t="s">
        <v>74</v>
      </c>
      <c r="BQ15" t="s">
        <v>74</v>
      </c>
      <c r="BR15" t="s">
        <v>106</v>
      </c>
      <c r="BS15" t="s">
        <v>396</v>
      </c>
      <c r="BT15" t="str">
        <f>HYPERLINK("https%3A%2F%2Fwww.webofscience.com%2Fwos%2Fwoscc%2Ffull-record%2FWOS:000327676600010","View Full Record in Web of Science")</f>
        <v>View Full Record in Web of Science</v>
      </c>
    </row>
    <row r="16" spans="1:72" x14ac:dyDescent="0.2">
      <c r="A16" t="s">
        <v>72</v>
      </c>
      <c r="B16" t="s">
        <v>397</v>
      </c>
      <c r="C16" t="s">
        <v>74</v>
      </c>
      <c r="D16" t="s">
        <v>74</v>
      </c>
      <c r="E16" t="s">
        <v>74</v>
      </c>
      <c r="F16" t="s">
        <v>398</v>
      </c>
      <c r="G16" t="s">
        <v>74</v>
      </c>
      <c r="H16" t="s">
        <v>74</v>
      </c>
      <c r="I16" t="s">
        <v>399</v>
      </c>
      <c r="J16" t="s">
        <v>400</v>
      </c>
      <c r="K16" t="s">
        <v>74</v>
      </c>
      <c r="L16" t="s">
        <v>74</v>
      </c>
      <c r="M16" t="s">
        <v>78</v>
      </c>
      <c r="N16" t="s">
        <v>401</v>
      </c>
      <c r="O16" t="s">
        <v>402</v>
      </c>
      <c r="P16" t="s">
        <v>403</v>
      </c>
      <c r="Q16" t="s">
        <v>404</v>
      </c>
      <c r="R16" t="s">
        <v>74</v>
      </c>
      <c r="S16" t="s">
        <v>405</v>
      </c>
      <c r="T16" t="s">
        <v>406</v>
      </c>
      <c r="U16" t="s">
        <v>407</v>
      </c>
      <c r="V16" t="s">
        <v>408</v>
      </c>
      <c r="W16" t="s">
        <v>409</v>
      </c>
      <c r="X16" t="s">
        <v>410</v>
      </c>
      <c r="Y16" t="s">
        <v>411</v>
      </c>
      <c r="Z16" t="s">
        <v>412</v>
      </c>
      <c r="AA16" t="s">
        <v>413</v>
      </c>
      <c r="AB16" t="s">
        <v>414</v>
      </c>
      <c r="AC16" t="s">
        <v>415</v>
      </c>
      <c r="AD16" t="s">
        <v>415</v>
      </c>
      <c r="AE16" t="s">
        <v>416</v>
      </c>
      <c r="AF16" t="s">
        <v>74</v>
      </c>
      <c r="AG16">
        <v>31</v>
      </c>
      <c r="AH16">
        <v>5</v>
      </c>
      <c r="AI16">
        <v>5</v>
      </c>
      <c r="AJ16">
        <v>0</v>
      </c>
      <c r="AK16">
        <v>42</v>
      </c>
      <c r="AL16" t="s">
        <v>417</v>
      </c>
      <c r="AM16" t="s">
        <v>418</v>
      </c>
      <c r="AN16" t="s">
        <v>419</v>
      </c>
      <c r="AO16" t="s">
        <v>420</v>
      </c>
      <c r="AP16" t="s">
        <v>421</v>
      </c>
      <c r="AQ16" t="s">
        <v>74</v>
      </c>
      <c r="AR16" t="s">
        <v>422</v>
      </c>
      <c r="AS16" t="s">
        <v>423</v>
      </c>
      <c r="AT16" t="s">
        <v>424</v>
      </c>
      <c r="AU16">
        <v>2015</v>
      </c>
      <c r="AV16">
        <v>14</v>
      </c>
      <c r="AW16">
        <v>7</v>
      </c>
      <c r="AX16" t="s">
        <v>74</v>
      </c>
      <c r="AY16" t="s">
        <v>74</v>
      </c>
      <c r="AZ16" t="s">
        <v>74</v>
      </c>
      <c r="BA16" t="s">
        <v>74</v>
      </c>
      <c r="BB16">
        <v>1771</v>
      </c>
      <c r="BC16">
        <v>1777</v>
      </c>
      <c r="BD16" t="s">
        <v>74</v>
      </c>
      <c r="BE16" t="s">
        <v>425</v>
      </c>
      <c r="BF16" t="str">
        <f>HYPERLINK("http://dx.doi.org/10.30638/eemj.2015.188","http://dx.doi.org/10.30638/eemj.2015.188")</f>
        <v>http://dx.doi.org/10.30638/eemj.2015.188</v>
      </c>
      <c r="BG16" t="s">
        <v>74</v>
      </c>
      <c r="BH16" t="s">
        <v>74</v>
      </c>
      <c r="BI16">
        <v>7</v>
      </c>
      <c r="BJ16" t="s">
        <v>426</v>
      </c>
      <c r="BK16" t="s">
        <v>427</v>
      </c>
      <c r="BL16" t="s">
        <v>428</v>
      </c>
      <c r="BM16" t="s">
        <v>429</v>
      </c>
      <c r="BN16" t="s">
        <v>74</v>
      </c>
      <c r="BO16" t="s">
        <v>74</v>
      </c>
      <c r="BP16" t="s">
        <v>74</v>
      </c>
      <c r="BQ16" t="s">
        <v>74</v>
      </c>
      <c r="BR16" t="s">
        <v>106</v>
      </c>
      <c r="BS16" t="s">
        <v>430</v>
      </c>
      <c r="BT16" t="str">
        <f>HYPERLINK("https%3A%2F%2Fwww.webofscience.com%2Fwos%2Fwoscc%2Ffull-record%2FWOS:000360500300031","View Full Record in Web of Science")</f>
        <v>View Full Record in Web of Science</v>
      </c>
    </row>
    <row r="17" spans="1:72" x14ac:dyDescent="0.2">
      <c r="A17" t="s">
        <v>72</v>
      </c>
      <c r="B17" t="s">
        <v>431</v>
      </c>
      <c r="C17" t="s">
        <v>74</v>
      </c>
      <c r="D17" t="s">
        <v>74</v>
      </c>
      <c r="E17" t="s">
        <v>74</v>
      </c>
      <c r="F17" t="s">
        <v>432</v>
      </c>
      <c r="G17" t="s">
        <v>74</v>
      </c>
      <c r="H17" t="s">
        <v>74</v>
      </c>
      <c r="I17" t="s">
        <v>433</v>
      </c>
      <c r="J17" t="s">
        <v>434</v>
      </c>
      <c r="K17" t="s">
        <v>74</v>
      </c>
      <c r="L17" t="s">
        <v>74</v>
      </c>
      <c r="M17" t="s">
        <v>78</v>
      </c>
      <c r="N17" t="s">
        <v>79</v>
      </c>
      <c r="O17" t="s">
        <v>74</v>
      </c>
      <c r="P17" t="s">
        <v>74</v>
      </c>
      <c r="Q17" t="s">
        <v>74</v>
      </c>
      <c r="R17" t="s">
        <v>74</v>
      </c>
      <c r="S17" t="s">
        <v>74</v>
      </c>
      <c r="T17" t="s">
        <v>74</v>
      </c>
      <c r="U17" t="s">
        <v>74</v>
      </c>
      <c r="V17" t="s">
        <v>435</v>
      </c>
      <c r="W17" t="s">
        <v>436</v>
      </c>
      <c r="X17" t="s">
        <v>437</v>
      </c>
      <c r="Y17" t="s">
        <v>438</v>
      </c>
      <c r="Z17" t="s">
        <v>74</v>
      </c>
      <c r="AA17" t="s">
        <v>74</v>
      </c>
      <c r="AB17" t="s">
        <v>439</v>
      </c>
      <c r="AC17" t="s">
        <v>74</v>
      </c>
      <c r="AD17" t="s">
        <v>74</v>
      </c>
      <c r="AE17" t="s">
        <v>74</v>
      </c>
      <c r="AF17" t="s">
        <v>74</v>
      </c>
      <c r="AG17">
        <v>14</v>
      </c>
      <c r="AH17">
        <v>6</v>
      </c>
      <c r="AI17">
        <v>7</v>
      </c>
      <c r="AJ17">
        <v>1</v>
      </c>
      <c r="AK17">
        <v>18</v>
      </c>
      <c r="AL17" t="s">
        <v>176</v>
      </c>
      <c r="AM17" t="s">
        <v>177</v>
      </c>
      <c r="AN17" t="s">
        <v>440</v>
      </c>
      <c r="AO17" t="s">
        <v>441</v>
      </c>
      <c r="AP17" t="s">
        <v>74</v>
      </c>
      <c r="AQ17" t="s">
        <v>74</v>
      </c>
      <c r="AR17" t="s">
        <v>442</v>
      </c>
      <c r="AS17" t="s">
        <v>443</v>
      </c>
      <c r="AT17" t="s">
        <v>444</v>
      </c>
      <c r="AU17">
        <v>2017</v>
      </c>
      <c r="AV17">
        <v>34</v>
      </c>
      <c r="AW17">
        <v>2</v>
      </c>
      <c r="AX17" t="s">
        <v>74</v>
      </c>
      <c r="AY17" t="s">
        <v>74</v>
      </c>
      <c r="AZ17" t="s">
        <v>74</v>
      </c>
      <c r="BA17" t="s">
        <v>74</v>
      </c>
      <c r="BB17">
        <v>8</v>
      </c>
      <c r="BC17">
        <v>15</v>
      </c>
      <c r="BD17" t="s">
        <v>74</v>
      </c>
      <c r="BE17" t="s">
        <v>74</v>
      </c>
      <c r="BF17" t="s">
        <v>74</v>
      </c>
      <c r="BG17" t="s">
        <v>74</v>
      </c>
      <c r="BH17" t="s">
        <v>74</v>
      </c>
      <c r="BI17">
        <v>8</v>
      </c>
      <c r="BJ17" t="s">
        <v>445</v>
      </c>
      <c r="BK17" t="s">
        <v>130</v>
      </c>
      <c r="BL17" t="s">
        <v>446</v>
      </c>
      <c r="BM17" t="s">
        <v>447</v>
      </c>
      <c r="BN17" t="s">
        <v>74</v>
      </c>
      <c r="BO17" t="s">
        <v>74</v>
      </c>
      <c r="BP17" t="s">
        <v>74</v>
      </c>
      <c r="BQ17" t="s">
        <v>74</v>
      </c>
      <c r="BR17" t="s">
        <v>106</v>
      </c>
      <c r="BS17" t="s">
        <v>448</v>
      </c>
      <c r="BT17" t="str">
        <f>HYPERLINK("https%3A%2F%2Fwww.webofscience.com%2Fwos%2Fwoscc%2Ffull-record%2FWOS:000417552600002","View Full Record in Web of Science")</f>
        <v>View Full Record in Web of Science</v>
      </c>
    </row>
    <row r="18" spans="1:72" x14ac:dyDescent="0.2">
      <c r="A18" t="s">
        <v>160</v>
      </c>
      <c r="B18" t="s">
        <v>449</v>
      </c>
      <c r="C18" t="s">
        <v>74</v>
      </c>
      <c r="D18" t="s">
        <v>74</v>
      </c>
      <c r="E18" t="s">
        <v>162</v>
      </c>
      <c r="F18" t="s">
        <v>450</v>
      </c>
      <c r="G18" t="s">
        <v>74</v>
      </c>
      <c r="H18" t="s">
        <v>74</v>
      </c>
      <c r="I18" t="s">
        <v>451</v>
      </c>
      <c r="J18" t="s">
        <v>165</v>
      </c>
      <c r="K18" t="s">
        <v>166</v>
      </c>
      <c r="L18" t="s">
        <v>74</v>
      </c>
      <c r="M18" t="s">
        <v>78</v>
      </c>
      <c r="N18" t="s">
        <v>167</v>
      </c>
      <c r="O18" t="s">
        <v>168</v>
      </c>
      <c r="P18" t="s">
        <v>169</v>
      </c>
      <c r="Q18" t="s">
        <v>170</v>
      </c>
      <c r="R18" t="s">
        <v>162</v>
      </c>
      <c r="S18" t="s">
        <v>74</v>
      </c>
      <c r="T18" t="s">
        <v>74</v>
      </c>
      <c r="U18" t="s">
        <v>452</v>
      </c>
      <c r="V18" t="s">
        <v>453</v>
      </c>
      <c r="W18" t="s">
        <v>454</v>
      </c>
      <c r="X18" t="s">
        <v>455</v>
      </c>
      <c r="Y18" t="s">
        <v>456</v>
      </c>
      <c r="Z18" t="s">
        <v>74</v>
      </c>
      <c r="AA18" t="s">
        <v>74</v>
      </c>
      <c r="AB18" t="s">
        <v>74</v>
      </c>
      <c r="AC18" t="s">
        <v>74</v>
      </c>
      <c r="AD18" t="s">
        <v>74</v>
      </c>
      <c r="AE18" t="s">
        <v>74</v>
      </c>
      <c r="AF18" t="s">
        <v>74</v>
      </c>
      <c r="AG18">
        <v>20</v>
      </c>
      <c r="AH18">
        <v>0</v>
      </c>
      <c r="AI18">
        <v>0</v>
      </c>
      <c r="AJ18">
        <v>0</v>
      </c>
      <c r="AK18">
        <v>3</v>
      </c>
      <c r="AL18" t="s">
        <v>176</v>
      </c>
      <c r="AM18" t="s">
        <v>177</v>
      </c>
      <c r="AN18" t="s">
        <v>178</v>
      </c>
      <c r="AO18" t="s">
        <v>179</v>
      </c>
      <c r="AP18" t="s">
        <v>74</v>
      </c>
      <c r="AQ18" t="s">
        <v>74</v>
      </c>
      <c r="AR18" t="s">
        <v>180</v>
      </c>
      <c r="AS18" t="s">
        <v>74</v>
      </c>
      <c r="AT18" t="s">
        <v>74</v>
      </c>
      <c r="AU18">
        <v>2011</v>
      </c>
      <c r="AV18" t="s">
        <v>74</v>
      </c>
      <c r="AW18" t="s">
        <v>74</v>
      </c>
      <c r="AX18" t="s">
        <v>74</v>
      </c>
      <c r="AY18" t="s">
        <v>74</v>
      </c>
      <c r="AZ18" t="s">
        <v>74</v>
      </c>
      <c r="BA18" t="s">
        <v>74</v>
      </c>
      <c r="BB18" t="s">
        <v>74</v>
      </c>
      <c r="BC18" t="s">
        <v>74</v>
      </c>
      <c r="BD18" t="s">
        <v>74</v>
      </c>
      <c r="BE18" t="s">
        <v>74</v>
      </c>
      <c r="BF18" t="s">
        <v>74</v>
      </c>
      <c r="BG18" t="s">
        <v>74</v>
      </c>
      <c r="BH18" t="s">
        <v>74</v>
      </c>
      <c r="BI18">
        <v>18</v>
      </c>
      <c r="BJ18" t="s">
        <v>181</v>
      </c>
      <c r="BK18" t="s">
        <v>182</v>
      </c>
      <c r="BL18" t="s">
        <v>131</v>
      </c>
      <c r="BM18" t="s">
        <v>183</v>
      </c>
      <c r="BN18" t="s">
        <v>74</v>
      </c>
      <c r="BO18" t="s">
        <v>74</v>
      </c>
      <c r="BP18" t="s">
        <v>74</v>
      </c>
      <c r="BQ18" t="s">
        <v>74</v>
      </c>
      <c r="BR18" t="s">
        <v>106</v>
      </c>
      <c r="BS18" t="s">
        <v>457</v>
      </c>
      <c r="BT18" t="str">
        <f>HYPERLINK("https%3A%2F%2Fwww.webofscience.com%2Fwos%2Fwoscc%2Ffull-record%2FWOS:000378522708004","View Full Record in Web of Science")</f>
        <v>View Full Record in Web of Science</v>
      </c>
    </row>
    <row r="19" spans="1:72" x14ac:dyDescent="0.2">
      <c r="A19" t="s">
        <v>72</v>
      </c>
      <c r="B19" t="s">
        <v>458</v>
      </c>
      <c r="C19" t="s">
        <v>74</v>
      </c>
      <c r="D19" t="s">
        <v>74</v>
      </c>
      <c r="E19" t="s">
        <v>74</v>
      </c>
      <c r="F19" t="s">
        <v>459</v>
      </c>
      <c r="G19" t="s">
        <v>74</v>
      </c>
      <c r="H19" t="s">
        <v>74</v>
      </c>
      <c r="I19" t="s">
        <v>460</v>
      </c>
      <c r="J19" t="s">
        <v>461</v>
      </c>
      <c r="K19" t="s">
        <v>74</v>
      </c>
      <c r="L19" t="s">
        <v>74</v>
      </c>
      <c r="M19" t="s">
        <v>78</v>
      </c>
      <c r="N19" t="s">
        <v>79</v>
      </c>
      <c r="O19" t="s">
        <v>74</v>
      </c>
      <c r="P19" t="s">
        <v>74</v>
      </c>
      <c r="Q19" t="s">
        <v>74</v>
      </c>
      <c r="R19" t="s">
        <v>74</v>
      </c>
      <c r="S19" t="s">
        <v>74</v>
      </c>
      <c r="T19" t="s">
        <v>462</v>
      </c>
      <c r="U19" t="s">
        <v>463</v>
      </c>
      <c r="V19" t="s">
        <v>464</v>
      </c>
      <c r="W19" t="s">
        <v>465</v>
      </c>
      <c r="X19" t="s">
        <v>466</v>
      </c>
      <c r="Y19" t="s">
        <v>467</v>
      </c>
      <c r="Z19" t="s">
        <v>468</v>
      </c>
      <c r="AA19" t="s">
        <v>469</v>
      </c>
      <c r="AB19" t="s">
        <v>470</v>
      </c>
      <c r="AC19" t="s">
        <v>74</v>
      </c>
      <c r="AD19" t="s">
        <v>74</v>
      </c>
      <c r="AE19" t="s">
        <v>74</v>
      </c>
      <c r="AF19" t="s">
        <v>74</v>
      </c>
      <c r="AG19">
        <v>57</v>
      </c>
      <c r="AH19">
        <v>14</v>
      </c>
      <c r="AI19">
        <v>15</v>
      </c>
      <c r="AJ19">
        <v>9</v>
      </c>
      <c r="AK19">
        <v>60</v>
      </c>
      <c r="AL19" t="s">
        <v>259</v>
      </c>
      <c r="AM19" t="s">
        <v>260</v>
      </c>
      <c r="AN19" t="s">
        <v>261</v>
      </c>
      <c r="AO19" t="s">
        <v>74</v>
      </c>
      <c r="AP19" t="s">
        <v>471</v>
      </c>
      <c r="AQ19" t="s">
        <v>74</v>
      </c>
      <c r="AR19" t="s">
        <v>472</v>
      </c>
      <c r="AS19" t="s">
        <v>473</v>
      </c>
      <c r="AT19" t="s">
        <v>375</v>
      </c>
      <c r="AU19">
        <v>2021</v>
      </c>
      <c r="AV19">
        <v>11</v>
      </c>
      <c r="AW19">
        <v>8</v>
      </c>
      <c r="AX19" t="s">
        <v>74</v>
      </c>
      <c r="AY19" t="s">
        <v>74</v>
      </c>
      <c r="AZ19" t="s">
        <v>74</v>
      </c>
      <c r="BA19" t="s">
        <v>74</v>
      </c>
      <c r="BB19" t="s">
        <v>74</v>
      </c>
      <c r="BC19" t="s">
        <v>74</v>
      </c>
      <c r="BD19">
        <v>385</v>
      </c>
      <c r="BE19" t="s">
        <v>474</v>
      </c>
      <c r="BF19" t="str">
        <f>HYPERLINK("http://dx.doi.org/10.3390/educsci11080385","http://dx.doi.org/10.3390/educsci11080385")</f>
        <v>http://dx.doi.org/10.3390/educsci11080385</v>
      </c>
      <c r="BG19" t="s">
        <v>74</v>
      </c>
      <c r="BH19" t="s">
        <v>74</v>
      </c>
      <c r="BI19">
        <v>16</v>
      </c>
      <c r="BJ19" t="s">
        <v>313</v>
      </c>
      <c r="BK19" t="s">
        <v>475</v>
      </c>
      <c r="BL19" t="s">
        <v>313</v>
      </c>
      <c r="BM19" t="s">
        <v>476</v>
      </c>
      <c r="BN19" t="s">
        <v>74</v>
      </c>
      <c r="BO19" t="s">
        <v>270</v>
      </c>
      <c r="BP19" t="s">
        <v>74</v>
      </c>
      <c r="BQ19" t="s">
        <v>74</v>
      </c>
      <c r="BR19" t="s">
        <v>106</v>
      </c>
      <c r="BS19" t="s">
        <v>477</v>
      </c>
      <c r="BT19" t="str">
        <f>HYPERLINK("https%3A%2F%2Fwww.webofscience.com%2Fwos%2Fwoscc%2Ffull-record%2FWOS:000688951900001","View Full Record in Web of Science")</f>
        <v>View Full Record in Web of Science</v>
      </c>
    </row>
    <row r="20" spans="1:72" x14ac:dyDescent="0.2">
      <c r="A20" t="s">
        <v>160</v>
      </c>
      <c r="B20" t="s">
        <v>478</v>
      </c>
      <c r="C20" t="s">
        <v>74</v>
      </c>
      <c r="D20" t="s">
        <v>479</v>
      </c>
      <c r="E20" t="s">
        <v>74</v>
      </c>
      <c r="F20" t="s">
        <v>480</v>
      </c>
      <c r="G20" t="s">
        <v>74</v>
      </c>
      <c r="H20" t="s">
        <v>74</v>
      </c>
      <c r="I20" t="s">
        <v>481</v>
      </c>
      <c r="J20" t="s">
        <v>482</v>
      </c>
      <c r="K20" t="s">
        <v>74</v>
      </c>
      <c r="L20" t="s">
        <v>74</v>
      </c>
      <c r="M20" t="s">
        <v>78</v>
      </c>
      <c r="N20" t="s">
        <v>167</v>
      </c>
      <c r="O20" t="s">
        <v>483</v>
      </c>
      <c r="P20" t="s">
        <v>484</v>
      </c>
      <c r="Q20" t="s">
        <v>485</v>
      </c>
      <c r="R20" t="s">
        <v>74</v>
      </c>
      <c r="S20" t="s">
        <v>74</v>
      </c>
      <c r="T20" t="s">
        <v>486</v>
      </c>
      <c r="U20" t="s">
        <v>74</v>
      </c>
      <c r="V20" t="s">
        <v>487</v>
      </c>
      <c r="W20" t="s">
        <v>488</v>
      </c>
      <c r="X20" t="s">
        <v>489</v>
      </c>
      <c r="Y20" t="s">
        <v>74</v>
      </c>
      <c r="Z20" t="s">
        <v>490</v>
      </c>
      <c r="AA20" t="s">
        <v>491</v>
      </c>
      <c r="AB20" t="s">
        <v>74</v>
      </c>
      <c r="AC20" t="s">
        <v>74</v>
      </c>
      <c r="AD20" t="s">
        <v>74</v>
      </c>
      <c r="AE20" t="s">
        <v>74</v>
      </c>
      <c r="AF20" t="s">
        <v>74</v>
      </c>
      <c r="AG20">
        <v>23</v>
      </c>
      <c r="AH20">
        <v>3</v>
      </c>
      <c r="AI20">
        <v>3</v>
      </c>
      <c r="AJ20">
        <v>0</v>
      </c>
      <c r="AK20">
        <v>9</v>
      </c>
      <c r="AL20" t="s">
        <v>492</v>
      </c>
      <c r="AM20" t="s">
        <v>493</v>
      </c>
      <c r="AN20" t="s">
        <v>494</v>
      </c>
      <c r="AO20" t="s">
        <v>74</v>
      </c>
      <c r="AP20" t="s">
        <v>74</v>
      </c>
      <c r="AQ20" t="s">
        <v>495</v>
      </c>
      <c r="AR20" t="s">
        <v>74</v>
      </c>
      <c r="AS20" t="s">
        <v>74</v>
      </c>
      <c r="AT20" t="s">
        <v>74</v>
      </c>
      <c r="AU20">
        <v>2010</v>
      </c>
      <c r="AV20" t="s">
        <v>74</v>
      </c>
      <c r="AW20" t="s">
        <v>74</v>
      </c>
      <c r="AX20" t="s">
        <v>74</v>
      </c>
      <c r="AY20" t="s">
        <v>74</v>
      </c>
      <c r="AZ20" t="s">
        <v>74</v>
      </c>
      <c r="BA20" t="s">
        <v>74</v>
      </c>
      <c r="BB20">
        <v>4703</v>
      </c>
      <c r="BC20">
        <v>4714</v>
      </c>
      <c r="BD20" t="s">
        <v>74</v>
      </c>
      <c r="BE20" t="s">
        <v>74</v>
      </c>
      <c r="BF20" t="s">
        <v>74</v>
      </c>
      <c r="BG20" t="s">
        <v>74</v>
      </c>
      <c r="BH20" t="s">
        <v>74</v>
      </c>
      <c r="BI20">
        <v>12</v>
      </c>
      <c r="BJ20" t="s">
        <v>313</v>
      </c>
      <c r="BK20" t="s">
        <v>496</v>
      </c>
      <c r="BL20" t="s">
        <v>313</v>
      </c>
      <c r="BM20" t="s">
        <v>497</v>
      </c>
      <c r="BN20" t="s">
        <v>74</v>
      </c>
      <c r="BO20" t="s">
        <v>74</v>
      </c>
      <c r="BP20" t="s">
        <v>74</v>
      </c>
      <c r="BQ20" t="s">
        <v>74</v>
      </c>
      <c r="BR20" t="s">
        <v>106</v>
      </c>
      <c r="BS20" t="s">
        <v>498</v>
      </c>
      <c r="BT20" t="str">
        <f>HYPERLINK("https%3A%2F%2Fwww.webofscience.com%2Fwos%2Fwoscc%2Ffull-record%2FWOS:000318805504071","View Full Record in Web of Science")</f>
        <v>View Full Record in Web of Science</v>
      </c>
    </row>
    <row r="21" spans="1:72" x14ac:dyDescent="0.2">
      <c r="A21" t="s">
        <v>160</v>
      </c>
      <c r="B21" t="s">
        <v>499</v>
      </c>
      <c r="C21" t="s">
        <v>74</v>
      </c>
      <c r="D21" t="s">
        <v>500</v>
      </c>
      <c r="E21" t="s">
        <v>74</v>
      </c>
      <c r="F21" t="s">
        <v>499</v>
      </c>
      <c r="G21" t="s">
        <v>74</v>
      </c>
      <c r="H21" t="s">
        <v>74</v>
      </c>
      <c r="I21" t="s">
        <v>501</v>
      </c>
      <c r="J21" t="s">
        <v>502</v>
      </c>
      <c r="K21" t="s">
        <v>74</v>
      </c>
      <c r="L21" t="s">
        <v>74</v>
      </c>
      <c r="M21" t="s">
        <v>78</v>
      </c>
      <c r="N21" t="s">
        <v>167</v>
      </c>
      <c r="O21" t="s">
        <v>503</v>
      </c>
      <c r="P21" t="s">
        <v>504</v>
      </c>
      <c r="Q21" t="s">
        <v>505</v>
      </c>
      <c r="R21" t="s">
        <v>506</v>
      </c>
      <c r="S21" t="s">
        <v>507</v>
      </c>
      <c r="T21" t="s">
        <v>74</v>
      </c>
      <c r="U21" t="s">
        <v>74</v>
      </c>
      <c r="V21" t="s">
        <v>508</v>
      </c>
      <c r="W21" t="s">
        <v>509</v>
      </c>
      <c r="X21" t="s">
        <v>510</v>
      </c>
      <c r="Y21" t="s">
        <v>511</v>
      </c>
      <c r="Z21" t="s">
        <v>74</v>
      </c>
      <c r="AA21" t="s">
        <v>74</v>
      </c>
      <c r="AB21" t="s">
        <v>74</v>
      </c>
      <c r="AC21" t="s">
        <v>74</v>
      </c>
      <c r="AD21" t="s">
        <v>74</v>
      </c>
      <c r="AE21" t="s">
        <v>74</v>
      </c>
      <c r="AF21" t="s">
        <v>74</v>
      </c>
      <c r="AG21">
        <v>16</v>
      </c>
      <c r="AH21">
        <v>0</v>
      </c>
      <c r="AI21">
        <v>0</v>
      </c>
      <c r="AJ21">
        <v>0</v>
      </c>
      <c r="AK21">
        <v>1</v>
      </c>
      <c r="AL21" t="s">
        <v>512</v>
      </c>
      <c r="AM21" t="s">
        <v>513</v>
      </c>
      <c r="AN21" t="s">
        <v>514</v>
      </c>
      <c r="AO21" t="s">
        <v>74</v>
      </c>
      <c r="AP21" t="s">
        <v>74</v>
      </c>
      <c r="AQ21" t="s">
        <v>515</v>
      </c>
      <c r="AR21" t="s">
        <v>74</v>
      </c>
      <c r="AS21" t="s">
        <v>74</v>
      </c>
      <c r="AT21" t="s">
        <v>74</v>
      </c>
      <c r="AU21">
        <v>2002</v>
      </c>
      <c r="AV21" t="s">
        <v>74</v>
      </c>
      <c r="AW21" t="s">
        <v>74</v>
      </c>
      <c r="AX21" t="s">
        <v>74</v>
      </c>
      <c r="AY21" t="s">
        <v>74</v>
      </c>
      <c r="AZ21" t="s">
        <v>74</v>
      </c>
      <c r="BA21" t="s">
        <v>74</v>
      </c>
      <c r="BB21">
        <v>295</v>
      </c>
      <c r="BC21">
        <v>304</v>
      </c>
      <c r="BD21" t="s">
        <v>74</v>
      </c>
      <c r="BE21" t="s">
        <v>74</v>
      </c>
      <c r="BF21" t="s">
        <v>74</v>
      </c>
      <c r="BG21" t="s">
        <v>74</v>
      </c>
      <c r="BH21" t="s">
        <v>74</v>
      </c>
      <c r="BI21">
        <v>10</v>
      </c>
      <c r="BJ21" t="s">
        <v>516</v>
      </c>
      <c r="BK21" t="s">
        <v>517</v>
      </c>
      <c r="BL21" t="s">
        <v>446</v>
      </c>
      <c r="BM21" t="s">
        <v>518</v>
      </c>
      <c r="BN21" t="s">
        <v>74</v>
      </c>
      <c r="BO21" t="s">
        <v>74</v>
      </c>
      <c r="BP21" t="s">
        <v>74</v>
      </c>
      <c r="BQ21" t="s">
        <v>74</v>
      </c>
      <c r="BR21" t="s">
        <v>106</v>
      </c>
      <c r="BS21" t="s">
        <v>519</v>
      </c>
      <c r="BT21" t="str">
        <f>HYPERLINK("https%3A%2F%2Fwww.webofscience.com%2Fwos%2Fwoscc%2Ffull-record%2FWOS:000177606700023","View Full Record in Web of Science")</f>
        <v>View Full Record in Web of Science</v>
      </c>
    </row>
    <row r="22" spans="1:72" x14ac:dyDescent="0.2">
      <c r="A22" t="s">
        <v>72</v>
      </c>
      <c r="B22" t="s">
        <v>232</v>
      </c>
      <c r="C22" t="s">
        <v>74</v>
      </c>
      <c r="D22" t="s">
        <v>74</v>
      </c>
      <c r="E22" t="s">
        <v>74</v>
      </c>
      <c r="F22" t="s">
        <v>233</v>
      </c>
      <c r="G22" t="s">
        <v>74</v>
      </c>
      <c r="H22" t="s">
        <v>74</v>
      </c>
      <c r="I22" t="s">
        <v>520</v>
      </c>
      <c r="J22" t="s">
        <v>111</v>
      </c>
      <c r="K22" t="s">
        <v>74</v>
      </c>
      <c r="L22" t="s">
        <v>74</v>
      </c>
      <c r="M22" t="s">
        <v>78</v>
      </c>
      <c r="N22" t="s">
        <v>79</v>
      </c>
      <c r="O22" t="s">
        <v>74</v>
      </c>
      <c r="P22" t="s">
        <v>74</v>
      </c>
      <c r="Q22" t="s">
        <v>74</v>
      </c>
      <c r="R22" t="s">
        <v>74</v>
      </c>
      <c r="S22" t="s">
        <v>74</v>
      </c>
      <c r="T22" t="s">
        <v>521</v>
      </c>
      <c r="U22" t="s">
        <v>74</v>
      </c>
      <c r="V22" t="s">
        <v>522</v>
      </c>
      <c r="W22" t="s">
        <v>523</v>
      </c>
      <c r="X22" t="s">
        <v>238</v>
      </c>
      <c r="Y22" t="s">
        <v>524</v>
      </c>
      <c r="Z22" t="s">
        <v>525</v>
      </c>
      <c r="AA22" t="s">
        <v>74</v>
      </c>
      <c r="AB22" t="s">
        <v>74</v>
      </c>
      <c r="AC22" t="s">
        <v>74</v>
      </c>
      <c r="AD22" t="s">
        <v>74</v>
      </c>
      <c r="AE22" t="s">
        <v>74</v>
      </c>
      <c r="AF22" t="s">
        <v>74</v>
      </c>
      <c r="AG22">
        <v>31</v>
      </c>
      <c r="AH22">
        <v>14</v>
      </c>
      <c r="AI22">
        <v>15</v>
      </c>
      <c r="AJ22">
        <v>1</v>
      </c>
      <c r="AK22">
        <v>27</v>
      </c>
      <c r="AL22" t="s">
        <v>123</v>
      </c>
      <c r="AM22" t="s">
        <v>526</v>
      </c>
      <c r="AN22" t="s">
        <v>527</v>
      </c>
      <c r="AO22" t="s">
        <v>126</v>
      </c>
      <c r="AP22" t="s">
        <v>74</v>
      </c>
      <c r="AQ22" t="s">
        <v>74</v>
      </c>
      <c r="AR22" t="s">
        <v>127</v>
      </c>
      <c r="AS22" t="s">
        <v>128</v>
      </c>
      <c r="AT22" t="s">
        <v>74</v>
      </c>
      <c r="AU22">
        <v>2007</v>
      </c>
      <c r="AV22">
        <v>23</v>
      </c>
      <c r="AW22">
        <v>2</v>
      </c>
      <c r="AX22" t="s">
        <v>74</v>
      </c>
      <c r="AY22" t="s">
        <v>74</v>
      </c>
      <c r="AZ22" t="s">
        <v>74</v>
      </c>
      <c r="BA22" t="s">
        <v>74</v>
      </c>
      <c r="BB22">
        <v>294</v>
      </c>
      <c r="BC22">
        <v>300</v>
      </c>
      <c r="BD22" t="s">
        <v>74</v>
      </c>
      <c r="BE22" t="s">
        <v>74</v>
      </c>
      <c r="BF22" t="s">
        <v>74</v>
      </c>
      <c r="BG22" t="s">
        <v>74</v>
      </c>
      <c r="BH22" t="s">
        <v>74</v>
      </c>
      <c r="BI22">
        <v>7</v>
      </c>
      <c r="BJ22" t="s">
        <v>129</v>
      </c>
      <c r="BK22" t="s">
        <v>130</v>
      </c>
      <c r="BL22" t="s">
        <v>131</v>
      </c>
      <c r="BM22" t="s">
        <v>528</v>
      </c>
      <c r="BN22" t="s">
        <v>74</v>
      </c>
      <c r="BO22" t="s">
        <v>74</v>
      </c>
      <c r="BP22" t="s">
        <v>74</v>
      </c>
      <c r="BQ22" t="s">
        <v>74</v>
      </c>
      <c r="BR22" t="s">
        <v>106</v>
      </c>
      <c r="BS22" t="s">
        <v>529</v>
      </c>
      <c r="BT22" t="str">
        <f>HYPERLINK("https%3A%2F%2Fwww.webofscience.com%2Fwos%2Fwoscc%2Ffull-record%2FWOS:000246643300012","View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0FDB0-51C2-4908-9C53-488D7FA4FC9B}">
  <dimension ref="A1:A3"/>
  <sheetViews>
    <sheetView workbookViewId="0">
      <selection activeCell="C6" sqref="C6"/>
    </sheetView>
  </sheetViews>
  <sheetFormatPr defaultRowHeight="12.75" x14ac:dyDescent="0.2"/>
  <sheetData>
    <row r="1" spans="1:1" x14ac:dyDescent="0.2">
      <c r="A1" t="s">
        <v>530</v>
      </c>
    </row>
    <row r="2" spans="1:1" x14ac:dyDescent="0.2">
      <c r="A2" t="s">
        <v>531</v>
      </c>
    </row>
    <row r="3" spans="1:1" x14ac:dyDescent="0.2">
      <c r="A3" t="s">
        <v>532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savedrecs_7</vt:lpstr>
      <vt:lpstr>query_7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McAuliffe</dc:creator>
  <cp:lastModifiedBy>Graham McAuliffe</cp:lastModifiedBy>
  <dcterms:created xsi:type="dcterms:W3CDTF">2025-03-27T12:14:07Z</dcterms:created>
  <dcterms:modified xsi:type="dcterms:W3CDTF">2025-03-27T12:14:07Z</dcterms:modified>
</cp:coreProperties>
</file>