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0" documentId="13_ncr:1_{35ACA48C-22A8-4C8B-AE03-446010C45C86}" xr6:coauthVersionLast="47" xr6:coauthVersionMax="47" xr10:uidLastSave="{00000000-0000-0000-0000-000000000000}"/>
  <bookViews>
    <workbookView xWindow="1320" yWindow="675" windowWidth="25590" windowHeight="13800" xr2:uid="{DE8F114C-4524-4DF4-99E5-FDCB4C6B9E8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Q28" i="1"/>
  <c r="R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H33" i="1"/>
  <c r="H32" i="1"/>
  <c r="H31" i="1"/>
  <c r="O33" i="1"/>
  <c r="O32" i="1"/>
  <c r="O31" i="1"/>
  <c r="O28" i="1"/>
  <c r="P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P29" i="1"/>
  <c r="O29" i="1"/>
  <c r="B32" i="1"/>
  <c r="B31" i="1"/>
  <c r="C27" i="1"/>
  <c r="D27" i="1"/>
  <c r="E27" i="1"/>
  <c r="F27" i="1"/>
  <c r="G27" i="1"/>
  <c r="H27" i="1"/>
  <c r="I27" i="1"/>
  <c r="J27" i="1"/>
  <c r="K27" i="1"/>
  <c r="L27" i="1"/>
  <c r="M27" i="1"/>
  <c r="B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</calcChain>
</file>

<file path=xl/sharedStrings.xml><?xml version="1.0" encoding="utf-8"?>
<sst xmlns="http://schemas.openxmlformats.org/spreadsheetml/2006/main" count="63" uniqueCount="61">
  <si>
    <t>Név</t>
  </si>
  <si>
    <t>Héjas Endre</t>
  </si>
  <si>
    <t>Halmi Elemér</t>
  </si>
  <si>
    <t>Prokop Imre</t>
  </si>
  <si>
    <t>Völgyesi Kristóf</t>
  </si>
  <si>
    <t>Bárkányi Jónás</t>
  </si>
  <si>
    <t>Délczeg Jadviga</t>
  </si>
  <si>
    <t>Fabinyi Zsuzsa</t>
  </si>
  <si>
    <t>Istenes Vanda</t>
  </si>
  <si>
    <t>Thuróczy Miriam</t>
  </si>
  <si>
    <t>Ábrahám Borbála</t>
  </si>
  <si>
    <t>Kertész Karina</t>
  </si>
  <si>
    <t>Dobrosi Liliána</t>
  </si>
  <si>
    <t>Győrváry Kitti</t>
  </si>
  <si>
    <t>Vezér Franciska</t>
  </si>
  <si>
    <t>Görög Győző</t>
  </si>
  <si>
    <t>Gertner Jusztin</t>
  </si>
  <si>
    <t>Eszenyi Dusán</t>
  </si>
  <si>
    <t>Pócsik Antal</t>
  </si>
  <si>
    <t>Bodzás Oleg</t>
  </si>
  <si>
    <t>Garami Bertold</t>
  </si>
  <si>
    <t>Bajai Valter</t>
  </si>
  <si>
    <t>Dóka Andor</t>
  </si>
  <si>
    <t>Tanulók száma:</t>
  </si>
  <si>
    <t>Igénybe vett napok száma:</t>
  </si>
  <si>
    <t>Leghosszabb időtartam:</t>
  </si>
  <si>
    <t>Teljes bevétel:</t>
  </si>
  <si>
    <t>Átlagos táborozási idő:</t>
  </si>
  <si>
    <t>Erdős Jácint</t>
  </si>
  <si>
    <t>Kenyeres Imre</t>
  </si>
  <si>
    <t>Magyar</t>
  </si>
  <si>
    <t>Matematika</t>
  </si>
  <si>
    <t>Történelem</t>
  </si>
  <si>
    <t>Etika</t>
  </si>
  <si>
    <t>Természettudomány</t>
  </si>
  <si>
    <t>Földrajz</t>
  </si>
  <si>
    <t>Ének-zene</t>
  </si>
  <si>
    <t>Testnevelés</t>
  </si>
  <si>
    <t>Átlag</t>
  </si>
  <si>
    <t>Igazolt</t>
  </si>
  <si>
    <t>Igazolatlan</t>
  </si>
  <si>
    <t>Vizuális kultúra</t>
  </si>
  <si>
    <t>Digitális kultúra</t>
  </si>
  <si>
    <t>Állampolgári ism.</t>
  </si>
  <si>
    <t>Angol nyelv</t>
  </si>
  <si>
    <t>4,5 fölött</t>
  </si>
  <si>
    <t>Összesen</t>
  </si>
  <si>
    <t>1 főre</t>
  </si>
  <si>
    <t>Legjobb átlag:</t>
  </si>
  <si>
    <t>Harmadik legjobb:</t>
  </si>
  <si>
    <t>Második legjobb:</t>
  </si>
  <si>
    <t>Harmadik legrosszabb:</t>
  </si>
  <si>
    <t>Második legrosszabb:</t>
  </si>
  <si>
    <t>Legrosszabb átlag:</t>
  </si>
  <si>
    <t>mt</t>
  </si>
  <si>
    <t>Osztályátlag:</t>
  </si>
  <si>
    <t>Bukások száma:</t>
  </si>
  <si>
    <t>Tantárgyi átlag</t>
  </si>
  <si>
    <t>Osztálystatisztika (8.a)</t>
  </si>
  <si>
    <t>Elégtelent szerzett</t>
  </si>
  <si>
    <t xml:space="preserve">ÁTLAG=ÁTLAG(B3:M3)
Tantárgy átlag=ÁTLAG(B3:B26)
Tanulók száma=DARABHA(A3:A26;"=*")
Osztályátlag==ÁTLAG(N3:N26)
Bukások száma==DARABHA(R3:R26; "!!!")
Legjobb==NAGY(N3:N26;1)
Második==NAGY(N3:N26;2)
Harmadik==NAGY(N3:N26;3)
Legrosszabb átlag==KICSI(N3:N26;1)
Második legrosszabb==KICSI(N3:N26;2)
Harmadik legrosszabb==KICSI(N3:N26;3)
4,5 fölött==HA(N3&gt;=4,5; "×"; "")
4,5 fölött szumma = =DARABHA(Q3:Q26; "×")
Elégtelent szerzett==HA(DARABHA(B3:M3;1)&gt;0; "!!!"; "")
Elégtelent szerzett szumma ==DARABHA(R3:R26; "!!!")
1 főre igazolt=O28/B31
1 főre igazolatlan=P28/B31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</si>
</sst>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2" borderId="2" xfId="0" applyNumberFormat="1" applyFill="1" applyBorder="1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Munka1!$B$2:$M$2</c:f>
              <c:strCache>
                <c:ptCount val="12"/>
                <c:pt idx="0">
                  <c:v>Magyar</c:v>
                </c:pt>
                <c:pt idx="1">
                  <c:v>Angol nyelv</c:v>
                </c:pt>
                <c:pt idx="2">
                  <c:v>Matematika</c:v>
                </c:pt>
                <c:pt idx="3">
                  <c:v>Történelem</c:v>
                </c:pt>
                <c:pt idx="4">
                  <c:v>Állampolgári ism.</c:v>
                </c:pt>
                <c:pt idx="5">
                  <c:v>Etika</c:v>
                </c:pt>
                <c:pt idx="6">
                  <c:v>Természettudomány</c:v>
                </c:pt>
                <c:pt idx="7">
                  <c:v>Földrajz</c:v>
                </c:pt>
                <c:pt idx="8">
                  <c:v>Ének-zene</c:v>
                </c:pt>
                <c:pt idx="9">
                  <c:v>Vizuális kultúra</c:v>
                </c:pt>
                <c:pt idx="10">
                  <c:v>Digitális kultúra</c:v>
                </c:pt>
                <c:pt idx="11">
                  <c:v>Testnevelés</c:v>
                </c:pt>
              </c:strCache>
            </c:strRef>
          </c:cat>
          <c:val>
            <c:numRef>
              <c:f>Munka1!$B$27:$M$27</c:f>
              <c:numCache>
                <c:formatCode>0.00</c:formatCode>
                <c:ptCount val="12"/>
                <c:pt idx="0">
                  <c:v>4.25</c:v>
                </c:pt>
                <c:pt idx="1">
                  <c:v>4.083333333333333</c:v>
                </c:pt>
                <c:pt idx="2">
                  <c:v>3.9583333333333335</c:v>
                </c:pt>
                <c:pt idx="3">
                  <c:v>3.8333333333333335</c:v>
                </c:pt>
                <c:pt idx="4">
                  <c:v>4.625</c:v>
                </c:pt>
                <c:pt idx="5">
                  <c:v>4.791666666666667</c:v>
                </c:pt>
                <c:pt idx="6">
                  <c:v>3.6666666666666665</c:v>
                </c:pt>
                <c:pt idx="7">
                  <c:v>3.875</c:v>
                </c:pt>
                <c:pt idx="8">
                  <c:v>4.458333333333333</c:v>
                </c:pt>
                <c:pt idx="9">
                  <c:v>4.208333333333333</c:v>
                </c:pt>
                <c:pt idx="10">
                  <c:v>4.166666666666667</c:v>
                </c:pt>
                <c:pt idx="1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6-4FB6-A7FD-0B0A3A3E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24080"/>
        <c:axId val="625713280"/>
      </c:barChart>
      <c:catAx>
        <c:axId val="625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5713280"/>
        <c:crosses val="autoZero"/>
        <c:auto val="1"/>
        <c:lblAlgn val="ctr"/>
        <c:lblOffset val="100"/>
        <c:noMultiLvlLbl val="0"/>
      </c:catAx>
      <c:valAx>
        <c:axId val="6257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57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530680</xdr:colOff>
      <xdr:row>2</xdr:row>
      <xdr:rowOff>63952</xdr:rowOff>
    </xdr:from>
    <xdr:to>
      <xdr:col>26</xdr:col>
      <xdr:colOff>204108</xdr:colOff>
      <xdr:row>16</xdr:row>
      <xdr:rowOff>140152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4EDAC4B-F88D-A4FA-217C-3F1E6F09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AA07-BFA6-4312-A3C4-CA2A36E5F062}">
  <dimension ref="A1:R72"/>
  <sheetViews>
    <sheetView tabSelected="1" zoomScaleNormal="100" workbookViewId="0">
      <selection activeCell="W54" sqref="W54"/>
    </sheetView>
  </sheetViews>
  <sheetFormatPr defaultRowHeight="15" x14ac:dyDescent="0.25"/>
  <cols>
    <col min="1" max="1" width="24.85546875" bestFit="1" customWidth="1"/>
    <col min="2" max="6" width="4.5703125" bestFit="1" customWidth="1"/>
    <col min="7" max="7" width="6.28515625" customWidth="1"/>
    <col min="8" max="13" width="4.5703125" bestFit="1" customWidth="1"/>
    <col min="14" max="14" width="21.140625" bestFit="1" customWidth="1"/>
    <col min="15" max="15" width="6.85546875" bestFit="1" customWidth="1"/>
    <col min="16" max="16" width="10.5703125" bestFit="1" customWidth="1"/>
    <col min="17" max="17" width="9" bestFit="1" customWidth="1"/>
    <col min="18" max="18" width="17.85546875" bestFit="1" customWidth="1"/>
  </cols>
  <sheetData>
    <row r="1" spans="1:18" x14ac:dyDescent="0.25">
      <c r="A1" t="s">
        <v>58</v>
      </c>
    </row>
    <row r="2" spans="1:18" ht="102.75" x14ac:dyDescent="0.25">
      <c r="A2" s="5" t="s">
        <v>0</v>
      </c>
      <c r="B2" s="6" t="s">
        <v>30</v>
      </c>
      <c r="C2" s="6" t="s">
        <v>44</v>
      </c>
      <c r="D2" s="6" t="s">
        <v>31</v>
      </c>
      <c r="E2" s="6" t="s">
        <v>32</v>
      </c>
      <c r="F2" s="6" t="s">
        <v>43</v>
      </c>
      <c r="G2" s="6" t="s">
        <v>33</v>
      </c>
      <c r="H2" s="6" t="s">
        <v>34</v>
      </c>
      <c r="I2" s="6" t="s">
        <v>35</v>
      </c>
      <c r="J2" s="6" t="s">
        <v>36</v>
      </c>
      <c r="K2" s="6" t="s">
        <v>41</v>
      </c>
      <c r="L2" s="6" t="s">
        <v>42</v>
      </c>
      <c r="M2" s="6" t="s">
        <v>37</v>
      </c>
      <c r="N2" s="5" t="s">
        <v>38</v>
      </c>
      <c r="O2" s="5" t="s">
        <v>39</v>
      </c>
      <c r="P2" s="5" t="s">
        <v>40</v>
      </c>
      <c r="Q2" s="5" t="s">
        <v>45</v>
      </c>
      <c r="R2" s="5" t="s">
        <v>59</v>
      </c>
    </row>
    <row r="3" spans="1:18" x14ac:dyDescent="0.25">
      <c r="A3" s="5" t="s">
        <v>10</v>
      </c>
      <c r="B3" s="5">
        <v>4</v>
      </c>
      <c r="C3" s="5">
        <v>5</v>
      </c>
      <c r="D3" s="5">
        <v>4</v>
      </c>
      <c r="E3" s="5">
        <v>4</v>
      </c>
      <c r="F3" s="5">
        <v>5</v>
      </c>
      <c r="G3" s="5">
        <v>5</v>
      </c>
      <c r="H3" s="5">
        <v>4</v>
      </c>
      <c r="I3" s="5">
        <v>4</v>
      </c>
      <c r="J3" s="5">
        <v>5</v>
      </c>
      <c r="K3" s="5">
        <v>4</v>
      </c>
      <c r="L3" s="5">
        <v>4</v>
      </c>
      <c r="M3" s="5">
        <v>4</v>
      </c>
      <c r="N3" s="2">
        <f>AVERAGE(B3:M3)</f>
        <v>4.333333333333333</v>
      </c>
      <c r="O3" s="5">
        <v>16</v>
      </c>
      <c r="P3" s="5">
        <v>0</v>
      </c>
      <c r="Q3" s="1" t="str">
        <f>IF(N3&gt;=4.5, "×", "")</f>
        <v/>
      </c>
      <c r="R3" s="1" t="str">
        <f>IF(COUNTIF(B3:M3,1)&gt;0, "!!!", "")</f>
        <v/>
      </c>
    </row>
    <row r="4" spans="1:18" x14ac:dyDescent="0.25">
      <c r="A4" s="5" t="s">
        <v>21</v>
      </c>
      <c r="B4" s="5">
        <v>4</v>
      </c>
      <c r="C4" s="5">
        <v>4</v>
      </c>
      <c r="D4" s="5">
        <v>5</v>
      </c>
      <c r="E4" s="5">
        <v>4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4</v>
      </c>
      <c r="L4" s="5">
        <v>5</v>
      </c>
      <c r="M4" s="5">
        <v>4</v>
      </c>
      <c r="N4" s="2">
        <f t="shared" ref="N4:N29" si="0">AVERAGE(B4:M4)</f>
        <v>4.583333333333333</v>
      </c>
      <c r="O4" s="5">
        <v>55</v>
      </c>
      <c r="P4" s="5">
        <v>1</v>
      </c>
      <c r="Q4" s="1" t="str">
        <f t="shared" ref="Q4:Q26" si="1">IF(N4&gt;=4.5, "×", "")</f>
        <v>×</v>
      </c>
      <c r="R4" s="1" t="str">
        <f t="shared" ref="R4:R26" si="2">IF(COUNTIF(B4:M4,1)&gt;0, "!!!", "")</f>
        <v/>
      </c>
    </row>
    <row r="5" spans="1:18" x14ac:dyDescent="0.25">
      <c r="A5" s="5" t="s">
        <v>5</v>
      </c>
      <c r="B5" s="5">
        <v>4</v>
      </c>
      <c r="C5" s="5">
        <v>3</v>
      </c>
      <c r="D5" s="5">
        <v>5</v>
      </c>
      <c r="E5" s="5">
        <v>4</v>
      </c>
      <c r="F5" s="5">
        <v>4</v>
      </c>
      <c r="G5" s="5">
        <v>5</v>
      </c>
      <c r="H5" s="5">
        <v>3</v>
      </c>
      <c r="I5" s="5">
        <v>4</v>
      </c>
      <c r="J5" s="5">
        <v>4</v>
      </c>
      <c r="K5" s="5">
        <v>4</v>
      </c>
      <c r="L5" s="5">
        <v>3</v>
      </c>
      <c r="M5" s="5">
        <v>5</v>
      </c>
      <c r="N5" s="2">
        <f t="shared" si="0"/>
        <v>4</v>
      </c>
      <c r="O5" s="5">
        <v>78</v>
      </c>
      <c r="P5" s="5">
        <v>0</v>
      </c>
      <c r="Q5" s="1" t="str">
        <f t="shared" si="1"/>
        <v/>
      </c>
      <c r="R5" s="1" t="str">
        <f t="shared" si="2"/>
        <v/>
      </c>
    </row>
    <row r="6" spans="1:18" x14ac:dyDescent="0.25">
      <c r="A6" s="5" t="s">
        <v>19</v>
      </c>
      <c r="B6" s="5">
        <v>5</v>
      </c>
      <c r="C6" s="5">
        <v>4</v>
      </c>
      <c r="D6" s="5">
        <v>1</v>
      </c>
      <c r="E6" s="5">
        <v>4</v>
      </c>
      <c r="F6" s="5">
        <v>5</v>
      </c>
      <c r="G6" s="5">
        <v>5</v>
      </c>
      <c r="H6" s="5">
        <v>3</v>
      </c>
      <c r="I6" s="5">
        <v>4</v>
      </c>
      <c r="J6" s="5">
        <v>4</v>
      </c>
      <c r="K6" s="5">
        <v>5</v>
      </c>
      <c r="L6" s="5">
        <v>4</v>
      </c>
      <c r="M6" s="5">
        <v>5</v>
      </c>
      <c r="N6" s="2">
        <f t="shared" si="0"/>
        <v>4.083333333333333</v>
      </c>
      <c r="O6" s="5">
        <v>12</v>
      </c>
      <c r="P6" s="5">
        <v>0</v>
      </c>
      <c r="Q6" s="1" t="str">
        <f t="shared" si="1"/>
        <v/>
      </c>
      <c r="R6" s="1" t="str">
        <f t="shared" si="2"/>
        <v>!!!</v>
      </c>
    </row>
    <row r="7" spans="1:18" x14ac:dyDescent="0.25">
      <c r="A7" s="5" t="s">
        <v>6</v>
      </c>
      <c r="B7" s="5">
        <v>4</v>
      </c>
      <c r="C7" s="5">
        <v>3</v>
      </c>
      <c r="D7" s="5">
        <v>5</v>
      </c>
      <c r="E7" s="5">
        <v>5</v>
      </c>
      <c r="F7" s="5">
        <v>5</v>
      </c>
      <c r="G7" s="5">
        <v>5</v>
      </c>
      <c r="H7" s="5">
        <v>4</v>
      </c>
      <c r="I7" s="5">
        <v>5</v>
      </c>
      <c r="J7" s="5">
        <v>3</v>
      </c>
      <c r="K7" s="5">
        <v>4</v>
      </c>
      <c r="L7" s="5">
        <v>5</v>
      </c>
      <c r="M7" s="5">
        <v>4</v>
      </c>
      <c r="N7" s="2">
        <f t="shared" si="0"/>
        <v>4.333333333333333</v>
      </c>
      <c r="O7" s="5">
        <v>98</v>
      </c>
      <c r="P7" s="5">
        <v>1</v>
      </c>
      <c r="Q7" s="1" t="str">
        <f t="shared" si="1"/>
        <v/>
      </c>
      <c r="R7" s="1" t="str">
        <f t="shared" si="2"/>
        <v/>
      </c>
    </row>
    <row r="8" spans="1:18" x14ac:dyDescent="0.25">
      <c r="A8" s="5" t="s">
        <v>12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4</v>
      </c>
      <c r="N8" s="2">
        <f t="shared" si="0"/>
        <v>4.916666666666667</v>
      </c>
      <c r="O8" s="5">
        <v>0</v>
      </c>
      <c r="P8" s="5">
        <v>0</v>
      </c>
      <c r="Q8" s="1" t="str">
        <f t="shared" si="1"/>
        <v>×</v>
      </c>
      <c r="R8" s="1" t="str">
        <f t="shared" si="2"/>
        <v/>
      </c>
    </row>
    <row r="9" spans="1:18" x14ac:dyDescent="0.25">
      <c r="A9" s="5" t="s">
        <v>22</v>
      </c>
      <c r="B9" s="5">
        <v>4</v>
      </c>
      <c r="C9" s="5">
        <v>3</v>
      </c>
      <c r="D9" s="5">
        <v>4</v>
      </c>
      <c r="E9" s="5">
        <v>4</v>
      </c>
      <c r="F9" s="5">
        <v>4</v>
      </c>
      <c r="G9" s="5">
        <v>4</v>
      </c>
      <c r="H9" s="5">
        <v>4</v>
      </c>
      <c r="I9" s="5">
        <v>4</v>
      </c>
      <c r="J9" s="5">
        <v>5</v>
      </c>
      <c r="K9" s="5">
        <v>3</v>
      </c>
      <c r="L9" s="5">
        <v>5</v>
      </c>
      <c r="M9" s="5">
        <v>3</v>
      </c>
      <c r="N9" s="2">
        <f t="shared" si="0"/>
        <v>3.9166666666666665</v>
      </c>
      <c r="O9" s="5">
        <v>36</v>
      </c>
      <c r="P9" s="5">
        <v>0</v>
      </c>
      <c r="Q9" s="1" t="str">
        <f t="shared" si="1"/>
        <v/>
      </c>
      <c r="R9" s="1" t="str">
        <f t="shared" si="2"/>
        <v/>
      </c>
    </row>
    <row r="10" spans="1:18" x14ac:dyDescent="0.25">
      <c r="A10" s="5" t="s">
        <v>28</v>
      </c>
      <c r="B10" s="5">
        <v>5</v>
      </c>
      <c r="C10" s="5">
        <v>5</v>
      </c>
      <c r="D10" s="5">
        <v>5</v>
      </c>
      <c r="E10" s="5">
        <v>4</v>
      </c>
      <c r="F10" s="5">
        <v>5</v>
      </c>
      <c r="G10" s="5">
        <v>5</v>
      </c>
      <c r="H10" s="5">
        <v>4</v>
      </c>
      <c r="I10" s="5">
        <v>5</v>
      </c>
      <c r="J10" s="5">
        <v>5</v>
      </c>
      <c r="K10" s="5">
        <v>4</v>
      </c>
      <c r="L10" s="5">
        <v>4</v>
      </c>
      <c r="M10" s="5">
        <v>4</v>
      </c>
      <c r="N10" s="2">
        <f t="shared" si="0"/>
        <v>4.583333333333333</v>
      </c>
      <c r="O10" s="5">
        <v>32</v>
      </c>
      <c r="P10" s="5">
        <v>4</v>
      </c>
      <c r="Q10" s="1" t="str">
        <f t="shared" si="1"/>
        <v>×</v>
      </c>
      <c r="R10" s="1" t="str">
        <f t="shared" si="2"/>
        <v/>
      </c>
    </row>
    <row r="11" spans="1:18" x14ac:dyDescent="0.25">
      <c r="A11" s="5" t="s">
        <v>17</v>
      </c>
      <c r="B11" s="5">
        <v>4</v>
      </c>
      <c r="C11" s="5">
        <v>3</v>
      </c>
      <c r="D11" s="5">
        <v>3</v>
      </c>
      <c r="E11" s="5">
        <v>1</v>
      </c>
      <c r="F11" s="5">
        <v>3</v>
      </c>
      <c r="G11" s="5">
        <v>3</v>
      </c>
      <c r="H11" s="5">
        <v>3</v>
      </c>
      <c r="I11" s="5">
        <v>2</v>
      </c>
      <c r="J11" s="5">
        <v>5</v>
      </c>
      <c r="K11" s="5">
        <v>3</v>
      </c>
      <c r="L11" s="5">
        <v>5</v>
      </c>
      <c r="M11" s="5" t="s">
        <v>54</v>
      </c>
      <c r="N11" s="2">
        <f t="shared" si="0"/>
        <v>3.1818181818181817</v>
      </c>
      <c r="O11" s="5">
        <v>12</v>
      </c>
      <c r="P11" s="5">
        <v>0</v>
      </c>
      <c r="Q11" s="1" t="str">
        <f t="shared" si="1"/>
        <v/>
      </c>
      <c r="R11" s="1" t="str">
        <f t="shared" si="2"/>
        <v>!!!</v>
      </c>
    </row>
    <row r="12" spans="1:18" x14ac:dyDescent="0.25">
      <c r="A12" s="5" t="s">
        <v>7</v>
      </c>
      <c r="B12" s="5">
        <v>4</v>
      </c>
      <c r="C12" s="5">
        <v>5</v>
      </c>
      <c r="D12" s="5">
        <v>5</v>
      </c>
      <c r="E12" s="5">
        <v>3</v>
      </c>
      <c r="F12" s="5">
        <v>5</v>
      </c>
      <c r="G12" s="5">
        <v>5</v>
      </c>
      <c r="H12" s="5">
        <v>4</v>
      </c>
      <c r="I12" s="5">
        <v>3</v>
      </c>
      <c r="J12" s="5">
        <v>4</v>
      </c>
      <c r="K12" s="5">
        <v>4</v>
      </c>
      <c r="L12" s="5">
        <v>5</v>
      </c>
      <c r="M12" s="5">
        <v>5</v>
      </c>
      <c r="N12" s="2">
        <f t="shared" si="0"/>
        <v>4.333333333333333</v>
      </c>
      <c r="O12" s="5">
        <v>72</v>
      </c>
      <c r="P12" s="5">
        <v>0</v>
      </c>
      <c r="Q12" s="1" t="str">
        <f t="shared" si="1"/>
        <v/>
      </c>
      <c r="R12" s="1" t="str">
        <f t="shared" si="2"/>
        <v/>
      </c>
    </row>
    <row r="13" spans="1:18" x14ac:dyDescent="0.25">
      <c r="A13" s="5" t="s">
        <v>20</v>
      </c>
      <c r="B13" s="5">
        <v>5</v>
      </c>
      <c r="C13" s="5">
        <v>5</v>
      </c>
      <c r="D13" s="5">
        <v>5</v>
      </c>
      <c r="E13" s="5">
        <v>5</v>
      </c>
      <c r="F13" s="5">
        <v>5</v>
      </c>
      <c r="G13" s="5">
        <v>5</v>
      </c>
      <c r="H13" s="5">
        <v>3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2">
        <f t="shared" si="0"/>
        <v>4.833333333333333</v>
      </c>
      <c r="O13" s="5">
        <v>6</v>
      </c>
      <c r="P13" s="5">
        <v>6</v>
      </c>
      <c r="Q13" s="1" t="str">
        <f t="shared" si="1"/>
        <v>×</v>
      </c>
      <c r="R13" s="1" t="str">
        <f t="shared" si="2"/>
        <v/>
      </c>
    </row>
    <row r="14" spans="1:18" x14ac:dyDescent="0.25">
      <c r="A14" s="5" t="s">
        <v>16</v>
      </c>
      <c r="B14" s="5">
        <v>5</v>
      </c>
      <c r="C14" s="5">
        <v>3</v>
      </c>
      <c r="D14" s="5">
        <v>5</v>
      </c>
      <c r="E14" s="5">
        <v>3</v>
      </c>
      <c r="F14" s="5">
        <v>5</v>
      </c>
      <c r="G14" s="5">
        <v>5</v>
      </c>
      <c r="H14" s="5">
        <v>4</v>
      </c>
      <c r="I14" s="5">
        <v>3</v>
      </c>
      <c r="J14" s="5">
        <v>5</v>
      </c>
      <c r="K14" s="5">
        <v>3</v>
      </c>
      <c r="L14" s="5">
        <v>4</v>
      </c>
      <c r="M14" s="5">
        <v>4</v>
      </c>
      <c r="N14" s="2">
        <f t="shared" si="0"/>
        <v>4.083333333333333</v>
      </c>
      <c r="O14" s="5">
        <v>128</v>
      </c>
      <c r="P14" s="5">
        <v>0</v>
      </c>
      <c r="Q14" s="1" t="str">
        <f t="shared" si="1"/>
        <v/>
      </c>
      <c r="R14" s="1" t="str">
        <f t="shared" si="2"/>
        <v/>
      </c>
    </row>
    <row r="15" spans="1:18" x14ac:dyDescent="0.25">
      <c r="A15" s="5" t="s">
        <v>15</v>
      </c>
      <c r="B15" s="5">
        <v>3</v>
      </c>
      <c r="C15" s="5">
        <v>3</v>
      </c>
      <c r="D15" s="5">
        <v>1</v>
      </c>
      <c r="E15" s="5">
        <v>2</v>
      </c>
      <c r="F15" s="5">
        <v>3</v>
      </c>
      <c r="G15" s="5">
        <v>4</v>
      </c>
      <c r="H15" s="5">
        <v>1</v>
      </c>
      <c r="I15" s="5">
        <v>3</v>
      </c>
      <c r="J15" s="5">
        <v>3</v>
      </c>
      <c r="K15" s="5">
        <v>4</v>
      </c>
      <c r="L15" s="5">
        <v>2</v>
      </c>
      <c r="M15" s="5">
        <v>4</v>
      </c>
      <c r="N15" s="2">
        <f t="shared" si="0"/>
        <v>2.75</v>
      </c>
      <c r="O15" s="5">
        <v>266</v>
      </c>
      <c r="P15" s="5">
        <v>0</v>
      </c>
      <c r="Q15" s="1" t="str">
        <f t="shared" si="1"/>
        <v/>
      </c>
      <c r="R15" s="1" t="str">
        <f t="shared" si="2"/>
        <v>!!!</v>
      </c>
    </row>
    <row r="16" spans="1:18" x14ac:dyDescent="0.25">
      <c r="A16" s="5" t="s">
        <v>13</v>
      </c>
      <c r="B16" s="5">
        <v>3</v>
      </c>
      <c r="C16" s="5">
        <v>4</v>
      </c>
      <c r="D16" s="5">
        <v>5</v>
      </c>
      <c r="E16" s="5">
        <v>2</v>
      </c>
      <c r="F16" s="5">
        <v>4</v>
      </c>
      <c r="G16" s="5">
        <v>5</v>
      </c>
      <c r="H16" s="5">
        <v>4</v>
      </c>
      <c r="I16" s="5">
        <v>3</v>
      </c>
      <c r="J16" s="5">
        <v>4</v>
      </c>
      <c r="K16" s="5">
        <v>4</v>
      </c>
      <c r="L16" s="5">
        <v>3</v>
      </c>
      <c r="M16" s="5">
        <v>5</v>
      </c>
      <c r="N16" s="2">
        <f t="shared" si="0"/>
        <v>3.8333333333333335</v>
      </c>
      <c r="O16" s="5">
        <v>4</v>
      </c>
      <c r="P16" s="5">
        <v>12</v>
      </c>
      <c r="Q16" s="1" t="str">
        <f t="shared" si="1"/>
        <v/>
      </c>
      <c r="R16" s="1" t="str">
        <f t="shared" si="2"/>
        <v/>
      </c>
    </row>
    <row r="17" spans="1:18" x14ac:dyDescent="0.25">
      <c r="A17" s="5" t="s">
        <v>2</v>
      </c>
      <c r="B17" s="5">
        <v>5</v>
      </c>
      <c r="C17" s="5">
        <v>5</v>
      </c>
      <c r="D17" s="5">
        <v>3</v>
      </c>
      <c r="E17" s="5">
        <v>5</v>
      </c>
      <c r="F17" s="5">
        <v>5</v>
      </c>
      <c r="G17" s="5">
        <v>5</v>
      </c>
      <c r="H17" s="5">
        <v>3</v>
      </c>
      <c r="I17" s="5">
        <v>5</v>
      </c>
      <c r="J17" s="5">
        <v>5</v>
      </c>
      <c r="K17" s="5">
        <v>5</v>
      </c>
      <c r="L17" s="5">
        <v>4</v>
      </c>
      <c r="M17" s="5">
        <v>5</v>
      </c>
      <c r="N17" s="2">
        <f t="shared" si="0"/>
        <v>4.583333333333333</v>
      </c>
      <c r="O17" s="5">
        <v>6</v>
      </c>
      <c r="P17" s="5">
        <v>0</v>
      </c>
      <c r="Q17" s="1" t="str">
        <f t="shared" si="1"/>
        <v>×</v>
      </c>
      <c r="R17" s="1" t="str">
        <f t="shared" si="2"/>
        <v/>
      </c>
    </row>
    <row r="18" spans="1:18" x14ac:dyDescent="0.25">
      <c r="A18" s="5" t="s">
        <v>1</v>
      </c>
      <c r="B18" s="5">
        <v>4</v>
      </c>
      <c r="C18" s="5">
        <v>4</v>
      </c>
      <c r="D18" s="5">
        <v>4</v>
      </c>
      <c r="E18" s="5">
        <v>4</v>
      </c>
      <c r="F18" s="5">
        <v>5</v>
      </c>
      <c r="G18" s="5">
        <v>5</v>
      </c>
      <c r="H18" s="5">
        <v>2</v>
      </c>
      <c r="I18" s="5">
        <v>4</v>
      </c>
      <c r="J18" s="5">
        <v>5</v>
      </c>
      <c r="K18" s="5">
        <v>4</v>
      </c>
      <c r="L18" s="5">
        <v>4</v>
      </c>
      <c r="M18" s="5">
        <v>5</v>
      </c>
      <c r="N18" s="2">
        <f t="shared" si="0"/>
        <v>4.166666666666667</v>
      </c>
      <c r="O18" s="5">
        <v>12</v>
      </c>
      <c r="P18" s="5">
        <v>0</v>
      </c>
      <c r="Q18" s="1" t="str">
        <f t="shared" si="1"/>
        <v/>
      </c>
      <c r="R18" s="1" t="str">
        <f t="shared" si="2"/>
        <v/>
      </c>
    </row>
    <row r="19" spans="1:18" x14ac:dyDescent="0.25">
      <c r="A19" s="5" t="s">
        <v>8</v>
      </c>
      <c r="B19" s="5">
        <v>5</v>
      </c>
      <c r="C19" s="5">
        <v>5</v>
      </c>
      <c r="D19" s="5">
        <v>4</v>
      </c>
      <c r="E19" s="5">
        <v>5</v>
      </c>
      <c r="F19" s="5">
        <v>5</v>
      </c>
      <c r="G19" s="5">
        <v>5</v>
      </c>
      <c r="H19" s="5">
        <v>4</v>
      </c>
      <c r="I19" s="5">
        <v>4</v>
      </c>
      <c r="J19" s="5">
        <v>4</v>
      </c>
      <c r="K19" s="5">
        <v>5</v>
      </c>
      <c r="L19" s="5">
        <v>5</v>
      </c>
      <c r="M19" s="5">
        <v>5</v>
      </c>
      <c r="N19" s="2">
        <f t="shared" si="0"/>
        <v>4.666666666666667</v>
      </c>
      <c r="O19" s="5">
        <v>18</v>
      </c>
      <c r="P19" s="5">
        <v>1</v>
      </c>
      <c r="Q19" s="1" t="str">
        <f t="shared" si="1"/>
        <v>×</v>
      </c>
      <c r="R19" s="1" t="str">
        <f t="shared" si="2"/>
        <v/>
      </c>
    </row>
    <row r="20" spans="1:18" x14ac:dyDescent="0.25">
      <c r="A20" s="5" t="s">
        <v>29</v>
      </c>
      <c r="B20" s="5">
        <v>3</v>
      </c>
      <c r="C20" s="5">
        <v>3</v>
      </c>
      <c r="D20" s="5">
        <v>3</v>
      </c>
      <c r="E20" s="5">
        <v>4</v>
      </c>
      <c r="F20" s="5">
        <v>5</v>
      </c>
      <c r="G20" s="5">
        <v>4</v>
      </c>
      <c r="H20" s="5">
        <v>4</v>
      </c>
      <c r="I20" s="5">
        <v>3</v>
      </c>
      <c r="J20" s="5">
        <v>5</v>
      </c>
      <c r="K20" s="5">
        <v>4</v>
      </c>
      <c r="L20" s="5">
        <v>3</v>
      </c>
      <c r="M20" s="5">
        <v>4</v>
      </c>
      <c r="N20" s="2">
        <f t="shared" si="0"/>
        <v>3.75</v>
      </c>
      <c r="O20" s="5">
        <v>76</v>
      </c>
      <c r="P20" s="5">
        <v>2</v>
      </c>
      <c r="Q20" s="1" t="str">
        <f t="shared" si="1"/>
        <v/>
      </c>
      <c r="R20" s="1" t="str">
        <f t="shared" si="2"/>
        <v/>
      </c>
    </row>
    <row r="21" spans="1:18" x14ac:dyDescent="0.25">
      <c r="A21" s="5" t="s">
        <v>11</v>
      </c>
      <c r="B21" s="5">
        <v>5</v>
      </c>
      <c r="C21" s="5">
        <v>4</v>
      </c>
      <c r="D21" s="5">
        <v>5</v>
      </c>
      <c r="E21" s="5">
        <v>5</v>
      </c>
      <c r="F21" s="5">
        <v>5</v>
      </c>
      <c r="G21" s="5">
        <v>5</v>
      </c>
      <c r="H21" s="5">
        <v>4</v>
      </c>
      <c r="I21" s="5">
        <v>5</v>
      </c>
      <c r="J21" s="5">
        <v>5</v>
      </c>
      <c r="K21" s="5">
        <v>5</v>
      </c>
      <c r="L21" s="5">
        <v>4</v>
      </c>
      <c r="M21" s="5" t="s">
        <v>54</v>
      </c>
      <c r="N21" s="2">
        <f t="shared" si="0"/>
        <v>4.7272727272727275</v>
      </c>
      <c r="O21" s="5">
        <v>0</v>
      </c>
      <c r="P21" s="5">
        <v>0</v>
      </c>
      <c r="Q21" s="1" t="str">
        <f t="shared" si="1"/>
        <v>×</v>
      </c>
      <c r="R21" s="1" t="str">
        <f t="shared" si="2"/>
        <v/>
      </c>
    </row>
    <row r="22" spans="1:18" x14ac:dyDescent="0.25">
      <c r="A22" s="5" t="s">
        <v>18</v>
      </c>
      <c r="B22" s="5">
        <v>3</v>
      </c>
      <c r="C22" s="5">
        <v>4</v>
      </c>
      <c r="D22" s="5">
        <v>1</v>
      </c>
      <c r="E22" s="5">
        <v>3</v>
      </c>
      <c r="F22" s="5">
        <v>5</v>
      </c>
      <c r="G22" s="5">
        <v>5</v>
      </c>
      <c r="H22" s="5">
        <v>2</v>
      </c>
      <c r="I22" s="5">
        <v>3</v>
      </c>
      <c r="J22" s="5">
        <v>4</v>
      </c>
      <c r="K22" s="5">
        <v>5</v>
      </c>
      <c r="L22" s="5">
        <v>3</v>
      </c>
      <c r="M22" s="5">
        <v>5</v>
      </c>
      <c r="N22" s="2">
        <f t="shared" si="0"/>
        <v>3.5833333333333335</v>
      </c>
      <c r="O22" s="5">
        <v>12</v>
      </c>
      <c r="P22" s="5">
        <v>0</v>
      </c>
      <c r="Q22" s="1" t="str">
        <f t="shared" si="1"/>
        <v/>
      </c>
      <c r="R22" s="1" t="str">
        <f t="shared" si="2"/>
        <v>!!!</v>
      </c>
    </row>
    <row r="23" spans="1:18" x14ac:dyDescent="0.25">
      <c r="A23" s="5" t="s">
        <v>3</v>
      </c>
      <c r="B23" s="5">
        <v>5</v>
      </c>
      <c r="C23" s="5">
        <v>4</v>
      </c>
      <c r="D23" s="5">
        <v>5</v>
      </c>
      <c r="E23" s="5">
        <v>4</v>
      </c>
      <c r="F23" s="5">
        <v>4</v>
      </c>
      <c r="G23" s="5">
        <v>5</v>
      </c>
      <c r="H23" s="5">
        <v>5</v>
      </c>
      <c r="I23" s="5">
        <v>4</v>
      </c>
      <c r="J23" s="5">
        <v>4</v>
      </c>
      <c r="K23" s="5">
        <v>4</v>
      </c>
      <c r="L23" s="5">
        <v>5</v>
      </c>
      <c r="M23" s="5">
        <v>5</v>
      </c>
      <c r="N23" s="2">
        <f t="shared" si="0"/>
        <v>4.5</v>
      </c>
      <c r="O23" s="5">
        <v>84</v>
      </c>
      <c r="P23" s="5">
        <v>2</v>
      </c>
      <c r="Q23" s="1" t="str">
        <f t="shared" si="1"/>
        <v>×</v>
      </c>
      <c r="R23" s="1" t="str">
        <f t="shared" si="2"/>
        <v/>
      </c>
    </row>
    <row r="24" spans="1:18" x14ac:dyDescent="0.25">
      <c r="A24" s="5" t="s">
        <v>9</v>
      </c>
      <c r="B24" s="5">
        <v>5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2">
        <f t="shared" si="0"/>
        <v>5</v>
      </c>
      <c r="O24" s="5">
        <v>1</v>
      </c>
      <c r="P24" s="5">
        <v>0</v>
      </c>
      <c r="Q24" s="1" t="str">
        <f t="shared" si="1"/>
        <v>×</v>
      </c>
      <c r="R24" s="1" t="str">
        <f t="shared" si="2"/>
        <v/>
      </c>
    </row>
    <row r="25" spans="1:18" x14ac:dyDescent="0.25">
      <c r="A25" s="5" t="s">
        <v>4</v>
      </c>
      <c r="B25" s="5">
        <v>4</v>
      </c>
      <c r="C25" s="5">
        <v>4</v>
      </c>
      <c r="D25" s="5">
        <v>3</v>
      </c>
      <c r="E25" s="5">
        <v>4</v>
      </c>
      <c r="F25" s="5">
        <v>4</v>
      </c>
      <c r="G25" s="5">
        <v>5</v>
      </c>
      <c r="H25" s="5">
        <v>4</v>
      </c>
      <c r="I25" s="5">
        <v>2</v>
      </c>
      <c r="J25" s="5">
        <v>3</v>
      </c>
      <c r="K25" s="5">
        <v>3</v>
      </c>
      <c r="L25" s="5">
        <v>4</v>
      </c>
      <c r="M25" s="5">
        <v>5</v>
      </c>
      <c r="N25" s="2">
        <f t="shared" si="0"/>
        <v>3.75</v>
      </c>
      <c r="O25" s="5">
        <v>24</v>
      </c>
      <c r="P25" s="5">
        <v>1</v>
      </c>
      <c r="Q25" s="1" t="str">
        <f t="shared" si="1"/>
        <v/>
      </c>
      <c r="R25" s="1" t="str">
        <f t="shared" si="2"/>
        <v/>
      </c>
    </row>
    <row r="26" spans="1:18" x14ac:dyDescent="0.25">
      <c r="A26" s="5" t="s">
        <v>14</v>
      </c>
      <c r="B26" s="5">
        <v>4</v>
      </c>
      <c r="C26" s="5">
        <v>5</v>
      </c>
      <c r="D26" s="5">
        <v>4</v>
      </c>
      <c r="E26" s="5">
        <v>3</v>
      </c>
      <c r="F26" s="5">
        <v>5</v>
      </c>
      <c r="G26" s="5">
        <v>5</v>
      </c>
      <c r="H26" s="5">
        <v>4</v>
      </c>
      <c r="I26" s="5">
        <v>3</v>
      </c>
      <c r="J26" s="5">
        <v>5</v>
      </c>
      <c r="K26" s="5">
        <v>5</v>
      </c>
      <c r="L26" s="5">
        <v>4</v>
      </c>
      <c r="M26" s="5">
        <v>5</v>
      </c>
      <c r="N26" s="2">
        <f t="shared" si="0"/>
        <v>4.333333333333333</v>
      </c>
      <c r="O26" s="5">
        <v>48</v>
      </c>
      <c r="P26" s="5">
        <v>1</v>
      </c>
      <c r="Q26" s="1" t="str">
        <f t="shared" si="1"/>
        <v/>
      </c>
      <c r="R26" s="1" t="str">
        <f t="shared" si="2"/>
        <v/>
      </c>
    </row>
    <row r="27" spans="1:18" x14ac:dyDescent="0.25">
      <c r="A27" t="s">
        <v>57</v>
      </c>
      <c r="B27" s="4">
        <f>AVERAGE(B3:B26)</f>
        <v>4.25</v>
      </c>
      <c r="C27" s="4">
        <f t="shared" ref="C27:M27" si="3">AVERAGE(C3:C26)</f>
        <v>4.083333333333333</v>
      </c>
      <c r="D27" s="4">
        <f t="shared" si="3"/>
        <v>3.9583333333333335</v>
      </c>
      <c r="E27" s="4">
        <f t="shared" si="3"/>
        <v>3.8333333333333335</v>
      </c>
      <c r="F27" s="4">
        <f t="shared" si="3"/>
        <v>4.625</v>
      </c>
      <c r="G27" s="4">
        <f t="shared" si="3"/>
        <v>4.791666666666667</v>
      </c>
      <c r="H27" s="4">
        <f t="shared" si="3"/>
        <v>3.6666666666666665</v>
      </c>
      <c r="I27" s="4">
        <f t="shared" si="3"/>
        <v>3.875</v>
      </c>
      <c r="J27" s="4">
        <f t="shared" si="3"/>
        <v>4.458333333333333</v>
      </c>
      <c r="K27" s="4">
        <f t="shared" si="3"/>
        <v>4.208333333333333</v>
      </c>
      <c r="L27" s="4">
        <f t="shared" si="3"/>
        <v>4.166666666666667</v>
      </c>
      <c r="M27" s="4">
        <f t="shared" si="3"/>
        <v>4.5454545454545459</v>
      </c>
    </row>
    <row r="28" spans="1:18" x14ac:dyDescent="0.25">
      <c r="A28" t="s">
        <v>46</v>
      </c>
      <c r="O28" s="1">
        <f>SUM(O3:O26)</f>
        <v>1096</v>
      </c>
      <c r="P28" s="1">
        <f>SUM(P3:P26)</f>
        <v>31</v>
      </c>
      <c r="Q28" s="1">
        <f>COUNTIF(Q3:Q26, "×")</f>
        <v>9</v>
      </c>
      <c r="R28" s="1">
        <f>COUNTIF(R3:R26, "!!!")</f>
        <v>4</v>
      </c>
    </row>
    <row r="29" spans="1:18" x14ac:dyDescent="0.25">
      <c r="A29" t="s">
        <v>47</v>
      </c>
      <c r="O29" s="2">
        <f>O28/B31</f>
        <v>45.666666666666664</v>
      </c>
      <c r="P29" s="2">
        <f>P28/B31</f>
        <v>1.2916666666666667</v>
      </c>
    </row>
    <row r="31" spans="1:18" x14ac:dyDescent="0.25">
      <c r="A31" t="s">
        <v>23</v>
      </c>
      <c r="B31" s="1">
        <f>COUNTIF(A3:A26,"=*")</f>
        <v>24</v>
      </c>
      <c r="G31" t="s">
        <v>48</v>
      </c>
      <c r="H31" s="1">
        <f>LARGE(N3:N26,1)</f>
        <v>5</v>
      </c>
      <c r="N31" t="s">
        <v>53</v>
      </c>
      <c r="O31" s="2">
        <f>SMALL(N3:N26,1)</f>
        <v>2.75</v>
      </c>
    </row>
    <row r="32" spans="1:18" x14ac:dyDescent="0.25">
      <c r="A32" t="s">
        <v>55</v>
      </c>
      <c r="B32" s="2">
        <f>AVERAGE(N3:N26)</f>
        <v>4.2010732323232327</v>
      </c>
      <c r="G32" t="s">
        <v>50</v>
      </c>
      <c r="H32" s="3">
        <f>LARGE(N3:N26,2)</f>
        <v>4.916666666666667</v>
      </c>
      <c r="N32" t="s">
        <v>52</v>
      </c>
      <c r="O32" s="2">
        <f>SMALL(N3:N26,2)</f>
        <v>3.1818181818181817</v>
      </c>
    </row>
    <row r="33" spans="1:15" x14ac:dyDescent="0.25">
      <c r="A33" t="s">
        <v>56</v>
      </c>
      <c r="B33" s="1">
        <f>COUNTIF(R3:R26, "!!!")</f>
        <v>4</v>
      </c>
      <c r="G33" t="s">
        <v>49</v>
      </c>
      <c r="H33" s="3">
        <f>LARGE(N3:N26,3)</f>
        <v>4.833333333333333</v>
      </c>
      <c r="N33" t="s">
        <v>51</v>
      </c>
      <c r="O33" s="2">
        <f>SMALL(N3:N26,3)</f>
        <v>3.5833333333333335</v>
      </c>
    </row>
    <row r="39" spans="1:15" x14ac:dyDescent="0.25">
      <c r="A39" s="8" t="s">
        <v>60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8" spans="1:1" x14ac:dyDescent="0.25">
      <c r="A68" t="s">
        <v>23</v>
      </c>
    </row>
    <row r="69" spans="1:1" x14ac:dyDescent="0.25">
      <c r="A69" t="s">
        <v>24</v>
      </c>
    </row>
    <row r="70" spans="1:1" x14ac:dyDescent="0.25">
      <c r="A70" t="s">
        <v>27</v>
      </c>
    </row>
    <row r="71" spans="1:1" x14ac:dyDescent="0.25">
      <c r="A71" t="s">
        <v>25</v>
      </c>
    </row>
    <row r="72" spans="1:1" x14ac:dyDescent="0.25">
      <c r="A72" t="s">
        <v>26</v>
      </c>
    </row>
  </sheetData>
  <sortState xmlns:xlrd2="http://schemas.microsoft.com/office/spreadsheetml/2017/richdata2" ref="A4:A25">
    <sortCondition ref="A3:A25"/>
  </sortState>
  <mergeCells count="1">
    <mergeCell ref="A39:N6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186D9C0-0A13-458C-BDF1-4D87CED422D8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Munka1!B2:B2</xm:f>
              <xm:sqref>B27</xm:sqref>
            </x14:sparkline>
            <x14:sparkline>
              <xm:f>Munka1!C2:C2</xm:f>
              <xm:sqref>C27</xm:sqref>
            </x14:sparkline>
            <x14:sparkline>
              <xm:f>Munka1!D2:D2</xm:f>
              <xm:sqref>D27</xm:sqref>
            </x14:sparkline>
            <x14:sparkline>
              <xm:f>Munka1!E2:E2</xm:f>
              <xm:sqref>E27</xm:sqref>
            </x14:sparkline>
            <x14:sparkline>
              <xm:f>Munka1!F2:F2</xm:f>
              <xm:sqref>F27</xm:sqref>
            </x14:sparkline>
            <x14:sparkline>
              <xm:f>Munka1!G2:G2</xm:f>
              <xm:sqref>G27</xm:sqref>
            </x14:sparkline>
            <x14:sparkline>
              <xm:f>Munka1!H2:H2</xm:f>
              <xm:sqref>H27</xm:sqref>
            </x14:sparkline>
            <x14:sparkline>
              <xm:f>Munka1!I2:I2</xm:f>
              <xm:sqref>I27</xm:sqref>
            </x14:sparkline>
            <x14:sparkline>
              <xm:f>Munka1!J2:J2</xm:f>
              <xm:sqref>J27</xm:sqref>
            </x14:sparkline>
            <x14:sparkline>
              <xm:f>Munka1!K2:K2</xm:f>
              <xm:sqref>K27</xm:sqref>
            </x14:sparkline>
            <x14:sparkline>
              <xm:f>Munka1!L2:L2</xm:f>
              <xm:sqref>L27</xm:sqref>
            </x14:sparkline>
            <x14:sparkline>
              <xm:f>Munka1!M2:M2</xm:f>
              <xm:sqref>M27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6dadf59cbf163bf6d5e581b3950e9b6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38ff1feae400bc53cf28fa6d8a1cf464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43B6E-C64F-4382-81A4-3D04BF209721}">
  <ds:schemaRefs>
    <ds:schemaRef ds:uri="http://schemas.microsoft.com/office/2006/metadata/properties"/>
    <ds:schemaRef ds:uri="http://schemas.microsoft.com/office/infopath/2007/PartnerControls"/>
    <ds:schemaRef ds:uri="d03630f2-9d39-4cad-954d-8be6d2bd6cde"/>
    <ds:schemaRef ds:uri="d03852db-04d3-4377-a8c3-fe9a234be78f"/>
  </ds:schemaRefs>
</ds:datastoreItem>
</file>

<file path=customXml/itemProps2.xml><?xml version="1.0" encoding="utf-8"?>
<ds:datastoreItem xmlns:ds="http://schemas.openxmlformats.org/officeDocument/2006/customXml" ds:itemID="{653EC1E3-8C60-4A63-80C0-2A6E9A33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7D72F9-8A50-40C1-91EE-294B5E61E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2022-06-30T15:14:25Z</dcterms:created>
  <dcterms:modified xsi:type="dcterms:W3CDTF">2025-03-18T19:40:13Z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