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66925"/>
  <xr:revisionPtr revIDLastSave="0" documentId="13_ncr:1_{0E596FAF-C6B2-46CB-9B8D-5B77803F0FBE}" xr6:coauthVersionLast="36" xr6:coauthVersionMax="36" xr10:uidLastSave="{00000000-0000-0000-0000-000000000000}"/>
  <bookViews>
    <workbookView xWindow="-105" yWindow="-105" windowWidth="23250" windowHeight="12720" xr2:uid="{C47AF8AA-C230-4EC3-95F4-EA48DABB2B4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G29" i="1"/>
  <c r="G30" i="1"/>
  <c r="G31" i="1"/>
  <c r="G32" i="1"/>
  <c r="G28" i="1"/>
  <c r="F29" i="1"/>
  <c r="F30" i="1"/>
  <c r="F31" i="1"/>
  <c r="F32" i="1"/>
  <c r="F28" i="1"/>
  <c r="E29" i="1"/>
  <c r="E30" i="1"/>
  <c r="E31" i="1"/>
  <c r="E32" i="1"/>
  <c r="E28" i="1"/>
  <c r="D29" i="1"/>
  <c r="D30" i="1"/>
  <c r="D31" i="1"/>
  <c r="D32" i="1"/>
  <c r="D28" i="1"/>
  <c r="G8" i="1" l="1"/>
  <c r="G10" i="1"/>
  <c r="G9" i="1"/>
  <c r="G6" i="1"/>
  <c r="G5" i="1"/>
  <c r="G1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</calcChain>
</file>

<file path=xl/sharedStrings.xml><?xml version="1.0" encoding="utf-8"?>
<sst xmlns="http://schemas.openxmlformats.org/spreadsheetml/2006/main" count="70" uniqueCount="70">
  <si>
    <t>5.a</t>
  </si>
  <si>
    <t>5.b</t>
  </si>
  <si>
    <t>6.a</t>
  </si>
  <si>
    <t>6.b</t>
  </si>
  <si>
    <t>7.a</t>
  </si>
  <si>
    <t>7.b</t>
  </si>
  <si>
    <t>8.a</t>
  </si>
  <si>
    <t>8.b</t>
  </si>
  <si>
    <t>1.a</t>
  </si>
  <si>
    <t>1.b</t>
  </si>
  <si>
    <t>2.a</t>
  </si>
  <si>
    <t>2.b</t>
  </si>
  <si>
    <t>3.a</t>
  </si>
  <si>
    <t>3.b</t>
  </si>
  <si>
    <t>4.a</t>
  </si>
  <si>
    <t>4.b</t>
  </si>
  <si>
    <t>Osztály</t>
  </si>
  <si>
    <t>kg/fő</t>
  </si>
  <si>
    <t>jutalom</t>
  </si>
  <si>
    <t>Legtöbb:</t>
  </si>
  <si>
    <t>Legkevesebb:</t>
  </si>
  <si>
    <t>Kirándul:</t>
  </si>
  <si>
    <t>Tortát kap:</t>
  </si>
  <si>
    <t>Osztályok száma:</t>
  </si>
  <si>
    <t>támogatás</t>
  </si>
  <si>
    <t>Összes támogatás:</t>
  </si>
  <si>
    <t>Tulajdonos</t>
  </si>
  <si>
    <t>Somos Irma</t>
  </si>
  <si>
    <t>Hámori Jakab</t>
  </si>
  <si>
    <t xml:space="preserve">Eb </t>
  </si>
  <si>
    <t>Tömeg (kg)</t>
  </si>
  <si>
    <t>D párt</t>
  </si>
  <si>
    <t>E párt</t>
  </si>
  <si>
    <t>F párt</t>
  </si>
  <si>
    <t>G párt</t>
  </si>
  <si>
    <t>Csellós Gábor</t>
  </si>
  <si>
    <t>Imre Katalin</t>
  </si>
  <si>
    <t>Juhász Zoltán</t>
  </si>
  <si>
    <t>Csuti</t>
  </si>
  <si>
    <t>Tappancs</t>
  </si>
  <si>
    <t>Vahur</t>
  </si>
  <si>
    <t>Sanyi</t>
  </si>
  <si>
    <t xml:space="preserve">Bogáncs </t>
  </si>
  <si>
    <t>FELADAT 1</t>
  </si>
  <si>
    <t>FELADAT 2</t>
  </si>
  <si>
    <t>FELADAT 3</t>
  </si>
  <si>
    <t>Legtöbb papír</t>
  </si>
  <si>
    <t>Legkevesebb papír</t>
  </si>
  <si>
    <t>Osztályok száma</t>
  </si>
  <si>
    <t>Kirándulás kapók</t>
  </si>
  <si>
    <t>Tortát kapók</t>
  </si>
  <si>
    <t>Összes támogatás</t>
  </si>
  <si>
    <t>D párt adó</t>
  </si>
  <si>
    <t>E párt adó</t>
  </si>
  <si>
    <t>F párt adó</t>
  </si>
  <si>
    <t>G párt adó</t>
  </si>
  <si>
    <t>Jutalom oszlop</t>
  </si>
  <si>
    <t>=DARABTELI(A2:A17; &lt;&gt;")"</t>
  </si>
  <si>
    <t>=DARABTELI(C2:C17; kirándulás")"</t>
  </si>
  <si>
    <t>=DARABTELI(C2:C17; torta")"</t>
  </si>
  <si>
    <t>=HA(B2&gt;50; kirándulás"; HA(B2&gt;=25; "torta"; ""))"</t>
  </si>
  <si>
    <t>=MAX(B2:B17)</t>
  </si>
  <si>
    <t>=MIN(B2:B17)</t>
  </si>
  <si>
    <t>=SZUM(D2:D17)</t>
  </si>
  <si>
    <t>=HA(A2&gt;20; 4000; 2000)</t>
  </si>
  <si>
    <t>=HA(A2&lt;=20; 2000; A2*100)</t>
  </si>
  <si>
    <t>=HA(A2&lt;=40; A2*100; 4000)</t>
  </si>
  <si>
    <t>=1000 + HA(A2&lt;=20; A2*50; A2*100)</t>
  </si>
  <si>
    <t>jutalom 2 verzió</t>
  </si>
  <si>
    <t>FÜGGVÉNYMEGOLDÁSOK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</si>
</sst>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Munka1!$B$4</c:f>
              <c:strCache>
                <c:ptCount val="1"/>
                <c:pt idx="0">
                  <c:v>kg/fő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Munka1!$A$5:$A$20</c:f>
              <c:strCache>
                <c:ptCount val="16"/>
                <c:pt idx="0">
                  <c:v>1.a</c:v>
                </c:pt>
                <c:pt idx="1">
                  <c:v>1.b</c:v>
                </c:pt>
                <c:pt idx="2">
                  <c:v>2.a</c:v>
                </c:pt>
                <c:pt idx="3">
                  <c:v>2.b</c:v>
                </c:pt>
                <c:pt idx="4">
                  <c:v>3.a</c:v>
                </c:pt>
                <c:pt idx="5">
                  <c:v>3.b</c:v>
                </c:pt>
                <c:pt idx="6">
                  <c:v>4.a</c:v>
                </c:pt>
                <c:pt idx="7">
                  <c:v>4.b</c:v>
                </c:pt>
                <c:pt idx="8">
                  <c:v>5.a</c:v>
                </c:pt>
                <c:pt idx="9">
                  <c:v>5.b</c:v>
                </c:pt>
                <c:pt idx="10">
                  <c:v>6.a</c:v>
                </c:pt>
                <c:pt idx="11">
                  <c:v>6.b</c:v>
                </c:pt>
                <c:pt idx="12">
                  <c:v>7.a</c:v>
                </c:pt>
                <c:pt idx="13">
                  <c:v>7.b</c:v>
                </c:pt>
                <c:pt idx="14">
                  <c:v>8.a</c:v>
                </c:pt>
                <c:pt idx="15">
                  <c:v>8.b</c:v>
                </c:pt>
              </c:strCache>
            </c:strRef>
          </c:cat>
          <c:val>
            <c:numRef>
              <c:f>Munka1!$B$5:$B$20</c:f>
              <c:numCache>
                <c:formatCode>0.00</c:formatCode>
                <c:ptCount val="16"/>
                <c:pt idx="0">
                  <c:v>69.12</c:v>
                </c:pt>
                <c:pt idx="1">
                  <c:v>49.99</c:v>
                </c:pt>
                <c:pt idx="2">
                  <c:v>50.01</c:v>
                </c:pt>
                <c:pt idx="3">
                  <c:v>62.56</c:v>
                </c:pt>
                <c:pt idx="4">
                  <c:v>21</c:v>
                </c:pt>
                <c:pt idx="5">
                  <c:v>54.8</c:v>
                </c:pt>
                <c:pt idx="6">
                  <c:v>66.3</c:v>
                </c:pt>
                <c:pt idx="7">
                  <c:v>22.12</c:v>
                </c:pt>
                <c:pt idx="8">
                  <c:v>47.2</c:v>
                </c:pt>
                <c:pt idx="9">
                  <c:v>55.43</c:v>
                </c:pt>
                <c:pt idx="10">
                  <c:v>50</c:v>
                </c:pt>
                <c:pt idx="11">
                  <c:v>57.2</c:v>
                </c:pt>
                <c:pt idx="12">
                  <c:v>32.020000000000003</c:v>
                </c:pt>
                <c:pt idx="13">
                  <c:v>52.5</c:v>
                </c:pt>
                <c:pt idx="14">
                  <c:v>67.989999999999995</c:v>
                </c:pt>
                <c:pt idx="15">
                  <c:v>65.72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B84-AD91-F298ED80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311727"/>
        <c:axId val="1431454111"/>
      </c:barChart>
      <c:catAx>
        <c:axId val="13543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31454111"/>
        <c:crosses val="autoZero"/>
        <c:auto val="1"/>
        <c:lblAlgn val="ctr"/>
        <c:lblOffset val="100"/>
        <c:noMultiLvlLbl val="0"/>
      </c:catAx>
      <c:valAx>
        <c:axId val="14314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431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147637</xdr:colOff>
      <xdr:row>3</xdr:row>
      <xdr:rowOff>42862</xdr:rowOff>
    </xdr:from>
    <xdr:to>
      <xdr:col>17</xdr:col>
      <xdr:colOff>452437</xdr:colOff>
      <xdr:row>17</xdr:row>
      <xdr:rowOff>119062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25EDDAD-A8B9-4641-B1C2-4284AF35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9EC5-D650-4391-B4CF-8050A4EBAA2F}">
  <dimension ref="A1:I63"/>
  <sheetViews>
    <sheetView tabSelected="1" zoomScaleNormal="100" workbookViewId="0"/>
  </sheetViews>
  <sheetFormatPr defaultRowHeight="15" x14ac:dyDescent="0.25"/>
  <cols>
    <col min="1" max="1" width="23.42578125" bestFit="1" customWidth="1"/>
    <col min="2" max="2" width="9.42578125" customWidth="1"/>
    <col min="3" max="3" width="14.85546875" customWidth="1"/>
    <col min="4" max="4" width="12.5703125" customWidth="1"/>
    <col min="5" max="5" width="9.42578125" customWidth="1"/>
    <col min="6" max="6" width="17.42578125" bestFit="1" customWidth="1"/>
    <col min="7" max="7" width="11.42578125" customWidth="1"/>
    <col min="9" max="9" width="15.28515625" bestFit="1" customWidth="1"/>
  </cols>
  <sheetData>
    <row r="1" spans="1:9" x14ac:dyDescent="0.25">
      <c r="A1" s="2" t="s">
        <v>43</v>
      </c>
    </row>
    <row r="3" spans="1:9" x14ac:dyDescent="0.25">
      <c r="I3" s="2" t="s">
        <v>45</v>
      </c>
    </row>
    <row r="4" spans="1:9" x14ac:dyDescent="0.25">
      <c r="A4" t="s">
        <v>16</v>
      </c>
      <c r="B4" t="s">
        <v>17</v>
      </c>
      <c r="C4" t="s">
        <v>18</v>
      </c>
      <c r="D4" t="s">
        <v>24</v>
      </c>
      <c r="I4" s="14" t="s">
        <v>68</v>
      </c>
    </row>
    <row r="5" spans="1:9" x14ac:dyDescent="0.25">
      <c r="A5" t="s">
        <v>8</v>
      </c>
      <c r="B5" s="1">
        <v>69.12</v>
      </c>
      <c r="C5" t="str">
        <f>IF(B5&gt;50,"kirándulás","torta")</f>
        <v>kirándulás</v>
      </c>
      <c r="D5">
        <f>IF(B5&gt;60,100000,"")</f>
        <v>100000</v>
      </c>
      <c r="F5" t="s">
        <v>19</v>
      </c>
      <c r="G5" s="1">
        <f>MAX(B5:B20)</f>
        <v>69.12</v>
      </c>
      <c r="I5" t="str">
        <f>IF(B5&gt;50, "kirándulás", IF(B5&gt;=25, "torta", ""))</f>
        <v>kirándulás</v>
      </c>
    </row>
    <row r="6" spans="1:9" x14ac:dyDescent="0.25">
      <c r="A6" t="s">
        <v>9</v>
      </c>
      <c r="B6" s="1">
        <v>49.99</v>
      </c>
      <c r="C6" t="str">
        <f t="shared" ref="C6:C20" si="0">IF(B6&gt;50,"kirándulás","torta")</f>
        <v>torta</v>
      </c>
      <c r="D6" t="str">
        <f t="shared" ref="D6:D20" si="1">IF(B6&gt;60,100000,"")</f>
        <v/>
      </c>
      <c r="F6" t="s">
        <v>20</v>
      </c>
      <c r="G6" s="1">
        <f>MIN(B5:B20)</f>
        <v>21</v>
      </c>
      <c r="I6" t="str">
        <f t="shared" ref="I6:I20" si="2">IF(B6&gt;50, "kirándulás", IF(B6&gt;=25, "torta", ""))</f>
        <v>torta</v>
      </c>
    </row>
    <row r="7" spans="1:9" x14ac:dyDescent="0.25">
      <c r="A7" t="s">
        <v>10</v>
      </c>
      <c r="B7" s="1">
        <v>50.01</v>
      </c>
      <c r="C7" t="str">
        <f t="shared" si="0"/>
        <v>kirándulás</v>
      </c>
      <c r="D7" t="str">
        <f t="shared" si="1"/>
        <v/>
      </c>
      <c r="I7" t="str">
        <f t="shared" si="2"/>
        <v>kirándulás</v>
      </c>
    </row>
    <row r="8" spans="1:9" x14ac:dyDescent="0.25">
      <c r="A8" t="s">
        <v>11</v>
      </c>
      <c r="B8" s="1">
        <v>62.56</v>
      </c>
      <c r="C8" t="str">
        <f t="shared" si="0"/>
        <v>kirándulás</v>
      </c>
      <c r="D8">
        <f t="shared" si="1"/>
        <v>100000</v>
      </c>
      <c r="F8" t="s">
        <v>23</v>
      </c>
      <c r="G8">
        <f>COUNTIF(A5:A20,"*")</f>
        <v>16</v>
      </c>
      <c r="I8" t="str">
        <f t="shared" si="2"/>
        <v>kirándulás</v>
      </c>
    </row>
    <row r="9" spans="1:9" x14ac:dyDescent="0.25">
      <c r="A9" t="s">
        <v>12</v>
      </c>
      <c r="B9" s="1">
        <v>21</v>
      </c>
      <c r="C9" t="str">
        <f t="shared" si="0"/>
        <v>torta</v>
      </c>
      <c r="D9" t="str">
        <f t="shared" si="1"/>
        <v/>
      </c>
      <c r="F9" t="s">
        <v>21</v>
      </c>
      <c r="G9">
        <f>COUNTIF(C5:C20,"kirándulás")</f>
        <v>10</v>
      </c>
      <c r="I9" t="str">
        <f t="shared" si="2"/>
        <v/>
      </c>
    </row>
    <row r="10" spans="1:9" x14ac:dyDescent="0.25">
      <c r="A10" t="s">
        <v>13</v>
      </c>
      <c r="B10" s="1">
        <v>54.8</v>
      </c>
      <c r="C10" t="str">
        <f t="shared" si="0"/>
        <v>kirándulás</v>
      </c>
      <c r="D10" t="str">
        <f t="shared" si="1"/>
        <v/>
      </c>
      <c r="F10" t="s">
        <v>22</v>
      </c>
      <c r="G10">
        <f>COUNTIF(C5:C20,"torta")</f>
        <v>6</v>
      </c>
      <c r="I10" t="str">
        <f t="shared" si="2"/>
        <v>kirándulás</v>
      </c>
    </row>
    <row r="11" spans="1:9" x14ac:dyDescent="0.25">
      <c r="A11" t="s">
        <v>14</v>
      </c>
      <c r="B11" s="1">
        <v>66.3</v>
      </c>
      <c r="C11" t="str">
        <f t="shared" si="0"/>
        <v>kirándulás</v>
      </c>
      <c r="D11">
        <f t="shared" si="1"/>
        <v>100000</v>
      </c>
      <c r="I11" t="str">
        <f t="shared" si="2"/>
        <v>kirándulás</v>
      </c>
    </row>
    <row r="12" spans="1:9" x14ac:dyDescent="0.25">
      <c r="A12" t="s">
        <v>15</v>
      </c>
      <c r="B12" s="1">
        <v>22.12</v>
      </c>
      <c r="C12" t="str">
        <f t="shared" si="0"/>
        <v>torta</v>
      </c>
      <c r="D12" t="str">
        <f t="shared" si="1"/>
        <v/>
      </c>
      <c r="F12" t="s">
        <v>25</v>
      </c>
      <c r="G12">
        <f>SUM(D5:D20)</f>
        <v>500000</v>
      </c>
      <c r="I12" t="str">
        <f t="shared" si="2"/>
        <v/>
      </c>
    </row>
    <row r="13" spans="1:9" x14ac:dyDescent="0.25">
      <c r="A13" t="s">
        <v>0</v>
      </c>
      <c r="B13" s="1">
        <v>47.2</v>
      </c>
      <c r="C13" t="str">
        <f t="shared" si="0"/>
        <v>torta</v>
      </c>
      <c r="D13" t="str">
        <f t="shared" si="1"/>
        <v/>
      </c>
      <c r="I13" t="str">
        <f t="shared" si="2"/>
        <v>torta</v>
      </c>
    </row>
    <row r="14" spans="1:9" x14ac:dyDescent="0.25">
      <c r="A14" t="s">
        <v>1</v>
      </c>
      <c r="B14" s="1">
        <v>55.43</v>
      </c>
      <c r="C14" t="str">
        <f t="shared" si="0"/>
        <v>kirándulás</v>
      </c>
      <c r="D14" t="str">
        <f t="shared" si="1"/>
        <v/>
      </c>
      <c r="I14" t="str">
        <f t="shared" si="2"/>
        <v>kirándulás</v>
      </c>
    </row>
    <row r="15" spans="1:9" x14ac:dyDescent="0.25">
      <c r="A15" t="s">
        <v>2</v>
      </c>
      <c r="B15" s="1">
        <v>50</v>
      </c>
      <c r="C15" t="str">
        <f t="shared" si="0"/>
        <v>torta</v>
      </c>
      <c r="D15" t="str">
        <f t="shared" si="1"/>
        <v/>
      </c>
      <c r="I15" t="str">
        <f t="shared" si="2"/>
        <v>torta</v>
      </c>
    </row>
    <row r="16" spans="1:9" x14ac:dyDescent="0.25">
      <c r="A16" t="s">
        <v>3</v>
      </c>
      <c r="B16" s="1">
        <v>57.2</v>
      </c>
      <c r="C16" t="str">
        <f t="shared" si="0"/>
        <v>kirándulás</v>
      </c>
      <c r="D16" t="str">
        <f t="shared" si="1"/>
        <v/>
      </c>
      <c r="I16" t="str">
        <f t="shared" si="2"/>
        <v>kirándulás</v>
      </c>
    </row>
    <row r="17" spans="1:9" x14ac:dyDescent="0.25">
      <c r="A17" t="s">
        <v>4</v>
      </c>
      <c r="B17" s="1">
        <v>32.020000000000003</v>
      </c>
      <c r="C17" t="str">
        <f t="shared" si="0"/>
        <v>torta</v>
      </c>
      <c r="D17" t="str">
        <f t="shared" si="1"/>
        <v/>
      </c>
      <c r="I17" t="str">
        <f t="shared" si="2"/>
        <v>torta</v>
      </c>
    </row>
    <row r="18" spans="1:9" x14ac:dyDescent="0.25">
      <c r="A18" t="s">
        <v>5</v>
      </c>
      <c r="B18" s="1">
        <v>52.5</v>
      </c>
      <c r="C18" t="str">
        <f t="shared" si="0"/>
        <v>kirándulás</v>
      </c>
      <c r="D18" t="str">
        <f t="shared" si="1"/>
        <v/>
      </c>
      <c r="I18" t="str">
        <f t="shared" si="2"/>
        <v>kirándulás</v>
      </c>
    </row>
    <row r="19" spans="1:9" x14ac:dyDescent="0.25">
      <c r="A19" t="s">
        <v>6</v>
      </c>
      <c r="B19" s="1">
        <v>67.989999999999995</v>
      </c>
      <c r="C19" t="str">
        <f t="shared" si="0"/>
        <v>kirándulás</v>
      </c>
      <c r="D19">
        <f t="shared" si="1"/>
        <v>100000</v>
      </c>
      <c r="I19" t="str">
        <f t="shared" si="2"/>
        <v>kirándulás</v>
      </c>
    </row>
    <row r="20" spans="1:9" x14ac:dyDescent="0.25">
      <c r="A20" t="s">
        <v>7</v>
      </c>
      <c r="B20" s="1">
        <v>65.72</v>
      </c>
      <c r="C20" t="str">
        <f t="shared" si="0"/>
        <v>kirándulás</v>
      </c>
      <c r="D20">
        <f t="shared" si="1"/>
        <v>100000</v>
      </c>
      <c r="I20" t="str">
        <f t="shared" si="2"/>
        <v>kirándulás</v>
      </c>
    </row>
    <row r="21" spans="1:9" x14ac:dyDescent="0.25">
      <c r="B21" s="1"/>
    </row>
    <row r="22" spans="1:9" x14ac:dyDescent="0.25">
      <c r="B22" s="1"/>
    </row>
    <row r="23" spans="1:9" x14ac:dyDescent="0.25">
      <c r="B23" s="1"/>
    </row>
    <row r="24" spans="1:9" x14ac:dyDescent="0.25">
      <c r="A24" s="2" t="s">
        <v>44</v>
      </c>
    </row>
    <row r="27" spans="1:9" x14ac:dyDescent="0.25">
      <c r="A27" s="3" t="s">
        <v>26</v>
      </c>
      <c r="B27" s="3" t="s">
        <v>29</v>
      </c>
      <c r="C27" s="3" t="s">
        <v>30</v>
      </c>
      <c r="D27" s="4" t="s">
        <v>31</v>
      </c>
      <c r="E27" s="5" t="s">
        <v>32</v>
      </c>
      <c r="F27" s="6" t="s">
        <v>33</v>
      </c>
      <c r="G27" s="7" t="s">
        <v>34</v>
      </c>
    </row>
    <row r="28" spans="1:9" x14ac:dyDescent="0.25">
      <c r="A28" s="8" t="s">
        <v>27</v>
      </c>
      <c r="B28" s="8" t="s">
        <v>42</v>
      </c>
      <c r="C28" s="8">
        <v>28</v>
      </c>
      <c r="D28" s="9">
        <f>IF(C28&gt;20, 4000, 2000)</f>
        <v>4000</v>
      </c>
      <c r="E28" s="10">
        <f>IF(C28&lt;=20, 2000, C28*100)</f>
        <v>2800</v>
      </c>
      <c r="F28" s="11">
        <f>IF(C28&lt;=40, C28*100, 4000)</f>
        <v>2800</v>
      </c>
      <c r="G28" s="12">
        <f>1000 + IF(C28&lt;=20, C28*50, C28*100)</f>
        <v>3800</v>
      </c>
    </row>
    <row r="29" spans="1:9" x14ac:dyDescent="0.25">
      <c r="A29" s="8" t="s">
        <v>28</v>
      </c>
      <c r="B29" s="8" t="s">
        <v>41</v>
      </c>
      <c r="C29" s="8">
        <v>16</v>
      </c>
      <c r="D29" s="9">
        <f t="shared" ref="D29:D32" si="3">IF(C29&gt;20, 4000, 2000)</f>
        <v>2000</v>
      </c>
      <c r="E29" s="10">
        <f t="shared" ref="E29:E32" si="4">IF(C29&lt;=20, 2000, C29*100)</f>
        <v>2000</v>
      </c>
      <c r="F29" s="11">
        <f t="shared" ref="F29:F32" si="5">IF(C29&lt;=40, C29*100, 4000)</f>
        <v>1600</v>
      </c>
      <c r="G29" s="12">
        <f t="shared" ref="G29:G32" si="6">1000 + IF(C29&lt;=20, C29*50, C29*100)</f>
        <v>1800</v>
      </c>
    </row>
    <row r="30" spans="1:9" x14ac:dyDescent="0.25">
      <c r="A30" s="8" t="s">
        <v>35</v>
      </c>
      <c r="B30" s="8" t="s">
        <v>40</v>
      </c>
      <c r="C30" s="8">
        <v>44</v>
      </c>
      <c r="D30" s="9">
        <f t="shared" si="3"/>
        <v>4000</v>
      </c>
      <c r="E30" s="10">
        <f t="shared" si="4"/>
        <v>4400</v>
      </c>
      <c r="F30" s="11">
        <f t="shared" si="5"/>
        <v>4000</v>
      </c>
      <c r="G30" s="12">
        <f t="shared" si="6"/>
        <v>5400</v>
      </c>
    </row>
    <row r="31" spans="1:9" x14ac:dyDescent="0.25">
      <c r="A31" s="8" t="s">
        <v>36</v>
      </c>
      <c r="B31" s="8" t="s">
        <v>39</v>
      </c>
      <c r="C31" s="8">
        <v>3</v>
      </c>
      <c r="D31" s="9">
        <f t="shared" si="3"/>
        <v>2000</v>
      </c>
      <c r="E31" s="10">
        <f t="shared" si="4"/>
        <v>2000</v>
      </c>
      <c r="F31" s="11">
        <f t="shared" si="5"/>
        <v>300</v>
      </c>
      <c r="G31" s="12">
        <f t="shared" si="6"/>
        <v>1150</v>
      </c>
    </row>
    <row r="32" spans="1:9" x14ac:dyDescent="0.25">
      <c r="A32" s="8" t="s">
        <v>37</v>
      </c>
      <c r="B32" s="8" t="s">
        <v>38</v>
      </c>
      <c r="C32" s="8">
        <v>56</v>
      </c>
      <c r="D32" s="9">
        <f t="shared" si="3"/>
        <v>4000</v>
      </c>
      <c r="E32" s="10">
        <f t="shared" si="4"/>
        <v>5600</v>
      </c>
      <c r="F32" s="11">
        <f t="shared" si="5"/>
        <v>4000</v>
      </c>
      <c r="G32" s="12">
        <f t="shared" si="6"/>
        <v>6600</v>
      </c>
    </row>
    <row r="44" spans="1:2" x14ac:dyDescent="0.25">
      <c r="A44" s="14" t="s">
        <v>69</v>
      </c>
    </row>
    <row r="46" spans="1:2" x14ac:dyDescent="0.25">
      <c r="A46" s="13" t="s">
        <v>46</v>
      </c>
      <c r="B46" s="13" t="s">
        <v>61</v>
      </c>
    </row>
    <row r="47" spans="1:2" x14ac:dyDescent="0.25">
      <c r="A47" s="13" t="s">
        <v>47</v>
      </c>
      <c r="B47" s="13" t="s">
        <v>62</v>
      </c>
    </row>
    <row r="48" spans="1:2" x14ac:dyDescent="0.25">
      <c r="A48" s="13" t="s">
        <v>48</v>
      </c>
      <c r="B48" s="13" t="s">
        <v>57</v>
      </c>
    </row>
    <row r="49" spans="1:2" x14ac:dyDescent="0.25">
      <c r="A49" s="13" t="s">
        <v>49</v>
      </c>
      <c r="B49" s="13" t="s">
        <v>58</v>
      </c>
    </row>
    <row r="50" spans="1:2" x14ac:dyDescent="0.25">
      <c r="A50" s="13" t="s">
        <v>50</v>
      </c>
      <c r="B50" s="13" t="s">
        <v>59</v>
      </c>
    </row>
    <row r="51" spans="1:2" x14ac:dyDescent="0.25">
      <c r="A51" s="13" t="s">
        <v>51</v>
      </c>
      <c r="B51" s="13" t="s">
        <v>63</v>
      </c>
    </row>
    <row r="52" spans="1:2" x14ac:dyDescent="0.25">
      <c r="A52" s="13" t="s">
        <v>52</v>
      </c>
      <c r="B52" s="13" t="s">
        <v>64</v>
      </c>
    </row>
    <row r="53" spans="1:2" x14ac:dyDescent="0.25">
      <c r="A53" s="13" t="s">
        <v>53</v>
      </c>
      <c r="B53" s="13" t="s">
        <v>65</v>
      </c>
    </row>
    <row r="54" spans="1:2" x14ac:dyDescent="0.25">
      <c r="A54" s="13" t="s">
        <v>54</v>
      </c>
      <c r="B54" s="13" t="s">
        <v>66</v>
      </c>
    </row>
    <row r="55" spans="1:2" x14ac:dyDescent="0.25">
      <c r="A55" s="13" t="s">
        <v>55</v>
      </c>
      <c r="B55" s="13" t="s">
        <v>67</v>
      </c>
    </row>
    <row r="56" spans="1:2" x14ac:dyDescent="0.25">
      <c r="A56" s="13" t="s">
        <v>56</v>
      </c>
      <c r="B56" s="13" t="s">
        <v>60</v>
      </c>
    </row>
    <row r="57" spans="1:2" x14ac:dyDescent="0.25">
      <c r="A57" s="13"/>
      <c r="B57" s="13"/>
    </row>
    <row r="58" spans="1:2" x14ac:dyDescent="0.25">
      <c r="A58" s="13"/>
      <c r="B58" s="13"/>
    </row>
    <row r="59" spans="1:2" x14ac:dyDescent="0.25">
      <c r="A59" s="13"/>
      <c r="B59" s="13"/>
    </row>
    <row r="60" spans="1:2" x14ac:dyDescent="0.25">
      <c r="A60" s="13"/>
      <c r="B60" s="13"/>
    </row>
    <row r="61" spans="1:2" x14ac:dyDescent="0.25">
      <c r="A61" s="13"/>
      <c r="B61" s="13"/>
    </row>
    <row r="62" spans="1:2" x14ac:dyDescent="0.25">
      <c r="A62" s="13"/>
      <c r="B62" s="13"/>
    </row>
    <row r="63" spans="1:2" x14ac:dyDescent="0.25">
      <c r="A63" s="13"/>
      <c r="B63" s="1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6dadf59cbf163bf6d5e581b3950e9b6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38ff1feae400bc53cf28fa6d8a1cf464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E1E19E-1348-4FA8-BAE7-0BC06755AB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8ABB2C-5FA9-4234-A41F-6E37BBEC72F3}">
  <ds:schemaRefs>
    <ds:schemaRef ds:uri="http://schemas.microsoft.com/office/2006/documentManagement/types"/>
    <ds:schemaRef ds:uri="d03852db-04d3-4377-a8c3-fe9a234be78f"/>
    <ds:schemaRef ds:uri="http://purl.org/dc/elements/1.1/"/>
    <ds:schemaRef ds:uri="http://schemas.microsoft.com/office/2006/metadata/properties"/>
    <ds:schemaRef ds:uri="d03630f2-9d39-4cad-954d-8be6d2bd6cde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68A0117-DD67-4BED-B7F0-B8B1754391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2022-07-02T13:07:30Z</dcterms:created>
  <dcterms:modified xsi:type="dcterms:W3CDTF">2025-03-11T14:38:40Z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