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240" yWindow="75" windowWidth="14940" windowHeight="8520" tabRatio="887"/>
  </bookViews>
  <sheets>
    <sheet name="Ｈ29決算" sheetId="61" r:id="rId1"/>
    <sheet name="Ｈ29決算(11月末見込み)" sheetId="63" r:id="rId2"/>
    <sheet name="ユニホーム基金決算" sheetId="62" r:id="rId3"/>
  </sheets>
  <calcPr calcId="152511"/>
</workbook>
</file>

<file path=xl/calcChain.xml><?xml version="1.0" encoding="utf-8"?>
<calcChain xmlns="http://schemas.openxmlformats.org/spreadsheetml/2006/main">
  <c r="I49" i="61"/>
  <c r="W35" l="1"/>
  <c r="F49" i="63" l="1"/>
  <c r="L48"/>
  <c r="L47"/>
  <c r="L46"/>
  <c r="L45"/>
  <c r="L44"/>
  <c r="L43"/>
  <c r="L42"/>
  <c r="L41"/>
  <c r="W39"/>
  <c r="W38"/>
  <c r="W37"/>
  <c r="W36"/>
  <c r="W34"/>
  <c r="W33"/>
  <c r="W32"/>
  <c r="F27"/>
  <c r="L26"/>
  <c r="L25"/>
  <c r="L24"/>
  <c r="W23"/>
  <c r="W24" s="1"/>
  <c r="I23" s="1"/>
  <c r="L23" s="1"/>
  <c r="L22"/>
  <c r="W21"/>
  <c r="L21"/>
  <c r="W20"/>
  <c r="L19"/>
  <c r="W18"/>
  <c r="W17"/>
  <c r="W16"/>
  <c r="W15"/>
  <c r="W14"/>
  <c r="W13"/>
  <c r="W12"/>
  <c r="W11"/>
  <c r="W10"/>
  <c r="W9"/>
  <c r="L9"/>
  <c r="W8"/>
  <c r="L7"/>
  <c r="W22" l="1"/>
  <c r="I20" s="1"/>
  <c r="L20" s="1"/>
  <c r="W35"/>
  <c r="I32" s="1"/>
  <c r="I49" s="1"/>
  <c r="M52" s="1"/>
  <c r="W19"/>
  <c r="I8" s="1"/>
  <c r="W40"/>
  <c r="I36" s="1"/>
  <c r="L36" s="1"/>
  <c r="L8"/>
  <c r="I27"/>
  <c r="W38" i="61"/>
  <c r="W39"/>
  <c r="W34"/>
  <c r="W18"/>
  <c r="F21" i="62"/>
  <c r="F16"/>
  <c r="F9"/>
  <c r="B21" s="1"/>
  <c r="I21" s="1"/>
  <c r="L26" i="61"/>
  <c r="F27"/>
  <c r="F49"/>
  <c r="L48"/>
  <c r="L47"/>
  <c r="L46"/>
  <c r="L45"/>
  <c r="L44"/>
  <c r="L43"/>
  <c r="L42"/>
  <c r="L41"/>
  <c r="W37"/>
  <c r="W36"/>
  <c r="W40" s="1"/>
  <c r="I36" s="1"/>
  <c r="L36" s="1"/>
  <c r="W33"/>
  <c r="W32"/>
  <c r="L25"/>
  <c r="L24"/>
  <c r="W23"/>
  <c r="W24" s="1"/>
  <c r="I23" s="1"/>
  <c r="L23" s="1"/>
  <c r="L22"/>
  <c r="W21"/>
  <c r="L21"/>
  <c r="W20"/>
  <c r="L19"/>
  <c r="W17"/>
  <c r="W16"/>
  <c r="W15"/>
  <c r="W14"/>
  <c r="W13"/>
  <c r="W12"/>
  <c r="W11"/>
  <c r="W10"/>
  <c r="W9"/>
  <c r="L9"/>
  <c r="W8"/>
  <c r="W19" s="1"/>
  <c r="L7"/>
  <c r="I32" l="1"/>
  <c r="L32" s="1"/>
  <c r="L49" s="1"/>
  <c r="L32" i="63"/>
  <c r="L49" s="1"/>
  <c r="F52"/>
  <c r="R52" s="1"/>
  <c r="L27"/>
  <c r="W22" i="61"/>
  <c r="I20" s="1"/>
  <c r="L20" s="1"/>
  <c r="I8"/>
  <c r="M52" l="1"/>
  <c r="I27"/>
  <c r="F52" s="1"/>
  <c r="L8"/>
  <c r="R52" l="1"/>
  <c r="L27"/>
</calcChain>
</file>

<file path=xl/sharedStrings.xml><?xml version="1.0" encoding="utf-8"?>
<sst xmlns="http://schemas.openxmlformats.org/spreadsheetml/2006/main" count="223" uniqueCount="84">
  <si>
    <t>収入の部</t>
    <rPh sb="0" eb="2">
      <t>シュウニュウ</t>
    </rPh>
    <rPh sb="3" eb="4">
      <t>ブ</t>
    </rPh>
    <phoneticPr fontId="2"/>
  </si>
  <si>
    <t>単位：円</t>
    <rPh sb="0" eb="2">
      <t>タンイ</t>
    </rPh>
    <rPh sb="3" eb="4">
      <t>エン</t>
    </rPh>
    <phoneticPr fontId="2"/>
  </si>
  <si>
    <t>×</t>
    <phoneticPr fontId="2"/>
  </si>
  <si>
    <t>計</t>
    <rPh sb="0" eb="1">
      <t>ケイ</t>
    </rPh>
    <phoneticPr fontId="2"/>
  </si>
  <si>
    <t>支出の部</t>
    <rPh sb="0" eb="2">
      <t>シシュツ</t>
    </rPh>
    <rPh sb="3" eb="4">
      <t>ブ</t>
    </rPh>
    <phoneticPr fontId="2"/>
  </si>
  <si>
    <t>＝</t>
    <phoneticPr fontId="2"/>
  </si>
  <si>
    <t>収入の部</t>
    <rPh sb="0" eb="2">
      <t>シュウニュウ</t>
    </rPh>
    <rPh sb="3" eb="4">
      <t>ブ</t>
    </rPh>
    <phoneticPr fontId="2"/>
  </si>
  <si>
    <t>単位：円</t>
    <rPh sb="0" eb="2">
      <t>タンイ</t>
    </rPh>
    <rPh sb="3" eb="4">
      <t>エン</t>
    </rPh>
    <phoneticPr fontId="2"/>
  </si>
  <si>
    <t>項　目</t>
    <rPh sb="0" eb="1">
      <t>コウ</t>
    </rPh>
    <rPh sb="2" eb="3">
      <t>メ</t>
    </rPh>
    <phoneticPr fontId="2"/>
  </si>
  <si>
    <t>金　額</t>
    <rPh sb="0" eb="1">
      <t>キン</t>
    </rPh>
    <rPh sb="2" eb="3">
      <t>ガク</t>
    </rPh>
    <phoneticPr fontId="2"/>
  </si>
  <si>
    <t>摘　要</t>
    <rPh sb="0" eb="1">
      <t>チャク</t>
    </rPh>
    <rPh sb="2" eb="3">
      <t>ヨウ</t>
    </rPh>
    <phoneticPr fontId="2"/>
  </si>
  <si>
    <t>　繰越金</t>
    <rPh sb="1" eb="3">
      <t>クリコシ</t>
    </rPh>
    <rPh sb="3" eb="4">
      <t>キン</t>
    </rPh>
    <phoneticPr fontId="2"/>
  </si>
  <si>
    <t>　前年度繰越金</t>
    <rPh sb="1" eb="4">
      <t>ゼンネンド</t>
    </rPh>
    <rPh sb="4" eb="6">
      <t>クリコシ</t>
    </rPh>
    <rPh sb="6" eb="7">
      <t>キン</t>
    </rPh>
    <phoneticPr fontId="2"/>
  </si>
  <si>
    <t>　雑収入</t>
    <rPh sb="1" eb="4">
      <t>ザッシュウニュウ</t>
    </rPh>
    <phoneticPr fontId="2"/>
  </si>
  <si>
    <t>　ユニホーム基金</t>
    <rPh sb="6" eb="8">
      <t>キキン</t>
    </rPh>
    <phoneticPr fontId="2"/>
  </si>
  <si>
    <t>　合　計</t>
    <rPh sb="1" eb="2">
      <t>ゴウ</t>
    </rPh>
    <rPh sb="3" eb="4">
      <t>ケイ</t>
    </rPh>
    <phoneticPr fontId="2"/>
  </si>
  <si>
    <t>支出の部</t>
    <rPh sb="0" eb="2">
      <t>シシュツ</t>
    </rPh>
    <rPh sb="3" eb="4">
      <t>ブ</t>
    </rPh>
    <phoneticPr fontId="2"/>
  </si>
  <si>
    <t>　ユニホーム代</t>
    <rPh sb="6" eb="7">
      <t>ダイ</t>
    </rPh>
    <phoneticPr fontId="2"/>
  </si>
  <si>
    <t>収入合計</t>
    <rPh sb="0" eb="2">
      <t>シュウニュウ</t>
    </rPh>
    <rPh sb="2" eb="4">
      <t>ゴウケイ</t>
    </rPh>
    <phoneticPr fontId="2"/>
  </si>
  <si>
    <t>＝</t>
    <phoneticPr fontId="2"/>
  </si>
  <si>
    <t>次年度繰越金</t>
    <rPh sb="0" eb="3">
      <t>ジネンド</t>
    </rPh>
    <rPh sb="3" eb="5">
      <t>クリコシ</t>
    </rPh>
    <rPh sb="5" eb="6">
      <t>キン</t>
    </rPh>
    <phoneticPr fontId="2"/>
  </si>
  <si>
    <t>支出合計</t>
    <rPh sb="0" eb="2">
      <t>シシュツ</t>
    </rPh>
    <rPh sb="2" eb="4">
      <t>ゴウケイ</t>
    </rPh>
    <phoneticPr fontId="2"/>
  </si>
  <si>
    <t>－</t>
    <phoneticPr fontId="2"/>
  </si>
  <si>
    <t>　3,000×32人</t>
    <rPh sb="9" eb="10">
      <t>ニン</t>
    </rPh>
    <phoneticPr fontId="2"/>
  </si>
  <si>
    <t>ＷＩＺ保護者会一般会計</t>
    <rPh sb="3" eb="6">
      <t>ホゴシャ</t>
    </rPh>
    <rPh sb="6" eb="7">
      <t>カイ</t>
    </rPh>
    <rPh sb="7" eb="9">
      <t>イッパン</t>
    </rPh>
    <rPh sb="9" eb="11">
      <t>カイケイ</t>
    </rPh>
    <phoneticPr fontId="2"/>
  </si>
  <si>
    <t>項目</t>
    <rPh sb="0" eb="2">
      <t>コウモク</t>
    </rPh>
    <phoneticPr fontId="2"/>
  </si>
  <si>
    <t>予算額</t>
    <rPh sb="0" eb="3">
      <t>ヨサンガク</t>
    </rPh>
    <phoneticPr fontId="2"/>
  </si>
  <si>
    <t>決算額</t>
    <rPh sb="0" eb="2">
      <t>ケッサン</t>
    </rPh>
    <rPh sb="2" eb="3">
      <t>ガク</t>
    </rPh>
    <phoneticPr fontId="2"/>
  </si>
  <si>
    <t>比較増減</t>
    <rPh sb="0" eb="2">
      <t>ヒカク</t>
    </rPh>
    <rPh sb="2" eb="4">
      <t>ゾウゲン</t>
    </rPh>
    <phoneticPr fontId="2"/>
  </si>
  <si>
    <t>摘要</t>
    <rPh sb="0" eb="2">
      <t>テキヨウ</t>
    </rPh>
    <phoneticPr fontId="2"/>
  </si>
  <si>
    <t xml:space="preserve"> 繰越金</t>
    <rPh sb="1" eb="3">
      <t>クリコシ</t>
    </rPh>
    <rPh sb="3" eb="4">
      <t>キン</t>
    </rPh>
    <phoneticPr fontId="2"/>
  </si>
  <si>
    <t xml:space="preserve"> 前年度繰越金</t>
    <rPh sb="1" eb="4">
      <t>ゼンネンド</t>
    </rPh>
    <rPh sb="4" eb="6">
      <t>クリコシ</t>
    </rPh>
    <rPh sb="6" eb="7">
      <t>キン</t>
    </rPh>
    <phoneticPr fontId="2"/>
  </si>
  <si>
    <t xml:space="preserve"> 会費</t>
    <rPh sb="1" eb="3">
      <t>カイヒ</t>
    </rPh>
    <phoneticPr fontId="2"/>
  </si>
  <si>
    <t xml:space="preserve"> 年会費</t>
    <rPh sb="1" eb="4">
      <t>ネンカイヒ</t>
    </rPh>
    <phoneticPr fontId="2"/>
  </si>
  <si>
    <t>×</t>
    <phoneticPr fontId="2"/>
  </si>
  <si>
    <t xml:space="preserve"> 月会費</t>
    <rPh sb="1" eb="2">
      <t>ツキ</t>
    </rPh>
    <rPh sb="2" eb="4">
      <t>カイヒ</t>
    </rPh>
    <phoneticPr fontId="2"/>
  </si>
  <si>
    <t>×</t>
    <phoneticPr fontId="2"/>
  </si>
  <si>
    <t>×</t>
    <phoneticPr fontId="2"/>
  </si>
  <si>
    <t xml:space="preserve"> 卒団生</t>
    <rPh sb="1" eb="2">
      <t>ソツ</t>
    </rPh>
    <rPh sb="2" eb="3">
      <t>ダン</t>
    </rPh>
    <rPh sb="3" eb="4">
      <t>セイ</t>
    </rPh>
    <phoneticPr fontId="2"/>
  </si>
  <si>
    <t xml:space="preserve"> 計</t>
    <rPh sb="1" eb="2">
      <t>ケイ</t>
    </rPh>
    <phoneticPr fontId="2"/>
  </si>
  <si>
    <t xml:space="preserve"> 登録費</t>
    <rPh sb="1" eb="3">
      <t>トウロク</t>
    </rPh>
    <rPh sb="3" eb="4">
      <t>ヒ</t>
    </rPh>
    <phoneticPr fontId="2"/>
  </si>
  <si>
    <t xml:space="preserve"> 個人登録費</t>
    <rPh sb="1" eb="3">
      <t>コジン</t>
    </rPh>
    <rPh sb="3" eb="5">
      <t>トウロク</t>
    </rPh>
    <rPh sb="5" eb="6">
      <t>ヒ</t>
    </rPh>
    <phoneticPr fontId="2"/>
  </si>
  <si>
    <t xml:space="preserve"> ｽﾎﾟｰﾂ少年団加入料</t>
    <rPh sb="6" eb="9">
      <t>ショウネンダン</t>
    </rPh>
    <rPh sb="9" eb="12">
      <t>カニュウリョウ</t>
    </rPh>
    <phoneticPr fontId="2"/>
  </si>
  <si>
    <t>×</t>
    <phoneticPr fontId="2"/>
  </si>
  <si>
    <t xml:space="preserve"> ユニホーム基金</t>
    <rPh sb="6" eb="8">
      <t>キキン</t>
    </rPh>
    <phoneticPr fontId="2"/>
  </si>
  <si>
    <t>ユニホーム基金</t>
    <rPh sb="5" eb="7">
      <t>キキン</t>
    </rPh>
    <phoneticPr fontId="2"/>
  </si>
  <si>
    <t>×</t>
    <phoneticPr fontId="2"/>
  </si>
  <si>
    <t xml:space="preserve"> 雑収入</t>
    <rPh sb="1" eb="4">
      <t>ザッシュウニュウ</t>
    </rPh>
    <phoneticPr fontId="2"/>
  </si>
  <si>
    <t>合計</t>
    <rPh sb="0" eb="1">
      <t>ゴウ</t>
    </rPh>
    <rPh sb="1" eb="2">
      <t>ケイ</t>
    </rPh>
    <phoneticPr fontId="2"/>
  </si>
  <si>
    <t xml:space="preserve"> スポーツ保険</t>
    <rPh sb="5" eb="7">
      <t>ホケン</t>
    </rPh>
    <phoneticPr fontId="2"/>
  </si>
  <si>
    <t xml:space="preserve"> 選手</t>
    <rPh sb="1" eb="3">
      <t>センシュ</t>
    </rPh>
    <phoneticPr fontId="2"/>
  </si>
  <si>
    <t>×</t>
    <phoneticPr fontId="2"/>
  </si>
  <si>
    <t xml:space="preserve"> コーチ</t>
    <phoneticPr fontId="2"/>
  </si>
  <si>
    <t xml:space="preserve"> 振込手数料</t>
    <rPh sb="1" eb="3">
      <t>フリコ</t>
    </rPh>
    <rPh sb="3" eb="5">
      <t>テスウ</t>
    </rPh>
    <rPh sb="5" eb="6">
      <t>リョウ</t>
    </rPh>
    <phoneticPr fontId="2"/>
  </si>
  <si>
    <t xml:space="preserve"> 県ﾁｰﾑ加盟料(男）</t>
    <rPh sb="1" eb="2">
      <t>ケン</t>
    </rPh>
    <rPh sb="5" eb="8">
      <t>カメイリョウ</t>
    </rPh>
    <rPh sb="9" eb="10">
      <t>ダン</t>
    </rPh>
    <phoneticPr fontId="2"/>
  </si>
  <si>
    <t xml:space="preserve"> 県ﾁｰﾑ加盟料(女）</t>
    <rPh sb="1" eb="2">
      <t>ケン</t>
    </rPh>
    <rPh sb="5" eb="8">
      <t>カメイリョウ</t>
    </rPh>
    <rPh sb="9" eb="10">
      <t>オンナ</t>
    </rPh>
    <phoneticPr fontId="2"/>
  </si>
  <si>
    <t xml:space="preserve"> ｽﾎﾟｰﾂ少年団加入料(男）</t>
    <rPh sb="6" eb="9">
      <t>ショウネンダン</t>
    </rPh>
    <rPh sb="9" eb="12">
      <t>カニュウリョウ</t>
    </rPh>
    <rPh sb="13" eb="14">
      <t>ダン</t>
    </rPh>
    <phoneticPr fontId="2"/>
  </si>
  <si>
    <t xml:space="preserve"> ｽﾎﾟｰﾂ少年団加入料(女）</t>
    <rPh sb="6" eb="9">
      <t>ショウネンダン</t>
    </rPh>
    <rPh sb="9" eb="12">
      <t>カニュウリョウ</t>
    </rPh>
    <rPh sb="13" eb="14">
      <t>オンナ</t>
    </rPh>
    <phoneticPr fontId="2"/>
  </si>
  <si>
    <t xml:space="preserve"> 大会参加費</t>
    <rPh sb="1" eb="3">
      <t>タイカイ</t>
    </rPh>
    <rPh sb="3" eb="5">
      <t>サンカ</t>
    </rPh>
    <rPh sb="5" eb="6">
      <t>ヒ</t>
    </rPh>
    <phoneticPr fontId="2"/>
  </si>
  <si>
    <t xml:space="preserve"> 備品・用具費</t>
    <rPh sb="1" eb="3">
      <t>ビヒン</t>
    </rPh>
    <rPh sb="4" eb="6">
      <t>ヨウグ</t>
    </rPh>
    <rPh sb="6" eb="7">
      <t>ヒ</t>
    </rPh>
    <phoneticPr fontId="2"/>
  </si>
  <si>
    <t xml:space="preserve"> 事務・印刷費</t>
    <rPh sb="1" eb="3">
      <t>ジム</t>
    </rPh>
    <rPh sb="4" eb="6">
      <t>インサツ</t>
    </rPh>
    <rPh sb="6" eb="7">
      <t>ヒ</t>
    </rPh>
    <phoneticPr fontId="2"/>
  </si>
  <si>
    <t xml:space="preserve"> 助成金</t>
    <rPh sb="1" eb="4">
      <t>ジョセイキン</t>
    </rPh>
    <phoneticPr fontId="2"/>
  </si>
  <si>
    <t xml:space="preserve"> 交際費</t>
    <rPh sb="1" eb="4">
      <t>コウサイヒ</t>
    </rPh>
    <phoneticPr fontId="2"/>
  </si>
  <si>
    <t xml:space="preserve"> 総会・大会懇親会費等</t>
    <rPh sb="1" eb="3">
      <t>ソウカイ</t>
    </rPh>
    <rPh sb="4" eb="6">
      <t>タイカイ</t>
    </rPh>
    <rPh sb="6" eb="8">
      <t>コンシン</t>
    </rPh>
    <rPh sb="8" eb="9">
      <t>カイ</t>
    </rPh>
    <rPh sb="9" eb="10">
      <t>ヒ</t>
    </rPh>
    <rPh sb="10" eb="11">
      <t>トウ</t>
    </rPh>
    <phoneticPr fontId="2"/>
  </si>
  <si>
    <t xml:space="preserve"> 雑費</t>
    <rPh sb="1" eb="3">
      <t>ザッピ</t>
    </rPh>
    <phoneticPr fontId="2"/>
  </si>
  <si>
    <t xml:space="preserve"> 予備費</t>
    <rPh sb="1" eb="4">
      <t>ヨビヒ</t>
    </rPh>
    <phoneticPr fontId="2"/>
  </si>
  <si>
    <t>収支差額</t>
    <rPh sb="0" eb="2">
      <t>シュウシ</t>
    </rPh>
    <rPh sb="2" eb="4">
      <t>サガク</t>
    </rPh>
    <phoneticPr fontId="2"/>
  </si>
  <si>
    <t>-</t>
    <phoneticPr fontId="2"/>
  </si>
  <si>
    <t>　利息</t>
    <rPh sb="1" eb="3">
      <t>リソク</t>
    </rPh>
    <phoneticPr fontId="2"/>
  </si>
  <si>
    <t>　</t>
    <phoneticPr fontId="2"/>
  </si>
  <si>
    <t xml:space="preserve">平成 29 年度収支決算書 </t>
    <rPh sb="0" eb="2">
      <t>ヘイセイ</t>
    </rPh>
    <rPh sb="6" eb="8">
      <t>ネンド</t>
    </rPh>
    <rPh sb="8" eb="10">
      <t>シュウシ</t>
    </rPh>
    <rPh sb="10" eb="12">
      <t>ケッサン</t>
    </rPh>
    <rPh sb="12" eb="13">
      <t>ショ</t>
    </rPh>
    <phoneticPr fontId="2"/>
  </si>
  <si>
    <t>サマフェス会計、栃尾バスケットボール協会より</t>
    <rPh sb="5" eb="7">
      <t>カイケイ</t>
    </rPh>
    <rPh sb="8" eb="10">
      <t>トチオ</t>
    </rPh>
    <rPh sb="18" eb="20">
      <t>キョウカイ</t>
    </rPh>
    <phoneticPr fontId="2"/>
  </si>
  <si>
    <t xml:space="preserve"> 親子レク活動費、女子遠征費補助</t>
    <rPh sb="1" eb="3">
      <t>オヤコ</t>
    </rPh>
    <rPh sb="5" eb="7">
      <t>カツドウ</t>
    </rPh>
    <rPh sb="7" eb="8">
      <t>ヒ</t>
    </rPh>
    <rPh sb="9" eb="11">
      <t>ジョシ</t>
    </rPh>
    <rPh sb="11" eb="13">
      <t>エンセイ</t>
    </rPh>
    <rPh sb="13" eb="14">
      <t>ヒ</t>
    </rPh>
    <rPh sb="14" eb="16">
      <t>ホジョ</t>
    </rPh>
    <phoneticPr fontId="2"/>
  </si>
  <si>
    <t xml:space="preserve"> 追加練習体育館使用料金、コーチチームウエア</t>
    <rPh sb="1" eb="3">
      <t>ツイカ</t>
    </rPh>
    <rPh sb="3" eb="5">
      <t>レンシュウ</t>
    </rPh>
    <rPh sb="5" eb="8">
      <t>タイイクカン</t>
    </rPh>
    <rPh sb="8" eb="11">
      <t>シヨウリョウ</t>
    </rPh>
    <rPh sb="11" eb="12">
      <t>キン</t>
    </rPh>
    <phoneticPr fontId="2"/>
  </si>
  <si>
    <t xml:space="preserve"> 大会参加費振込手数料、事務消耗品等</t>
    <rPh sb="1" eb="3">
      <t>タイカイ</t>
    </rPh>
    <rPh sb="3" eb="6">
      <t>サンカヒ</t>
    </rPh>
    <rPh sb="6" eb="8">
      <t>フリコミ</t>
    </rPh>
    <rPh sb="8" eb="11">
      <t>テスウリョウ</t>
    </rPh>
    <rPh sb="12" eb="14">
      <t>ジム</t>
    </rPh>
    <rPh sb="14" eb="16">
      <t>ショウモウ</t>
    </rPh>
    <rPh sb="16" eb="17">
      <t>ヒン</t>
    </rPh>
    <rPh sb="17" eb="18">
      <t>トウ</t>
    </rPh>
    <phoneticPr fontId="2"/>
  </si>
  <si>
    <t>→ﾕﾆﾎｰﾑ基金（別会計）へ</t>
    <rPh sb="6" eb="8">
      <t>キキン</t>
    </rPh>
    <rPh sb="9" eb="10">
      <t>ベツ</t>
    </rPh>
    <rPh sb="10" eb="12">
      <t>カイケイ</t>
    </rPh>
    <phoneticPr fontId="2"/>
  </si>
  <si>
    <t xml:space="preserve"> ノンスリップシート、救急箱、救急箱補充等</t>
    <rPh sb="11" eb="14">
      <t>キュウキュウバコ</t>
    </rPh>
    <rPh sb="15" eb="18">
      <t>キュウキュウバコ</t>
    </rPh>
    <rPh sb="18" eb="20">
      <t>ホジュウ</t>
    </rPh>
    <rPh sb="20" eb="21">
      <t>トウ</t>
    </rPh>
    <phoneticPr fontId="2"/>
  </si>
  <si>
    <t>　　　　　 　　　　　（収　入　合　計）　　 　　 　  （支　出　合　計）　　　　　　　　（次 年 度 繰 越 金）</t>
    <rPh sb="12" eb="13">
      <t>オサム</t>
    </rPh>
    <rPh sb="14" eb="15">
      <t>ハイ</t>
    </rPh>
    <rPh sb="16" eb="17">
      <t>ゴウ</t>
    </rPh>
    <rPh sb="18" eb="19">
      <t>ケイ</t>
    </rPh>
    <rPh sb="30" eb="31">
      <t>シ</t>
    </rPh>
    <rPh sb="32" eb="33">
      <t>シュツ</t>
    </rPh>
    <rPh sb="34" eb="35">
      <t>ゴウ</t>
    </rPh>
    <rPh sb="36" eb="37">
      <t>ケイ</t>
    </rPh>
    <rPh sb="47" eb="48">
      <t>ツギ</t>
    </rPh>
    <rPh sb="49" eb="50">
      <t>ドシ</t>
    </rPh>
    <rPh sb="51" eb="52">
      <t>ド</t>
    </rPh>
    <rPh sb="53" eb="54">
      <t>クリ</t>
    </rPh>
    <rPh sb="55" eb="56">
      <t>エツ</t>
    </rPh>
    <rPh sb="57" eb="58">
      <t>キン</t>
    </rPh>
    <phoneticPr fontId="2"/>
  </si>
  <si>
    <t>平成29年度ユニホーム基金 決算</t>
    <rPh sb="0" eb="2">
      <t>ヘイセイ</t>
    </rPh>
    <rPh sb="4" eb="6">
      <t>ネンド</t>
    </rPh>
    <rPh sb="11" eb="13">
      <t>キキン</t>
    </rPh>
    <rPh sb="14" eb="16">
      <t>ケッサン</t>
    </rPh>
    <phoneticPr fontId="2"/>
  </si>
  <si>
    <t>各種大会参加費</t>
    <rPh sb="0" eb="2">
      <t>カクシュ</t>
    </rPh>
    <rPh sb="2" eb="4">
      <t>タイカイ</t>
    </rPh>
    <rPh sb="4" eb="6">
      <t>サンカ</t>
    </rPh>
    <rPh sb="6" eb="7">
      <t>ヒ</t>
    </rPh>
    <phoneticPr fontId="2"/>
  </si>
  <si>
    <t xml:space="preserve"> WIZ卒団生寄付、ウィッチーズ寄付、ミニ連強化費</t>
    <rPh sb="4" eb="6">
      <t>ソツダン</t>
    </rPh>
    <rPh sb="6" eb="7">
      <t>セイ</t>
    </rPh>
    <rPh sb="7" eb="9">
      <t>キフ</t>
    </rPh>
    <rPh sb="16" eb="18">
      <t>キフ</t>
    </rPh>
    <rPh sb="21" eb="22">
      <t>レン</t>
    </rPh>
    <rPh sb="22" eb="24">
      <t>キョウカ</t>
    </rPh>
    <rPh sb="24" eb="25">
      <t>ヒ</t>
    </rPh>
    <phoneticPr fontId="2"/>
  </si>
  <si>
    <r>
      <t>平成 29 年度収支決算書</t>
    </r>
    <r>
      <rPr>
        <sz val="14"/>
        <rFont val="ＭＳ Ｐゴシック"/>
        <family val="3"/>
        <charset val="128"/>
      </rPr>
      <t xml:space="preserve"> (見込み)</t>
    </r>
    <rPh sb="0" eb="2">
      <t>ヘイセイ</t>
    </rPh>
    <rPh sb="6" eb="8">
      <t>ネンド</t>
    </rPh>
    <rPh sb="8" eb="10">
      <t>シュウシ</t>
    </rPh>
    <rPh sb="10" eb="12">
      <t>ケッサン</t>
    </rPh>
    <rPh sb="12" eb="13">
      <t>ショ</t>
    </rPh>
    <rPh sb="15" eb="17">
      <t>ミコ</t>
    </rPh>
    <phoneticPr fontId="2"/>
  </si>
  <si>
    <t>H29.11月末作成</t>
    <rPh sb="6" eb="8">
      <t>ガツマツ</t>
    </rPh>
    <rPh sb="8" eb="10">
      <t>サクセイ</t>
    </rPh>
    <phoneticPr fontId="2"/>
  </si>
  <si>
    <t xml:space="preserve"> WIZ卒団生寄付、ウィッチーズ寄付、長岡ミニ連強化費</t>
    <rPh sb="4" eb="6">
      <t>ソツダン</t>
    </rPh>
    <rPh sb="6" eb="7">
      <t>セイ</t>
    </rPh>
    <rPh sb="7" eb="9">
      <t>キフ</t>
    </rPh>
    <rPh sb="16" eb="18">
      <t>キフ</t>
    </rPh>
    <rPh sb="19" eb="21">
      <t>ナガオカ</t>
    </rPh>
    <rPh sb="23" eb="24">
      <t>レン</t>
    </rPh>
    <rPh sb="24" eb="26">
      <t>キョウカ</t>
    </rPh>
    <rPh sb="26" eb="27">
      <t>ヒ</t>
    </rPh>
    <phoneticPr fontId="2"/>
  </si>
</sst>
</file>

<file path=xl/styles.xml><?xml version="1.0" encoding="utf-8"?>
<styleSheet xmlns="http://schemas.openxmlformats.org/spreadsheetml/2006/main">
  <numFmts count="9">
    <numFmt numFmtId="42" formatCode="_ &quot;¥&quot;* #,##0_ ;_ &quot;¥&quot;* \-#,##0_ ;_ &quot;¥&quot;* &quot;-&quot;_ ;_ @_ "/>
    <numFmt numFmtId="176" formatCode="#,##0&quot;円&quot;"/>
    <numFmt numFmtId="177" formatCode="#,##0&quot;人&quot;"/>
    <numFmt numFmtId="178" formatCode="#,##0&quot;ｹ月&quot;"/>
    <numFmt numFmtId="179" formatCode="#,##0;&quot;△ &quot;#,##0"/>
    <numFmt numFmtId="180" formatCode="#,##0&quot;ﾁｰﾑ&quot;"/>
    <numFmt numFmtId="181" formatCode="#,##0_);[Red]\(#,##0\)"/>
    <numFmt numFmtId="182" formatCode="#,##0&quot;ケ月&quot;"/>
    <numFmt numFmtId="183" formatCode="#,##0&quot;回&quot;"/>
  </numFmts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13">
    <xf numFmtId="0" fontId="0" fillId="0" borderId="0" xfId="0">
      <alignment vertical="center"/>
    </xf>
    <xf numFmtId="0" fontId="6" fillId="0" borderId="0" xfId="0" applyFont="1" applyBorder="1">
      <alignment vertical="center"/>
    </xf>
    <xf numFmtId="181" fontId="6" fillId="0" borderId="0" xfId="0" applyNumberFormat="1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vertical="center" shrinkToFit="1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181" fontId="6" fillId="0" borderId="8" xfId="0" applyNumberFormat="1" applyFont="1" applyBorder="1">
      <alignment vertical="center"/>
    </xf>
    <xf numFmtId="181" fontId="6" fillId="0" borderId="11" xfId="0" applyNumberFormat="1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181" fontId="6" fillId="0" borderId="13" xfId="0" applyNumberFormat="1" applyFont="1" applyBorder="1">
      <alignment vertical="center"/>
    </xf>
    <xf numFmtId="181" fontId="6" fillId="0" borderId="16" xfId="0" applyNumberFormat="1" applyFont="1" applyBorder="1">
      <alignment vertical="center"/>
    </xf>
    <xf numFmtId="0" fontId="6" fillId="0" borderId="18" xfId="0" applyFont="1" applyBorder="1">
      <alignment vertical="center"/>
    </xf>
    <xf numFmtId="0" fontId="6" fillId="0" borderId="19" xfId="0" applyFont="1" applyBorder="1">
      <alignment vertical="center"/>
    </xf>
    <xf numFmtId="181" fontId="6" fillId="0" borderId="18" xfId="0" applyNumberFormat="1" applyFont="1" applyBorder="1">
      <alignment vertical="center"/>
    </xf>
    <xf numFmtId="181" fontId="6" fillId="0" borderId="21" xfId="0" applyNumberFormat="1" applyFont="1" applyBorder="1">
      <alignment vertical="center"/>
    </xf>
    <xf numFmtId="0" fontId="6" fillId="0" borderId="30" xfId="0" applyFont="1" applyBorder="1">
      <alignment vertical="center"/>
    </xf>
    <xf numFmtId="0" fontId="6" fillId="0" borderId="37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181" fontId="6" fillId="0" borderId="0" xfId="0" applyNumberFormat="1" applyFont="1" applyFill="1" applyBorder="1">
      <alignment vertical="center"/>
    </xf>
    <xf numFmtId="181" fontId="6" fillId="0" borderId="38" xfId="0" applyNumberFormat="1" applyFont="1" applyBorder="1">
      <alignment vertical="center"/>
    </xf>
    <xf numFmtId="0" fontId="6" fillId="0" borderId="0" xfId="0" applyFont="1" applyAlignment="1">
      <alignment horizontal="right" vertical="center"/>
    </xf>
    <xf numFmtId="0" fontId="8" fillId="0" borderId="39" xfId="0" applyFont="1" applyBorder="1">
      <alignment vertical="center"/>
    </xf>
    <xf numFmtId="0" fontId="8" fillId="0" borderId="42" xfId="0" applyFont="1" applyBorder="1" applyAlignment="1">
      <alignment horizontal="center" vertical="center"/>
    </xf>
    <xf numFmtId="178" fontId="8" fillId="0" borderId="42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6" fillId="2" borderId="43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4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180" fontId="9" fillId="0" borderId="41" xfId="0" applyNumberFormat="1" applyFont="1" applyBorder="1" applyAlignment="1">
      <alignment vertical="center"/>
    </xf>
    <xf numFmtId="180" fontId="9" fillId="0" borderId="40" xfId="0" applyNumberFormat="1" applyFont="1" applyBorder="1" applyAlignment="1">
      <alignment vertical="center"/>
    </xf>
    <xf numFmtId="180" fontId="9" fillId="0" borderId="13" xfId="0" applyNumberFormat="1" applyFont="1" applyBorder="1" applyAlignment="1">
      <alignment vertical="center"/>
    </xf>
    <xf numFmtId="0" fontId="9" fillId="0" borderId="59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177" fontId="9" fillId="0" borderId="42" xfId="0" applyNumberFormat="1" applyFont="1" applyBorder="1" applyAlignment="1">
      <alignment horizontal="right" vertical="center"/>
    </xf>
    <xf numFmtId="0" fontId="4" fillId="0" borderId="39" xfId="0" applyFont="1" applyBorder="1" applyAlignment="1">
      <alignment horizontal="center" vertical="center"/>
    </xf>
    <xf numFmtId="177" fontId="4" fillId="0" borderId="39" xfId="0" applyNumberFormat="1" applyFont="1" applyBorder="1" applyAlignment="1">
      <alignment horizontal="right" vertical="center"/>
    </xf>
    <xf numFmtId="177" fontId="4" fillId="0" borderId="40" xfId="0" applyNumberFormat="1" applyFont="1" applyBorder="1" applyAlignment="1">
      <alignment horizontal="right" vertical="center"/>
    </xf>
    <xf numFmtId="177" fontId="4" fillId="0" borderId="42" xfId="0" applyNumberFormat="1" applyFont="1" applyBorder="1" applyAlignment="1">
      <alignment horizontal="right" vertical="center"/>
    </xf>
    <xf numFmtId="182" fontId="4" fillId="0" borderId="40" xfId="0" applyNumberFormat="1" applyFont="1" applyBorder="1" applyAlignment="1">
      <alignment vertical="center"/>
    </xf>
    <xf numFmtId="182" fontId="4" fillId="0" borderId="41" xfId="0" applyNumberFormat="1" applyFont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4" fillId="0" borderId="4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82" fontId="4" fillId="0" borderId="40" xfId="0" applyNumberFormat="1" applyFont="1" applyBorder="1" applyAlignment="1">
      <alignment horizontal="right"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vertical="center" shrinkToFit="1"/>
    </xf>
    <xf numFmtId="181" fontId="0" fillId="0" borderId="0" xfId="0" applyNumberFormat="1" applyFont="1" applyBorder="1">
      <alignment vertical="center"/>
    </xf>
    <xf numFmtId="181" fontId="0" fillId="0" borderId="0" xfId="0" applyNumberFormat="1" applyFont="1" applyBorder="1" applyAlignment="1">
      <alignment horizontal="right"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38" fontId="0" fillId="0" borderId="4" xfId="1" applyFont="1" applyBorder="1">
      <alignment vertical="center"/>
    </xf>
    <xf numFmtId="0" fontId="0" fillId="0" borderId="5" xfId="0" applyFont="1" applyBorder="1" applyAlignment="1">
      <alignment vertical="center" shrinkToFit="1"/>
    </xf>
    <xf numFmtId="181" fontId="0" fillId="0" borderId="2" xfId="0" applyNumberFormat="1" applyFont="1" applyBorder="1">
      <alignment vertical="center"/>
    </xf>
    <xf numFmtId="181" fontId="0" fillId="0" borderId="6" xfId="0" applyNumberFormat="1" applyFont="1" applyBorder="1">
      <alignment vertical="center"/>
    </xf>
    <xf numFmtId="0" fontId="0" fillId="0" borderId="22" xfId="0" applyFont="1" applyBorder="1">
      <alignment vertical="center"/>
    </xf>
    <xf numFmtId="0" fontId="0" fillId="0" borderId="23" xfId="0" applyFont="1" applyBorder="1" applyAlignment="1">
      <alignment vertical="center" shrinkToFit="1"/>
    </xf>
    <xf numFmtId="181" fontId="0" fillId="0" borderId="4" xfId="0" applyNumberFormat="1" applyFont="1" applyBorder="1">
      <alignment vertical="center"/>
    </xf>
    <xf numFmtId="181" fontId="0" fillId="0" borderId="24" xfId="0" applyNumberFormat="1" applyFont="1" applyBorder="1" applyAlignment="1">
      <alignment horizontal="center" vertical="center"/>
    </xf>
    <xf numFmtId="0" fontId="0" fillId="0" borderId="25" xfId="0" applyFont="1" applyBorder="1">
      <alignment vertical="center"/>
    </xf>
    <xf numFmtId="0" fontId="0" fillId="0" borderId="26" xfId="0" applyFont="1" applyBorder="1">
      <alignment vertical="center"/>
    </xf>
    <xf numFmtId="0" fontId="0" fillId="0" borderId="27" xfId="0" applyFont="1" applyBorder="1">
      <alignment vertical="center"/>
    </xf>
    <xf numFmtId="38" fontId="0" fillId="0" borderId="26" xfId="1" applyFont="1" applyBorder="1">
      <alignment vertical="center"/>
    </xf>
    <xf numFmtId="0" fontId="0" fillId="0" borderId="28" xfId="0" applyFont="1" applyBorder="1" applyAlignment="1">
      <alignment vertical="center" shrinkToFit="1"/>
    </xf>
    <xf numFmtId="181" fontId="0" fillId="0" borderId="26" xfId="0" applyNumberFormat="1" applyFont="1" applyBorder="1">
      <alignment vertical="center"/>
    </xf>
    <xf numFmtId="181" fontId="0" fillId="0" borderId="29" xfId="0" applyNumberFormat="1" applyFont="1" applyBorder="1">
      <alignment vertical="center"/>
    </xf>
    <xf numFmtId="0" fontId="0" fillId="0" borderId="30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2" xfId="0" applyFont="1" applyBorder="1">
      <alignment vertical="center"/>
    </xf>
    <xf numFmtId="38" fontId="0" fillId="0" borderId="31" xfId="1" applyFont="1" applyBorder="1">
      <alignment vertical="center"/>
    </xf>
    <xf numFmtId="0" fontId="0" fillId="0" borderId="33" xfId="0" applyFont="1" applyBorder="1" applyAlignment="1">
      <alignment vertical="center" shrinkToFit="1"/>
    </xf>
    <xf numFmtId="181" fontId="0" fillId="0" borderId="31" xfId="0" applyNumberFormat="1" applyFont="1" applyBorder="1">
      <alignment vertical="center"/>
    </xf>
    <xf numFmtId="181" fontId="0" fillId="0" borderId="34" xfId="0" applyNumberFormat="1" applyFont="1" applyBorder="1">
      <alignment vertical="center"/>
    </xf>
    <xf numFmtId="0" fontId="0" fillId="0" borderId="35" xfId="0" applyFont="1" applyBorder="1">
      <alignment vertical="center"/>
    </xf>
    <xf numFmtId="0" fontId="0" fillId="0" borderId="36" xfId="0" applyFont="1" applyBorder="1" applyAlignment="1">
      <alignment horizontal="right" vertical="center"/>
    </xf>
    <xf numFmtId="0" fontId="0" fillId="0" borderId="36" xfId="0" applyFont="1" applyBorder="1" applyAlignment="1">
      <alignment horizontal="left" vertical="center"/>
    </xf>
    <xf numFmtId="0" fontId="0" fillId="0" borderId="36" xfId="0" applyFont="1" applyBorder="1" applyAlignment="1">
      <alignment horizontal="center" vertical="center" shrinkToFit="1"/>
    </xf>
    <xf numFmtId="0" fontId="0" fillId="0" borderId="36" xfId="0" applyFont="1" applyBorder="1" applyAlignment="1">
      <alignment horizontal="right" vertical="center" shrinkToFit="1"/>
    </xf>
    <xf numFmtId="181" fontId="0" fillId="0" borderId="36" xfId="0" applyNumberFormat="1" applyFont="1" applyBorder="1" applyAlignment="1">
      <alignment horizontal="right" vertical="center"/>
    </xf>
    <xf numFmtId="0" fontId="0" fillId="0" borderId="7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7" xfId="0" applyFont="1" applyBorder="1">
      <alignment vertical="center"/>
    </xf>
    <xf numFmtId="177" fontId="4" fillId="0" borderId="13" xfId="0" applyNumberFormat="1" applyFont="1" applyBorder="1" applyAlignment="1">
      <alignment horizontal="right" vertical="center"/>
    </xf>
    <xf numFmtId="0" fontId="4" fillId="0" borderId="39" xfId="0" applyFont="1" applyBorder="1">
      <alignment vertical="center"/>
    </xf>
    <xf numFmtId="178" fontId="4" fillId="0" borderId="42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83" fontId="4" fillId="0" borderId="40" xfId="0" applyNumberFormat="1" applyFont="1" applyBorder="1" applyAlignment="1">
      <alignment horizontal="right" vertical="center"/>
    </xf>
    <xf numFmtId="180" fontId="4" fillId="0" borderId="13" xfId="0" applyNumberFormat="1" applyFont="1" applyBorder="1" applyAlignment="1">
      <alignment vertical="center"/>
    </xf>
    <xf numFmtId="0" fontId="4" fillId="0" borderId="59" xfId="0" applyFont="1" applyBorder="1" applyAlignment="1">
      <alignment horizontal="center" vertical="center"/>
    </xf>
    <xf numFmtId="180" fontId="4" fillId="0" borderId="41" xfId="0" applyNumberFormat="1" applyFont="1" applyBorder="1" applyAlignment="1">
      <alignment vertical="center"/>
    </xf>
    <xf numFmtId="0" fontId="4" fillId="0" borderId="41" xfId="0" applyFont="1" applyBorder="1" applyAlignment="1">
      <alignment horizontal="center" vertical="center"/>
    </xf>
    <xf numFmtId="180" fontId="4" fillId="0" borderId="40" xfId="0" applyNumberFormat="1" applyFont="1" applyBorder="1" applyAlignment="1">
      <alignment vertical="center"/>
    </xf>
    <xf numFmtId="0" fontId="0" fillId="2" borderId="43" xfId="0" applyFont="1" applyFill="1" applyBorder="1">
      <alignment vertical="center"/>
    </xf>
    <xf numFmtId="0" fontId="0" fillId="2" borderId="2" xfId="0" applyFont="1" applyFill="1" applyBorder="1">
      <alignment vertical="center"/>
    </xf>
    <xf numFmtId="176" fontId="0" fillId="2" borderId="2" xfId="0" applyNumberFormat="1" applyFont="1" applyFill="1" applyBorder="1" applyAlignment="1">
      <alignment vertical="center"/>
    </xf>
    <xf numFmtId="0" fontId="0" fillId="2" borderId="5" xfId="0" applyFont="1" applyFill="1" applyBorder="1">
      <alignment vertical="center"/>
    </xf>
    <xf numFmtId="0" fontId="4" fillId="0" borderId="42" xfId="0" applyFont="1" applyBorder="1" applyAlignment="1">
      <alignment horizontal="center" vertical="center"/>
    </xf>
    <xf numFmtId="38" fontId="1" fillId="0" borderId="8" xfId="1" applyFont="1" applyBorder="1">
      <alignment vertical="center"/>
    </xf>
    <xf numFmtId="0" fontId="1" fillId="0" borderId="10" xfId="0" applyFont="1" applyBorder="1" applyAlignment="1">
      <alignment vertical="center" shrinkToFit="1"/>
    </xf>
    <xf numFmtId="181" fontId="1" fillId="0" borderId="8" xfId="0" applyNumberFormat="1" applyFont="1" applyBorder="1">
      <alignment vertical="center"/>
    </xf>
    <xf numFmtId="38" fontId="1" fillId="0" borderId="13" xfId="1" applyFont="1" applyBorder="1">
      <alignment vertical="center"/>
    </xf>
    <xf numFmtId="0" fontId="1" fillId="0" borderId="15" xfId="0" applyFont="1" applyBorder="1" applyAlignment="1">
      <alignment vertical="center" shrinkToFit="1"/>
    </xf>
    <xf numFmtId="181" fontId="1" fillId="0" borderId="13" xfId="0" applyNumberFormat="1" applyFont="1" applyBorder="1">
      <alignment vertical="center"/>
    </xf>
    <xf numFmtId="38" fontId="1" fillId="0" borderId="18" xfId="1" applyFont="1" applyBorder="1">
      <alignment vertical="center"/>
    </xf>
    <xf numFmtId="0" fontId="1" fillId="0" borderId="20" xfId="0" applyFont="1" applyBorder="1" applyAlignment="1">
      <alignment vertical="center" shrinkToFit="1"/>
    </xf>
    <xf numFmtId="181" fontId="1" fillId="0" borderId="18" xfId="0" applyNumberFormat="1" applyFont="1" applyBorder="1">
      <alignment vertical="center"/>
    </xf>
    <xf numFmtId="0" fontId="0" fillId="0" borderId="31" xfId="0" applyFont="1" applyBorder="1" applyAlignment="1">
      <alignment horizontal="right" vertical="center"/>
    </xf>
    <xf numFmtId="0" fontId="0" fillId="0" borderId="31" xfId="0" applyFont="1" applyBorder="1" applyAlignment="1">
      <alignment horizontal="left" vertical="center"/>
    </xf>
    <xf numFmtId="3" fontId="0" fillId="0" borderId="31" xfId="0" applyNumberFormat="1" applyFont="1" applyBorder="1" applyAlignment="1">
      <alignment horizontal="center" vertical="center" shrinkToFit="1"/>
    </xf>
    <xf numFmtId="3" fontId="0" fillId="0" borderId="31" xfId="0" applyNumberFormat="1" applyFont="1" applyBorder="1" applyAlignment="1">
      <alignment vertical="center" shrinkToFit="1"/>
    </xf>
    <xf numFmtId="181" fontId="0" fillId="0" borderId="31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45" xfId="0" applyFont="1" applyBorder="1" applyAlignment="1">
      <alignment horizontal="distributed" vertical="center" indent="2"/>
    </xf>
    <xf numFmtId="0" fontId="0" fillId="0" borderId="45" xfId="0" applyFont="1" applyBorder="1" applyAlignment="1">
      <alignment horizontal="center" vertical="center"/>
    </xf>
    <xf numFmtId="0" fontId="0" fillId="3" borderId="45" xfId="0" applyFont="1" applyFill="1" applyBorder="1" applyAlignment="1">
      <alignment horizontal="center" vertical="center"/>
    </xf>
    <xf numFmtId="0" fontId="0" fillId="0" borderId="45" xfId="0" applyFont="1" applyBorder="1" applyAlignment="1">
      <alignment horizontal="distributed" vertical="center" indent="6"/>
    </xf>
    <xf numFmtId="0" fontId="0" fillId="0" borderId="45" xfId="0" applyFont="1" applyBorder="1" applyAlignment="1">
      <alignment horizontal="left" vertical="center"/>
    </xf>
    <xf numFmtId="38" fontId="0" fillId="0" borderId="45" xfId="1" applyFont="1" applyBorder="1" applyAlignment="1">
      <alignment horizontal="right" vertical="center"/>
    </xf>
    <xf numFmtId="38" fontId="1" fillId="3" borderId="45" xfId="1" applyFont="1" applyFill="1" applyBorder="1" applyAlignment="1">
      <alignment horizontal="right" vertical="center"/>
    </xf>
    <xf numFmtId="179" fontId="0" fillId="0" borderId="45" xfId="1" applyNumberFormat="1" applyFont="1" applyBorder="1" applyAlignment="1">
      <alignment horizontal="right" vertical="center"/>
    </xf>
    <xf numFmtId="0" fontId="4" fillId="0" borderId="45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38" fontId="0" fillId="0" borderId="14" xfId="1" applyFont="1" applyBorder="1" applyAlignment="1">
      <alignment horizontal="right" vertical="center"/>
    </xf>
    <xf numFmtId="38" fontId="0" fillId="0" borderId="13" xfId="1" applyFont="1" applyBorder="1" applyAlignment="1">
      <alignment horizontal="right" vertical="center"/>
    </xf>
    <xf numFmtId="38" fontId="0" fillId="0" borderId="15" xfId="1" applyFont="1" applyBorder="1" applyAlignment="1">
      <alignment horizontal="right" vertical="center"/>
    </xf>
    <xf numFmtId="38" fontId="0" fillId="0" borderId="46" xfId="1" applyFont="1" applyBorder="1" applyAlignment="1">
      <alignment horizontal="right" vertical="center"/>
    </xf>
    <xf numFmtId="38" fontId="0" fillId="0" borderId="0" xfId="1" applyFont="1" applyBorder="1" applyAlignment="1">
      <alignment horizontal="right" vertical="center"/>
    </xf>
    <xf numFmtId="38" fontId="0" fillId="0" borderId="47" xfId="1" applyFont="1" applyBorder="1" applyAlignment="1">
      <alignment horizontal="right" vertical="center"/>
    </xf>
    <xf numFmtId="38" fontId="0" fillId="0" borderId="43" xfId="1" applyFont="1" applyBorder="1" applyAlignment="1">
      <alignment horizontal="right" vertical="center"/>
    </xf>
    <xf numFmtId="38" fontId="0" fillId="0" borderId="2" xfId="1" applyFont="1" applyBorder="1" applyAlignment="1">
      <alignment horizontal="right" vertical="center"/>
    </xf>
    <xf numFmtId="38" fontId="0" fillId="0" borderId="5" xfId="1" applyFont="1" applyBorder="1" applyAlignment="1">
      <alignment horizontal="right" vertical="center"/>
    </xf>
    <xf numFmtId="38" fontId="1" fillId="3" borderId="14" xfId="1" applyFont="1" applyFill="1" applyBorder="1" applyAlignment="1">
      <alignment horizontal="right" vertical="center"/>
    </xf>
    <xf numFmtId="38" fontId="1" fillId="3" borderId="13" xfId="1" applyFont="1" applyFill="1" applyBorder="1" applyAlignment="1">
      <alignment horizontal="right" vertical="center"/>
    </xf>
    <xf numFmtId="38" fontId="1" fillId="3" borderId="15" xfId="1" applyFont="1" applyFill="1" applyBorder="1" applyAlignment="1">
      <alignment horizontal="right" vertical="center"/>
    </xf>
    <xf numFmtId="38" fontId="1" fillId="3" borderId="46" xfId="1" applyFont="1" applyFill="1" applyBorder="1" applyAlignment="1">
      <alignment horizontal="right" vertical="center"/>
    </xf>
    <xf numFmtId="38" fontId="1" fillId="3" borderId="0" xfId="1" applyFont="1" applyFill="1" applyBorder="1" applyAlignment="1">
      <alignment horizontal="right" vertical="center"/>
    </xf>
    <xf numFmtId="38" fontId="1" fillId="3" borderId="47" xfId="1" applyFont="1" applyFill="1" applyBorder="1" applyAlignment="1">
      <alignment horizontal="right" vertical="center"/>
    </xf>
    <xf numFmtId="38" fontId="1" fillId="3" borderId="43" xfId="1" applyFont="1" applyFill="1" applyBorder="1" applyAlignment="1">
      <alignment horizontal="right" vertical="center"/>
    </xf>
    <xf numFmtId="38" fontId="1" fillId="3" borderId="2" xfId="1" applyFont="1" applyFill="1" applyBorder="1" applyAlignment="1">
      <alignment horizontal="right" vertical="center"/>
    </xf>
    <xf numFmtId="38" fontId="1" fillId="3" borderId="5" xfId="1" applyFont="1" applyFill="1" applyBorder="1" applyAlignment="1">
      <alignment horizontal="right" vertical="center"/>
    </xf>
    <xf numFmtId="179" fontId="1" fillId="0" borderId="14" xfId="1" applyNumberFormat="1" applyFont="1" applyBorder="1" applyAlignment="1">
      <alignment horizontal="right" vertical="center"/>
    </xf>
    <xf numFmtId="179" fontId="1" fillId="0" borderId="13" xfId="1" applyNumberFormat="1" applyFont="1" applyBorder="1" applyAlignment="1">
      <alignment horizontal="right" vertical="center"/>
    </xf>
    <xf numFmtId="179" fontId="1" fillId="0" borderId="15" xfId="1" applyNumberFormat="1" applyFont="1" applyBorder="1" applyAlignment="1">
      <alignment horizontal="right" vertical="center"/>
    </xf>
    <xf numFmtId="179" fontId="1" fillId="0" borderId="46" xfId="1" applyNumberFormat="1" applyFont="1" applyBorder="1" applyAlignment="1">
      <alignment horizontal="right" vertical="center"/>
    </xf>
    <xf numFmtId="179" fontId="1" fillId="0" borderId="0" xfId="1" applyNumberFormat="1" applyFont="1" applyBorder="1" applyAlignment="1">
      <alignment horizontal="right" vertical="center"/>
    </xf>
    <xf numFmtId="179" fontId="1" fillId="0" borderId="47" xfId="1" applyNumberFormat="1" applyFont="1" applyBorder="1" applyAlignment="1">
      <alignment horizontal="right" vertical="center"/>
    </xf>
    <xf numFmtId="179" fontId="1" fillId="0" borderId="43" xfId="1" applyNumberFormat="1" applyFont="1" applyBorder="1" applyAlignment="1">
      <alignment horizontal="right" vertical="center"/>
    </xf>
    <xf numFmtId="179" fontId="1" fillId="0" borderId="2" xfId="1" applyNumberFormat="1" applyFont="1" applyBorder="1" applyAlignment="1">
      <alignment horizontal="right" vertical="center"/>
    </xf>
    <xf numFmtId="179" fontId="1" fillId="0" borderId="5" xfId="1" applyNumberFormat="1" applyFont="1" applyBorder="1" applyAlignment="1">
      <alignment horizontal="right" vertical="center"/>
    </xf>
    <xf numFmtId="0" fontId="4" fillId="0" borderId="48" xfId="0" applyFont="1" applyBorder="1" applyAlignment="1">
      <alignment horizontal="left" vertical="center"/>
    </xf>
    <xf numFmtId="0" fontId="4" fillId="0" borderId="49" xfId="0" applyFont="1" applyBorder="1" applyAlignment="1">
      <alignment horizontal="left" vertical="center"/>
    </xf>
    <xf numFmtId="176" fontId="4" fillId="0" borderId="15" xfId="1" applyNumberFormat="1" applyFont="1" applyBorder="1" applyAlignment="1">
      <alignment horizontal="right" vertical="center"/>
    </xf>
    <xf numFmtId="176" fontId="4" fillId="0" borderId="14" xfId="1" applyNumberFormat="1" applyFont="1" applyBorder="1" applyAlignment="1">
      <alignment horizontal="right" vertical="center"/>
    </xf>
    <xf numFmtId="38" fontId="4" fillId="0" borderId="50" xfId="1" applyFont="1" applyBorder="1" applyAlignment="1">
      <alignment horizontal="right" vertical="center"/>
    </xf>
    <xf numFmtId="38" fontId="4" fillId="0" borderId="48" xfId="1" applyFont="1" applyBorder="1" applyAlignment="1">
      <alignment horizontal="right" vertical="center"/>
    </xf>
    <xf numFmtId="0" fontId="4" fillId="0" borderId="51" xfId="0" applyFont="1" applyBorder="1" applyAlignment="1">
      <alignment horizontal="left" vertical="center"/>
    </xf>
    <xf numFmtId="0" fontId="4" fillId="0" borderId="52" xfId="0" applyFont="1" applyBorder="1" applyAlignment="1">
      <alignment horizontal="left" vertical="center"/>
    </xf>
    <xf numFmtId="176" fontId="4" fillId="0" borderId="53" xfId="1" applyNumberFormat="1" applyFont="1" applyBorder="1" applyAlignment="1">
      <alignment horizontal="right" vertical="center"/>
    </xf>
    <xf numFmtId="176" fontId="4" fillId="0" borderId="52" xfId="1" applyNumberFormat="1" applyFont="1" applyBorder="1" applyAlignment="1">
      <alignment horizontal="right" vertical="center"/>
    </xf>
    <xf numFmtId="38" fontId="4" fillId="0" borderId="53" xfId="1" applyFont="1" applyBorder="1" applyAlignment="1">
      <alignment horizontal="right" vertical="center"/>
    </xf>
    <xf numFmtId="38" fontId="4" fillId="0" borderId="51" xfId="1" applyFont="1" applyBorder="1" applyAlignment="1">
      <alignment horizontal="right" vertical="center"/>
    </xf>
    <xf numFmtId="176" fontId="4" fillId="0" borderId="40" xfId="1" applyNumberFormat="1" applyFont="1" applyBorder="1" applyAlignment="1">
      <alignment horizontal="right" vertical="center"/>
    </xf>
    <xf numFmtId="38" fontId="4" fillId="0" borderId="40" xfId="1" applyFont="1" applyBorder="1" applyAlignment="1">
      <alignment horizontal="right" vertical="center"/>
    </xf>
    <xf numFmtId="0" fontId="5" fillId="0" borderId="52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4" fillId="0" borderId="54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176" fontId="4" fillId="0" borderId="42" xfId="1" applyNumberFormat="1" applyFont="1" applyBorder="1" applyAlignment="1">
      <alignment horizontal="center" vertical="center"/>
    </xf>
    <xf numFmtId="38" fontId="4" fillId="0" borderId="42" xfId="1" applyFont="1" applyBorder="1" applyAlignment="1">
      <alignment horizontal="right" vertical="center"/>
    </xf>
    <xf numFmtId="38" fontId="4" fillId="0" borderId="55" xfId="1" applyFont="1" applyBorder="1" applyAlignment="1">
      <alignment horizontal="right" vertical="center"/>
    </xf>
    <xf numFmtId="176" fontId="4" fillId="0" borderId="39" xfId="1" applyNumberFormat="1" applyFont="1" applyBorder="1" applyAlignment="1">
      <alignment horizontal="right" vertical="center"/>
    </xf>
    <xf numFmtId="38" fontId="4" fillId="0" borderId="15" xfId="1" applyFont="1" applyBorder="1" applyAlignment="1">
      <alignment horizontal="right" vertical="center"/>
    </xf>
    <xf numFmtId="38" fontId="4" fillId="0" borderId="56" xfId="1" applyFont="1" applyBorder="1" applyAlignment="1">
      <alignment horizontal="right" vertical="center"/>
    </xf>
    <xf numFmtId="0" fontId="4" fillId="0" borderId="4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  <xf numFmtId="38" fontId="4" fillId="0" borderId="2" xfId="1" applyFont="1" applyBorder="1" applyAlignment="1">
      <alignment horizontal="right" vertical="center"/>
    </xf>
    <xf numFmtId="38" fontId="4" fillId="0" borderId="5" xfId="1" applyFont="1" applyBorder="1" applyAlignment="1">
      <alignment horizontal="right" vertical="center"/>
    </xf>
    <xf numFmtId="179" fontId="1" fillId="0" borderId="57" xfId="1" applyNumberFormat="1" applyFont="1" applyBorder="1" applyAlignment="1">
      <alignment horizontal="righ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176" fontId="4" fillId="0" borderId="13" xfId="1" applyNumberFormat="1" applyFont="1" applyBorder="1" applyAlignment="1">
      <alignment horizontal="right" vertical="center"/>
    </xf>
    <xf numFmtId="38" fontId="1" fillId="0" borderId="45" xfId="1" applyFont="1" applyBorder="1" applyAlignment="1">
      <alignment horizontal="right" vertical="center"/>
    </xf>
    <xf numFmtId="0" fontId="8" fillId="0" borderId="45" xfId="0" applyFont="1" applyBorder="1" applyAlignment="1">
      <alignment horizontal="center" vertical="center"/>
    </xf>
    <xf numFmtId="38" fontId="0" fillId="0" borderId="9" xfId="1" applyFont="1" applyBorder="1" applyAlignment="1">
      <alignment horizontal="right" vertical="center"/>
    </xf>
    <xf numFmtId="38" fontId="0" fillId="0" borderId="8" xfId="1" applyFont="1" applyBorder="1" applyAlignment="1">
      <alignment horizontal="right" vertical="center"/>
    </xf>
    <xf numFmtId="38" fontId="0" fillId="0" borderId="10" xfId="1" applyFont="1" applyBorder="1" applyAlignment="1">
      <alignment horizontal="right" vertical="center"/>
    </xf>
    <xf numFmtId="38" fontId="1" fillId="3" borderId="9" xfId="1" applyFont="1" applyFill="1" applyBorder="1" applyAlignment="1">
      <alignment horizontal="right" vertical="center"/>
    </xf>
    <xf numFmtId="38" fontId="1" fillId="3" borderId="8" xfId="1" applyFont="1" applyFill="1" applyBorder="1" applyAlignment="1">
      <alignment horizontal="right" vertical="center"/>
    </xf>
    <xf numFmtId="38" fontId="1" fillId="3" borderId="10" xfId="1" applyFont="1" applyFill="1" applyBorder="1" applyAlignment="1">
      <alignment horizontal="right" vertical="center"/>
    </xf>
    <xf numFmtId="179" fontId="0" fillId="0" borderId="57" xfId="1" applyNumberFormat="1" applyFont="1" applyBorder="1" applyAlignment="1">
      <alignment horizontal="right" vertical="center"/>
    </xf>
    <xf numFmtId="0" fontId="4" fillId="0" borderId="45" xfId="0" applyFont="1" applyBorder="1" applyAlignment="1">
      <alignment horizontal="distributed" vertical="center" indent="6"/>
    </xf>
    <xf numFmtId="0" fontId="4" fillId="0" borderId="39" xfId="0" applyFont="1" applyBorder="1" applyAlignment="1">
      <alignment horizontal="left" vertical="center"/>
    </xf>
    <xf numFmtId="176" fontId="4" fillId="0" borderId="50" xfId="1" applyNumberFormat="1" applyFont="1" applyBorder="1" applyAlignment="1">
      <alignment horizontal="right" vertical="center"/>
    </xf>
    <xf numFmtId="176" fontId="4" fillId="0" borderId="49" xfId="1" applyNumberFormat="1" applyFont="1" applyBorder="1" applyAlignment="1">
      <alignment horizontal="right" vertical="center"/>
    </xf>
    <xf numFmtId="0" fontId="4" fillId="0" borderId="40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176" fontId="9" fillId="0" borderId="39" xfId="1" applyNumberFormat="1" applyFont="1" applyBorder="1" applyAlignment="1">
      <alignment horizontal="right" vertical="center"/>
    </xf>
    <xf numFmtId="38" fontId="9" fillId="0" borderId="50" xfId="1" applyFont="1" applyBorder="1" applyAlignment="1">
      <alignment horizontal="right" vertical="center"/>
    </xf>
    <xf numFmtId="38" fontId="9" fillId="0" borderId="48" xfId="1" applyFont="1" applyBorder="1" applyAlignment="1">
      <alignment horizontal="right" vertical="center"/>
    </xf>
    <xf numFmtId="0" fontId="9" fillId="0" borderId="44" xfId="0" applyFont="1" applyBorder="1" applyAlignment="1">
      <alignment horizontal="left" vertical="center" shrinkToFit="1"/>
    </xf>
    <xf numFmtId="0" fontId="9" fillId="0" borderId="41" xfId="0" applyFont="1" applyBorder="1" applyAlignment="1">
      <alignment horizontal="left" vertical="center" shrinkToFit="1"/>
    </xf>
    <xf numFmtId="176" fontId="9" fillId="0" borderId="41" xfId="1" applyNumberFormat="1" applyFont="1" applyBorder="1" applyAlignment="1">
      <alignment horizontal="right" vertical="center"/>
    </xf>
    <xf numFmtId="38" fontId="9" fillId="0" borderId="40" xfId="1" applyFont="1" applyBorder="1" applyAlignment="1">
      <alignment horizontal="right" vertical="center"/>
    </xf>
    <xf numFmtId="38" fontId="9" fillId="0" borderId="53" xfId="1" applyFont="1" applyBorder="1" applyAlignment="1">
      <alignment horizontal="right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176" fontId="9" fillId="0" borderId="40" xfId="1" applyNumberFormat="1" applyFont="1" applyBorder="1" applyAlignment="1">
      <alignment horizontal="right" vertical="center"/>
    </xf>
    <xf numFmtId="0" fontId="9" fillId="0" borderId="54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176" fontId="9" fillId="0" borderId="42" xfId="1" applyNumberFormat="1" applyFont="1" applyBorder="1" applyAlignment="1">
      <alignment horizontal="center" vertical="center"/>
    </xf>
    <xf numFmtId="38" fontId="9" fillId="0" borderId="42" xfId="1" applyFont="1" applyBorder="1" applyAlignment="1">
      <alignment horizontal="right" vertical="center"/>
    </xf>
    <xf numFmtId="38" fontId="9" fillId="0" borderId="55" xfId="1" applyFont="1" applyBorder="1" applyAlignment="1">
      <alignment horizontal="right" vertical="center"/>
    </xf>
    <xf numFmtId="179" fontId="1" fillId="0" borderId="45" xfId="1" applyNumberFormat="1" applyFont="1" applyBorder="1" applyAlignment="1">
      <alignment vertical="center"/>
    </xf>
    <xf numFmtId="176" fontId="4" fillId="0" borderId="9" xfId="1" applyNumberFormat="1" applyFont="1" applyBorder="1" applyAlignment="1">
      <alignment horizontal="left" vertical="center"/>
    </xf>
    <xf numFmtId="176" fontId="8" fillId="0" borderId="8" xfId="1" applyNumberFormat="1" applyFont="1" applyBorder="1" applyAlignment="1">
      <alignment horizontal="left" vertical="center"/>
    </xf>
    <xf numFmtId="176" fontId="8" fillId="0" borderId="10" xfId="1" applyNumberFormat="1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179" fontId="1" fillId="0" borderId="9" xfId="1" applyNumberFormat="1" applyFont="1" applyBorder="1" applyAlignment="1">
      <alignment vertical="center"/>
    </xf>
    <xf numFmtId="179" fontId="1" fillId="0" borderId="8" xfId="1" applyNumberFormat="1" applyFont="1" applyBorder="1" applyAlignment="1">
      <alignment vertical="center"/>
    </xf>
    <xf numFmtId="179" fontId="1" fillId="0" borderId="10" xfId="1" applyNumberFormat="1" applyFont="1" applyBorder="1" applyAlignment="1">
      <alignment vertical="center"/>
    </xf>
    <xf numFmtId="0" fontId="10" fillId="0" borderId="9" xfId="0" applyFont="1" applyBorder="1" applyAlignment="1">
      <alignment vertical="center" shrinkToFit="1"/>
    </xf>
    <xf numFmtId="0" fontId="10" fillId="0" borderId="8" xfId="0" applyFont="1" applyBorder="1" applyAlignment="1">
      <alignment vertical="center" shrinkToFit="1"/>
    </xf>
    <xf numFmtId="0" fontId="10" fillId="0" borderId="10" xfId="0" applyFont="1" applyBorder="1" applyAlignment="1">
      <alignment vertical="center" shrinkToFit="1"/>
    </xf>
    <xf numFmtId="0" fontId="8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38" fontId="8" fillId="0" borderId="45" xfId="0" applyNumberFormat="1" applyFont="1" applyBorder="1" applyAlignment="1">
      <alignment horizontal="left" vertical="center"/>
    </xf>
    <xf numFmtId="0" fontId="8" fillId="0" borderId="45" xfId="0" applyFont="1" applyBorder="1" applyAlignment="1">
      <alignment horizontal="left" vertical="center"/>
    </xf>
    <xf numFmtId="176" fontId="0" fillId="2" borderId="2" xfId="0" applyNumberFormat="1" applyFont="1" applyFill="1" applyBorder="1" applyAlignment="1">
      <alignment horizontal="center" vertical="center"/>
    </xf>
    <xf numFmtId="176" fontId="0" fillId="2" borderId="2" xfId="0" applyNumberFormat="1" applyFont="1" applyFill="1" applyBorder="1" applyAlignment="1">
      <alignment horizontal="right" vertical="center"/>
    </xf>
    <xf numFmtId="38" fontId="0" fillId="3" borderId="45" xfId="1" applyFont="1" applyFill="1" applyBorder="1" applyAlignment="1">
      <alignment horizontal="right" vertical="center"/>
    </xf>
    <xf numFmtId="179" fontId="0" fillId="0" borderId="45" xfId="1" applyNumberFormat="1" applyFont="1" applyBorder="1" applyAlignment="1">
      <alignment vertical="center"/>
    </xf>
    <xf numFmtId="38" fontId="4" fillId="0" borderId="45" xfId="0" applyNumberFormat="1" applyFont="1" applyBorder="1" applyAlignment="1">
      <alignment horizontal="left" vertical="center"/>
    </xf>
    <xf numFmtId="38" fontId="0" fillId="3" borderId="9" xfId="1" applyFont="1" applyFill="1" applyBorder="1" applyAlignment="1">
      <alignment horizontal="right" vertical="center"/>
    </xf>
    <xf numFmtId="38" fontId="0" fillId="3" borderId="8" xfId="1" applyFont="1" applyFill="1" applyBorder="1" applyAlignment="1">
      <alignment horizontal="right" vertical="center"/>
    </xf>
    <xf numFmtId="38" fontId="0" fillId="3" borderId="10" xfId="1" applyFont="1" applyFill="1" applyBorder="1" applyAlignment="1">
      <alignment horizontal="right" vertical="center"/>
    </xf>
    <xf numFmtId="179" fontId="0" fillId="0" borderId="9" xfId="1" applyNumberFormat="1" applyFont="1" applyBorder="1" applyAlignment="1">
      <alignment vertical="center"/>
    </xf>
    <xf numFmtId="179" fontId="0" fillId="0" borderId="8" xfId="1" applyNumberFormat="1" applyFont="1" applyBorder="1" applyAlignment="1">
      <alignment vertical="center"/>
    </xf>
    <xf numFmtId="179" fontId="0" fillId="0" borderId="10" xfId="1" applyNumberFormat="1" applyFont="1" applyBorder="1" applyAlignment="1">
      <alignment vertical="center"/>
    </xf>
    <xf numFmtId="0" fontId="4" fillId="0" borderId="9" xfId="0" applyFont="1" applyBorder="1" applyAlignment="1">
      <alignment vertical="center" shrinkToFit="1"/>
    </xf>
    <xf numFmtId="0" fontId="4" fillId="0" borderId="8" xfId="0" applyFont="1" applyBorder="1" applyAlignment="1">
      <alignment vertical="center" shrinkToFit="1"/>
    </xf>
    <xf numFmtId="0" fontId="4" fillId="0" borderId="10" xfId="0" applyFont="1" applyBorder="1" applyAlignment="1">
      <alignment vertical="center" shrinkToFit="1"/>
    </xf>
    <xf numFmtId="176" fontId="4" fillId="0" borderId="8" xfId="1" applyNumberFormat="1" applyFont="1" applyBorder="1" applyAlignment="1">
      <alignment horizontal="left" vertical="center"/>
    </xf>
    <xf numFmtId="176" fontId="4" fillId="0" borderId="10" xfId="1" applyNumberFormat="1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 shrinkToFit="1"/>
    </xf>
    <xf numFmtId="0" fontId="4" fillId="0" borderId="41" xfId="0" applyFont="1" applyBorder="1" applyAlignment="1">
      <alignment horizontal="left" vertical="center" shrinkToFit="1"/>
    </xf>
    <xf numFmtId="176" fontId="4" fillId="0" borderId="41" xfId="1" applyNumberFormat="1" applyFont="1" applyBorder="1" applyAlignment="1">
      <alignment horizontal="right" vertical="center"/>
    </xf>
    <xf numFmtId="38" fontId="0" fillId="3" borderId="14" xfId="1" applyFont="1" applyFill="1" applyBorder="1" applyAlignment="1">
      <alignment horizontal="right" vertical="center"/>
    </xf>
    <xf numFmtId="38" fontId="0" fillId="3" borderId="13" xfId="1" applyFont="1" applyFill="1" applyBorder="1" applyAlignment="1">
      <alignment horizontal="right" vertical="center"/>
    </xf>
    <xf numFmtId="38" fontId="0" fillId="3" borderId="15" xfId="1" applyFont="1" applyFill="1" applyBorder="1" applyAlignment="1">
      <alignment horizontal="right" vertical="center"/>
    </xf>
    <xf numFmtId="38" fontId="0" fillId="3" borderId="46" xfId="1" applyFont="1" applyFill="1" applyBorder="1" applyAlignment="1">
      <alignment horizontal="right" vertical="center"/>
    </xf>
    <xf numFmtId="38" fontId="0" fillId="3" borderId="0" xfId="1" applyFont="1" applyFill="1" applyBorder="1" applyAlignment="1">
      <alignment horizontal="right" vertical="center"/>
    </xf>
    <xf numFmtId="38" fontId="0" fillId="3" borderId="47" xfId="1" applyFont="1" applyFill="1" applyBorder="1" applyAlignment="1">
      <alignment horizontal="right" vertical="center"/>
    </xf>
    <xf numFmtId="38" fontId="0" fillId="3" borderId="43" xfId="1" applyFont="1" applyFill="1" applyBorder="1" applyAlignment="1">
      <alignment horizontal="right" vertical="center"/>
    </xf>
    <xf numFmtId="38" fontId="0" fillId="3" borderId="2" xfId="1" applyFont="1" applyFill="1" applyBorder="1" applyAlignment="1">
      <alignment horizontal="right" vertical="center"/>
    </xf>
    <xf numFmtId="38" fontId="0" fillId="3" borderId="5" xfId="1" applyFont="1" applyFill="1" applyBorder="1" applyAlignment="1">
      <alignment horizontal="right" vertical="center"/>
    </xf>
    <xf numFmtId="179" fontId="0" fillId="0" borderId="14" xfId="1" applyNumberFormat="1" applyFont="1" applyBorder="1" applyAlignment="1">
      <alignment horizontal="right" vertical="center"/>
    </xf>
    <xf numFmtId="179" fontId="0" fillId="0" borderId="13" xfId="1" applyNumberFormat="1" applyFont="1" applyBorder="1" applyAlignment="1">
      <alignment horizontal="right" vertical="center"/>
    </xf>
    <xf numFmtId="179" fontId="0" fillId="0" borderId="15" xfId="1" applyNumberFormat="1" applyFont="1" applyBorder="1" applyAlignment="1">
      <alignment horizontal="right" vertical="center"/>
    </xf>
    <xf numFmtId="179" fontId="0" fillId="0" borderId="46" xfId="1" applyNumberFormat="1" applyFont="1" applyBorder="1" applyAlignment="1">
      <alignment horizontal="right" vertical="center"/>
    </xf>
    <xf numFmtId="179" fontId="0" fillId="0" borderId="0" xfId="1" applyNumberFormat="1" applyFont="1" applyBorder="1" applyAlignment="1">
      <alignment horizontal="right" vertical="center"/>
    </xf>
    <xf numFmtId="179" fontId="0" fillId="0" borderId="47" xfId="1" applyNumberFormat="1" applyFont="1" applyBorder="1" applyAlignment="1">
      <alignment horizontal="right" vertical="center"/>
    </xf>
    <xf numFmtId="179" fontId="0" fillId="0" borderId="43" xfId="1" applyNumberFormat="1" applyFont="1" applyBorder="1" applyAlignment="1">
      <alignment horizontal="right" vertical="center"/>
    </xf>
    <xf numFmtId="179" fontId="0" fillId="0" borderId="2" xfId="1" applyNumberFormat="1" applyFont="1" applyBorder="1" applyAlignment="1">
      <alignment horizontal="right" vertical="center"/>
    </xf>
    <xf numFmtId="179" fontId="0" fillId="0" borderId="5" xfId="1" applyNumberFormat="1" applyFont="1" applyBorder="1" applyAlignment="1">
      <alignment horizontal="right" vertical="center"/>
    </xf>
    <xf numFmtId="0" fontId="4" fillId="0" borderId="4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181" fontId="0" fillId="0" borderId="36" xfId="0" applyNumberFormat="1" applyFont="1" applyBorder="1" applyAlignment="1">
      <alignment horizontal="center" vertical="center"/>
    </xf>
    <xf numFmtId="181" fontId="0" fillId="0" borderId="58" xfId="0" applyNumberFormat="1" applyFont="1" applyBorder="1" applyAlignment="1">
      <alignment horizontal="center" vertical="center"/>
    </xf>
    <xf numFmtId="3" fontId="0" fillId="0" borderId="31" xfId="0" applyNumberFormat="1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42" fontId="0" fillId="0" borderId="31" xfId="0" applyNumberFormat="1" applyFont="1" applyBorder="1" applyAlignment="1">
      <alignment horizontal="center" vertical="center"/>
    </xf>
    <xf numFmtId="42" fontId="0" fillId="0" borderId="3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shrinkToFit="1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 shrinkToFit="1"/>
    </xf>
    <xf numFmtId="0" fontId="0" fillId="0" borderId="18" xfId="0" applyFont="1" applyBorder="1" applyAlignment="1">
      <alignment horizontal="center" vertical="center" shrinkToFit="1"/>
    </xf>
    <xf numFmtId="0" fontId="0" fillId="0" borderId="20" xfId="0" applyFont="1" applyBorder="1" applyAlignment="1">
      <alignment horizontal="center" vertical="center" shrinkToFit="1"/>
    </xf>
    <xf numFmtId="181" fontId="0" fillId="0" borderId="19" xfId="0" applyNumberFormat="1" applyFont="1" applyBorder="1" applyAlignment="1">
      <alignment horizontal="center" vertical="center"/>
    </xf>
    <xf numFmtId="181" fontId="0" fillId="0" borderId="18" xfId="0" applyNumberFormat="1" applyFont="1" applyBorder="1" applyAlignment="1">
      <alignment horizontal="center" vertical="center"/>
    </xf>
    <xf numFmtId="181" fontId="0" fillId="0" borderId="21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Y52"/>
  <sheetViews>
    <sheetView tabSelected="1" zoomScaleNormal="100" workbookViewId="0">
      <selection activeCell="N61" sqref="N61"/>
    </sheetView>
  </sheetViews>
  <sheetFormatPr defaultRowHeight="13.5"/>
  <cols>
    <col min="1" max="14" width="3.125" style="3" customWidth="1"/>
    <col min="15" max="18" width="3.875" style="3" customWidth="1"/>
    <col min="19" max="19" width="3.125" style="3" customWidth="1"/>
    <col min="20" max="20" width="5" style="3" customWidth="1"/>
    <col min="21" max="21" width="3.125" style="3" customWidth="1"/>
    <col min="22" max="22" width="5.625" style="3" customWidth="1"/>
    <col min="23" max="25" width="2.5" style="3" customWidth="1"/>
    <col min="26" max="16384" width="9" style="3"/>
  </cols>
  <sheetData>
    <row r="1" spans="1:25" ht="17.25">
      <c r="A1" s="126" t="s">
        <v>70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</row>
    <row r="2" spans="1:25">
      <c r="T2" s="127" t="s">
        <v>24</v>
      </c>
      <c r="U2" s="127"/>
      <c r="V2" s="127"/>
      <c r="W2" s="127"/>
      <c r="X2" s="127"/>
      <c r="Y2" s="127"/>
    </row>
    <row r="3" spans="1:25">
      <c r="T3" s="23"/>
      <c r="U3" s="23"/>
      <c r="V3" s="23"/>
      <c r="W3" s="23"/>
      <c r="X3" s="23"/>
      <c r="Y3" s="23"/>
    </row>
    <row r="4" spans="1:25" s="32" customFormat="1">
      <c r="A4" s="128" t="s">
        <v>0</v>
      </c>
      <c r="B4" s="128"/>
      <c r="C4" s="128"/>
      <c r="W4" s="127" t="s">
        <v>1</v>
      </c>
      <c r="X4" s="127"/>
      <c r="Y4" s="127"/>
    </row>
    <row r="6" spans="1:25" s="32" customFormat="1">
      <c r="A6" s="129" t="s">
        <v>25</v>
      </c>
      <c r="B6" s="129"/>
      <c r="C6" s="129"/>
      <c r="D6" s="129"/>
      <c r="E6" s="129"/>
      <c r="F6" s="130" t="s">
        <v>26</v>
      </c>
      <c r="G6" s="130"/>
      <c r="H6" s="130"/>
      <c r="I6" s="131" t="s">
        <v>27</v>
      </c>
      <c r="J6" s="131"/>
      <c r="K6" s="131"/>
      <c r="L6" s="130" t="s">
        <v>28</v>
      </c>
      <c r="M6" s="130"/>
      <c r="N6" s="130"/>
      <c r="O6" s="132" t="s">
        <v>29</v>
      </c>
      <c r="P6" s="132"/>
      <c r="Q6" s="132"/>
      <c r="R6" s="132"/>
      <c r="S6" s="132"/>
      <c r="T6" s="132"/>
      <c r="U6" s="132"/>
      <c r="V6" s="132"/>
      <c r="W6" s="132"/>
      <c r="X6" s="132"/>
      <c r="Y6" s="132"/>
    </row>
    <row r="7" spans="1:25" s="32" customFormat="1">
      <c r="A7" s="133" t="s">
        <v>30</v>
      </c>
      <c r="B7" s="133"/>
      <c r="C7" s="133"/>
      <c r="D7" s="133"/>
      <c r="E7" s="133"/>
      <c r="F7" s="134">
        <v>165194</v>
      </c>
      <c r="G7" s="134"/>
      <c r="H7" s="134"/>
      <c r="I7" s="135">
        <v>165194</v>
      </c>
      <c r="J7" s="135"/>
      <c r="K7" s="135"/>
      <c r="L7" s="136">
        <f t="shared" ref="L7:L27" si="0">I7-F7</f>
        <v>0</v>
      </c>
      <c r="M7" s="136"/>
      <c r="N7" s="136"/>
      <c r="O7" s="137" t="s">
        <v>31</v>
      </c>
      <c r="P7" s="137"/>
      <c r="Q7" s="137"/>
      <c r="R7" s="137"/>
      <c r="S7" s="137"/>
      <c r="T7" s="137"/>
      <c r="U7" s="137"/>
      <c r="V7" s="137"/>
      <c r="W7" s="137"/>
      <c r="X7" s="137"/>
      <c r="Y7" s="137"/>
    </row>
    <row r="8" spans="1:25">
      <c r="A8" s="138" t="s">
        <v>32</v>
      </c>
      <c r="B8" s="139"/>
      <c r="C8" s="139"/>
      <c r="D8" s="139"/>
      <c r="E8" s="140"/>
      <c r="F8" s="147">
        <v>374000</v>
      </c>
      <c r="G8" s="148"/>
      <c r="H8" s="149"/>
      <c r="I8" s="156">
        <f>W19</f>
        <v>420000</v>
      </c>
      <c r="J8" s="157"/>
      <c r="K8" s="158"/>
      <c r="L8" s="165">
        <f t="shared" si="0"/>
        <v>46000</v>
      </c>
      <c r="M8" s="166"/>
      <c r="N8" s="167"/>
      <c r="O8" s="174" t="s">
        <v>33</v>
      </c>
      <c r="P8" s="175"/>
      <c r="Q8" s="176">
        <v>2000</v>
      </c>
      <c r="R8" s="177"/>
      <c r="S8" s="34" t="s">
        <v>34</v>
      </c>
      <c r="T8" s="97">
        <v>34</v>
      </c>
      <c r="U8" s="24"/>
      <c r="V8" s="24"/>
      <c r="W8" s="178">
        <f>Q8*T8</f>
        <v>68000</v>
      </c>
      <c r="X8" s="179"/>
      <c r="Y8" s="179"/>
    </row>
    <row r="9" spans="1:25">
      <c r="A9" s="141"/>
      <c r="B9" s="142"/>
      <c r="C9" s="142"/>
      <c r="D9" s="142"/>
      <c r="E9" s="143"/>
      <c r="F9" s="150"/>
      <c r="G9" s="151"/>
      <c r="H9" s="152"/>
      <c r="I9" s="159"/>
      <c r="J9" s="160"/>
      <c r="K9" s="161"/>
      <c r="L9" s="168">
        <f t="shared" si="0"/>
        <v>0</v>
      </c>
      <c r="M9" s="169"/>
      <c r="N9" s="170"/>
      <c r="O9" s="180" t="s">
        <v>35</v>
      </c>
      <c r="P9" s="181"/>
      <c r="Q9" s="182">
        <v>1000</v>
      </c>
      <c r="R9" s="183"/>
      <c r="S9" s="35" t="s">
        <v>2</v>
      </c>
      <c r="T9" s="49">
        <v>24</v>
      </c>
      <c r="U9" s="51" t="s">
        <v>36</v>
      </c>
      <c r="V9" s="57">
        <v>12</v>
      </c>
      <c r="W9" s="184">
        <f t="shared" ref="W9:W17" si="1">Q9*T9*V9</f>
        <v>288000</v>
      </c>
      <c r="X9" s="185"/>
      <c r="Y9" s="185"/>
    </row>
    <row r="10" spans="1:25">
      <c r="A10" s="141"/>
      <c r="B10" s="142"/>
      <c r="C10" s="142"/>
      <c r="D10" s="142"/>
      <c r="E10" s="143"/>
      <c r="F10" s="150"/>
      <c r="G10" s="151"/>
      <c r="H10" s="152"/>
      <c r="I10" s="159"/>
      <c r="J10" s="160"/>
      <c r="K10" s="161"/>
      <c r="L10" s="168"/>
      <c r="M10" s="169"/>
      <c r="N10" s="170"/>
      <c r="O10" s="36"/>
      <c r="P10" s="37"/>
      <c r="Q10" s="186">
        <v>1000</v>
      </c>
      <c r="R10" s="186"/>
      <c r="S10" s="35" t="s">
        <v>2</v>
      </c>
      <c r="T10" s="49">
        <v>1</v>
      </c>
      <c r="U10" s="51" t="s">
        <v>37</v>
      </c>
      <c r="V10" s="52">
        <v>10</v>
      </c>
      <c r="W10" s="187">
        <f t="shared" si="1"/>
        <v>10000</v>
      </c>
      <c r="X10" s="187"/>
      <c r="Y10" s="184"/>
    </row>
    <row r="11" spans="1:25">
      <c r="A11" s="141"/>
      <c r="B11" s="142"/>
      <c r="C11" s="142"/>
      <c r="D11" s="142"/>
      <c r="E11" s="143"/>
      <c r="F11" s="150"/>
      <c r="G11" s="151"/>
      <c r="H11" s="152"/>
      <c r="I11" s="159"/>
      <c r="J11" s="160"/>
      <c r="K11" s="161"/>
      <c r="L11" s="168"/>
      <c r="M11" s="169"/>
      <c r="N11" s="170"/>
      <c r="O11" s="36"/>
      <c r="P11" s="37"/>
      <c r="Q11" s="182">
        <v>1000</v>
      </c>
      <c r="R11" s="183"/>
      <c r="S11" s="35" t="s">
        <v>2</v>
      </c>
      <c r="T11" s="49">
        <v>1</v>
      </c>
      <c r="U11" s="51" t="s">
        <v>37</v>
      </c>
      <c r="V11" s="52">
        <v>9</v>
      </c>
      <c r="W11" s="187">
        <f t="shared" si="1"/>
        <v>9000</v>
      </c>
      <c r="X11" s="187"/>
      <c r="Y11" s="184"/>
    </row>
    <row r="12" spans="1:25">
      <c r="A12" s="141"/>
      <c r="B12" s="142"/>
      <c r="C12" s="142"/>
      <c r="D12" s="142"/>
      <c r="E12" s="143"/>
      <c r="F12" s="150"/>
      <c r="G12" s="151"/>
      <c r="H12" s="152"/>
      <c r="I12" s="159"/>
      <c r="J12" s="160"/>
      <c r="K12" s="161"/>
      <c r="L12" s="168"/>
      <c r="M12" s="169"/>
      <c r="N12" s="170"/>
      <c r="O12" s="36"/>
      <c r="P12" s="37"/>
      <c r="Q12" s="186">
        <v>1000</v>
      </c>
      <c r="R12" s="186"/>
      <c r="S12" s="35" t="s">
        <v>37</v>
      </c>
      <c r="T12" s="49">
        <v>1</v>
      </c>
      <c r="U12" s="51" t="s">
        <v>37</v>
      </c>
      <c r="V12" s="52">
        <v>8</v>
      </c>
      <c r="W12" s="187">
        <f t="shared" si="1"/>
        <v>8000</v>
      </c>
      <c r="X12" s="187"/>
      <c r="Y12" s="184"/>
    </row>
    <row r="13" spans="1:25">
      <c r="A13" s="141"/>
      <c r="B13" s="142"/>
      <c r="C13" s="142"/>
      <c r="D13" s="142"/>
      <c r="E13" s="143"/>
      <c r="F13" s="150"/>
      <c r="G13" s="151"/>
      <c r="H13" s="152"/>
      <c r="I13" s="159"/>
      <c r="J13" s="160"/>
      <c r="K13" s="161"/>
      <c r="L13" s="168"/>
      <c r="M13" s="169"/>
      <c r="N13" s="170"/>
      <c r="O13" s="36"/>
      <c r="P13" s="37"/>
      <c r="Q13" s="182">
        <v>1000</v>
      </c>
      <c r="R13" s="183"/>
      <c r="S13" s="35" t="s">
        <v>37</v>
      </c>
      <c r="T13" s="49">
        <v>2</v>
      </c>
      <c r="U13" s="51" t="s">
        <v>37</v>
      </c>
      <c r="V13" s="52">
        <v>7</v>
      </c>
      <c r="W13" s="187">
        <f t="shared" si="1"/>
        <v>14000</v>
      </c>
      <c r="X13" s="187"/>
      <c r="Y13" s="184"/>
    </row>
    <row r="14" spans="1:25">
      <c r="A14" s="141"/>
      <c r="B14" s="142"/>
      <c r="C14" s="142"/>
      <c r="D14" s="142"/>
      <c r="E14" s="143"/>
      <c r="F14" s="150"/>
      <c r="G14" s="151"/>
      <c r="H14" s="152"/>
      <c r="I14" s="159"/>
      <c r="J14" s="160"/>
      <c r="K14" s="161"/>
      <c r="L14" s="168"/>
      <c r="M14" s="169"/>
      <c r="N14" s="170"/>
      <c r="O14" s="36"/>
      <c r="P14" s="37"/>
      <c r="Q14" s="182">
        <v>1000</v>
      </c>
      <c r="R14" s="183"/>
      <c r="S14" s="35" t="s">
        <v>2</v>
      </c>
      <c r="T14" s="49">
        <v>1</v>
      </c>
      <c r="U14" s="51" t="s">
        <v>2</v>
      </c>
      <c r="V14" s="52">
        <v>4</v>
      </c>
      <c r="W14" s="187">
        <f t="shared" si="1"/>
        <v>4000</v>
      </c>
      <c r="X14" s="187"/>
      <c r="Y14" s="184"/>
    </row>
    <row r="15" spans="1:25">
      <c r="A15" s="141"/>
      <c r="B15" s="142"/>
      <c r="C15" s="142"/>
      <c r="D15" s="142"/>
      <c r="E15" s="143"/>
      <c r="F15" s="150"/>
      <c r="G15" s="151"/>
      <c r="H15" s="152"/>
      <c r="I15" s="159"/>
      <c r="J15" s="160"/>
      <c r="K15" s="161"/>
      <c r="L15" s="168"/>
      <c r="M15" s="169"/>
      <c r="N15" s="170"/>
      <c r="O15" s="36"/>
      <c r="P15" s="37"/>
      <c r="Q15" s="182">
        <v>1000</v>
      </c>
      <c r="R15" s="183"/>
      <c r="S15" s="35" t="s">
        <v>37</v>
      </c>
      <c r="T15" s="49">
        <v>2</v>
      </c>
      <c r="U15" s="51" t="s">
        <v>2</v>
      </c>
      <c r="V15" s="52">
        <v>3</v>
      </c>
      <c r="W15" s="187">
        <f t="shared" si="1"/>
        <v>6000</v>
      </c>
      <c r="X15" s="187"/>
      <c r="Y15" s="184"/>
    </row>
    <row r="16" spans="1:25">
      <c r="A16" s="141"/>
      <c r="B16" s="142"/>
      <c r="C16" s="142"/>
      <c r="D16" s="142"/>
      <c r="E16" s="143"/>
      <c r="F16" s="150"/>
      <c r="G16" s="151"/>
      <c r="H16" s="152"/>
      <c r="I16" s="159"/>
      <c r="J16" s="160"/>
      <c r="K16" s="161"/>
      <c r="L16" s="168"/>
      <c r="M16" s="169"/>
      <c r="N16" s="170"/>
      <c r="O16" s="36"/>
      <c r="P16" s="37"/>
      <c r="Q16" s="182">
        <v>1000</v>
      </c>
      <c r="R16" s="183"/>
      <c r="S16" s="35" t="s">
        <v>37</v>
      </c>
      <c r="T16" s="49">
        <v>1</v>
      </c>
      <c r="U16" s="51" t="s">
        <v>2</v>
      </c>
      <c r="V16" s="52">
        <v>2</v>
      </c>
      <c r="W16" s="187">
        <f t="shared" si="1"/>
        <v>2000</v>
      </c>
      <c r="X16" s="187"/>
      <c r="Y16" s="184"/>
    </row>
    <row r="17" spans="1:25">
      <c r="A17" s="141"/>
      <c r="B17" s="142"/>
      <c r="C17" s="142"/>
      <c r="D17" s="142"/>
      <c r="E17" s="143"/>
      <c r="F17" s="150"/>
      <c r="G17" s="151"/>
      <c r="H17" s="152"/>
      <c r="I17" s="159"/>
      <c r="J17" s="160"/>
      <c r="K17" s="161"/>
      <c r="L17" s="168"/>
      <c r="M17" s="169"/>
      <c r="N17" s="170"/>
      <c r="O17" s="36"/>
      <c r="P17" s="37"/>
      <c r="Q17" s="182">
        <v>1000</v>
      </c>
      <c r="R17" s="183"/>
      <c r="S17" s="35" t="s">
        <v>37</v>
      </c>
      <c r="T17" s="49">
        <v>1</v>
      </c>
      <c r="U17" s="51" t="s">
        <v>37</v>
      </c>
      <c r="V17" s="52">
        <v>1</v>
      </c>
      <c r="W17" s="187">
        <f t="shared" si="1"/>
        <v>1000</v>
      </c>
      <c r="X17" s="187"/>
      <c r="Y17" s="184"/>
    </row>
    <row r="18" spans="1:25">
      <c r="A18" s="141"/>
      <c r="B18" s="142"/>
      <c r="C18" s="142"/>
      <c r="D18" s="142"/>
      <c r="E18" s="143"/>
      <c r="F18" s="150"/>
      <c r="G18" s="151"/>
      <c r="H18" s="152"/>
      <c r="I18" s="159"/>
      <c r="J18" s="160"/>
      <c r="K18" s="161"/>
      <c r="L18" s="168"/>
      <c r="M18" s="169"/>
      <c r="N18" s="170"/>
      <c r="O18" s="188" t="s">
        <v>38</v>
      </c>
      <c r="P18" s="189"/>
      <c r="Q18" s="182">
        <v>1000</v>
      </c>
      <c r="R18" s="183"/>
      <c r="S18" s="35" t="s">
        <v>37</v>
      </c>
      <c r="T18" s="49">
        <v>5</v>
      </c>
      <c r="U18" s="51" t="s">
        <v>37</v>
      </c>
      <c r="V18" s="52">
        <v>2</v>
      </c>
      <c r="W18" s="187">
        <f>Q18*T18*V18</f>
        <v>10000</v>
      </c>
      <c r="X18" s="187"/>
      <c r="Y18" s="184"/>
    </row>
    <row r="19" spans="1:25">
      <c r="A19" s="144"/>
      <c r="B19" s="145"/>
      <c r="C19" s="145"/>
      <c r="D19" s="145"/>
      <c r="E19" s="146"/>
      <c r="F19" s="153"/>
      <c r="G19" s="154"/>
      <c r="H19" s="155"/>
      <c r="I19" s="162"/>
      <c r="J19" s="163"/>
      <c r="K19" s="164"/>
      <c r="L19" s="171">
        <f t="shared" si="0"/>
        <v>0</v>
      </c>
      <c r="M19" s="172"/>
      <c r="N19" s="173"/>
      <c r="O19" s="190" t="s">
        <v>39</v>
      </c>
      <c r="P19" s="191"/>
      <c r="Q19" s="192"/>
      <c r="R19" s="192"/>
      <c r="S19" s="111"/>
      <c r="T19" s="50"/>
      <c r="U19" s="25"/>
      <c r="V19" s="26"/>
      <c r="W19" s="193">
        <f>SUM(W8:Y18)</f>
        <v>420000</v>
      </c>
      <c r="X19" s="193"/>
      <c r="Y19" s="194"/>
    </row>
    <row r="20" spans="1:25">
      <c r="A20" s="138" t="s">
        <v>40</v>
      </c>
      <c r="B20" s="139"/>
      <c r="C20" s="139"/>
      <c r="D20" s="139"/>
      <c r="E20" s="140"/>
      <c r="F20" s="147">
        <v>48000</v>
      </c>
      <c r="G20" s="148"/>
      <c r="H20" s="149"/>
      <c r="I20" s="156">
        <f>W22</f>
        <v>49000</v>
      </c>
      <c r="J20" s="157"/>
      <c r="K20" s="158"/>
      <c r="L20" s="165">
        <f t="shared" si="0"/>
        <v>1000</v>
      </c>
      <c r="M20" s="166"/>
      <c r="N20" s="167"/>
      <c r="O20" s="174" t="s">
        <v>41</v>
      </c>
      <c r="P20" s="174"/>
      <c r="Q20" s="174"/>
      <c r="R20" s="175"/>
      <c r="S20" s="195">
        <v>1000</v>
      </c>
      <c r="T20" s="195"/>
      <c r="U20" s="47" t="s">
        <v>37</v>
      </c>
      <c r="V20" s="48">
        <v>22</v>
      </c>
      <c r="W20" s="178">
        <f>S20*V20</f>
        <v>22000</v>
      </c>
      <c r="X20" s="179"/>
      <c r="Y20" s="179"/>
    </row>
    <row r="21" spans="1:25">
      <c r="A21" s="141"/>
      <c r="B21" s="142"/>
      <c r="C21" s="142"/>
      <c r="D21" s="142"/>
      <c r="E21" s="143"/>
      <c r="F21" s="150"/>
      <c r="G21" s="151"/>
      <c r="H21" s="152"/>
      <c r="I21" s="159"/>
      <c r="J21" s="160"/>
      <c r="K21" s="161"/>
      <c r="L21" s="168">
        <f t="shared" si="0"/>
        <v>0</v>
      </c>
      <c r="M21" s="169"/>
      <c r="N21" s="170"/>
      <c r="O21" s="180" t="s">
        <v>42</v>
      </c>
      <c r="P21" s="180"/>
      <c r="Q21" s="180"/>
      <c r="R21" s="181"/>
      <c r="S21" s="186">
        <v>1000</v>
      </c>
      <c r="T21" s="186"/>
      <c r="U21" s="35" t="s">
        <v>43</v>
      </c>
      <c r="V21" s="49">
        <v>27</v>
      </c>
      <c r="W21" s="184">
        <f>S21*V21</f>
        <v>27000</v>
      </c>
      <c r="X21" s="185"/>
      <c r="Y21" s="185"/>
    </row>
    <row r="22" spans="1:25">
      <c r="A22" s="144"/>
      <c r="B22" s="145"/>
      <c r="C22" s="145"/>
      <c r="D22" s="145"/>
      <c r="E22" s="146"/>
      <c r="F22" s="153"/>
      <c r="G22" s="154"/>
      <c r="H22" s="155"/>
      <c r="I22" s="162"/>
      <c r="J22" s="163"/>
      <c r="K22" s="164"/>
      <c r="L22" s="171">
        <f t="shared" si="0"/>
        <v>0</v>
      </c>
      <c r="M22" s="172"/>
      <c r="N22" s="173"/>
      <c r="O22" s="190" t="s">
        <v>3</v>
      </c>
      <c r="P22" s="191"/>
      <c r="Q22" s="191"/>
      <c r="R22" s="191"/>
      <c r="S22" s="192"/>
      <c r="T22" s="192"/>
      <c r="U22" s="38"/>
      <c r="V22" s="50"/>
      <c r="W22" s="193">
        <f>SUM(W20:Y21)</f>
        <v>49000</v>
      </c>
      <c r="X22" s="193"/>
      <c r="Y22" s="194"/>
    </row>
    <row r="23" spans="1:25">
      <c r="A23" s="138" t="s">
        <v>44</v>
      </c>
      <c r="B23" s="139"/>
      <c r="C23" s="139"/>
      <c r="D23" s="139"/>
      <c r="E23" s="140"/>
      <c r="F23" s="147">
        <v>78000</v>
      </c>
      <c r="G23" s="148"/>
      <c r="H23" s="149"/>
      <c r="I23" s="156">
        <f>W24</f>
        <v>96000</v>
      </c>
      <c r="J23" s="157"/>
      <c r="K23" s="158"/>
      <c r="L23" s="165">
        <f t="shared" si="0"/>
        <v>18000</v>
      </c>
      <c r="M23" s="166"/>
      <c r="N23" s="167"/>
      <c r="O23" s="207" t="s">
        <v>45</v>
      </c>
      <c r="P23" s="208"/>
      <c r="Q23" s="208"/>
      <c r="R23" s="208"/>
      <c r="S23" s="209">
        <v>3000</v>
      </c>
      <c r="T23" s="209"/>
      <c r="U23" s="34" t="s">
        <v>46</v>
      </c>
      <c r="V23" s="97">
        <v>32</v>
      </c>
      <c r="W23" s="196">
        <f>S23*V23</f>
        <v>96000</v>
      </c>
      <c r="X23" s="197"/>
      <c r="Y23" s="197"/>
    </row>
    <row r="24" spans="1:25">
      <c r="A24" s="144"/>
      <c r="B24" s="145"/>
      <c r="C24" s="145"/>
      <c r="D24" s="145"/>
      <c r="E24" s="146"/>
      <c r="F24" s="153"/>
      <c r="G24" s="154"/>
      <c r="H24" s="155"/>
      <c r="I24" s="162"/>
      <c r="J24" s="163"/>
      <c r="K24" s="164"/>
      <c r="L24" s="171">
        <f t="shared" si="0"/>
        <v>0</v>
      </c>
      <c r="M24" s="172"/>
      <c r="N24" s="173"/>
      <c r="O24" s="198" t="s">
        <v>3</v>
      </c>
      <c r="P24" s="199"/>
      <c r="Q24" s="199"/>
      <c r="R24" s="199"/>
      <c r="S24" s="200"/>
      <c r="T24" s="200"/>
      <c r="U24" s="27"/>
      <c r="V24" s="100"/>
      <c r="W24" s="201">
        <f>SUM(W23:Y23)</f>
        <v>96000</v>
      </c>
      <c r="X24" s="201"/>
      <c r="Y24" s="202"/>
    </row>
    <row r="25" spans="1:25">
      <c r="A25" s="133" t="s">
        <v>47</v>
      </c>
      <c r="B25" s="133"/>
      <c r="C25" s="133"/>
      <c r="D25" s="133"/>
      <c r="E25" s="133"/>
      <c r="F25" s="134">
        <v>5806</v>
      </c>
      <c r="G25" s="134"/>
      <c r="H25" s="134"/>
      <c r="I25" s="135">
        <v>53000</v>
      </c>
      <c r="J25" s="135"/>
      <c r="K25" s="135"/>
      <c r="L25" s="203">
        <f t="shared" si="0"/>
        <v>47194</v>
      </c>
      <c r="M25" s="203"/>
      <c r="N25" s="203"/>
      <c r="O25" s="204" t="s">
        <v>80</v>
      </c>
      <c r="P25" s="205"/>
      <c r="Q25" s="205"/>
      <c r="R25" s="205"/>
      <c r="S25" s="205"/>
      <c r="T25" s="205"/>
      <c r="U25" s="205"/>
      <c r="V25" s="205"/>
      <c r="W25" s="205"/>
      <c r="X25" s="205"/>
      <c r="Y25" s="206"/>
    </row>
    <row r="26" spans="1:25" s="32" customFormat="1">
      <c r="A26" s="133" t="s">
        <v>61</v>
      </c>
      <c r="B26" s="133"/>
      <c r="C26" s="133"/>
      <c r="D26" s="133"/>
      <c r="E26" s="133"/>
      <c r="F26" s="212">
        <v>80000</v>
      </c>
      <c r="G26" s="213"/>
      <c r="H26" s="214"/>
      <c r="I26" s="215">
        <v>130000</v>
      </c>
      <c r="J26" s="216"/>
      <c r="K26" s="217"/>
      <c r="L26" s="218">
        <f>I26-F26</f>
        <v>50000</v>
      </c>
      <c r="M26" s="218"/>
      <c r="N26" s="218"/>
      <c r="O26" s="204" t="s">
        <v>71</v>
      </c>
      <c r="P26" s="205"/>
      <c r="Q26" s="205"/>
      <c r="R26" s="205"/>
      <c r="S26" s="205"/>
      <c r="T26" s="205"/>
      <c r="U26" s="205"/>
      <c r="V26" s="205"/>
      <c r="W26" s="205"/>
      <c r="X26" s="205"/>
      <c r="Y26" s="206"/>
    </row>
    <row r="27" spans="1:25">
      <c r="A27" s="129" t="s">
        <v>48</v>
      </c>
      <c r="B27" s="129"/>
      <c r="C27" s="129"/>
      <c r="D27" s="129"/>
      <c r="E27" s="129"/>
      <c r="F27" s="134">
        <f>SUM(F7:H26)</f>
        <v>751000</v>
      </c>
      <c r="G27" s="134"/>
      <c r="H27" s="134"/>
      <c r="I27" s="135">
        <f>SUM(I7:I26)</f>
        <v>913194</v>
      </c>
      <c r="J27" s="135"/>
      <c r="K27" s="135"/>
      <c r="L27" s="210">
        <f t="shared" si="0"/>
        <v>162194</v>
      </c>
      <c r="M27" s="210"/>
      <c r="N27" s="210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</row>
    <row r="28" spans="1:25"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s="32" customFormat="1">
      <c r="A29" s="128" t="s">
        <v>4</v>
      </c>
      <c r="B29" s="128"/>
      <c r="C29" s="128"/>
      <c r="O29" s="33"/>
      <c r="P29" s="33"/>
      <c r="Q29" s="33"/>
      <c r="R29" s="33"/>
      <c r="S29" s="33"/>
      <c r="T29" s="33"/>
      <c r="U29" s="33"/>
      <c r="V29" s="33"/>
      <c r="W29" s="127" t="s">
        <v>1</v>
      </c>
      <c r="X29" s="127"/>
      <c r="Y29" s="127"/>
    </row>
    <row r="30" spans="1:25" s="32" customFormat="1"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spans="1:25" s="32" customFormat="1">
      <c r="A31" s="129" t="s">
        <v>25</v>
      </c>
      <c r="B31" s="129"/>
      <c r="C31" s="129"/>
      <c r="D31" s="129"/>
      <c r="E31" s="129"/>
      <c r="F31" s="130" t="s">
        <v>26</v>
      </c>
      <c r="G31" s="130"/>
      <c r="H31" s="130"/>
      <c r="I31" s="131" t="s">
        <v>27</v>
      </c>
      <c r="J31" s="131"/>
      <c r="K31" s="131"/>
      <c r="L31" s="130" t="s">
        <v>28</v>
      </c>
      <c r="M31" s="130"/>
      <c r="N31" s="130"/>
      <c r="O31" s="219" t="s">
        <v>29</v>
      </c>
      <c r="P31" s="219"/>
      <c r="Q31" s="219"/>
      <c r="R31" s="219"/>
      <c r="S31" s="219"/>
      <c r="T31" s="219"/>
      <c r="U31" s="219"/>
      <c r="V31" s="219"/>
      <c r="W31" s="219"/>
      <c r="X31" s="219"/>
      <c r="Y31" s="219"/>
    </row>
    <row r="32" spans="1:25">
      <c r="A32" s="138" t="s">
        <v>49</v>
      </c>
      <c r="B32" s="139"/>
      <c r="C32" s="139"/>
      <c r="D32" s="139"/>
      <c r="E32" s="140"/>
      <c r="F32" s="147">
        <v>31264</v>
      </c>
      <c r="G32" s="148"/>
      <c r="H32" s="149"/>
      <c r="I32" s="156">
        <f>W35</f>
        <v>37692</v>
      </c>
      <c r="J32" s="157"/>
      <c r="K32" s="158"/>
      <c r="L32" s="165">
        <f>I32-F32</f>
        <v>6428</v>
      </c>
      <c r="M32" s="166"/>
      <c r="N32" s="167"/>
      <c r="O32" s="175" t="s">
        <v>50</v>
      </c>
      <c r="P32" s="220"/>
      <c r="Q32" s="220"/>
      <c r="R32" s="220"/>
      <c r="S32" s="221">
        <v>800</v>
      </c>
      <c r="T32" s="222"/>
      <c r="U32" s="47" t="s">
        <v>51</v>
      </c>
      <c r="V32" s="48">
        <v>34</v>
      </c>
      <c r="W32" s="178">
        <f>S32*V32</f>
        <v>27200</v>
      </c>
      <c r="X32" s="179"/>
      <c r="Y32" s="179"/>
    </row>
    <row r="33" spans="1:25">
      <c r="A33" s="141"/>
      <c r="B33" s="142"/>
      <c r="C33" s="142"/>
      <c r="D33" s="142"/>
      <c r="E33" s="143"/>
      <c r="F33" s="150"/>
      <c r="G33" s="151"/>
      <c r="H33" s="152"/>
      <c r="I33" s="159"/>
      <c r="J33" s="160"/>
      <c r="K33" s="161"/>
      <c r="L33" s="168"/>
      <c r="M33" s="169"/>
      <c r="N33" s="170"/>
      <c r="O33" s="181" t="s">
        <v>52</v>
      </c>
      <c r="P33" s="223"/>
      <c r="Q33" s="223"/>
      <c r="R33" s="223"/>
      <c r="S33" s="182">
        <v>1850</v>
      </c>
      <c r="T33" s="183"/>
      <c r="U33" s="35" t="s">
        <v>51</v>
      </c>
      <c r="V33" s="49">
        <v>5</v>
      </c>
      <c r="W33" s="184">
        <f>S33*V33</f>
        <v>9250</v>
      </c>
      <c r="X33" s="185"/>
      <c r="Y33" s="185"/>
    </row>
    <row r="34" spans="1:25">
      <c r="A34" s="141"/>
      <c r="B34" s="142"/>
      <c r="C34" s="142"/>
      <c r="D34" s="142"/>
      <c r="E34" s="143"/>
      <c r="F34" s="150"/>
      <c r="G34" s="151"/>
      <c r="H34" s="152"/>
      <c r="I34" s="159"/>
      <c r="J34" s="160"/>
      <c r="K34" s="161"/>
      <c r="L34" s="168"/>
      <c r="M34" s="169"/>
      <c r="N34" s="170"/>
      <c r="O34" s="181" t="s">
        <v>53</v>
      </c>
      <c r="P34" s="223"/>
      <c r="Q34" s="223"/>
      <c r="R34" s="223"/>
      <c r="S34" s="182">
        <v>138</v>
      </c>
      <c r="T34" s="183"/>
      <c r="U34" s="35" t="s">
        <v>2</v>
      </c>
      <c r="V34" s="101">
        <v>9</v>
      </c>
      <c r="W34" s="184">
        <f>S34*V34</f>
        <v>1242</v>
      </c>
      <c r="X34" s="185"/>
      <c r="Y34" s="185"/>
    </row>
    <row r="35" spans="1:25">
      <c r="A35" s="144"/>
      <c r="B35" s="145"/>
      <c r="C35" s="145"/>
      <c r="D35" s="145"/>
      <c r="E35" s="146"/>
      <c r="F35" s="153"/>
      <c r="G35" s="154"/>
      <c r="H35" s="155"/>
      <c r="I35" s="162"/>
      <c r="J35" s="163"/>
      <c r="K35" s="164"/>
      <c r="L35" s="171"/>
      <c r="M35" s="172"/>
      <c r="N35" s="173"/>
      <c r="O35" s="190" t="s">
        <v>39</v>
      </c>
      <c r="P35" s="191"/>
      <c r="Q35" s="191"/>
      <c r="R35" s="191"/>
      <c r="S35" s="191"/>
      <c r="T35" s="191"/>
      <c r="U35" s="111"/>
      <c r="V35" s="99"/>
      <c r="W35" s="193">
        <f>SUM(W32:Y34)</f>
        <v>37692</v>
      </c>
      <c r="X35" s="193"/>
      <c r="Y35" s="194"/>
    </row>
    <row r="36" spans="1:25">
      <c r="A36" s="138" t="s">
        <v>40</v>
      </c>
      <c r="B36" s="139"/>
      <c r="C36" s="139"/>
      <c r="D36" s="139"/>
      <c r="E36" s="140"/>
      <c r="F36" s="147">
        <v>74800</v>
      </c>
      <c r="G36" s="148"/>
      <c r="H36" s="149"/>
      <c r="I36" s="156">
        <f>W40</f>
        <v>76600</v>
      </c>
      <c r="J36" s="157"/>
      <c r="K36" s="158"/>
      <c r="L36" s="165">
        <f>I36-F36</f>
        <v>1800</v>
      </c>
      <c r="M36" s="166"/>
      <c r="N36" s="167"/>
      <c r="O36" s="224" t="s">
        <v>54</v>
      </c>
      <c r="P36" s="224"/>
      <c r="Q36" s="224"/>
      <c r="R36" s="225"/>
      <c r="S36" s="226">
        <v>25400</v>
      </c>
      <c r="T36" s="226"/>
      <c r="U36" s="39" t="s">
        <v>37</v>
      </c>
      <c r="V36" s="43">
        <v>1</v>
      </c>
      <c r="W36" s="227">
        <f>S36*V36</f>
        <v>25400</v>
      </c>
      <c r="X36" s="228"/>
      <c r="Y36" s="228"/>
    </row>
    <row r="37" spans="1:25">
      <c r="A37" s="141"/>
      <c r="B37" s="142"/>
      <c r="C37" s="142"/>
      <c r="D37" s="142"/>
      <c r="E37" s="143"/>
      <c r="F37" s="150"/>
      <c r="G37" s="151"/>
      <c r="H37" s="152"/>
      <c r="I37" s="159"/>
      <c r="J37" s="160"/>
      <c r="K37" s="161"/>
      <c r="L37" s="168"/>
      <c r="M37" s="169"/>
      <c r="N37" s="170"/>
      <c r="O37" s="234" t="s">
        <v>55</v>
      </c>
      <c r="P37" s="234"/>
      <c r="Q37" s="234"/>
      <c r="R37" s="235"/>
      <c r="S37" s="236">
        <v>23000</v>
      </c>
      <c r="T37" s="236"/>
      <c r="U37" s="44" t="s">
        <v>43</v>
      </c>
      <c r="V37" s="41">
        <v>1</v>
      </c>
      <c r="W37" s="232">
        <f>SUM(S37*V37)</f>
        <v>23000</v>
      </c>
      <c r="X37" s="232"/>
      <c r="Y37" s="233"/>
    </row>
    <row r="38" spans="1:25">
      <c r="A38" s="141"/>
      <c r="B38" s="142"/>
      <c r="C38" s="142"/>
      <c r="D38" s="142"/>
      <c r="E38" s="143"/>
      <c r="F38" s="150"/>
      <c r="G38" s="151"/>
      <c r="H38" s="152"/>
      <c r="I38" s="159"/>
      <c r="J38" s="160"/>
      <c r="K38" s="161"/>
      <c r="L38" s="168"/>
      <c r="M38" s="169"/>
      <c r="N38" s="170"/>
      <c r="O38" s="229" t="s">
        <v>56</v>
      </c>
      <c r="P38" s="230"/>
      <c r="Q38" s="230"/>
      <c r="R38" s="230"/>
      <c r="S38" s="231">
        <v>15600</v>
      </c>
      <c r="T38" s="231"/>
      <c r="U38" s="40" t="s">
        <v>43</v>
      </c>
      <c r="V38" s="41">
        <v>1</v>
      </c>
      <c r="W38" s="232">
        <f>SUM(S38*V38)</f>
        <v>15600</v>
      </c>
      <c r="X38" s="232"/>
      <c r="Y38" s="233"/>
    </row>
    <row r="39" spans="1:25">
      <c r="A39" s="141"/>
      <c r="B39" s="142"/>
      <c r="C39" s="142"/>
      <c r="D39" s="142"/>
      <c r="E39" s="143"/>
      <c r="F39" s="150"/>
      <c r="G39" s="151"/>
      <c r="H39" s="152"/>
      <c r="I39" s="159"/>
      <c r="J39" s="160"/>
      <c r="K39" s="161"/>
      <c r="L39" s="168"/>
      <c r="M39" s="169"/>
      <c r="N39" s="170"/>
      <c r="O39" s="229" t="s">
        <v>57</v>
      </c>
      <c r="P39" s="230"/>
      <c r="Q39" s="230"/>
      <c r="R39" s="230"/>
      <c r="S39" s="231">
        <v>12600</v>
      </c>
      <c r="T39" s="231"/>
      <c r="U39" s="40" t="s">
        <v>43</v>
      </c>
      <c r="V39" s="42">
        <v>1</v>
      </c>
      <c r="W39" s="232">
        <f>SUM(S39*V39)</f>
        <v>12600</v>
      </c>
      <c r="X39" s="232"/>
      <c r="Y39" s="233"/>
    </row>
    <row r="40" spans="1:25">
      <c r="A40" s="144"/>
      <c r="B40" s="145"/>
      <c r="C40" s="145"/>
      <c r="D40" s="145"/>
      <c r="E40" s="146"/>
      <c r="F40" s="153"/>
      <c r="G40" s="154"/>
      <c r="H40" s="155"/>
      <c r="I40" s="162"/>
      <c r="J40" s="163"/>
      <c r="K40" s="164"/>
      <c r="L40" s="171"/>
      <c r="M40" s="172"/>
      <c r="N40" s="173"/>
      <c r="O40" s="237" t="s">
        <v>3</v>
      </c>
      <c r="P40" s="238"/>
      <c r="Q40" s="238"/>
      <c r="R40" s="238"/>
      <c r="S40" s="239"/>
      <c r="T40" s="239"/>
      <c r="U40" s="45"/>
      <c r="V40" s="46"/>
      <c r="W40" s="240">
        <f>SUM(W36:Y39)</f>
        <v>76600</v>
      </c>
      <c r="X40" s="240"/>
      <c r="Y40" s="241"/>
    </row>
    <row r="41" spans="1:25">
      <c r="A41" s="133" t="s">
        <v>58</v>
      </c>
      <c r="B41" s="133"/>
      <c r="C41" s="133"/>
      <c r="D41" s="133"/>
      <c r="E41" s="133"/>
      <c r="F41" s="134">
        <v>200000</v>
      </c>
      <c r="G41" s="134"/>
      <c r="H41" s="134"/>
      <c r="I41" s="135">
        <v>250500</v>
      </c>
      <c r="J41" s="135"/>
      <c r="K41" s="135"/>
      <c r="L41" s="242">
        <f t="shared" ref="L41:L48" si="2">I41-F41</f>
        <v>50500</v>
      </c>
      <c r="M41" s="242"/>
      <c r="N41" s="242"/>
      <c r="O41" s="243" t="s">
        <v>79</v>
      </c>
      <c r="P41" s="244"/>
      <c r="Q41" s="244"/>
      <c r="R41" s="244"/>
      <c r="S41" s="244"/>
      <c r="T41" s="244"/>
      <c r="U41" s="244"/>
      <c r="V41" s="244"/>
      <c r="W41" s="244"/>
      <c r="X41" s="244"/>
      <c r="Y41" s="245"/>
    </row>
    <row r="42" spans="1:25">
      <c r="A42" s="133" t="s">
        <v>59</v>
      </c>
      <c r="B42" s="133"/>
      <c r="C42" s="133"/>
      <c r="D42" s="133"/>
      <c r="E42" s="133"/>
      <c r="F42" s="134">
        <v>40000</v>
      </c>
      <c r="G42" s="134"/>
      <c r="H42" s="134"/>
      <c r="I42" s="135">
        <v>30748</v>
      </c>
      <c r="J42" s="135"/>
      <c r="K42" s="135"/>
      <c r="L42" s="242">
        <f t="shared" si="2"/>
        <v>-9252</v>
      </c>
      <c r="M42" s="242"/>
      <c r="N42" s="242"/>
      <c r="O42" s="204" t="s">
        <v>76</v>
      </c>
      <c r="P42" s="205"/>
      <c r="Q42" s="205"/>
      <c r="R42" s="205"/>
      <c r="S42" s="205"/>
      <c r="T42" s="205"/>
      <c r="U42" s="205"/>
      <c r="V42" s="205"/>
      <c r="W42" s="205"/>
      <c r="X42" s="205"/>
      <c r="Y42" s="206"/>
    </row>
    <row r="43" spans="1:25">
      <c r="A43" s="133" t="s">
        <v>60</v>
      </c>
      <c r="B43" s="133"/>
      <c r="C43" s="133"/>
      <c r="D43" s="133"/>
      <c r="E43" s="133"/>
      <c r="F43" s="134">
        <v>20000</v>
      </c>
      <c r="G43" s="134"/>
      <c r="H43" s="134"/>
      <c r="I43" s="135">
        <v>3345</v>
      </c>
      <c r="J43" s="135"/>
      <c r="K43" s="135"/>
      <c r="L43" s="242">
        <f t="shared" si="2"/>
        <v>-16655</v>
      </c>
      <c r="M43" s="242"/>
      <c r="N43" s="242"/>
      <c r="O43" s="204" t="s">
        <v>74</v>
      </c>
      <c r="P43" s="205"/>
      <c r="Q43" s="205"/>
      <c r="R43" s="205"/>
      <c r="S43" s="205"/>
      <c r="T43" s="205"/>
      <c r="U43" s="205"/>
      <c r="V43" s="205"/>
      <c r="W43" s="205"/>
      <c r="X43" s="205"/>
      <c r="Y43" s="206"/>
    </row>
    <row r="44" spans="1:25">
      <c r="A44" s="246" t="s">
        <v>61</v>
      </c>
      <c r="B44" s="246"/>
      <c r="C44" s="246"/>
      <c r="D44" s="246"/>
      <c r="E44" s="246"/>
      <c r="F44" s="134">
        <v>71000</v>
      </c>
      <c r="G44" s="134"/>
      <c r="H44" s="134"/>
      <c r="I44" s="135">
        <v>149704</v>
      </c>
      <c r="J44" s="135"/>
      <c r="K44" s="135"/>
      <c r="L44" s="242">
        <f t="shared" si="2"/>
        <v>78704</v>
      </c>
      <c r="M44" s="242"/>
      <c r="N44" s="242"/>
      <c r="O44" s="204" t="s">
        <v>72</v>
      </c>
      <c r="P44" s="205"/>
      <c r="Q44" s="205"/>
      <c r="R44" s="205"/>
      <c r="S44" s="205"/>
      <c r="T44" s="205"/>
      <c r="U44" s="205"/>
      <c r="V44" s="205"/>
      <c r="W44" s="205"/>
      <c r="X44" s="205"/>
      <c r="Y44" s="206"/>
    </row>
    <row r="45" spans="1:25">
      <c r="A45" s="133" t="s">
        <v>62</v>
      </c>
      <c r="B45" s="133"/>
      <c r="C45" s="133"/>
      <c r="D45" s="133"/>
      <c r="E45" s="133"/>
      <c r="F45" s="134">
        <v>130000</v>
      </c>
      <c r="G45" s="134"/>
      <c r="H45" s="134"/>
      <c r="I45" s="135">
        <v>147000</v>
      </c>
      <c r="J45" s="135"/>
      <c r="K45" s="135"/>
      <c r="L45" s="242">
        <f t="shared" si="2"/>
        <v>17000</v>
      </c>
      <c r="M45" s="242"/>
      <c r="N45" s="242"/>
      <c r="O45" s="204" t="s">
        <v>63</v>
      </c>
      <c r="P45" s="205"/>
      <c r="Q45" s="205"/>
      <c r="R45" s="205"/>
      <c r="S45" s="205"/>
      <c r="T45" s="205"/>
      <c r="U45" s="205"/>
      <c r="V45" s="205"/>
      <c r="W45" s="205"/>
      <c r="X45" s="205"/>
      <c r="Y45" s="206"/>
    </row>
    <row r="46" spans="1:25">
      <c r="A46" s="133" t="s">
        <v>44</v>
      </c>
      <c r="B46" s="133"/>
      <c r="C46" s="133"/>
      <c r="D46" s="133"/>
      <c r="E46" s="133"/>
      <c r="F46" s="212">
        <v>78000</v>
      </c>
      <c r="G46" s="213"/>
      <c r="H46" s="214"/>
      <c r="I46" s="215">
        <v>96000</v>
      </c>
      <c r="J46" s="216"/>
      <c r="K46" s="217"/>
      <c r="L46" s="247">
        <f t="shared" si="2"/>
        <v>18000</v>
      </c>
      <c r="M46" s="248"/>
      <c r="N46" s="249"/>
      <c r="O46" s="204" t="s">
        <v>75</v>
      </c>
      <c r="P46" s="205"/>
      <c r="Q46" s="205"/>
      <c r="R46" s="205"/>
      <c r="S46" s="205"/>
      <c r="T46" s="205"/>
      <c r="U46" s="205"/>
      <c r="V46" s="205"/>
      <c r="W46" s="205"/>
      <c r="X46" s="205"/>
      <c r="Y46" s="206"/>
    </row>
    <row r="47" spans="1:25">
      <c r="A47" s="133" t="s">
        <v>64</v>
      </c>
      <c r="B47" s="133"/>
      <c r="C47" s="133"/>
      <c r="D47" s="133"/>
      <c r="E47" s="133"/>
      <c r="F47" s="134">
        <v>50000</v>
      </c>
      <c r="G47" s="134"/>
      <c r="H47" s="134"/>
      <c r="I47" s="135">
        <v>42528</v>
      </c>
      <c r="J47" s="135"/>
      <c r="K47" s="135"/>
      <c r="L47" s="242">
        <f t="shared" si="2"/>
        <v>-7472</v>
      </c>
      <c r="M47" s="242"/>
      <c r="N47" s="242"/>
      <c r="O47" s="250" t="s">
        <v>73</v>
      </c>
      <c r="P47" s="251"/>
      <c r="Q47" s="251"/>
      <c r="R47" s="251"/>
      <c r="S47" s="251"/>
      <c r="T47" s="251"/>
      <c r="U47" s="251"/>
      <c r="V47" s="251"/>
      <c r="W47" s="251"/>
      <c r="X47" s="251"/>
      <c r="Y47" s="252"/>
    </row>
    <row r="48" spans="1:25">
      <c r="A48" s="133" t="s">
        <v>65</v>
      </c>
      <c r="B48" s="133"/>
      <c r="C48" s="133"/>
      <c r="D48" s="133"/>
      <c r="E48" s="133"/>
      <c r="F48" s="134">
        <v>55936</v>
      </c>
      <c r="G48" s="134"/>
      <c r="H48" s="134"/>
      <c r="I48" s="135">
        <v>0</v>
      </c>
      <c r="J48" s="135"/>
      <c r="K48" s="135"/>
      <c r="L48" s="242">
        <f t="shared" si="2"/>
        <v>-55936</v>
      </c>
      <c r="M48" s="242"/>
      <c r="N48" s="242"/>
      <c r="O48" s="253"/>
      <c r="P48" s="254"/>
      <c r="Q48" s="254"/>
      <c r="R48" s="254"/>
      <c r="S48" s="254"/>
      <c r="T48" s="254"/>
      <c r="U48" s="254"/>
      <c r="V48" s="254"/>
      <c r="W48" s="254"/>
      <c r="X48" s="254"/>
      <c r="Y48" s="255"/>
    </row>
    <row r="49" spans="1:25">
      <c r="A49" s="129" t="s">
        <v>48</v>
      </c>
      <c r="B49" s="129"/>
      <c r="C49" s="129"/>
      <c r="D49" s="129"/>
      <c r="E49" s="129"/>
      <c r="F49" s="134">
        <f>SUM(F32:H48)</f>
        <v>751000</v>
      </c>
      <c r="G49" s="134"/>
      <c r="H49" s="134"/>
      <c r="I49" s="135">
        <f>SUM(I32:I48)</f>
        <v>834117</v>
      </c>
      <c r="J49" s="135"/>
      <c r="K49" s="135"/>
      <c r="L49" s="242">
        <f>SUM(L32:N48)</f>
        <v>83117</v>
      </c>
      <c r="M49" s="242"/>
      <c r="N49" s="242"/>
      <c r="O49" s="256"/>
      <c r="P49" s="257"/>
      <c r="Q49" s="257"/>
      <c r="R49" s="257"/>
      <c r="S49" s="257"/>
      <c r="T49" s="257"/>
      <c r="U49" s="257"/>
      <c r="V49" s="257"/>
      <c r="W49" s="257"/>
      <c r="X49" s="257"/>
      <c r="Y49" s="257"/>
    </row>
    <row r="50" spans="1:25">
      <c r="A50" s="32" t="s">
        <v>66</v>
      </c>
    </row>
    <row r="51" spans="1:25">
      <c r="A51" s="138" t="s">
        <v>77</v>
      </c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40"/>
    </row>
    <row r="52" spans="1:25">
      <c r="A52" s="29"/>
      <c r="B52" s="30"/>
      <c r="C52" s="30"/>
      <c r="D52" s="30"/>
      <c r="E52" s="30"/>
      <c r="F52" s="258">
        <f>I27</f>
        <v>913194</v>
      </c>
      <c r="G52" s="258"/>
      <c r="H52" s="258"/>
      <c r="I52" s="108"/>
      <c r="J52" s="53" t="s">
        <v>67</v>
      </c>
      <c r="K52" s="108"/>
      <c r="L52" s="109"/>
      <c r="M52" s="258">
        <f>I49</f>
        <v>834117</v>
      </c>
      <c r="N52" s="258"/>
      <c r="O52" s="258"/>
      <c r="P52" s="53"/>
      <c r="Q52" s="53" t="s">
        <v>5</v>
      </c>
      <c r="R52" s="259">
        <f>F52-M52</f>
        <v>79077</v>
      </c>
      <c r="S52" s="259"/>
      <c r="T52" s="259"/>
      <c r="U52" s="259"/>
      <c r="V52" s="30"/>
      <c r="W52" s="30"/>
      <c r="X52" s="30"/>
      <c r="Y52" s="31"/>
    </row>
  </sheetData>
  <mergeCells count="175">
    <mergeCell ref="A49:E49"/>
    <mergeCell ref="F49:H49"/>
    <mergeCell ref="I49:K49"/>
    <mergeCell ref="L49:N49"/>
    <mergeCell ref="O49:Y49"/>
    <mergeCell ref="A51:Y51"/>
    <mergeCell ref="F52:H52"/>
    <mergeCell ref="R52:U52"/>
    <mergeCell ref="M52:O52"/>
    <mergeCell ref="A47:E47"/>
    <mergeCell ref="F47:H47"/>
    <mergeCell ref="I47:K47"/>
    <mergeCell ref="L47:N47"/>
    <mergeCell ref="O47:Y47"/>
    <mergeCell ref="F48:H48"/>
    <mergeCell ref="I48:K48"/>
    <mergeCell ref="L48:N48"/>
    <mergeCell ref="O48:Y48"/>
    <mergeCell ref="A48:E48"/>
    <mergeCell ref="A45:E45"/>
    <mergeCell ref="F45:H45"/>
    <mergeCell ref="I45:K45"/>
    <mergeCell ref="L45:N45"/>
    <mergeCell ref="O45:Y45"/>
    <mergeCell ref="A46:E46"/>
    <mergeCell ref="F46:H46"/>
    <mergeCell ref="I46:K46"/>
    <mergeCell ref="L46:N46"/>
    <mergeCell ref="O46:Y46"/>
    <mergeCell ref="A43:E43"/>
    <mergeCell ref="F43:H43"/>
    <mergeCell ref="I43:K43"/>
    <mergeCell ref="L43:N43"/>
    <mergeCell ref="O43:Y43"/>
    <mergeCell ref="A44:E44"/>
    <mergeCell ref="F44:H44"/>
    <mergeCell ref="I44:K44"/>
    <mergeCell ref="L44:N44"/>
    <mergeCell ref="O44:Y44"/>
    <mergeCell ref="A41:E41"/>
    <mergeCell ref="F41:H41"/>
    <mergeCell ref="I41:K41"/>
    <mergeCell ref="L41:N41"/>
    <mergeCell ref="O41:Y41"/>
    <mergeCell ref="A42:E42"/>
    <mergeCell ref="F42:H42"/>
    <mergeCell ref="I42:K42"/>
    <mergeCell ref="L42:N42"/>
    <mergeCell ref="O42:Y42"/>
    <mergeCell ref="A36:E40"/>
    <mergeCell ref="F36:H40"/>
    <mergeCell ref="I36:K40"/>
    <mergeCell ref="L36:N40"/>
    <mergeCell ref="O36:R36"/>
    <mergeCell ref="S36:T36"/>
    <mergeCell ref="W36:Y36"/>
    <mergeCell ref="O39:R39"/>
    <mergeCell ref="S39:T39"/>
    <mergeCell ref="W39:Y39"/>
    <mergeCell ref="O37:R37"/>
    <mergeCell ref="S37:T37"/>
    <mergeCell ref="W37:Y37"/>
    <mergeCell ref="O38:R38"/>
    <mergeCell ref="S38:T38"/>
    <mergeCell ref="W38:Y38"/>
    <mergeCell ref="O40:R40"/>
    <mergeCell ref="S40:T40"/>
    <mergeCell ref="W40:Y40"/>
    <mergeCell ref="A29:C29"/>
    <mergeCell ref="W29:Y29"/>
    <mergeCell ref="A31:E31"/>
    <mergeCell ref="F31:H31"/>
    <mergeCell ref="I31:K31"/>
    <mergeCell ref="L31:N31"/>
    <mergeCell ref="O31:Y31"/>
    <mergeCell ref="A32:E35"/>
    <mergeCell ref="F32:H35"/>
    <mergeCell ref="I32:K35"/>
    <mergeCell ref="L32:N35"/>
    <mergeCell ref="O32:R32"/>
    <mergeCell ref="S32:T32"/>
    <mergeCell ref="W32:Y32"/>
    <mergeCell ref="O33:R33"/>
    <mergeCell ref="S33:T33"/>
    <mergeCell ref="W33:Y33"/>
    <mergeCell ref="O34:R34"/>
    <mergeCell ref="S34:T34"/>
    <mergeCell ref="W34:Y34"/>
    <mergeCell ref="O35:R35"/>
    <mergeCell ref="S35:T35"/>
    <mergeCell ref="W35:Y35"/>
    <mergeCell ref="A27:E27"/>
    <mergeCell ref="F27:H27"/>
    <mergeCell ref="I27:K27"/>
    <mergeCell ref="L27:N27"/>
    <mergeCell ref="O27:Y27"/>
    <mergeCell ref="A26:E26"/>
    <mergeCell ref="F26:H26"/>
    <mergeCell ref="I26:K26"/>
    <mergeCell ref="L26:N26"/>
    <mergeCell ref="O26:Y26"/>
    <mergeCell ref="W23:Y23"/>
    <mergeCell ref="O24:R24"/>
    <mergeCell ref="S24:T24"/>
    <mergeCell ref="W24:Y24"/>
    <mergeCell ref="A25:E25"/>
    <mergeCell ref="F25:H25"/>
    <mergeCell ref="I25:K25"/>
    <mergeCell ref="L25:N25"/>
    <mergeCell ref="O25:Y25"/>
    <mergeCell ref="A23:E24"/>
    <mergeCell ref="F23:H24"/>
    <mergeCell ref="I23:K24"/>
    <mergeCell ref="L23:N24"/>
    <mergeCell ref="O23:R23"/>
    <mergeCell ref="S23:T23"/>
    <mergeCell ref="O19:P19"/>
    <mergeCell ref="Q19:R19"/>
    <mergeCell ref="W19:Y19"/>
    <mergeCell ref="S22:T22"/>
    <mergeCell ref="W22:Y22"/>
    <mergeCell ref="A20:E22"/>
    <mergeCell ref="F20:H22"/>
    <mergeCell ref="I20:K22"/>
    <mergeCell ref="L20:N22"/>
    <mergeCell ref="O20:R20"/>
    <mergeCell ref="S20:T20"/>
    <mergeCell ref="W20:Y20"/>
    <mergeCell ref="O21:R21"/>
    <mergeCell ref="S21:T21"/>
    <mergeCell ref="W21:Y21"/>
    <mergeCell ref="O22:R22"/>
    <mergeCell ref="W14:Y14"/>
    <mergeCell ref="Q15:R15"/>
    <mergeCell ref="W15:Y15"/>
    <mergeCell ref="Q16:R16"/>
    <mergeCell ref="W16:Y16"/>
    <mergeCell ref="Q17:R17"/>
    <mergeCell ref="W17:Y17"/>
    <mergeCell ref="O18:P18"/>
    <mergeCell ref="Q18:R18"/>
    <mergeCell ref="W18:Y18"/>
    <mergeCell ref="A7:E7"/>
    <mergeCell ref="F7:H7"/>
    <mergeCell ref="I7:K7"/>
    <mergeCell ref="L7:N7"/>
    <mergeCell ref="O7:Y7"/>
    <mergeCell ref="A8:E19"/>
    <mergeCell ref="F8:H19"/>
    <mergeCell ref="I8:K19"/>
    <mergeCell ref="L8:N19"/>
    <mergeCell ref="O8:P8"/>
    <mergeCell ref="Q8:R8"/>
    <mergeCell ref="W8:Y8"/>
    <mergeCell ref="O9:P9"/>
    <mergeCell ref="Q9:R9"/>
    <mergeCell ref="W9:Y9"/>
    <mergeCell ref="Q10:R10"/>
    <mergeCell ref="W10:Y10"/>
    <mergeCell ref="Q11:R11"/>
    <mergeCell ref="W11:Y11"/>
    <mergeCell ref="Q12:R12"/>
    <mergeCell ref="W12:Y12"/>
    <mergeCell ref="Q13:R13"/>
    <mergeCell ref="W13:Y13"/>
    <mergeCell ref="Q14:R14"/>
    <mergeCell ref="A1:Y1"/>
    <mergeCell ref="T2:Y2"/>
    <mergeCell ref="A4:C4"/>
    <mergeCell ref="W4:Y4"/>
    <mergeCell ref="A6:E6"/>
    <mergeCell ref="F6:H6"/>
    <mergeCell ref="I6:K6"/>
    <mergeCell ref="L6:N6"/>
    <mergeCell ref="O6:Y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Y55"/>
  <sheetViews>
    <sheetView zoomScaleNormal="100" workbookViewId="0">
      <selection activeCell="O60" sqref="O60"/>
    </sheetView>
  </sheetViews>
  <sheetFormatPr defaultRowHeight="13.5"/>
  <cols>
    <col min="1" max="14" width="3.125" style="32" customWidth="1"/>
    <col min="15" max="18" width="3.875" style="32" customWidth="1"/>
    <col min="19" max="19" width="3.125" style="32" customWidth="1"/>
    <col min="20" max="20" width="5" style="32" customWidth="1"/>
    <col min="21" max="21" width="3.125" style="32" customWidth="1"/>
    <col min="22" max="22" width="5.625" style="32" customWidth="1"/>
    <col min="23" max="25" width="2.5" style="32" customWidth="1"/>
    <col min="26" max="16384" width="9" style="32"/>
  </cols>
  <sheetData>
    <row r="1" spans="1:25" ht="17.25">
      <c r="A1" s="126" t="s">
        <v>81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</row>
    <row r="2" spans="1:25">
      <c r="T2" s="127" t="s">
        <v>24</v>
      </c>
      <c r="U2" s="127"/>
      <c r="V2" s="127"/>
      <c r="W2" s="127"/>
      <c r="X2" s="127"/>
      <c r="Y2" s="127"/>
    </row>
    <row r="3" spans="1:25">
      <c r="T3" s="54"/>
      <c r="U3" s="54"/>
      <c r="V3" s="54"/>
      <c r="W3" s="54"/>
      <c r="X3" s="54"/>
      <c r="Y3" s="54"/>
    </row>
    <row r="4" spans="1:25">
      <c r="A4" s="128" t="s">
        <v>0</v>
      </c>
      <c r="B4" s="128"/>
      <c r="C4" s="128"/>
      <c r="W4" s="127" t="s">
        <v>1</v>
      </c>
      <c r="X4" s="127"/>
      <c r="Y4" s="127"/>
    </row>
    <row r="5" spans="1:25" ht="6" customHeight="1"/>
    <row r="6" spans="1:25">
      <c r="A6" s="129" t="s">
        <v>25</v>
      </c>
      <c r="B6" s="129"/>
      <c r="C6" s="129"/>
      <c r="D6" s="129"/>
      <c r="E6" s="129"/>
      <c r="F6" s="130" t="s">
        <v>26</v>
      </c>
      <c r="G6" s="130"/>
      <c r="H6" s="130"/>
      <c r="I6" s="131" t="s">
        <v>27</v>
      </c>
      <c r="J6" s="131"/>
      <c r="K6" s="131"/>
      <c r="L6" s="130" t="s">
        <v>28</v>
      </c>
      <c r="M6" s="130"/>
      <c r="N6" s="130"/>
      <c r="O6" s="132" t="s">
        <v>29</v>
      </c>
      <c r="P6" s="132"/>
      <c r="Q6" s="132"/>
      <c r="R6" s="132"/>
      <c r="S6" s="132"/>
      <c r="T6" s="132"/>
      <c r="U6" s="132"/>
      <c r="V6" s="132"/>
      <c r="W6" s="132"/>
      <c r="X6" s="132"/>
      <c r="Y6" s="132"/>
    </row>
    <row r="7" spans="1:25" ht="15" customHeight="1">
      <c r="A7" s="133" t="s">
        <v>30</v>
      </c>
      <c r="B7" s="133"/>
      <c r="C7" s="133"/>
      <c r="D7" s="133"/>
      <c r="E7" s="133"/>
      <c r="F7" s="134">
        <v>165194</v>
      </c>
      <c r="G7" s="134"/>
      <c r="H7" s="134"/>
      <c r="I7" s="260">
        <v>165194</v>
      </c>
      <c r="J7" s="260"/>
      <c r="K7" s="260"/>
      <c r="L7" s="136">
        <f t="shared" ref="L7:L27" si="0">I7-F7</f>
        <v>0</v>
      </c>
      <c r="M7" s="136"/>
      <c r="N7" s="136"/>
      <c r="O7" s="137" t="s">
        <v>31</v>
      </c>
      <c r="P7" s="137"/>
      <c r="Q7" s="137"/>
      <c r="R7" s="137"/>
      <c r="S7" s="137"/>
      <c r="T7" s="137"/>
      <c r="U7" s="137"/>
      <c r="V7" s="137"/>
      <c r="W7" s="137"/>
      <c r="X7" s="137"/>
      <c r="Y7" s="137"/>
    </row>
    <row r="8" spans="1:25" ht="15" customHeight="1">
      <c r="A8" s="138" t="s">
        <v>32</v>
      </c>
      <c r="B8" s="139"/>
      <c r="C8" s="139"/>
      <c r="D8" s="139"/>
      <c r="E8" s="140"/>
      <c r="F8" s="147">
        <v>374000</v>
      </c>
      <c r="G8" s="148"/>
      <c r="H8" s="149"/>
      <c r="I8" s="277">
        <f>W19</f>
        <v>415000</v>
      </c>
      <c r="J8" s="278"/>
      <c r="K8" s="279"/>
      <c r="L8" s="286">
        <f t="shared" si="0"/>
        <v>41000</v>
      </c>
      <c r="M8" s="287"/>
      <c r="N8" s="288"/>
      <c r="O8" s="174" t="s">
        <v>33</v>
      </c>
      <c r="P8" s="175"/>
      <c r="Q8" s="176">
        <v>2000</v>
      </c>
      <c r="R8" s="177"/>
      <c r="S8" s="34" t="s">
        <v>2</v>
      </c>
      <c r="T8" s="97">
        <v>32</v>
      </c>
      <c r="U8" s="98"/>
      <c r="V8" s="98"/>
      <c r="W8" s="178">
        <f>Q8*T8</f>
        <v>64000</v>
      </c>
      <c r="X8" s="179"/>
      <c r="Y8" s="179"/>
    </row>
    <row r="9" spans="1:25" ht="15" customHeight="1">
      <c r="A9" s="141"/>
      <c r="B9" s="142"/>
      <c r="C9" s="142"/>
      <c r="D9" s="142"/>
      <c r="E9" s="143"/>
      <c r="F9" s="150"/>
      <c r="G9" s="151"/>
      <c r="H9" s="152"/>
      <c r="I9" s="280"/>
      <c r="J9" s="281"/>
      <c r="K9" s="282"/>
      <c r="L9" s="289">
        <f t="shared" si="0"/>
        <v>0</v>
      </c>
      <c r="M9" s="290"/>
      <c r="N9" s="291"/>
      <c r="O9" s="180" t="s">
        <v>35</v>
      </c>
      <c r="P9" s="181"/>
      <c r="Q9" s="182">
        <v>1000</v>
      </c>
      <c r="R9" s="183"/>
      <c r="S9" s="35" t="s">
        <v>2</v>
      </c>
      <c r="T9" s="49">
        <v>24</v>
      </c>
      <c r="U9" s="51" t="s">
        <v>2</v>
      </c>
      <c r="V9" s="57">
        <v>12</v>
      </c>
      <c r="W9" s="184">
        <f t="shared" ref="W9:W17" si="1">Q9*T9*V9</f>
        <v>288000</v>
      </c>
      <c r="X9" s="185"/>
      <c r="Y9" s="185"/>
    </row>
    <row r="10" spans="1:25" ht="15" customHeight="1">
      <c r="A10" s="141"/>
      <c r="B10" s="142"/>
      <c r="C10" s="142"/>
      <c r="D10" s="142"/>
      <c r="E10" s="143"/>
      <c r="F10" s="150"/>
      <c r="G10" s="151"/>
      <c r="H10" s="152"/>
      <c r="I10" s="280"/>
      <c r="J10" s="281"/>
      <c r="K10" s="282"/>
      <c r="L10" s="289"/>
      <c r="M10" s="290"/>
      <c r="N10" s="291"/>
      <c r="O10" s="36"/>
      <c r="P10" s="37"/>
      <c r="Q10" s="186">
        <v>1000</v>
      </c>
      <c r="R10" s="186"/>
      <c r="S10" s="35" t="s">
        <v>2</v>
      </c>
      <c r="T10" s="49">
        <v>1</v>
      </c>
      <c r="U10" s="51" t="s">
        <v>2</v>
      </c>
      <c r="V10" s="52">
        <v>10</v>
      </c>
      <c r="W10" s="187">
        <f t="shared" si="1"/>
        <v>10000</v>
      </c>
      <c r="X10" s="187"/>
      <c r="Y10" s="184"/>
    </row>
    <row r="11" spans="1:25" ht="15" customHeight="1">
      <c r="A11" s="141"/>
      <c r="B11" s="142"/>
      <c r="C11" s="142"/>
      <c r="D11" s="142"/>
      <c r="E11" s="143"/>
      <c r="F11" s="150"/>
      <c r="G11" s="151"/>
      <c r="H11" s="152"/>
      <c r="I11" s="280"/>
      <c r="J11" s="281"/>
      <c r="K11" s="282"/>
      <c r="L11" s="289"/>
      <c r="M11" s="290"/>
      <c r="N11" s="291"/>
      <c r="O11" s="36"/>
      <c r="P11" s="37"/>
      <c r="Q11" s="182">
        <v>1000</v>
      </c>
      <c r="R11" s="183"/>
      <c r="S11" s="35" t="s">
        <v>2</v>
      </c>
      <c r="T11" s="49">
        <v>1</v>
      </c>
      <c r="U11" s="51" t="s">
        <v>2</v>
      </c>
      <c r="V11" s="52">
        <v>9</v>
      </c>
      <c r="W11" s="187">
        <f t="shared" si="1"/>
        <v>9000</v>
      </c>
      <c r="X11" s="187"/>
      <c r="Y11" s="184"/>
    </row>
    <row r="12" spans="1:25" ht="15" customHeight="1">
      <c r="A12" s="141"/>
      <c r="B12" s="142"/>
      <c r="C12" s="142"/>
      <c r="D12" s="142"/>
      <c r="E12" s="143"/>
      <c r="F12" s="150"/>
      <c r="G12" s="151"/>
      <c r="H12" s="152"/>
      <c r="I12" s="280"/>
      <c r="J12" s="281"/>
      <c r="K12" s="282"/>
      <c r="L12" s="289"/>
      <c r="M12" s="290"/>
      <c r="N12" s="291"/>
      <c r="O12" s="36"/>
      <c r="P12" s="37"/>
      <c r="Q12" s="186">
        <v>1000</v>
      </c>
      <c r="R12" s="186"/>
      <c r="S12" s="35" t="s">
        <v>2</v>
      </c>
      <c r="T12" s="49">
        <v>1</v>
      </c>
      <c r="U12" s="51" t="s">
        <v>2</v>
      </c>
      <c r="V12" s="52">
        <v>8</v>
      </c>
      <c r="W12" s="187">
        <f t="shared" si="1"/>
        <v>8000</v>
      </c>
      <c r="X12" s="187"/>
      <c r="Y12" s="184"/>
    </row>
    <row r="13" spans="1:25" ht="15" customHeight="1">
      <c r="A13" s="141"/>
      <c r="B13" s="142"/>
      <c r="C13" s="142"/>
      <c r="D13" s="142"/>
      <c r="E13" s="143"/>
      <c r="F13" s="150"/>
      <c r="G13" s="151"/>
      <c r="H13" s="152"/>
      <c r="I13" s="280"/>
      <c r="J13" s="281"/>
      <c r="K13" s="282"/>
      <c r="L13" s="289"/>
      <c r="M13" s="290"/>
      <c r="N13" s="291"/>
      <c r="O13" s="36"/>
      <c r="P13" s="37"/>
      <c r="Q13" s="182">
        <v>1000</v>
      </c>
      <c r="R13" s="183"/>
      <c r="S13" s="35" t="s">
        <v>2</v>
      </c>
      <c r="T13" s="49">
        <v>2</v>
      </c>
      <c r="U13" s="51" t="s">
        <v>2</v>
      </c>
      <c r="V13" s="52">
        <v>7</v>
      </c>
      <c r="W13" s="187">
        <f t="shared" si="1"/>
        <v>14000</v>
      </c>
      <c r="X13" s="187"/>
      <c r="Y13" s="184"/>
    </row>
    <row r="14" spans="1:25" ht="15" customHeight="1">
      <c r="A14" s="141"/>
      <c r="B14" s="142"/>
      <c r="C14" s="142"/>
      <c r="D14" s="142"/>
      <c r="E14" s="143"/>
      <c r="F14" s="150"/>
      <c r="G14" s="151"/>
      <c r="H14" s="152"/>
      <c r="I14" s="280"/>
      <c r="J14" s="281"/>
      <c r="K14" s="282"/>
      <c r="L14" s="289"/>
      <c r="M14" s="290"/>
      <c r="N14" s="291"/>
      <c r="O14" s="36"/>
      <c r="P14" s="37"/>
      <c r="Q14" s="182">
        <v>1000</v>
      </c>
      <c r="R14" s="183"/>
      <c r="S14" s="35" t="s">
        <v>2</v>
      </c>
      <c r="T14" s="49">
        <v>0</v>
      </c>
      <c r="U14" s="51" t="s">
        <v>2</v>
      </c>
      <c r="V14" s="52">
        <v>5</v>
      </c>
      <c r="W14" s="187">
        <f t="shared" si="1"/>
        <v>0</v>
      </c>
      <c r="X14" s="187"/>
      <c r="Y14" s="184"/>
    </row>
    <row r="15" spans="1:25" ht="15" customHeight="1">
      <c r="A15" s="141"/>
      <c r="B15" s="142"/>
      <c r="C15" s="142"/>
      <c r="D15" s="142"/>
      <c r="E15" s="143"/>
      <c r="F15" s="150"/>
      <c r="G15" s="151"/>
      <c r="H15" s="152"/>
      <c r="I15" s="280"/>
      <c r="J15" s="281"/>
      <c r="K15" s="282"/>
      <c r="L15" s="289"/>
      <c r="M15" s="290"/>
      <c r="N15" s="291"/>
      <c r="O15" s="36"/>
      <c r="P15" s="37"/>
      <c r="Q15" s="182">
        <v>1000</v>
      </c>
      <c r="R15" s="183"/>
      <c r="S15" s="35" t="s">
        <v>2</v>
      </c>
      <c r="T15" s="49">
        <v>1</v>
      </c>
      <c r="U15" s="51" t="s">
        <v>2</v>
      </c>
      <c r="V15" s="52">
        <v>4</v>
      </c>
      <c r="W15" s="187">
        <f t="shared" si="1"/>
        <v>4000</v>
      </c>
      <c r="X15" s="187"/>
      <c r="Y15" s="184"/>
    </row>
    <row r="16" spans="1:25" ht="15" customHeight="1">
      <c r="A16" s="141"/>
      <c r="B16" s="142"/>
      <c r="C16" s="142"/>
      <c r="D16" s="142"/>
      <c r="E16" s="143"/>
      <c r="F16" s="150"/>
      <c r="G16" s="151"/>
      <c r="H16" s="152"/>
      <c r="I16" s="280"/>
      <c r="J16" s="281"/>
      <c r="K16" s="282"/>
      <c r="L16" s="289"/>
      <c r="M16" s="290"/>
      <c r="N16" s="291"/>
      <c r="O16" s="36"/>
      <c r="P16" s="37"/>
      <c r="Q16" s="182">
        <v>1000</v>
      </c>
      <c r="R16" s="183"/>
      <c r="S16" s="35" t="s">
        <v>2</v>
      </c>
      <c r="T16" s="49">
        <v>2</v>
      </c>
      <c r="U16" s="51" t="s">
        <v>2</v>
      </c>
      <c r="V16" s="52">
        <v>3</v>
      </c>
      <c r="W16" s="187">
        <f t="shared" si="1"/>
        <v>6000</v>
      </c>
      <c r="X16" s="187"/>
      <c r="Y16" s="184"/>
    </row>
    <row r="17" spans="1:25" ht="15" customHeight="1">
      <c r="A17" s="141"/>
      <c r="B17" s="142"/>
      <c r="C17" s="142"/>
      <c r="D17" s="142"/>
      <c r="E17" s="143"/>
      <c r="F17" s="150"/>
      <c r="G17" s="151"/>
      <c r="H17" s="152"/>
      <c r="I17" s="280"/>
      <c r="J17" s="281"/>
      <c r="K17" s="282"/>
      <c r="L17" s="289"/>
      <c r="M17" s="290"/>
      <c r="N17" s="291"/>
      <c r="O17" s="36"/>
      <c r="P17" s="37"/>
      <c r="Q17" s="182">
        <v>1000</v>
      </c>
      <c r="R17" s="183"/>
      <c r="S17" s="35" t="s">
        <v>2</v>
      </c>
      <c r="T17" s="49">
        <v>1</v>
      </c>
      <c r="U17" s="51" t="s">
        <v>2</v>
      </c>
      <c r="V17" s="52">
        <v>2</v>
      </c>
      <c r="W17" s="187">
        <f t="shared" si="1"/>
        <v>2000</v>
      </c>
      <c r="X17" s="187"/>
      <c r="Y17" s="184"/>
    </row>
    <row r="18" spans="1:25" ht="15" customHeight="1">
      <c r="A18" s="141"/>
      <c r="B18" s="142"/>
      <c r="C18" s="142"/>
      <c r="D18" s="142"/>
      <c r="E18" s="143"/>
      <c r="F18" s="150"/>
      <c r="G18" s="151"/>
      <c r="H18" s="152"/>
      <c r="I18" s="280"/>
      <c r="J18" s="281"/>
      <c r="K18" s="282"/>
      <c r="L18" s="289"/>
      <c r="M18" s="290"/>
      <c r="N18" s="291"/>
      <c r="O18" s="188" t="s">
        <v>38</v>
      </c>
      <c r="P18" s="189"/>
      <c r="Q18" s="182">
        <v>1000</v>
      </c>
      <c r="R18" s="183"/>
      <c r="S18" s="35" t="s">
        <v>2</v>
      </c>
      <c r="T18" s="49">
        <v>5</v>
      </c>
      <c r="U18" s="51" t="s">
        <v>2</v>
      </c>
      <c r="V18" s="52">
        <v>2</v>
      </c>
      <c r="W18" s="187">
        <f>Q18*T18*V18</f>
        <v>10000</v>
      </c>
      <c r="X18" s="187"/>
      <c r="Y18" s="184"/>
    </row>
    <row r="19" spans="1:25" ht="15" customHeight="1">
      <c r="A19" s="144"/>
      <c r="B19" s="145"/>
      <c r="C19" s="145"/>
      <c r="D19" s="145"/>
      <c r="E19" s="146"/>
      <c r="F19" s="153"/>
      <c r="G19" s="154"/>
      <c r="H19" s="155"/>
      <c r="I19" s="283"/>
      <c r="J19" s="284"/>
      <c r="K19" s="285"/>
      <c r="L19" s="292">
        <f t="shared" si="0"/>
        <v>0</v>
      </c>
      <c r="M19" s="293"/>
      <c r="N19" s="294"/>
      <c r="O19" s="190" t="s">
        <v>39</v>
      </c>
      <c r="P19" s="191"/>
      <c r="Q19" s="192"/>
      <c r="R19" s="192"/>
      <c r="S19" s="55"/>
      <c r="T19" s="50"/>
      <c r="U19" s="55"/>
      <c r="V19" s="99"/>
      <c r="W19" s="193">
        <f>SUM(W8:Y18)</f>
        <v>415000</v>
      </c>
      <c r="X19" s="193"/>
      <c r="Y19" s="194"/>
    </row>
    <row r="20" spans="1:25" ht="15" customHeight="1">
      <c r="A20" s="138" t="s">
        <v>40</v>
      </c>
      <c r="B20" s="139"/>
      <c r="C20" s="139"/>
      <c r="D20" s="139"/>
      <c r="E20" s="140"/>
      <c r="F20" s="147">
        <v>48000</v>
      </c>
      <c r="G20" s="148"/>
      <c r="H20" s="149"/>
      <c r="I20" s="277">
        <f>W22</f>
        <v>49000</v>
      </c>
      <c r="J20" s="278"/>
      <c r="K20" s="279"/>
      <c r="L20" s="286">
        <f t="shared" si="0"/>
        <v>1000</v>
      </c>
      <c r="M20" s="287"/>
      <c r="N20" s="288"/>
      <c r="O20" s="174" t="s">
        <v>41</v>
      </c>
      <c r="P20" s="174"/>
      <c r="Q20" s="174"/>
      <c r="R20" s="175"/>
      <c r="S20" s="195">
        <v>1000</v>
      </c>
      <c r="T20" s="195"/>
      <c r="U20" s="47" t="s">
        <v>2</v>
      </c>
      <c r="V20" s="48">
        <v>22</v>
      </c>
      <c r="W20" s="178">
        <f>S20*V20</f>
        <v>22000</v>
      </c>
      <c r="X20" s="179"/>
      <c r="Y20" s="179"/>
    </row>
    <row r="21" spans="1:25" ht="15" customHeight="1">
      <c r="A21" s="141"/>
      <c r="B21" s="142"/>
      <c r="C21" s="142"/>
      <c r="D21" s="142"/>
      <c r="E21" s="143"/>
      <c r="F21" s="150"/>
      <c r="G21" s="151"/>
      <c r="H21" s="152"/>
      <c r="I21" s="280"/>
      <c r="J21" s="281"/>
      <c r="K21" s="282"/>
      <c r="L21" s="289">
        <f t="shared" si="0"/>
        <v>0</v>
      </c>
      <c r="M21" s="290"/>
      <c r="N21" s="291"/>
      <c r="O21" s="180" t="s">
        <v>42</v>
      </c>
      <c r="P21" s="180"/>
      <c r="Q21" s="180"/>
      <c r="R21" s="181"/>
      <c r="S21" s="186">
        <v>1000</v>
      </c>
      <c r="T21" s="186"/>
      <c r="U21" s="35" t="s">
        <v>2</v>
      </c>
      <c r="V21" s="49">
        <v>27</v>
      </c>
      <c r="W21" s="184">
        <f>S21*V21</f>
        <v>27000</v>
      </c>
      <c r="X21" s="185"/>
      <c r="Y21" s="185"/>
    </row>
    <row r="22" spans="1:25" ht="15" customHeight="1">
      <c r="A22" s="144"/>
      <c r="B22" s="145"/>
      <c r="C22" s="145"/>
      <c r="D22" s="145"/>
      <c r="E22" s="146"/>
      <c r="F22" s="153"/>
      <c r="G22" s="154"/>
      <c r="H22" s="155"/>
      <c r="I22" s="283"/>
      <c r="J22" s="284"/>
      <c r="K22" s="285"/>
      <c r="L22" s="292">
        <f t="shared" si="0"/>
        <v>0</v>
      </c>
      <c r="M22" s="293"/>
      <c r="N22" s="294"/>
      <c r="O22" s="190" t="s">
        <v>3</v>
      </c>
      <c r="P22" s="191"/>
      <c r="Q22" s="191"/>
      <c r="R22" s="191"/>
      <c r="S22" s="192"/>
      <c r="T22" s="192"/>
      <c r="U22" s="55"/>
      <c r="V22" s="50"/>
      <c r="W22" s="193">
        <f>SUM(W20:Y21)</f>
        <v>49000</v>
      </c>
      <c r="X22" s="193"/>
      <c r="Y22" s="194"/>
    </row>
    <row r="23" spans="1:25" ht="15" customHeight="1">
      <c r="A23" s="138" t="s">
        <v>44</v>
      </c>
      <c r="B23" s="139"/>
      <c r="C23" s="139"/>
      <c r="D23" s="139"/>
      <c r="E23" s="140"/>
      <c r="F23" s="147">
        <v>78000</v>
      </c>
      <c r="G23" s="148"/>
      <c r="H23" s="149"/>
      <c r="I23" s="277">
        <f>W24</f>
        <v>96000</v>
      </c>
      <c r="J23" s="278"/>
      <c r="K23" s="279"/>
      <c r="L23" s="286">
        <f t="shared" si="0"/>
        <v>18000</v>
      </c>
      <c r="M23" s="287"/>
      <c r="N23" s="288"/>
      <c r="O23" s="207" t="s">
        <v>45</v>
      </c>
      <c r="P23" s="208"/>
      <c r="Q23" s="208"/>
      <c r="R23" s="208"/>
      <c r="S23" s="209">
        <v>3000</v>
      </c>
      <c r="T23" s="209"/>
      <c r="U23" s="34" t="s">
        <v>2</v>
      </c>
      <c r="V23" s="97">
        <v>32</v>
      </c>
      <c r="W23" s="196">
        <f>S23*V23</f>
        <v>96000</v>
      </c>
      <c r="X23" s="197"/>
      <c r="Y23" s="197"/>
    </row>
    <row r="24" spans="1:25" ht="15" customHeight="1">
      <c r="A24" s="144"/>
      <c r="B24" s="145"/>
      <c r="C24" s="145"/>
      <c r="D24" s="145"/>
      <c r="E24" s="146"/>
      <c r="F24" s="153"/>
      <c r="G24" s="154"/>
      <c r="H24" s="155"/>
      <c r="I24" s="283"/>
      <c r="J24" s="284"/>
      <c r="K24" s="285"/>
      <c r="L24" s="292">
        <f t="shared" si="0"/>
        <v>0</v>
      </c>
      <c r="M24" s="293"/>
      <c r="N24" s="294"/>
      <c r="O24" s="198" t="s">
        <v>3</v>
      </c>
      <c r="P24" s="199"/>
      <c r="Q24" s="199"/>
      <c r="R24" s="199"/>
      <c r="S24" s="200"/>
      <c r="T24" s="200"/>
      <c r="U24" s="56"/>
      <c r="V24" s="100"/>
      <c r="W24" s="201">
        <f>SUM(W23:Y23)</f>
        <v>96000</v>
      </c>
      <c r="X24" s="201"/>
      <c r="Y24" s="202"/>
    </row>
    <row r="25" spans="1:25" ht="15" customHeight="1">
      <c r="A25" s="133" t="s">
        <v>47</v>
      </c>
      <c r="B25" s="133"/>
      <c r="C25" s="133"/>
      <c r="D25" s="133"/>
      <c r="E25" s="133"/>
      <c r="F25" s="134">
        <v>5806</v>
      </c>
      <c r="G25" s="134"/>
      <c r="H25" s="134"/>
      <c r="I25" s="260">
        <v>53000</v>
      </c>
      <c r="J25" s="260"/>
      <c r="K25" s="260"/>
      <c r="L25" s="218">
        <f t="shared" si="0"/>
        <v>47194</v>
      </c>
      <c r="M25" s="218"/>
      <c r="N25" s="218"/>
      <c r="O25" s="204" t="s">
        <v>83</v>
      </c>
      <c r="P25" s="205"/>
      <c r="Q25" s="205"/>
      <c r="R25" s="205"/>
      <c r="S25" s="205"/>
      <c r="T25" s="205"/>
      <c r="U25" s="205"/>
      <c r="V25" s="205"/>
      <c r="W25" s="205"/>
      <c r="X25" s="205"/>
      <c r="Y25" s="206"/>
    </row>
    <row r="26" spans="1:25" ht="15" customHeight="1">
      <c r="A26" s="133" t="s">
        <v>61</v>
      </c>
      <c r="B26" s="133"/>
      <c r="C26" s="133"/>
      <c r="D26" s="133"/>
      <c r="E26" s="133"/>
      <c r="F26" s="212">
        <v>80000</v>
      </c>
      <c r="G26" s="213"/>
      <c r="H26" s="214"/>
      <c r="I26" s="263">
        <v>130000</v>
      </c>
      <c r="J26" s="264"/>
      <c r="K26" s="265"/>
      <c r="L26" s="218">
        <f>I26-F26</f>
        <v>50000</v>
      </c>
      <c r="M26" s="218"/>
      <c r="N26" s="218"/>
      <c r="O26" s="204" t="s">
        <v>71</v>
      </c>
      <c r="P26" s="205"/>
      <c r="Q26" s="205"/>
      <c r="R26" s="205"/>
      <c r="S26" s="205"/>
      <c r="T26" s="205"/>
      <c r="U26" s="205"/>
      <c r="V26" s="205"/>
      <c r="W26" s="205"/>
      <c r="X26" s="205"/>
      <c r="Y26" s="206"/>
    </row>
    <row r="27" spans="1:25" ht="15" customHeight="1">
      <c r="A27" s="129" t="s">
        <v>48</v>
      </c>
      <c r="B27" s="129"/>
      <c r="C27" s="129"/>
      <c r="D27" s="129"/>
      <c r="E27" s="129"/>
      <c r="F27" s="134">
        <f>SUM(F7:H26)</f>
        <v>751000</v>
      </c>
      <c r="G27" s="134"/>
      <c r="H27" s="134"/>
      <c r="I27" s="260">
        <f>SUM(I7:I26)</f>
        <v>908194</v>
      </c>
      <c r="J27" s="260"/>
      <c r="K27" s="260"/>
      <c r="L27" s="134">
        <f t="shared" si="0"/>
        <v>157194</v>
      </c>
      <c r="M27" s="134"/>
      <c r="N27" s="134"/>
      <c r="O27" s="295"/>
      <c r="P27" s="295"/>
      <c r="Q27" s="295"/>
      <c r="R27" s="295"/>
      <c r="S27" s="295"/>
      <c r="T27" s="295"/>
      <c r="U27" s="295"/>
      <c r="V27" s="295"/>
      <c r="W27" s="295"/>
      <c r="X27" s="295"/>
      <c r="Y27" s="295"/>
    </row>
    <row r="28" spans="1:25"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 spans="1:25">
      <c r="A29" s="128" t="s">
        <v>4</v>
      </c>
      <c r="B29" s="128"/>
      <c r="C29" s="128"/>
      <c r="O29" s="33"/>
      <c r="P29" s="33"/>
      <c r="Q29" s="33"/>
      <c r="R29" s="33"/>
      <c r="S29" s="33"/>
      <c r="T29" s="33"/>
      <c r="U29" s="33"/>
      <c r="V29" s="33"/>
      <c r="W29" s="127" t="s">
        <v>1</v>
      </c>
      <c r="X29" s="127"/>
      <c r="Y29" s="127"/>
    </row>
    <row r="30" spans="1:25" ht="6" customHeight="1"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spans="1:25">
      <c r="A31" s="129" t="s">
        <v>25</v>
      </c>
      <c r="B31" s="129"/>
      <c r="C31" s="129"/>
      <c r="D31" s="129"/>
      <c r="E31" s="129"/>
      <c r="F31" s="130" t="s">
        <v>26</v>
      </c>
      <c r="G31" s="130"/>
      <c r="H31" s="130"/>
      <c r="I31" s="131" t="s">
        <v>27</v>
      </c>
      <c r="J31" s="131"/>
      <c r="K31" s="131"/>
      <c r="L31" s="130" t="s">
        <v>28</v>
      </c>
      <c r="M31" s="130"/>
      <c r="N31" s="130"/>
      <c r="O31" s="219" t="s">
        <v>29</v>
      </c>
      <c r="P31" s="219"/>
      <c r="Q31" s="219"/>
      <c r="R31" s="219"/>
      <c r="S31" s="219"/>
      <c r="T31" s="219"/>
      <c r="U31" s="219"/>
      <c r="V31" s="219"/>
      <c r="W31" s="219"/>
      <c r="X31" s="219"/>
      <c r="Y31" s="219"/>
    </row>
    <row r="32" spans="1:25" ht="15" customHeight="1">
      <c r="A32" s="138" t="s">
        <v>49</v>
      </c>
      <c r="B32" s="139"/>
      <c r="C32" s="139"/>
      <c r="D32" s="139"/>
      <c r="E32" s="140"/>
      <c r="F32" s="147">
        <v>31264</v>
      </c>
      <c r="G32" s="148"/>
      <c r="H32" s="149"/>
      <c r="I32" s="277">
        <f>W35</f>
        <v>36754</v>
      </c>
      <c r="J32" s="278"/>
      <c r="K32" s="279"/>
      <c r="L32" s="286">
        <f>I32-F32</f>
        <v>5490</v>
      </c>
      <c r="M32" s="287"/>
      <c r="N32" s="288"/>
      <c r="O32" s="175" t="s">
        <v>50</v>
      </c>
      <c r="P32" s="220"/>
      <c r="Q32" s="220"/>
      <c r="R32" s="220"/>
      <c r="S32" s="221">
        <v>800</v>
      </c>
      <c r="T32" s="222"/>
      <c r="U32" s="47" t="s">
        <v>2</v>
      </c>
      <c r="V32" s="48">
        <v>33</v>
      </c>
      <c r="W32" s="178">
        <f>S32*V32</f>
        <v>26400</v>
      </c>
      <c r="X32" s="179"/>
      <c r="Y32" s="179"/>
    </row>
    <row r="33" spans="1:25" ht="15" customHeight="1">
      <c r="A33" s="141"/>
      <c r="B33" s="142"/>
      <c r="C33" s="142"/>
      <c r="D33" s="142"/>
      <c r="E33" s="143"/>
      <c r="F33" s="150"/>
      <c r="G33" s="151"/>
      <c r="H33" s="152"/>
      <c r="I33" s="280"/>
      <c r="J33" s="281"/>
      <c r="K33" s="282"/>
      <c r="L33" s="289"/>
      <c r="M33" s="290"/>
      <c r="N33" s="291"/>
      <c r="O33" s="181" t="s">
        <v>52</v>
      </c>
      <c r="P33" s="223"/>
      <c r="Q33" s="223"/>
      <c r="R33" s="223"/>
      <c r="S33" s="182">
        <v>1850</v>
      </c>
      <c r="T33" s="183"/>
      <c r="U33" s="35" t="s">
        <v>2</v>
      </c>
      <c r="V33" s="49">
        <v>5</v>
      </c>
      <c r="W33" s="184">
        <f>S33*V33</f>
        <v>9250</v>
      </c>
      <c r="X33" s="185"/>
      <c r="Y33" s="185"/>
    </row>
    <row r="34" spans="1:25" ht="15" customHeight="1">
      <c r="A34" s="141"/>
      <c r="B34" s="142"/>
      <c r="C34" s="142"/>
      <c r="D34" s="142"/>
      <c r="E34" s="143"/>
      <c r="F34" s="150"/>
      <c r="G34" s="151"/>
      <c r="H34" s="152"/>
      <c r="I34" s="280"/>
      <c r="J34" s="281"/>
      <c r="K34" s="282"/>
      <c r="L34" s="289"/>
      <c r="M34" s="290"/>
      <c r="N34" s="291"/>
      <c r="O34" s="181" t="s">
        <v>53</v>
      </c>
      <c r="P34" s="223"/>
      <c r="Q34" s="223"/>
      <c r="R34" s="223"/>
      <c r="S34" s="182">
        <v>138</v>
      </c>
      <c r="T34" s="183"/>
      <c r="U34" s="35" t="s">
        <v>2</v>
      </c>
      <c r="V34" s="101">
        <v>8</v>
      </c>
      <c r="W34" s="184">
        <f>S34*V34</f>
        <v>1104</v>
      </c>
      <c r="X34" s="185"/>
      <c r="Y34" s="185"/>
    </row>
    <row r="35" spans="1:25" ht="15" customHeight="1">
      <c r="A35" s="144"/>
      <c r="B35" s="145"/>
      <c r="C35" s="145"/>
      <c r="D35" s="145"/>
      <c r="E35" s="146"/>
      <c r="F35" s="153"/>
      <c r="G35" s="154"/>
      <c r="H35" s="155"/>
      <c r="I35" s="283"/>
      <c r="J35" s="284"/>
      <c r="K35" s="285"/>
      <c r="L35" s="292"/>
      <c r="M35" s="293"/>
      <c r="N35" s="294"/>
      <c r="O35" s="190" t="s">
        <v>39</v>
      </c>
      <c r="P35" s="191"/>
      <c r="Q35" s="191"/>
      <c r="R35" s="191"/>
      <c r="S35" s="191"/>
      <c r="T35" s="191"/>
      <c r="U35" s="55"/>
      <c r="V35" s="99"/>
      <c r="W35" s="193">
        <f>SUM(W32:Y34)</f>
        <v>36754</v>
      </c>
      <c r="X35" s="193"/>
      <c r="Y35" s="194"/>
    </row>
    <row r="36" spans="1:25" ht="15" customHeight="1">
      <c r="A36" s="138" t="s">
        <v>40</v>
      </c>
      <c r="B36" s="139"/>
      <c r="C36" s="139"/>
      <c r="D36" s="139"/>
      <c r="E36" s="140"/>
      <c r="F36" s="147">
        <v>74800</v>
      </c>
      <c r="G36" s="148"/>
      <c r="H36" s="149"/>
      <c r="I36" s="277">
        <f>W40</f>
        <v>76600</v>
      </c>
      <c r="J36" s="278"/>
      <c r="K36" s="279"/>
      <c r="L36" s="286">
        <f>I36-F36</f>
        <v>1800</v>
      </c>
      <c r="M36" s="287"/>
      <c r="N36" s="288"/>
      <c r="O36" s="174" t="s">
        <v>54</v>
      </c>
      <c r="P36" s="174"/>
      <c r="Q36" s="174"/>
      <c r="R36" s="175"/>
      <c r="S36" s="195">
        <v>25400</v>
      </c>
      <c r="T36" s="195"/>
      <c r="U36" s="47" t="s">
        <v>2</v>
      </c>
      <c r="V36" s="102">
        <v>1</v>
      </c>
      <c r="W36" s="178">
        <f>S36*V36</f>
        <v>25400</v>
      </c>
      <c r="X36" s="179"/>
      <c r="Y36" s="179"/>
    </row>
    <row r="37" spans="1:25" ht="15" customHeight="1">
      <c r="A37" s="141"/>
      <c r="B37" s="142"/>
      <c r="C37" s="142"/>
      <c r="D37" s="142"/>
      <c r="E37" s="143"/>
      <c r="F37" s="150"/>
      <c r="G37" s="151"/>
      <c r="H37" s="152"/>
      <c r="I37" s="280"/>
      <c r="J37" s="281"/>
      <c r="K37" s="282"/>
      <c r="L37" s="289"/>
      <c r="M37" s="290"/>
      <c r="N37" s="291"/>
      <c r="O37" s="180" t="s">
        <v>55</v>
      </c>
      <c r="P37" s="180"/>
      <c r="Q37" s="180"/>
      <c r="R37" s="181"/>
      <c r="S37" s="186">
        <v>23000</v>
      </c>
      <c r="T37" s="186"/>
      <c r="U37" s="103" t="s">
        <v>2</v>
      </c>
      <c r="V37" s="104">
        <v>1</v>
      </c>
      <c r="W37" s="187">
        <f>SUM(S37*V37)</f>
        <v>23000</v>
      </c>
      <c r="X37" s="187"/>
      <c r="Y37" s="184"/>
    </row>
    <row r="38" spans="1:25" ht="15" customHeight="1">
      <c r="A38" s="141"/>
      <c r="B38" s="142"/>
      <c r="C38" s="142"/>
      <c r="D38" s="142"/>
      <c r="E38" s="143"/>
      <c r="F38" s="150"/>
      <c r="G38" s="151"/>
      <c r="H38" s="152"/>
      <c r="I38" s="280"/>
      <c r="J38" s="281"/>
      <c r="K38" s="282"/>
      <c r="L38" s="289"/>
      <c r="M38" s="290"/>
      <c r="N38" s="291"/>
      <c r="O38" s="274" t="s">
        <v>56</v>
      </c>
      <c r="P38" s="275"/>
      <c r="Q38" s="275"/>
      <c r="R38" s="275"/>
      <c r="S38" s="276">
        <v>15600</v>
      </c>
      <c r="T38" s="276"/>
      <c r="U38" s="105" t="s">
        <v>2</v>
      </c>
      <c r="V38" s="104">
        <v>1</v>
      </c>
      <c r="W38" s="187">
        <f>SUM(S38*V38)</f>
        <v>15600</v>
      </c>
      <c r="X38" s="187"/>
      <c r="Y38" s="184"/>
    </row>
    <row r="39" spans="1:25" ht="15" customHeight="1">
      <c r="A39" s="141"/>
      <c r="B39" s="142"/>
      <c r="C39" s="142"/>
      <c r="D39" s="142"/>
      <c r="E39" s="143"/>
      <c r="F39" s="150"/>
      <c r="G39" s="151"/>
      <c r="H39" s="152"/>
      <c r="I39" s="280"/>
      <c r="J39" s="281"/>
      <c r="K39" s="282"/>
      <c r="L39" s="289"/>
      <c r="M39" s="290"/>
      <c r="N39" s="291"/>
      <c r="O39" s="274" t="s">
        <v>57</v>
      </c>
      <c r="P39" s="275"/>
      <c r="Q39" s="275"/>
      <c r="R39" s="275"/>
      <c r="S39" s="276">
        <v>12600</v>
      </c>
      <c r="T39" s="276"/>
      <c r="U39" s="105" t="s">
        <v>2</v>
      </c>
      <c r="V39" s="106">
        <v>1</v>
      </c>
      <c r="W39" s="187">
        <f>SUM(S39*V39)</f>
        <v>12600</v>
      </c>
      <c r="X39" s="187"/>
      <c r="Y39" s="184"/>
    </row>
    <row r="40" spans="1:25" ht="15" customHeight="1">
      <c r="A40" s="144"/>
      <c r="B40" s="145"/>
      <c r="C40" s="145"/>
      <c r="D40" s="145"/>
      <c r="E40" s="146"/>
      <c r="F40" s="153"/>
      <c r="G40" s="154"/>
      <c r="H40" s="155"/>
      <c r="I40" s="283"/>
      <c r="J40" s="284"/>
      <c r="K40" s="285"/>
      <c r="L40" s="292"/>
      <c r="M40" s="293"/>
      <c r="N40" s="294"/>
      <c r="O40" s="190" t="s">
        <v>3</v>
      </c>
      <c r="P40" s="191"/>
      <c r="Q40" s="191"/>
      <c r="R40" s="191"/>
      <c r="S40" s="192"/>
      <c r="T40" s="192"/>
      <c r="U40" s="55"/>
      <c r="V40" s="50"/>
      <c r="W40" s="193">
        <f>SUM(W36:Y39)</f>
        <v>76600</v>
      </c>
      <c r="X40" s="193"/>
      <c r="Y40" s="194"/>
    </row>
    <row r="41" spans="1:25" ht="15" customHeight="1">
      <c r="A41" s="133" t="s">
        <v>58</v>
      </c>
      <c r="B41" s="133"/>
      <c r="C41" s="133"/>
      <c r="D41" s="133"/>
      <c r="E41" s="133"/>
      <c r="F41" s="134">
        <v>200000</v>
      </c>
      <c r="G41" s="134"/>
      <c r="H41" s="134"/>
      <c r="I41" s="260">
        <v>250000</v>
      </c>
      <c r="J41" s="260"/>
      <c r="K41" s="260"/>
      <c r="L41" s="261">
        <f t="shared" ref="L41:L48" si="2">I41-F41</f>
        <v>50000</v>
      </c>
      <c r="M41" s="261"/>
      <c r="N41" s="261"/>
      <c r="O41" s="243" t="s">
        <v>79</v>
      </c>
      <c r="P41" s="272"/>
      <c r="Q41" s="272"/>
      <c r="R41" s="272"/>
      <c r="S41" s="272"/>
      <c r="T41" s="272"/>
      <c r="U41" s="272"/>
      <c r="V41" s="272"/>
      <c r="W41" s="272"/>
      <c r="X41" s="272"/>
      <c r="Y41" s="273"/>
    </row>
    <row r="42" spans="1:25" ht="15" customHeight="1">
      <c r="A42" s="133" t="s">
        <v>59</v>
      </c>
      <c r="B42" s="133"/>
      <c r="C42" s="133"/>
      <c r="D42" s="133"/>
      <c r="E42" s="133"/>
      <c r="F42" s="134">
        <v>40000</v>
      </c>
      <c r="G42" s="134"/>
      <c r="H42" s="134"/>
      <c r="I42" s="260">
        <v>30600</v>
      </c>
      <c r="J42" s="260"/>
      <c r="K42" s="260"/>
      <c r="L42" s="261">
        <f t="shared" si="2"/>
        <v>-9400</v>
      </c>
      <c r="M42" s="261"/>
      <c r="N42" s="261"/>
      <c r="O42" s="204" t="s">
        <v>76</v>
      </c>
      <c r="P42" s="205"/>
      <c r="Q42" s="205"/>
      <c r="R42" s="205"/>
      <c r="S42" s="205"/>
      <c r="T42" s="205"/>
      <c r="U42" s="205"/>
      <c r="V42" s="205"/>
      <c r="W42" s="205"/>
      <c r="X42" s="205"/>
      <c r="Y42" s="206"/>
    </row>
    <row r="43" spans="1:25" ht="15" customHeight="1">
      <c r="A43" s="133" t="s">
        <v>60</v>
      </c>
      <c r="B43" s="133"/>
      <c r="C43" s="133"/>
      <c r="D43" s="133"/>
      <c r="E43" s="133"/>
      <c r="F43" s="134">
        <v>20000</v>
      </c>
      <c r="G43" s="134"/>
      <c r="H43" s="134"/>
      <c r="I43" s="260">
        <v>1985</v>
      </c>
      <c r="J43" s="260"/>
      <c r="K43" s="260"/>
      <c r="L43" s="261">
        <f t="shared" si="2"/>
        <v>-18015</v>
      </c>
      <c r="M43" s="261"/>
      <c r="N43" s="261"/>
      <c r="O43" s="204" t="s">
        <v>74</v>
      </c>
      <c r="P43" s="205"/>
      <c r="Q43" s="205"/>
      <c r="R43" s="205"/>
      <c r="S43" s="205"/>
      <c r="T43" s="205"/>
      <c r="U43" s="205"/>
      <c r="V43" s="205"/>
      <c r="W43" s="205"/>
      <c r="X43" s="205"/>
      <c r="Y43" s="206"/>
    </row>
    <row r="44" spans="1:25" ht="15" customHeight="1">
      <c r="A44" s="133" t="s">
        <v>61</v>
      </c>
      <c r="B44" s="133"/>
      <c r="C44" s="133"/>
      <c r="D44" s="133"/>
      <c r="E44" s="133"/>
      <c r="F44" s="134">
        <v>71000</v>
      </c>
      <c r="G44" s="134"/>
      <c r="H44" s="134"/>
      <c r="I44" s="260">
        <v>149704</v>
      </c>
      <c r="J44" s="260"/>
      <c r="K44" s="260"/>
      <c r="L44" s="261">
        <f t="shared" si="2"/>
        <v>78704</v>
      </c>
      <c r="M44" s="261"/>
      <c r="N44" s="261"/>
      <c r="O44" s="204" t="s">
        <v>72</v>
      </c>
      <c r="P44" s="205"/>
      <c r="Q44" s="205"/>
      <c r="R44" s="205"/>
      <c r="S44" s="205"/>
      <c r="T44" s="205"/>
      <c r="U44" s="205"/>
      <c r="V44" s="205"/>
      <c r="W44" s="205"/>
      <c r="X44" s="205"/>
      <c r="Y44" s="206"/>
    </row>
    <row r="45" spans="1:25" ht="15" customHeight="1">
      <c r="A45" s="133" t="s">
        <v>62</v>
      </c>
      <c r="B45" s="133"/>
      <c r="C45" s="133"/>
      <c r="D45" s="133"/>
      <c r="E45" s="133"/>
      <c r="F45" s="134">
        <v>130000</v>
      </c>
      <c r="G45" s="134"/>
      <c r="H45" s="134"/>
      <c r="I45" s="260">
        <v>147000</v>
      </c>
      <c r="J45" s="260"/>
      <c r="K45" s="260"/>
      <c r="L45" s="261">
        <f t="shared" si="2"/>
        <v>17000</v>
      </c>
      <c r="M45" s="261"/>
      <c r="N45" s="261"/>
      <c r="O45" s="204" t="s">
        <v>63</v>
      </c>
      <c r="P45" s="205"/>
      <c r="Q45" s="205"/>
      <c r="R45" s="205"/>
      <c r="S45" s="205"/>
      <c r="T45" s="205"/>
      <c r="U45" s="205"/>
      <c r="V45" s="205"/>
      <c r="W45" s="205"/>
      <c r="X45" s="205"/>
      <c r="Y45" s="206"/>
    </row>
    <row r="46" spans="1:25" ht="15" customHeight="1">
      <c r="A46" s="133" t="s">
        <v>44</v>
      </c>
      <c r="B46" s="133"/>
      <c r="C46" s="133"/>
      <c r="D46" s="133"/>
      <c r="E46" s="133"/>
      <c r="F46" s="212">
        <v>78000</v>
      </c>
      <c r="G46" s="213"/>
      <c r="H46" s="214"/>
      <c r="I46" s="263">
        <v>96000</v>
      </c>
      <c r="J46" s="264"/>
      <c r="K46" s="265"/>
      <c r="L46" s="266">
        <f t="shared" si="2"/>
        <v>18000</v>
      </c>
      <c r="M46" s="267"/>
      <c r="N46" s="268"/>
      <c r="O46" s="204" t="s">
        <v>75</v>
      </c>
      <c r="P46" s="205"/>
      <c r="Q46" s="205"/>
      <c r="R46" s="205"/>
      <c r="S46" s="205"/>
      <c r="T46" s="205"/>
      <c r="U46" s="205"/>
      <c r="V46" s="205"/>
      <c r="W46" s="205"/>
      <c r="X46" s="205"/>
      <c r="Y46" s="206"/>
    </row>
    <row r="47" spans="1:25" ht="15" customHeight="1">
      <c r="A47" s="133" t="s">
        <v>64</v>
      </c>
      <c r="B47" s="133"/>
      <c r="C47" s="133"/>
      <c r="D47" s="133"/>
      <c r="E47" s="133"/>
      <c r="F47" s="134">
        <v>50000</v>
      </c>
      <c r="G47" s="134"/>
      <c r="H47" s="134"/>
      <c r="I47" s="260">
        <v>41928</v>
      </c>
      <c r="J47" s="260"/>
      <c r="K47" s="260"/>
      <c r="L47" s="261">
        <f t="shared" si="2"/>
        <v>-8072</v>
      </c>
      <c r="M47" s="261"/>
      <c r="N47" s="261"/>
      <c r="O47" s="269" t="s">
        <v>73</v>
      </c>
      <c r="P47" s="270"/>
      <c r="Q47" s="270"/>
      <c r="R47" s="270"/>
      <c r="S47" s="270"/>
      <c r="T47" s="270"/>
      <c r="U47" s="270"/>
      <c r="V47" s="270"/>
      <c r="W47" s="270"/>
      <c r="X47" s="270"/>
      <c r="Y47" s="271"/>
    </row>
    <row r="48" spans="1:25" ht="15" customHeight="1">
      <c r="A48" s="133" t="s">
        <v>65</v>
      </c>
      <c r="B48" s="133"/>
      <c r="C48" s="133"/>
      <c r="D48" s="133"/>
      <c r="E48" s="133"/>
      <c r="F48" s="134">
        <v>55936</v>
      </c>
      <c r="G48" s="134"/>
      <c r="H48" s="134"/>
      <c r="I48" s="260">
        <v>0</v>
      </c>
      <c r="J48" s="260"/>
      <c r="K48" s="260"/>
      <c r="L48" s="261">
        <f t="shared" si="2"/>
        <v>-55936</v>
      </c>
      <c r="M48" s="261"/>
      <c r="N48" s="261"/>
      <c r="O48" s="204"/>
      <c r="P48" s="205"/>
      <c r="Q48" s="205"/>
      <c r="R48" s="205"/>
      <c r="S48" s="205"/>
      <c r="T48" s="205"/>
      <c r="U48" s="205"/>
      <c r="V48" s="205"/>
      <c r="W48" s="205"/>
      <c r="X48" s="205"/>
      <c r="Y48" s="206"/>
    </row>
    <row r="49" spans="1:25" ht="15" customHeight="1">
      <c r="A49" s="129" t="s">
        <v>48</v>
      </c>
      <c r="B49" s="129"/>
      <c r="C49" s="129"/>
      <c r="D49" s="129"/>
      <c r="E49" s="129"/>
      <c r="F49" s="134">
        <f>SUM(F32:H48)</f>
        <v>751000</v>
      </c>
      <c r="G49" s="134"/>
      <c r="H49" s="134"/>
      <c r="I49" s="260">
        <f>SUM(I32:I48)</f>
        <v>830571</v>
      </c>
      <c r="J49" s="260"/>
      <c r="K49" s="260"/>
      <c r="L49" s="261">
        <f>SUM(L32:N48)</f>
        <v>79571</v>
      </c>
      <c r="M49" s="261"/>
      <c r="N49" s="261"/>
      <c r="O49" s="262"/>
      <c r="P49" s="137"/>
      <c r="Q49" s="137"/>
      <c r="R49" s="137"/>
      <c r="S49" s="137"/>
      <c r="T49" s="137"/>
      <c r="U49" s="137"/>
      <c r="V49" s="137"/>
      <c r="W49" s="137"/>
      <c r="X49" s="137"/>
      <c r="Y49" s="137"/>
    </row>
    <row r="50" spans="1:25">
      <c r="A50" s="32" t="s">
        <v>66</v>
      </c>
    </row>
    <row r="51" spans="1:25">
      <c r="A51" s="138" t="s">
        <v>77</v>
      </c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40"/>
    </row>
    <row r="52" spans="1:25">
      <c r="A52" s="107"/>
      <c r="B52" s="108"/>
      <c r="C52" s="108"/>
      <c r="D52" s="108"/>
      <c r="E52" s="108"/>
      <c r="F52" s="258">
        <f>I27</f>
        <v>908194</v>
      </c>
      <c r="G52" s="258"/>
      <c r="H52" s="258"/>
      <c r="I52" s="108"/>
      <c r="J52" s="53" t="s">
        <v>67</v>
      </c>
      <c r="K52" s="108"/>
      <c r="L52" s="109"/>
      <c r="M52" s="258">
        <f>I49</f>
        <v>830571</v>
      </c>
      <c r="N52" s="258"/>
      <c r="O52" s="258"/>
      <c r="P52" s="53"/>
      <c r="Q52" s="53" t="s">
        <v>5</v>
      </c>
      <c r="R52" s="259">
        <f>F52-M52</f>
        <v>77623</v>
      </c>
      <c r="S52" s="259"/>
      <c r="T52" s="259"/>
      <c r="U52" s="259"/>
      <c r="V52" s="108"/>
      <c r="W52" s="108"/>
      <c r="X52" s="108"/>
      <c r="Y52" s="110"/>
    </row>
    <row r="55" spans="1:25">
      <c r="T55" s="127" t="s">
        <v>82</v>
      </c>
      <c r="U55" s="127"/>
      <c r="V55" s="127"/>
      <c r="W55" s="127"/>
      <c r="X55" s="127"/>
      <c r="Y55" s="127"/>
    </row>
  </sheetData>
  <mergeCells count="176">
    <mergeCell ref="A1:Y1"/>
    <mergeCell ref="T2:Y2"/>
    <mergeCell ref="A4:C4"/>
    <mergeCell ref="W4:Y4"/>
    <mergeCell ref="A6:E6"/>
    <mergeCell ref="F6:H6"/>
    <mergeCell ref="I6:K6"/>
    <mergeCell ref="L6:N6"/>
    <mergeCell ref="O6:Y6"/>
    <mergeCell ref="A7:E7"/>
    <mergeCell ref="F7:H7"/>
    <mergeCell ref="I7:K7"/>
    <mergeCell ref="L7:N7"/>
    <mergeCell ref="O7:Y7"/>
    <mergeCell ref="A8:E19"/>
    <mergeCell ref="F8:H19"/>
    <mergeCell ref="I8:K19"/>
    <mergeCell ref="L8:N19"/>
    <mergeCell ref="O8:P8"/>
    <mergeCell ref="Q11:R11"/>
    <mergeCell ref="W11:Y11"/>
    <mergeCell ref="Q12:R12"/>
    <mergeCell ref="W12:Y12"/>
    <mergeCell ref="Q13:R13"/>
    <mergeCell ref="W13:Y13"/>
    <mergeCell ref="Q8:R8"/>
    <mergeCell ref="W8:Y8"/>
    <mergeCell ref="O9:P9"/>
    <mergeCell ref="Q9:R9"/>
    <mergeCell ref="W9:Y9"/>
    <mergeCell ref="Q10:R10"/>
    <mergeCell ref="W10:Y10"/>
    <mergeCell ref="Q17:R17"/>
    <mergeCell ref="W17:Y17"/>
    <mergeCell ref="O18:P18"/>
    <mergeCell ref="Q18:R18"/>
    <mergeCell ref="W18:Y18"/>
    <mergeCell ref="O19:P19"/>
    <mergeCell ref="Q19:R19"/>
    <mergeCell ref="W19:Y19"/>
    <mergeCell ref="Q14:R14"/>
    <mergeCell ref="W14:Y14"/>
    <mergeCell ref="Q15:R15"/>
    <mergeCell ref="W15:Y15"/>
    <mergeCell ref="Q16:R16"/>
    <mergeCell ref="W16:Y16"/>
    <mergeCell ref="W20:Y20"/>
    <mergeCell ref="O21:R21"/>
    <mergeCell ref="S21:T21"/>
    <mergeCell ref="W21:Y21"/>
    <mergeCell ref="O22:R22"/>
    <mergeCell ref="S22:T22"/>
    <mergeCell ref="W22:Y22"/>
    <mergeCell ref="A20:E22"/>
    <mergeCell ref="F20:H22"/>
    <mergeCell ref="I20:K22"/>
    <mergeCell ref="L20:N22"/>
    <mergeCell ref="O20:R20"/>
    <mergeCell ref="S20:T20"/>
    <mergeCell ref="W23:Y23"/>
    <mergeCell ref="O24:R24"/>
    <mergeCell ref="S24:T24"/>
    <mergeCell ref="W24:Y24"/>
    <mergeCell ref="A25:E25"/>
    <mergeCell ref="F25:H25"/>
    <mergeCell ref="I25:K25"/>
    <mergeCell ref="L25:N25"/>
    <mergeCell ref="O25:Y25"/>
    <mergeCell ref="A23:E24"/>
    <mergeCell ref="F23:H24"/>
    <mergeCell ref="I23:K24"/>
    <mergeCell ref="L23:N24"/>
    <mergeCell ref="O23:R23"/>
    <mergeCell ref="S23:T23"/>
    <mergeCell ref="A29:C29"/>
    <mergeCell ref="W29:Y29"/>
    <mergeCell ref="A31:E31"/>
    <mergeCell ref="F31:H31"/>
    <mergeCell ref="I31:K31"/>
    <mergeCell ref="L31:N31"/>
    <mergeCell ref="O31:Y31"/>
    <mergeCell ref="A26:E26"/>
    <mergeCell ref="F26:H26"/>
    <mergeCell ref="I26:K26"/>
    <mergeCell ref="L26:N26"/>
    <mergeCell ref="O26:Y26"/>
    <mergeCell ref="A27:E27"/>
    <mergeCell ref="F27:H27"/>
    <mergeCell ref="I27:K27"/>
    <mergeCell ref="L27:N27"/>
    <mergeCell ref="O27:Y27"/>
    <mergeCell ref="W32:Y32"/>
    <mergeCell ref="O33:R33"/>
    <mergeCell ref="S33:T33"/>
    <mergeCell ref="W33:Y33"/>
    <mergeCell ref="O34:R34"/>
    <mergeCell ref="S34:T34"/>
    <mergeCell ref="W34:Y34"/>
    <mergeCell ref="A32:E35"/>
    <mergeCell ref="F32:H35"/>
    <mergeCell ref="I32:K35"/>
    <mergeCell ref="L32:N35"/>
    <mergeCell ref="O32:R32"/>
    <mergeCell ref="S32:T32"/>
    <mergeCell ref="O35:R35"/>
    <mergeCell ref="S35:T35"/>
    <mergeCell ref="W35:Y35"/>
    <mergeCell ref="A41:E41"/>
    <mergeCell ref="F41:H41"/>
    <mergeCell ref="I41:K41"/>
    <mergeCell ref="L41:N41"/>
    <mergeCell ref="O41:Y41"/>
    <mergeCell ref="W37:Y37"/>
    <mergeCell ref="O38:R38"/>
    <mergeCell ref="S38:T38"/>
    <mergeCell ref="W38:Y38"/>
    <mergeCell ref="O39:R39"/>
    <mergeCell ref="S39:T39"/>
    <mergeCell ref="W39:Y39"/>
    <mergeCell ref="A36:E40"/>
    <mergeCell ref="F36:H40"/>
    <mergeCell ref="I36:K40"/>
    <mergeCell ref="L36:N40"/>
    <mergeCell ref="O36:R36"/>
    <mergeCell ref="S36:T36"/>
    <mergeCell ref="W36:Y36"/>
    <mergeCell ref="O37:R37"/>
    <mergeCell ref="S37:T37"/>
    <mergeCell ref="O40:R40"/>
    <mergeCell ref="S40:T40"/>
    <mergeCell ref="W40:Y40"/>
    <mergeCell ref="A42:E42"/>
    <mergeCell ref="F42:H42"/>
    <mergeCell ref="I42:K42"/>
    <mergeCell ref="L42:N42"/>
    <mergeCell ref="O42:Y42"/>
    <mergeCell ref="A43:E43"/>
    <mergeCell ref="F43:H43"/>
    <mergeCell ref="I43:K43"/>
    <mergeCell ref="L43:N43"/>
    <mergeCell ref="O43:Y43"/>
    <mergeCell ref="A44:E44"/>
    <mergeCell ref="F44:H44"/>
    <mergeCell ref="I44:K44"/>
    <mergeCell ref="L44:N44"/>
    <mergeCell ref="O44:Y44"/>
    <mergeCell ref="A45:E45"/>
    <mergeCell ref="F45:H45"/>
    <mergeCell ref="I45:K45"/>
    <mergeCell ref="L45:N45"/>
    <mergeCell ref="O45:Y45"/>
    <mergeCell ref="A46:E46"/>
    <mergeCell ref="F46:H46"/>
    <mergeCell ref="I46:K46"/>
    <mergeCell ref="L46:N46"/>
    <mergeCell ref="O46:Y46"/>
    <mergeCell ref="A47:E47"/>
    <mergeCell ref="F47:H47"/>
    <mergeCell ref="I47:K47"/>
    <mergeCell ref="L47:N47"/>
    <mergeCell ref="O47:Y47"/>
    <mergeCell ref="A51:Y51"/>
    <mergeCell ref="F52:H52"/>
    <mergeCell ref="M52:O52"/>
    <mergeCell ref="R52:U52"/>
    <mergeCell ref="T55:Y55"/>
    <mergeCell ref="A48:E48"/>
    <mergeCell ref="F48:H48"/>
    <mergeCell ref="I48:K48"/>
    <mergeCell ref="L48:N48"/>
    <mergeCell ref="O48:Y48"/>
    <mergeCell ref="A49:E49"/>
    <mergeCell ref="F49:H49"/>
    <mergeCell ref="I49:K49"/>
    <mergeCell ref="L49:N49"/>
    <mergeCell ref="O49:Y49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blackAndWhite="1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A1:J21"/>
  <sheetViews>
    <sheetView topLeftCell="A13" workbookViewId="0">
      <selection activeCell="F27" sqref="F27"/>
    </sheetView>
  </sheetViews>
  <sheetFormatPr defaultRowHeight="13.5"/>
  <cols>
    <col min="1" max="2" width="9" style="3"/>
    <col min="3" max="3" width="8.75" style="3" customWidth="1"/>
    <col min="4" max="5" width="4.625" style="3" customWidth="1"/>
    <col min="6" max="6" width="18.375" style="3" customWidth="1"/>
    <col min="7" max="7" width="1.125" style="3" customWidth="1"/>
    <col min="8" max="9" width="9" style="3"/>
    <col min="10" max="10" width="12.375" style="3" customWidth="1"/>
    <col min="11" max="16384" width="9" style="3"/>
  </cols>
  <sheetData>
    <row r="1" spans="1:10" ht="20.100000000000001" customHeight="1">
      <c r="A1" s="1"/>
      <c r="B1" s="303" t="s">
        <v>78</v>
      </c>
      <c r="C1" s="303"/>
      <c r="D1" s="303"/>
      <c r="E1" s="303"/>
      <c r="F1" s="303"/>
      <c r="G1" s="303"/>
      <c r="H1" s="303"/>
      <c r="I1" s="303"/>
      <c r="J1" s="2"/>
    </row>
    <row r="2" spans="1:10" ht="20.100000000000001" customHeight="1">
      <c r="A2" s="1"/>
      <c r="B2" s="4" t="s">
        <v>69</v>
      </c>
      <c r="C2" s="4"/>
      <c r="D2" s="4"/>
      <c r="E2" s="4"/>
      <c r="F2" s="4"/>
      <c r="G2" s="4"/>
      <c r="H2" s="4"/>
      <c r="I2" s="4"/>
      <c r="J2" s="2"/>
    </row>
    <row r="3" spans="1:10" ht="20.100000000000001" customHeight="1">
      <c r="A3" s="1"/>
      <c r="B3" s="1"/>
      <c r="C3" s="1"/>
      <c r="D3" s="1"/>
      <c r="E3" s="1"/>
      <c r="F3" s="1"/>
      <c r="G3" s="5"/>
      <c r="H3" s="2"/>
      <c r="I3" s="2"/>
      <c r="J3" s="2"/>
    </row>
    <row r="4" spans="1:10" ht="20.100000000000001" customHeight="1" thickBot="1">
      <c r="A4" s="58" t="s">
        <v>6</v>
      </c>
      <c r="B4" s="58"/>
      <c r="C4" s="58"/>
      <c r="D4" s="58"/>
      <c r="E4" s="58"/>
      <c r="F4" s="58"/>
      <c r="G4" s="59"/>
      <c r="H4" s="60"/>
      <c r="I4" s="60"/>
      <c r="J4" s="61" t="s">
        <v>7</v>
      </c>
    </row>
    <row r="5" spans="1:10" ht="20.100000000000001" customHeight="1" thickBot="1">
      <c r="A5" s="304" t="s">
        <v>8</v>
      </c>
      <c r="B5" s="305"/>
      <c r="C5" s="306"/>
      <c r="D5" s="307" t="s">
        <v>9</v>
      </c>
      <c r="E5" s="308"/>
      <c r="F5" s="308"/>
      <c r="G5" s="309"/>
      <c r="H5" s="310" t="s">
        <v>10</v>
      </c>
      <c r="I5" s="311"/>
      <c r="J5" s="312"/>
    </row>
    <row r="6" spans="1:10" ht="20.100000000000001" customHeight="1">
      <c r="A6" s="62" t="s">
        <v>11</v>
      </c>
      <c r="B6" s="63"/>
      <c r="C6" s="63"/>
      <c r="D6" s="64"/>
      <c r="E6" s="65"/>
      <c r="F6" s="66">
        <v>195021</v>
      </c>
      <c r="G6" s="67"/>
      <c r="H6" s="68" t="s">
        <v>12</v>
      </c>
      <c r="I6" s="68"/>
      <c r="J6" s="69"/>
    </row>
    <row r="7" spans="1:10" ht="20.100000000000001" customHeight="1">
      <c r="A7" s="94" t="s">
        <v>13</v>
      </c>
      <c r="B7" s="6"/>
      <c r="C7" s="6"/>
      <c r="D7" s="7"/>
      <c r="E7" s="6"/>
      <c r="F7" s="112">
        <v>0</v>
      </c>
      <c r="G7" s="113"/>
      <c r="H7" s="114" t="s">
        <v>68</v>
      </c>
      <c r="I7" s="8"/>
      <c r="J7" s="9"/>
    </row>
    <row r="8" spans="1:10" ht="20.100000000000001" customHeight="1" thickBot="1">
      <c r="A8" s="95" t="s">
        <v>14</v>
      </c>
      <c r="B8" s="10"/>
      <c r="C8" s="10"/>
      <c r="D8" s="11"/>
      <c r="E8" s="10"/>
      <c r="F8" s="115">
        <v>96000</v>
      </c>
      <c r="G8" s="116"/>
      <c r="H8" s="117" t="s">
        <v>23</v>
      </c>
      <c r="I8" s="12"/>
      <c r="J8" s="13"/>
    </row>
    <row r="9" spans="1:10" ht="20.100000000000001" customHeight="1" thickBot="1">
      <c r="A9" s="96" t="s">
        <v>15</v>
      </c>
      <c r="B9" s="14"/>
      <c r="C9" s="14"/>
      <c r="D9" s="15"/>
      <c r="E9" s="14"/>
      <c r="F9" s="118">
        <f>SUM(F6:F8)</f>
        <v>291021</v>
      </c>
      <c r="G9" s="119"/>
      <c r="H9" s="120"/>
      <c r="I9" s="16"/>
      <c r="J9" s="17"/>
    </row>
    <row r="10" spans="1:10" ht="20.100000000000001" customHeight="1">
      <c r="A10" s="1"/>
      <c r="B10" s="1"/>
      <c r="C10" s="1"/>
      <c r="D10" s="1"/>
      <c r="E10" s="1"/>
      <c r="F10" s="1"/>
      <c r="G10" s="5"/>
      <c r="H10" s="2"/>
      <c r="I10" s="2"/>
      <c r="J10" s="2"/>
    </row>
    <row r="11" spans="1:10" ht="20.100000000000001" customHeight="1">
      <c r="A11" s="1"/>
      <c r="B11" s="1"/>
      <c r="C11" s="1"/>
      <c r="D11" s="1"/>
      <c r="E11" s="1"/>
      <c r="F11" s="1"/>
      <c r="G11" s="5"/>
      <c r="H11" s="2"/>
      <c r="I11" s="2"/>
      <c r="J11" s="2"/>
    </row>
    <row r="12" spans="1:10" ht="20.100000000000001" customHeight="1" thickBot="1">
      <c r="A12" s="58" t="s">
        <v>16</v>
      </c>
      <c r="B12" s="58"/>
      <c r="C12" s="58"/>
      <c r="D12" s="58"/>
      <c r="E12" s="58"/>
      <c r="F12" s="58"/>
      <c r="G12" s="59"/>
      <c r="H12" s="60"/>
      <c r="I12" s="60"/>
      <c r="J12" s="61" t="s">
        <v>7</v>
      </c>
    </row>
    <row r="13" spans="1:10" ht="20.100000000000001" customHeight="1" thickBot="1">
      <c r="A13" s="304" t="s">
        <v>8</v>
      </c>
      <c r="B13" s="305"/>
      <c r="C13" s="306"/>
      <c r="D13" s="307" t="s">
        <v>9</v>
      </c>
      <c r="E13" s="308"/>
      <c r="F13" s="308"/>
      <c r="G13" s="309"/>
      <c r="H13" s="310" t="s">
        <v>10</v>
      </c>
      <c r="I13" s="311"/>
      <c r="J13" s="312"/>
    </row>
    <row r="14" spans="1:10" ht="20.100000000000001" customHeight="1">
      <c r="A14" s="70" t="s">
        <v>17</v>
      </c>
      <c r="B14" s="65"/>
      <c r="C14" s="65"/>
      <c r="D14" s="64"/>
      <c r="E14" s="65"/>
      <c r="F14" s="66">
        <v>0</v>
      </c>
      <c r="G14" s="71"/>
      <c r="H14" s="72"/>
      <c r="I14" s="72"/>
      <c r="J14" s="73"/>
    </row>
    <row r="15" spans="1:10" ht="20.100000000000001" customHeight="1" thickBot="1">
      <c r="A15" s="74"/>
      <c r="B15" s="75"/>
      <c r="C15" s="75"/>
      <c r="D15" s="76"/>
      <c r="E15" s="75"/>
      <c r="F15" s="77"/>
      <c r="G15" s="78"/>
      <c r="H15" s="79"/>
      <c r="I15" s="79"/>
      <c r="J15" s="80"/>
    </row>
    <row r="16" spans="1:10" ht="20.100000000000001" customHeight="1" thickBot="1">
      <c r="A16" s="81" t="s">
        <v>15</v>
      </c>
      <c r="B16" s="82"/>
      <c r="C16" s="82"/>
      <c r="D16" s="83"/>
      <c r="E16" s="82"/>
      <c r="F16" s="84">
        <f>SUM(F14:F15)</f>
        <v>0</v>
      </c>
      <c r="G16" s="85"/>
      <c r="H16" s="86"/>
      <c r="I16" s="86"/>
      <c r="J16" s="87"/>
    </row>
    <row r="17" spans="1:10" ht="20.100000000000001" customHeight="1">
      <c r="A17" s="1"/>
      <c r="B17" s="1"/>
      <c r="C17" s="1"/>
      <c r="D17" s="1"/>
      <c r="E17" s="1"/>
      <c r="F17" s="1"/>
      <c r="G17" s="5"/>
      <c r="H17" s="2"/>
      <c r="I17" s="2"/>
      <c r="J17" s="2"/>
    </row>
    <row r="18" spans="1:10" ht="20.100000000000001" customHeight="1" thickBot="1">
      <c r="A18" s="1"/>
      <c r="B18" s="1"/>
      <c r="C18" s="1"/>
      <c r="D18" s="1"/>
      <c r="E18" s="1"/>
      <c r="F18" s="1"/>
      <c r="G18" s="5"/>
      <c r="H18" s="2"/>
      <c r="I18" s="2"/>
      <c r="J18" s="2"/>
    </row>
    <row r="19" spans="1:10" ht="20.100000000000001" customHeight="1">
      <c r="A19" s="88"/>
      <c r="B19" s="296" t="s">
        <v>18</v>
      </c>
      <c r="C19" s="296"/>
      <c r="D19" s="89"/>
      <c r="E19" s="90" t="s">
        <v>22</v>
      </c>
      <c r="F19" s="91" t="s">
        <v>21</v>
      </c>
      <c r="G19" s="92"/>
      <c r="H19" s="93" t="s">
        <v>19</v>
      </c>
      <c r="I19" s="297" t="s">
        <v>20</v>
      </c>
      <c r="J19" s="298"/>
    </row>
    <row r="20" spans="1:10" ht="4.5" customHeight="1">
      <c r="A20" s="19"/>
      <c r="B20" s="20"/>
      <c r="C20" s="20"/>
      <c r="D20" s="1"/>
      <c r="E20" s="1"/>
      <c r="F20" s="20"/>
      <c r="G20" s="5"/>
      <c r="H20" s="21"/>
      <c r="I20" s="21"/>
      <c r="J20" s="22"/>
    </row>
    <row r="21" spans="1:10" ht="20.100000000000001" customHeight="1" thickBot="1">
      <c r="A21" s="18"/>
      <c r="B21" s="299">
        <f>F9</f>
        <v>291021</v>
      </c>
      <c r="C21" s="300" ph="1"/>
      <c r="D21" s="121" ph="1"/>
      <c r="E21" s="122" t="s">
        <v>22</v>
      </c>
      <c r="F21" s="123">
        <f>F16</f>
        <v>0</v>
      </c>
      <c r="G21" s="124"/>
      <c r="H21" s="125" t="s">
        <v>5</v>
      </c>
      <c r="I21" s="301">
        <f>B21-F21</f>
        <v>291021</v>
      </c>
      <c r="J21" s="302"/>
    </row>
  </sheetData>
  <mergeCells count="11">
    <mergeCell ref="B19:C19"/>
    <mergeCell ref="I19:J19"/>
    <mergeCell ref="B21:C21"/>
    <mergeCell ref="I21:J21"/>
    <mergeCell ref="B1:I1"/>
    <mergeCell ref="A5:C5"/>
    <mergeCell ref="D5:G5"/>
    <mergeCell ref="H5:J5"/>
    <mergeCell ref="A13:C13"/>
    <mergeCell ref="D13:G13"/>
    <mergeCell ref="H13:J13"/>
  </mergeCells>
  <phoneticPr fontId="2"/>
  <pageMargins left="0.79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Ｈ29決算</vt:lpstr>
      <vt:lpstr>Ｈ29決算(11月末見込み)</vt:lpstr>
      <vt:lpstr>ユニホーム基金決算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長岡市</dc:creator>
  <cp:lastModifiedBy>naoki</cp:lastModifiedBy>
  <cp:lastPrinted>2018-01-21T14:30:07Z</cp:lastPrinted>
  <dcterms:created xsi:type="dcterms:W3CDTF">2010-11-30T01:38:11Z</dcterms:created>
  <dcterms:modified xsi:type="dcterms:W3CDTF">2018-01-22T14:40:57Z</dcterms:modified>
</cp:coreProperties>
</file>