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izusb\平成31年度\シースリーカップ\"/>
    </mc:Choice>
  </mc:AlternateContent>
  <bookViews>
    <workbookView xWindow="-15" yWindow="-15" windowWidth="28830" windowHeight="6165"/>
  </bookViews>
  <sheets>
    <sheet name="代金確認書" sheetId="1" r:id="rId1"/>
  </sheets>
  <definedNames>
    <definedName name="_xlnm.Print_Area" localSheetId="0">代金確認書!$A$1:$O$27</definedName>
  </definedNames>
  <calcPr calcId="162913"/>
</workbook>
</file>

<file path=xl/calcChain.xml><?xml version="1.0" encoding="utf-8"?>
<calcChain xmlns="http://schemas.openxmlformats.org/spreadsheetml/2006/main">
  <c r="N15" i="1" l="1"/>
  <c r="L15" i="1"/>
  <c r="I15" i="1"/>
  <c r="J15" i="1" s="1"/>
  <c r="O15" i="1" s="1"/>
  <c r="N13" i="1"/>
  <c r="L13" i="1"/>
  <c r="I13" i="1"/>
  <c r="J13" i="1" s="1"/>
  <c r="O13" i="1" s="1"/>
  <c r="N12" i="1"/>
  <c r="L12" i="1"/>
  <c r="I12" i="1"/>
  <c r="J12" i="1" s="1"/>
  <c r="N14" i="1"/>
  <c r="L14" i="1"/>
  <c r="I14" i="1"/>
  <c r="J14" i="1" s="1"/>
  <c r="O14" i="1" s="1"/>
  <c r="O12" i="1" l="1"/>
  <c r="M19" i="1"/>
  <c r="G19" i="1"/>
  <c r="H19" i="1"/>
  <c r="L17" i="1" l="1"/>
  <c r="K19" i="1" l="1"/>
  <c r="K24" i="1" s="1"/>
  <c r="H21" i="1"/>
  <c r="F19" i="1"/>
  <c r="I19" i="1" l="1"/>
  <c r="I21" i="1" s="1"/>
  <c r="J20" i="1"/>
  <c r="I18" i="1"/>
  <c r="J18" i="1" s="1"/>
  <c r="G21" i="1"/>
  <c r="N17" i="1"/>
  <c r="N7" i="1"/>
  <c r="N8" i="1"/>
  <c r="N16" i="1"/>
  <c r="N11" i="1"/>
  <c r="N9" i="1"/>
  <c r="N10" i="1"/>
  <c r="N6" i="1"/>
  <c r="I8" i="1"/>
  <c r="I16" i="1"/>
  <c r="I11" i="1"/>
  <c r="I9" i="1"/>
  <c r="I10" i="1"/>
  <c r="I6" i="1"/>
  <c r="I17" i="1"/>
  <c r="I7" i="1"/>
  <c r="N19" i="1" l="1"/>
  <c r="L11" i="1"/>
  <c r="L9" i="1"/>
  <c r="L10" i="1"/>
  <c r="L6" i="1"/>
  <c r="L16" i="1"/>
  <c r="L8" i="1"/>
  <c r="L7" i="1"/>
  <c r="J11" i="1"/>
  <c r="J9" i="1"/>
  <c r="J6" i="1"/>
  <c r="J7" i="1"/>
  <c r="L19" i="1" l="1"/>
  <c r="O7" i="1"/>
  <c r="O11" i="1"/>
  <c r="O9" i="1"/>
  <c r="O6" i="1"/>
  <c r="J10" i="1"/>
  <c r="O10" i="1" s="1"/>
  <c r="J17" i="1"/>
  <c r="O17" i="1" s="1"/>
  <c r="J16" i="1"/>
  <c r="J8" i="1"/>
  <c r="O8" i="1" s="1"/>
  <c r="O16" i="1" l="1"/>
  <c r="O19" i="1" s="1"/>
  <c r="J19" i="1"/>
  <c r="J21" i="1" s="1"/>
</calcChain>
</file>

<file path=xl/sharedStrings.xml><?xml version="1.0" encoding="utf-8"?>
<sst xmlns="http://schemas.openxmlformats.org/spreadsheetml/2006/main" count="33" uniqueCount="33">
  <si>
    <t>パンフ合計</t>
    <rPh sb="3" eb="5">
      <t>ゴウケイ</t>
    </rPh>
    <phoneticPr fontId="1"/>
  </si>
  <si>
    <t>販売用</t>
    <rPh sb="0" eb="3">
      <t>ハンバイヨウ</t>
    </rPh>
    <phoneticPr fontId="1"/>
  </si>
  <si>
    <t>弁当</t>
    <rPh sb="0" eb="2">
      <t>ベントウ</t>
    </rPh>
    <phoneticPr fontId="1"/>
  </si>
  <si>
    <t>弁当
合計</t>
    <rPh sb="0" eb="2">
      <t>ベントウ</t>
    </rPh>
    <rPh sb="3" eb="5">
      <t>ゴウケイ</t>
    </rPh>
    <phoneticPr fontId="1"/>
  </si>
  <si>
    <t>参加料</t>
    <phoneticPr fontId="1"/>
  </si>
  <si>
    <t>パンフ代金</t>
    <phoneticPr fontId="1"/>
  </si>
  <si>
    <t>パンフ
注文数</t>
    <phoneticPr fontId="1"/>
  </si>
  <si>
    <t>弁当
代金</t>
    <phoneticPr fontId="1"/>
  </si>
  <si>
    <t>男　子</t>
    <phoneticPr fontId="1"/>
  </si>
  <si>
    <t>審判用700円弁当（4名）</t>
    <rPh sb="0" eb="2">
      <t>シンパン</t>
    </rPh>
    <rPh sb="2" eb="3">
      <t>ヨウ</t>
    </rPh>
    <rPh sb="6" eb="7">
      <t>エン</t>
    </rPh>
    <rPh sb="7" eb="9">
      <t>ベントウ</t>
    </rPh>
    <rPh sb="11" eb="12">
      <t>メイ</t>
    </rPh>
    <phoneticPr fontId="1"/>
  </si>
  <si>
    <t>栃尾ウィザーズ</t>
    <rPh sb="0" eb="2">
      <t>トチオ</t>
    </rPh>
    <phoneticPr fontId="1"/>
  </si>
  <si>
    <t>合　計</t>
    <rPh sb="0" eb="1">
      <t>ゴウ</t>
    </rPh>
    <rPh sb="2" eb="3">
      <t>ケイ</t>
    </rPh>
    <phoneticPr fontId="1"/>
  </si>
  <si>
    <t>懇親会</t>
    <rPh sb="0" eb="2">
      <t>コンシン</t>
    </rPh>
    <rPh sb="2" eb="3">
      <t>カイ</t>
    </rPh>
    <phoneticPr fontId="1"/>
  </si>
  <si>
    <t>懇親会代金</t>
    <rPh sb="0" eb="2">
      <t>コンシン</t>
    </rPh>
    <rPh sb="2" eb="3">
      <t>カイ</t>
    </rPh>
    <rPh sb="3" eb="5">
      <t>ダイキン</t>
    </rPh>
    <phoneticPr fontId="1"/>
  </si>
  <si>
    <t>予備</t>
    <rPh sb="0" eb="2">
      <t>ヨビ</t>
    </rPh>
    <phoneticPr fontId="1"/>
  </si>
  <si>
    <t>弁当合計</t>
    <phoneticPr fontId="1"/>
  </si>
  <si>
    <t>チーム合計</t>
    <rPh sb="3" eb="5">
      <t>ゴウケイ</t>
    </rPh>
    <phoneticPr fontId="1"/>
  </si>
  <si>
    <r>
      <t>※「参加料・弁当代・パンフ代・懇親会費」</t>
    </r>
    <r>
      <rPr>
        <u/>
        <sz val="11"/>
        <color rgb="FFFF0000"/>
        <rFont val="ＭＳ Ｐゴシック"/>
        <family val="3"/>
        <charset val="128"/>
        <scheme val="minor"/>
      </rPr>
      <t>それぞれ代金を分けて</t>
    </r>
    <r>
      <rPr>
        <sz val="11"/>
        <color rgb="FFFF0000"/>
        <rFont val="ＭＳ Ｐゴシック"/>
        <family val="2"/>
        <charset val="128"/>
        <scheme val="minor"/>
      </rPr>
      <t>ご準備ください。</t>
    </r>
    <rPh sb="2" eb="4">
      <t>サンカ</t>
    </rPh>
    <rPh sb="4" eb="5">
      <t>リョウ</t>
    </rPh>
    <rPh sb="6" eb="8">
      <t>ベントウ</t>
    </rPh>
    <rPh sb="8" eb="9">
      <t>ダイ</t>
    </rPh>
    <rPh sb="13" eb="14">
      <t>ダイ</t>
    </rPh>
    <rPh sb="15" eb="17">
      <t>コンシン</t>
    </rPh>
    <rPh sb="17" eb="18">
      <t>カイ</t>
    </rPh>
    <rPh sb="18" eb="19">
      <t>ヒ</t>
    </rPh>
    <rPh sb="24" eb="26">
      <t>ダイキン</t>
    </rPh>
    <rPh sb="27" eb="28">
      <t>ワ</t>
    </rPh>
    <rPh sb="31" eb="33">
      <t>ジュンビ</t>
    </rPh>
    <phoneticPr fontId="1"/>
  </si>
  <si>
    <t>シースリーカップ　代金確認　一覧</t>
    <rPh sb="9" eb="11">
      <t>ダイキン</t>
    </rPh>
    <rPh sb="11" eb="13">
      <t>カクニン</t>
    </rPh>
    <phoneticPr fontId="1"/>
  </si>
  <si>
    <t>パンフ各チーム（2部×8チーム）</t>
    <rPh sb="3" eb="4">
      <t>カク</t>
    </rPh>
    <rPh sb="9" eb="10">
      <t>ブ</t>
    </rPh>
    <phoneticPr fontId="1"/>
  </si>
  <si>
    <t>20日(東雲）</t>
    <rPh sb="2" eb="3">
      <t>ニチ</t>
    </rPh>
    <rPh sb="4" eb="6">
      <t>シノノメ</t>
    </rPh>
    <phoneticPr fontId="1"/>
  </si>
  <si>
    <t>21日（かどや）</t>
    <rPh sb="2" eb="3">
      <t>ニチ</t>
    </rPh>
    <phoneticPr fontId="1"/>
  </si>
  <si>
    <t>ＢＡＤＢＯＹ’Ｓ</t>
    <phoneticPr fontId="1"/>
  </si>
  <si>
    <t>レッドサン東</t>
    <phoneticPr fontId="1"/>
  </si>
  <si>
    <t>見附ブレイブアローズ</t>
    <phoneticPr fontId="1"/>
  </si>
  <si>
    <t>沼垂鏡太</t>
    <phoneticPr fontId="1"/>
  </si>
  <si>
    <t>沼田シリウス</t>
    <phoneticPr fontId="1"/>
  </si>
  <si>
    <t>上越南ミニバス教室</t>
    <phoneticPr fontId="1"/>
  </si>
  <si>
    <t>上川西ミニバスクラブ</t>
    <phoneticPr fontId="1"/>
  </si>
  <si>
    <t>上組こだまキッズ</t>
    <phoneticPr fontId="1"/>
  </si>
  <si>
    <t>槻の森ユナイターズ</t>
    <phoneticPr fontId="1"/>
  </si>
  <si>
    <t>内野オールスターズ</t>
    <phoneticPr fontId="1"/>
  </si>
  <si>
    <t>半田JSCミニバスケットボール部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</si>
</sst>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5" formatCode="&quot;¥&quot;#,##0;&quot;¥&quot;\-#,##0"/>
    <numFmt numFmtId="6" formatCode="&quot;¥&quot;#,##0;[Red]&quot;¥&quot;\-#,##0"/>
    <numFmt numFmtId="176" formatCode="yyyy/m/d;@"/>
  </numFmts>
  <fonts count="16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9"/>
      <color theme="1"/>
      <name val="ＭＳ Ｐゴシック"/>
      <family val="2"/>
      <charset val="128"/>
      <scheme val="minor"/>
    </font>
    <font>
      <sz val="9"/>
      <color theme="1"/>
      <name val="ＭＳ Ｐゴシック"/>
      <family val="3"/>
      <charset val="128"/>
      <scheme val="minor"/>
    </font>
    <font>
      <b/>
      <sz val="11"/>
      <color rgb="FF00B050"/>
      <name val="ＭＳ Ｐゴシック"/>
      <family val="3"/>
      <charset val="128"/>
      <scheme val="minor"/>
    </font>
    <font>
      <sz val="8"/>
      <color theme="1"/>
      <name val="ＭＳ Ｐゴシック"/>
      <family val="3"/>
      <charset val="128"/>
      <scheme val="minor"/>
    </font>
    <font>
      <sz val="18"/>
      <color theme="1"/>
      <name val="ＭＳ Ｐゴシック"/>
      <family val="3"/>
      <charset val="128"/>
      <scheme val="minor"/>
    </font>
    <font>
      <b/>
      <sz val="14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u/>
      <sz val="11"/>
      <color rgb="FFFF0000"/>
      <name val="ＭＳ Ｐゴシック"/>
      <family val="3"/>
      <charset val="128"/>
      <scheme val="minor"/>
    </font>
    <font>
      <sz val="11"/>
      <name val="ＭＳ Ｐゴシック"/>
      <family val="2"/>
      <charset val="128"/>
      <scheme val="minor"/>
    </font>
    <font>
      <sz val="11"/>
      <name val="ＭＳ Ｐゴシック"/>
      <family val="3"/>
      <charset val="128"/>
      <scheme val="minor"/>
    </font>
    <font>
      <u/>
      <sz val="11"/>
      <name val="ＭＳ Ｐゴシック"/>
      <family val="3"/>
      <charset val="128"/>
      <scheme val="minor"/>
    </font>
    <font>
      <b/>
      <sz val="11"/>
      <name val="ＭＳ Ｐ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n">
        <color indexed="64"/>
      </right>
      <top style="double">
        <color indexed="64"/>
      </top>
      <bottom style="thick">
        <color indexed="64"/>
      </bottom>
      <diagonal/>
    </border>
    <border>
      <left style="thin">
        <color indexed="64"/>
      </left>
      <right/>
      <top style="double">
        <color indexed="64"/>
      </top>
      <bottom style="thick">
        <color indexed="64"/>
      </bottom>
      <diagonal/>
    </border>
    <border>
      <left/>
      <right/>
      <top style="double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</borders>
  <cellStyleXfs count="2">
    <xf numFmtId="0" fontId="0" fillId="0" borderId="0">
      <alignment vertical="center"/>
    </xf>
    <xf numFmtId="6" fontId="9" fillId="0" borderId="0" applyFont="0" applyFill="0" applyBorder="0" applyAlignment="0" applyProtection="0">
      <alignment vertical="center"/>
    </xf>
  </cellStyleXfs>
  <cellXfs count="91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5" xfId="0" applyBorder="1">
      <alignment vertical="center"/>
    </xf>
    <xf numFmtId="5" fontId="0" fillId="0" borderId="0" xfId="0" applyNumberFormat="1">
      <alignment vertical="center"/>
    </xf>
    <xf numFmtId="0" fontId="0" fillId="0" borderId="7" xfId="0" applyBorder="1">
      <alignment vertical="center"/>
    </xf>
    <xf numFmtId="0" fontId="0" fillId="0" borderId="18" xfId="0" applyBorder="1">
      <alignment vertical="center"/>
    </xf>
    <xf numFmtId="5" fontId="0" fillId="2" borderId="1" xfId="0" applyNumberFormat="1" applyFill="1" applyBorder="1">
      <alignment vertical="center"/>
    </xf>
    <xf numFmtId="5" fontId="0" fillId="2" borderId="5" xfId="0" applyNumberFormat="1" applyFill="1" applyBorder="1">
      <alignment vertical="center"/>
    </xf>
    <xf numFmtId="5" fontId="0" fillId="2" borderId="1" xfId="0" applyNumberFormat="1" applyFill="1" applyBorder="1" applyAlignment="1">
      <alignment vertical="center" shrinkToFit="1"/>
    </xf>
    <xf numFmtId="5" fontId="0" fillId="2" borderId="1" xfId="0" applyNumberFormat="1" applyFill="1" applyBorder="1" applyAlignment="1">
      <alignment horizontal="center" vertical="center" shrinkToFit="1"/>
    </xf>
    <xf numFmtId="0" fontId="0" fillId="0" borderId="13" xfId="0" applyBorder="1">
      <alignment vertical="center"/>
    </xf>
    <xf numFmtId="0" fontId="4" fillId="0" borderId="20" xfId="0" applyFont="1" applyBorder="1">
      <alignment vertical="center"/>
    </xf>
    <xf numFmtId="5" fontId="0" fillId="3" borderId="26" xfId="0" applyNumberFormat="1" applyFill="1" applyBorder="1">
      <alignment vertical="center"/>
    </xf>
    <xf numFmtId="5" fontId="0" fillId="3" borderId="27" xfId="0" applyNumberFormat="1" applyFill="1" applyBorder="1">
      <alignment vertical="center"/>
    </xf>
    <xf numFmtId="5" fontId="0" fillId="3" borderId="29" xfId="0" applyNumberFormat="1" applyFill="1" applyBorder="1">
      <alignment vertical="center"/>
    </xf>
    <xf numFmtId="5" fontId="4" fillId="3" borderId="28" xfId="0" applyNumberFormat="1" applyFont="1" applyFill="1" applyBorder="1">
      <alignment vertical="center"/>
    </xf>
    <xf numFmtId="0" fontId="7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4" xfId="0" applyBorder="1" applyAlignment="1">
      <alignment vertical="center"/>
    </xf>
    <xf numFmtId="176" fontId="0" fillId="0" borderId="0" xfId="0" applyNumberFormat="1">
      <alignment vertical="center"/>
    </xf>
    <xf numFmtId="6" fontId="0" fillId="0" borderId="20" xfId="1" applyFont="1" applyBorder="1">
      <alignment vertical="center"/>
    </xf>
    <xf numFmtId="6" fontId="0" fillId="3" borderId="28" xfId="1" applyFont="1" applyFill="1" applyBorder="1">
      <alignment vertical="center"/>
    </xf>
    <xf numFmtId="6" fontId="0" fillId="0" borderId="0" xfId="1" applyFont="1">
      <alignment vertical="center"/>
    </xf>
    <xf numFmtId="5" fontId="0" fillId="4" borderId="1" xfId="0" applyNumberFormat="1" applyFill="1" applyBorder="1">
      <alignment vertical="center"/>
    </xf>
    <xf numFmtId="5" fontId="0" fillId="4" borderId="5" xfId="0" applyNumberFormat="1" applyFill="1" applyBorder="1">
      <alignment vertical="center"/>
    </xf>
    <xf numFmtId="0" fontId="0" fillId="0" borderId="13" xfId="0" applyFill="1" applyBorder="1">
      <alignment vertical="center"/>
    </xf>
    <xf numFmtId="0" fontId="10" fillId="0" borderId="0" xfId="0" applyFont="1" applyAlignment="1">
      <alignment vertical="center"/>
    </xf>
    <xf numFmtId="0" fontId="3" fillId="0" borderId="6" xfId="0" applyFont="1" applyFill="1" applyBorder="1" applyAlignment="1">
      <alignment horizontal="center" vertical="center"/>
    </xf>
    <xf numFmtId="14" fontId="0" fillId="0" borderId="0" xfId="0" applyNumberFormat="1">
      <alignment vertical="center"/>
    </xf>
    <xf numFmtId="0" fontId="12" fillId="0" borderId="1" xfId="0" applyFont="1" applyBorder="1">
      <alignment vertical="center"/>
    </xf>
    <xf numFmtId="5" fontId="13" fillId="2" borderId="1" xfId="0" applyNumberFormat="1" applyFont="1" applyFill="1" applyBorder="1" applyAlignment="1">
      <alignment horizontal="center" vertical="center" shrinkToFit="1"/>
    </xf>
    <xf numFmtId="0" fontId="13" fillId="0" borderId="1" xfId="0" applyFont="1" applyFill="1" applyBorder="1">
      <alignment vertical="center"/>
    </xf>
    <xf numFmtId="5" fontId="13" fillId="2" borderId="1" xfId="0" applyNumberFormat="1" applyFont="1" applyFill="1" applyBorder="1" applyAlignment="1">
      <alignment vertical="center" shrinkToFit="1"/>
    </xf>
    <xf numFmtId="0" fontId="13" fillId="0" borderId="5" xfId="0" applyFont="1" applyBorder="1">
      <alignment vertical="center"/>
    </xf>
    <xf numFmtId="5" fontId="13" fillId="2" borderId="5" xfId="0" applyNumberFormat="1" applyFont="1" applyFill="1" applyBorder="1" applyAlignment="1">
      <alignment horizontal="center" vertical="center" shrinkToFit="1"/>
    </xf>
    <xf numFmtId="0" fontId="13" fillId="0" borderId="5" xfId="0" applyFont="1" applyFill="1" applyBorder="1">
      <alignment vertical="center"/>
    </xf>
    <xf numFmtId="5" fontId="13" fillId="2" borderId="5" xfId="0" applyNumberFormat="1" applyFont="1" applyFill="1" applyBorder="1">
      <alignment vertical="center"/>
    </xf>
    <xf numFmtId="0" fontId="13" fillId="0" borderId="30" xfId="0" applyFont="1" applyBorder="1" applyAlignment="1">
      <alignment vertical="center"/>
    </xf>
    <xf numFmtId="5" fontId="15" fillId="3" borderId="30" xfId="0" applyNumberFormat="1" applyFont="1" applyFill="1" applyBorder="1" applyAlignment="1">
      <alignment horizontal="center" vertical="center" shrinkToFit="1"/>
    </xf>
    <xf numFmtId="0" fontId="15" fillId="3" borderId="31" xfId="0" applyFont="1" applyFill="1" applyBorder="1">
      <alignment vertical="center"/>
    </xf>
    <xf numFmtId="5" fontId="15" fillId="3" borderId="31" xfId="0" applyNumberFormat="1" applyFont="1" applyFill="1" applyBorder="1" applyAlignment="1">
      <alignment vertical="center" shrinkToFit="1"/>
    </xf>
    <xf numFmtId="0" fontId="13" fillId="0" borderId="15" xfId="0" applyFont="1" applyBorder="1" applyAlignment="1">
      <alignment vertical="center"/>
    </xf>
    <xf numFmtId="0" fontId="13" fillId="0" borderId="17" xfId="0" applyFont="1" applyBorder="1" applyAlignment="1">
      <alignment vertical="center"/>
    </xf>
    <xf numFmtId="5" fontId="13" fillId="3" borderId="17" xfId="0" applyNumberFormat="1" applyFont="1" applyFill="1" applyBorder="1" applyAlignment="1">
      <alignment vertical="center" shrinkToFit="1"/>
    </xf>
    <xf numFmtId="0" fontId="13" fillId="0" borderId="18" xfId="0" applyFont="1" applyBorder="1">
      <alignment vertical="center"/>
    </xf>
    <xf numFmtId="6" fontId="13" fillId="0" borderId="34" xfId="1" applyFont="1" applyBorder="1" applyAlignment="1">
      <alignment vertical="center"/>
    </xf>
    <xf numFmtId="6" fontId="13" fillId="0" borderId="21" xfId="1" applyFont="1" applyBorder="1" applyAlignment="1">
      <alignment vertical="center"/>
    </xf>
    <xf numFmtId="6" fontId="15" fillId="3" borderId="16" xfId="1" applyFont="1" applyFill="1" applyBorder="1" applyAlignment="1">
      <alignment vertical="center" shrinkToFit="1"/>
    </xf>
    <xf numFmtId="6" fontId="13" fillId="0" borderId="20" xfId="1" applyFont="1" applyBorder="1">
      <alignment vertical="center"/>
    </xf>
    <xf numFmtId="0" fontId="13" fillId="0" borderId="7" xfId="0" applyFont="1" applyBorder="1">
      <alignment vertical="center"/>
    </xf>
    <xf numFmtId="0" fontId="12" fillId="0" borderId="1" xfId="0" applyFont="1" applyFill="1" applyBorder="1">
      <alignment vertical="center"/>
    </xf>
    <xf numFmtId="0" fontId="13" fillId="0" borderId="22" xfId="0" applyFont="1" applyBorder="1" applyAlignment="1">
      <alignment vertical="center"/>
    </xf>
    <xf numFmtId="5" fontId="2" fillId="4" borderId="11" xfId="0" applyNumberFormat="1" applyFont="1" applyFill="1" applyBorder="1" applyAlignment="1">
      <alignment horizontal="center" vertical="center"/>
    </xf>
    <xf numFmtId="5" fontId="3" fillId="4" borderId="6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5" fontId="2" fillId="2" borderId="11" xfId="0" applyNumberFormat="1" applyFont="1" applyFill="1" applyBorder="1" applyAlignment="1">
      <alignment horizontal="center" vertical="center"/>
    </xf>
    <xf numFmtId="5" fontId="3" fillId="2" borderId="6" xfId="0" applyNumberFormat="1" applyFont="1" applyFill="1" applyBorder="1" applyAlignment="1">
      <alignment horizontal="center" vertical="center"/>
    </xf>
    <xf numFmtId="0" fontId="3" fillId="0" borderId="11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5" fontId="3" fillId="2" borderId="11" xfId="0" applyNumberFormat="1" applyFont="1" applyFill="1" applyBorder="1" applyAlignment="1">
      <alignment horizontal="center" vertical="center" wrapText="1"/>
    </xf>
    <xf numFmtId="5" fontId="3" fillId="2" borderId="6" xfId="0" applyNumberFormat="1" applyFont="1" applyFill="1" applyBorder="1" applyAlignment="1">
      <alignment horizontal="center" vertical="center" wrapText="1"/>
    </xf>
    <xf numFmtId="0" fontId="14" fillId="0" borderId="8" xfId="0" applyFont="1" applyBorder="1" applyAlignment="1">
      <alignment horizontal="left" vertical="center" shrinkToFit="1"/>
    </xf>
    <xf numFmtId="0" fontId="14" fillId="0" borderId="9" xfId="0" applyFont="1" applyBorder="1" applyAlignment="1">
      <alignment horizontal="left" vertical="center" shrinkToFit="1"/>
    </xf>
    <xf numFmtId="0" fontId="14" fillId="0" borderId="10" xfId="0" applyFont="1" applyBorder="1" applyAlignment="1">
      <alignment horizontal="left" vertical="center" shrinkToFit="1"/>
    </xf>
    <xf numFmtId="0" fontId="6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>
      <alignment horizontal="left" vertical="center" shrinkToFit="1"/>
    </xf>
    <xf numFmtId="0" fontId="8" fillId="0" borderId="1" xfId="0" applyFont="1" applyFill="1" applyBorder="1" applyAlignment="1">
      <alignment horizontal="left" vertical="center" shrinkToFit="1"/>
    </xf>
    <xf numFmtId="0" fontId="12" fillId="0" borderId="1" xfId="0" applyFont="1" applyBorder="1" applyAlignment="1">
      <alignment horizontal="left" vertical="center" shrinkToFit="1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5" fontId="3" fillId="2" borderId="11" xfId="0" applyNumberFormat="1" applyFont="1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13" fillId="0" borderId="23" xfId="0" applyFont="1" applyBorder="1" applyAlignment="1">
      <alignment horizontal="center" vertical="center"/>
    </xf>
    <xf numFmtId="0" fontId="13" fillId="0" borderId="24" xfId="0" applyFont="1" applyBorder="1" applyAlignment="1">
      <alignment horizontal="center" vertical="center"/>
    </xf>
    <xf numFmtId="0" fontId="13" fillId="0" borderId="25" xfId="0" applyFont="1" applyBorder="1" applyAlignment="1">
      <alignment horizontal="center" vertical="center"/>
    </xf>
    <xf numFmtId="0" fontId="13" fillId="0" borderId="18" xfId="0" applyFont="1" applyFill="1" applyBorder="1" applyAlignment="1">
      <alignment horizontal="center" vertical="center"/>
    </xf>
    <xf numFmtId="0" fontId="13" fillId="0" borderId="19" xfId="0" applyFont="1" applyFill="1" applyBorder="1" applyAlignment="1">
      <alignment horizontal="center" vertical="center"/>
    </xf>
    <xf numFmtId="0" fontId="13" fillId="0" borderId="17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3" fillId="0" borderId="32" xfId="0" applyFont="1" applyBorder="1" applyAlignment="1">
      <alignment horizontal="center" vertical="center"/>
    </xf>
    <xf numFmtId="0" fontId="13" fillId="0" borderId="33" xfId="0" applyFont="1" applyBorder="1" applyAlignment="1">
      <alignment horizontal="center" vertical="center"/>
    </xf>
    <xf numFmtId="0" fontId="13" fillId="0" borderId="30" xfId="0" applyFont="1" applyBorder="1" applyAlignment="1">
      <alignment horizontal="center" vertical="center"/>
    </xf>
    <xf numFmtId="6" fontId="13" fillId="0" borderId="20" xfId="1" applyFont="1" applyBorder="1" applyAlignment="1">
      <alignment horizontal="center" vertical="center"/>
    </xf>
    <xf numFmtId="6" fontId="13" fillId="0" borderId="21" xfId="1" applyFont="1" applyBorder="1" applyAlignment="1">
      <alignment horizontal="center" vertical="center"/>
    </xf>
    <xf numFmtId="5" fontId="15" fillId="3" borderId="31" xfId="0" applyNumberFormat="1" applyFont="1" applyFill="1" applyBorder="1">
      <alignment vertical="center"/>
    </xf>
  </cellXfs>
  <cellStyles count="2">
    <cellStyle name="通貨" xfId="1" builtinId="7"/>
    <cellStyle name="標準" xfId="0" builtinId="0"/>
  </cellStyles>
  <dxfs count="0"/>
  <tableStyles count="0" defaultTableStyle="TableStyleMedium2" defaultPivotStyle="PivotStyleLight16"/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"/>
  <sheetViews>
    <sheetView tabSelected="1" zoomScaleNormal="100" workbookViewId="0"/>
  </sheetViews>
  <sheetFormatPr defaultRowHeight="13.5" x14ac:dyDescent="0.15"/>
  <cols>
    <col min="1" max="1" width="2.75" customWidth="1"/>
    <col min="4" max="4" width="12" customWidth="1"/>
    <col min="5" max="5" width="1.875" customWidth="1"/>
    <col min="6" max="6" width="9.5" style="3" customWidth="1"/>
    <col min="7" max="7" width="9.125" bestFit="1" customWidth="1"/>
    <col min="8" max="8" width="11" bestFit="1" customWidth="1"/>
    <col min="9" max="9" width="6.125" bestFit="1" customWidth="1"/>
    <col min="10" max="10" width="10.375" style="3" bestFit="1" customWidth="1"/>
    <col min="11" max="11" width="5.25" customWidth="1"/>
    <col min="12" max="12" width="10.5" style="3" bestFit="1" customWidth="1"/>
    <col min="13" max="13" width="5.25" customWidth="1"/>
    <col min="14" max="14" width="11.75" style="3" bestFit="1" customWidth="1"/>
    <col min="15" max="15" width="11.75" style="3" customWidth="1"/>
  </cols>
  <sheetData>
    <row r="1" spans="1:15" ht="18" customHeight="1" x14ac:dyDescent="0.15">
      <c r="A1" s="16" t="s">
        <v>18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N1" s="28"/>
      <c r="O1" s="19"/>
    </row>
    <row r="2" spans="1:15" ht="17.25" customHeight="1" x14ac:dyDescent="0.15">
      <c r="A2" s="17"/>
      <c r="B2" s="17"/>
      <c r="C2" s="17"/>
      <c r="D2" s="17"/>
      <c r="E2" s="17"/>
      <c r="F2" s="26" t="s">
        <v>17</v>
      </c>
      <c r="G2" s="17"/>
      <c r="H2" s="17"/>
      <c r="I2" s="17"/>
      <c r="J2" s="17"/>
      <c r="K2" s="17"/>
      <c r="L2" s="17"/>
      <c r="N2"/>
      <c r="O2"/>
    </row>
    <row r="3" spans="1:15" x14ac:dyDescent="0.15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N3"/>
      <c r="O3"/>
    </row>
    <row r="4" spans="1:15" x14ac:dyDescent="0.15">
      <c r="A4" s="66"/>
      <c r="B4" s="65" t="s">
        <v>8</v>
      </c>
      <c r="C4" s="66"/>
      <c r="D4" s="66"/>
      <c r="E4" s="66"/>
      <c r="F4" s="72" t="s">
        <v>4</v>
      </c>
      <c r="G4" s="70" t="s">
        <v>2</v>
      </c>
      <c r="H4" s="71"/>
      <c r="I4" s="58" t="s">
        <v>3</v>
      </c>
      <c r="J4" s="60" t="s">
        <v>7</v>
      </c>
      <c r="K4" s="54" t="s">
        <v>6</v>
      </c>
      <c r="L4" s="56" t="s">
        <v>5</v>
      </c>
      <c r="M4" s="54" t="s">
        <v>12</v>
      </c>
      <c r="N4" s="56" t="s">
        <v>13</v>
      </c>
      <c r="O4" s="52" t="s">
        <v>16</v>
      </c>
    </row>
    <row r="5" spans="1:15" x14ac:dyDescent="0.15">
      <c r="A5" s="66"/>
      <c r="B5" s="66"/>
      <c r="C5" s="66"/>
      <c r="D5" s="66"/>
      <c r="E5" s="66"/>
      <c r="F5" s="57"/>
      <c r="G5" s="27" t="s">
        <v>20</v>
      </c>
      <c r="H5" s="27" t="s">
        <v>21</v>
      </c>
      <c r="I5" s="59"/>
      <c r="J5" s="61"/>
      <c r="K5" s="55"/>
      <c r="L5" s="57"/>
      <c r="M5" s="55"/>
      <c r="N5" s="57"/>
      <c r="O5" s="53"/>
    </row>
    <row r="6" spans="1:15" ht="15" customHeight="1" x14ac:dyDescent="0.15">
      <c r="A6" s="1">
        <v>1</v>
      </c>
      <c r="B6" s="68" t="s">
        <v>22</v>
      </c>
      <c r="C6" s="68"/>
      <c r="D6" s="68"/>
      <c r="E6" s="1"/>
      <c r="F6" s="9">
        <v>5000</v>
      </c>
      <c r="G6" s="1">
        <v>12</v>
      </c>
      <c r="H6" s="1">
        <v>10</v>
      </c>
      <c r="I6" s="1">
        <f>SUM(G6:H6)</f>
        <v>22</v>
      </c>
      <c r="J6" s="8">
        <f t="shared" ref="J6:J11" si="0">I6*500</f>
        <v>11000</v>
      </c>
      <c r="K6" s="1">
        <v>10</v>
      </c>
      <c r="L6" s="6">
        <f t="shared" ref="L6:L16" si="1">K6*200</f>
        <v>2000</v>
      </c>
      <c r="M6" s="1">
        <v>0</v>
      </c>
      <c r="N6" s="6">
        <f>M6*4000</f>
        <v>0</v>
      </c>
      <c r="O6" s="23">
        <f>SUM(F6,J6,L6,N6)</f>
        <v>18000</v>
      </c>
    </row>
    <row r="7" spans="1:15" ht="15" customHeight="1" x14ac:dyDescent="0.15">
      <c r="A7" s="1">
        <v>2</v>
      </c>
      <c r="B7" s="67" t="s">
        <v>23</v>
      </c>
      <c r="C7" s="67"/>
      <c r="D7" s="67"/>
      <c r="E7" s="1"/>
      <c r="F7" s="9">
        <v>5000</v>
      </c>
      <c r="G7" s="1">
        <v>2</v>
      </c>
      <c r="H7" s="1">
        <v>0</v>
      </c>
      <c r="I7" s="1">
        <f>SUM(G7:H7)</f>
        <v>2</v>
      </c>
      <c r="J7" s="8">
        <f t="shared" si="0"/>
        <v>1000</v>
      </c>
      <c r="K7" s="1">
        <v>10</v>
      </c>
      <c r="L7" s="6">
        <f t="shared" si="1"/>
        <v>2000</v>
      </c>
      <c r="M7" s="1">
        <v>2</v>
      </c>
      <c r="N7" s="6">
        <f t="shared" ref="N7:N16" si="2">M7*4000</f>
        <v>8000</v>
      </c>
      <c r="O7" s="23">
        <f>SUM(F7,J7,L7,N7)</f>
        <v>16000</v>
      </c>
    </row>
    <row r="8" spans="1:15" ht="15" customHeight="1" x14ac:dyDescent="0.15">
      <c r="A8" s="1">
        <v>3</v>
      </c>
      <c r="B8" s="68" t="s">
        <v>24</v>
      </c>
      <c r="C8" s="68"/>
      <c r="D8" s="68"/>
      <c r="E8" s="1"/>
      <c r="F8" s="9">
        <v>5000</v>
      </c>
      <c r="G8" s="1">
        <v>0</v>
      </c>
      <c r="H8" s="1">
        <v>0</v>
      </c>
      <c r="I8" s="1">
        <f t="shared" ref="I8:I18" si="3">SUM(G8:H8)</f>
        <v>0</v>
      </c>
      <c r="J8" s="8">
        <f t="shared" si="0"/>
        <v>0</v>
      </c>
      <c r="K8" s="1">
        <v>17</v>
      </c>
      <c r="L8" s="6">
        <f t="shared" si="1"/>
        <v>3400</v>
      </c>
      <c r="M8" s="1">
        <v>0</v>
      </c>
      <c r="N8" s="6">
        <f t="shared" si="2"/>
        <v>0</v>
      </c>
      <c r="O8" s="23">
        <f t="shared" ref="O8:O17" si="4">SUM(F8,J8,L8,N8)</f>
        <v>8400</v>
      </c>
    </row>
    <row r="9" spans="1:15" ht="15" customHeight="1" x14ac:dyDescent="0.15">
      <c r="A9" s="1">
        <v>4</v>
      </c>
      <c r="B9" s="67" t="s">
        <v>25</v>
      </c>
      <c r="C9" s="67"/>
      <c r="D9" s="67"/>
      <c r="E9" s="1"/>
      <c r="F9" s="9">
        <v>5000</v>
      </c>
      <c r="G9" s="1">
        <v>12</v>
      </c>
      <c r="H9" s="1">
        <v>13</v>
      </c>
      <c r="I9" s="1">
        <f>SUM(G9:H9)</f>
        <v>25</v>
      </c>
      <c r="J9" s="8">
        <f t="shared" si="0"/>
        <v>12500</v>
      </c>
      <c r="K9" s="1">
        <v>21</v>
      </c>
      <c r="L9" s="6">
        <f t="shared" si="1"/>
        <v>4200</v>
      </c>
      <c r="M9" s="1">
        <v>1</v>
      </c>
      <c r="N9" s="6">
        <f>M9*4000</f>
        <v>4000</v>
      </c>
      <c r="O9" s="23">
        <f>SUM(F9,J9,L9,N9)</f>
        <v>25700</v>
      </c>
    </row>
    <row r="10" spans="1:15" ht="15" customHeight="1" x14ac:dyDescent="0.15">
      <c r="A10" s="1">
        <v>5</v>
      </c>
      <c r="B10" s="68" t="s">
        <v>26</v>
      </c>
      <c r="C10" s="68"/>
      <c r="D10" s="68"/>
      <c r="E10" s="1"/>
      <c r="F10" s="9">
        <v>5000</v>
      </c>
      <c r="G10" s="1">
        <v>0</v>
      </c>
      <c r="H10" s="1">
        <v>13</v>
      </c>
      <c r="I10" s="1">
        <f>SUM(G10:H10)</f>
        <v>13</v>
      </c>
      <c r="J10" s="8">
        <f t="shared" si="0"/>
        <v>6500</v>
      </c>
      <c r="K10" s="1">
        <v>10</v>
      </c>
      <c r="L10" s="6">
        <f t="shared" si="1"/>
        <v>2000</v>
      </c>
      <c r="M10" s="1">
        <v>0</v>
      </c>
      <c r="N10" s="6">
        <f>M10*4000</f>
        <v>0</v>
      </c>
      <c r="O10" s="23">
        <f>SUM(F10,J10,L10,N10)</f>
        <v>13500</v>
      </c>
    </row>
    <row r="11" spans="1:15" ht="15" customHeight="1" x14ac:dyDescent="0.15">
      <c r="A11" s="1">
        <v>6</v>
      </c>
      <c r="B11" s="67" t="s">
        <v>27</v>
      </c>
      <c r="C11" s="67"/>
      <c r="D11" s="67"/>
      <c r="E11" s="1"/>
      <c r="F11" s="9">
        <v>5000</v>
      </c>
      <c r="G11" s="1">
        <v>17</v>
      </c>
      <c r="H11" s="1">
        <v>18</v>
      </c>
      <c r="I11" s="1">
        <f>SUM(G11:H11)</f>
        <v>35</v>
      </c>
      <c r="J11" s="8">
        <f t="shared" si="0"/>
        <v>17500</v>
      </c>
      <c r="K11" s="1">
        <v>13</v>
      </c>
      <c r="L11" s="6">
        <f t="shared" si="1"/>
        <v>2600</v>
      </c>
      <c r="M11" s="1">
        <v>0</v>
      </c>
      <c r="N11" s="6">
        <f>M11*4000</f>
        <v>0</v>
      </c>
      <c r="O11" s="23">
        <f>SUM(F11,J11,L11,N11)</f>
        <v>25100</v>
      </c>
    </row>
    <row r="12" spans="1:15" ht="15" customHeight="1" x14ac:dyDescent="0.15">
      <c r="A12" s="1">
        <v>7</v>
      </c>
      <c r="B12" s="67" t="s">
        <v>28</v>
      </c>
      <c r="C12" s="67"/>
      <c r="D12" s="67"/>
      <c r="E12" s="1"/>
      <c r="F12" s="9">
        <v>5000</v>
      </c>
      <c r="G12" s="1">
        <v>0</v>
      </c>
      <c r="H12" s="1">
        <v>0</v>
      </c>
      <c r="I12" s="1">
        <f t="shared" ref="I12:I13" si="5">SUM(G12:H12)</f>
        <v>0</v>
      </c>
      <c r="J12" s="8">
        <f t="shared" ref="J12:J18" si="6">I12*500</f>
        <v>0</v>
      </c>
      <c r="K12" s="1">
        <v>0</v>
      </c>
      <c r="L12" s="6">
        <f t="shared" si="1"/>
        <v>0</v>
      </c>
      <c r="M12" s="29">
        <v>0</v>
      </c>
      <c r="N12" s="6">
        <f t="shared" ref="N12:N13" si="7">M12*4000</f>
        <v>0</v>
      </c>
      <c r="O12" s="23">
        <f t="shared" ref="O12:O13" si="8">SUM(F12,J12,L12,N12)</f>
        <v>5000</v>
      </c>
    </row>
    <row r="13" spans="1:15" ht="15" customHeight="1" x14ac:dyDescent="0.15">
      <c r="A13" s="1">
        <v>8</v>
      </c>
      <c r="B13" s="67" t="s">
        <v>29</v>
      </c>
      <c r="C13" s="67"/>
      <c r="D13" s="67"/>
      <c r="E13" s="1"/>
      <c r="F13" s="9">
        <v>5000</v>
      </c>
      <c r="G13" s="1">
        <v>0</v>
      </c>
      <c r="H13" s="1">
        <v>0</v>
      </c>
      <c r="I13" s="1">
        <f t="shared" si="5"/>
        <v>0</v>
      </c>
      <c r="J13" s="8">
        <f t="shared" si="6"/>
        <v>0</v>
      </c>
      <c r="K13" s="1">
        <v>13</v>
      </c>
      <c r="L13" s="6">
        <f t="shared" ref="L13" si="9">K13*200</f>
        <v>2600</v>
      </c>
      <c r="M13" s="29">
        <v>3</v>
      </c>
      <c r="N13" s="6">
        <f t="shared" si="7"/>
        <v>12000</v>
      </c>
      <c r="O13" s="23">
        <f t="shared" si="8"/>
        <v>19600</v>
      </c>
    </row>
    <row r="14" spans="1:15" ht="15" customHeight="1" x14ac:dyDescent="0.15">
      <c r="A14" s="1">
        <v>9</v>
      </c>
      <c r="B14" s="67" t="s">
        <v>30</v>
      </c>
      <c r="C14" s="67"/>
      <c r="D14" s="67"/>
      <c r="E14" s="1"/>
      <c r="F14" s="9">
        <v>5000</v>
      </c>
      <c r="G14" s="1">
        <v>9</v>
      </c>
      <c r="H14" s="1">
        <v>8</v>
      </c>
      <c r="I14" s="1">
        <f t="shared" ref="I14:I15" si="10">SUM(G14:H14)</f>
        <v>17</v>
      </c>
      <c r="J14" s="8">
        <f t="shared" si="6"/>
        <v>8500</v>
      </c>
      <c r="K14" s="1">
        <v>22</v>
      </c>
      <c r="L14" s="6">
        <f t="shared" ref="L14:L15" si="11">K14*200</f>
        <v>4400</v>
      </c>
      <c r="M14" s="29">
        <v>0</v>
      </c>
      <c r="N14" s="6">
        <f t="shared" ref="N14:N15" si="12">M14*4000</f>
        <v>0</v>
      </c>
      <c r="O14" s="23">
        <f t="shared" ref="O14:O15" si="13">SUM(F14,J14,L14,N14)</f>
        <v>17900</v>
      </c>
    </row>
    <row r="15" spans="1:15" ht="15" customHeight="1" x14ac:dyDescent="0.15">
      <c r="A15" s="1">
        <v>10</v>
      </c>
      <c r="B15" s="67" t="s">
        <v>31</v>
      </c>
      <c r="C15" s="67"/>
      <c r="D15" s="67"/>
      <c r="E15" s="1"/>
      <c r="F15" s="9">
        <v>5000</v>
      </c>
      <c r="G15" s="1">
        <v>3</v>
      </c>
      <c r="H15" s="1">
        <v>4</v>
      </c>
      <c r="I15" s="1">
        <f t="shared" si="10"/>
        <v>7</v>
      </c>
      <c r="J15" s="8">
        <f t="shared" si="6"/>
        <v>3500</v>
      </c>
      <c r="K15" s="1">
        <v>6</v>
      </c>
      <c r="L15" s="6">
        <f t="shared" si="11"/>
        <v>1200</v>
      </c>
      <c r="M15" s="29">
        <v>1</v>
      </c>
      <c r="N15" s="6">
        <f t="shared" si="12"/>
        <v>4000</v>
      </c>
      <c r="O15" s="23">
        <f t="shared" si="13"/>
        <v>13700</v>
      </c>
    </row>
    <row r="16" spans="1:15" ht="15" customHeight="1" x14ac:dyDescent="0.15">
      <c r="A16" s="1">
        <v>11</v>
      </c>
      <c r="B16" s="67" t="s">
        <v>32</v>
      </c>
      <c r="C16" s="67"/>
      <c r="D16" s="67"/>
      <c r="E16" s="1"/>
      <c r="F16" s="9">
        <v>5000</v>
      </c>
      <c r="G16" s="1">
        <v>1</v>
      </c>
      <c r="H16" s="1">
        <v>2</v>
      </c>
      <c r="I16" s="1">
        <f t="shared" si="3"/>
        <v>3</v>
      </c>
      <c r="J16" s="8">
        <f t="shared" si="6"/>
        <v>1500</v>
      </c>
      <c r="K16" s="1">
        <v>8</v>
      </c>
      <c r="L16" s="6">
        <f t="shared" si="1"/>
        <v>1600</v>
      </c>
      <c r="M16" s="29">
        <v>0</v>
      </c>
      <c r="N16" s="6">
        <f t="shared" si="2"/>
        <v>0</v>
      </c>
      <c r="O16" s="23">
        <f t="shared" si="4"/>
        <v>8100</v>
      </c>
    </row>
    <row r="17" spans="1:15" ht="15" customHeight="1" x14ac:dyDescent="0.15">
      <c r="A17" s="1">
        <v>12</v>
      </c>
      <c r="B17" s="69" t="s">
        <v>10</v>
      </c>
      <c r="C17" s="69"/>
      <c r="D17" s="69"/>
      <c r="E17" s="29"/>
      <c r="F17" s="30">
        <v>5000</v>
      </c>
      <c r="G17" s="31">
        <v>26</v>
      </c>
      <c r="H17" s="29">
        <v>31</v>
      </c>
      <c r="I17" s="29">
        <f t="shared" si="3"/>
        <v>57</v>
      </c>
      <c r="J17" s="32">
        <f t="shared" si="6"/>
        <v>28500</v>
      </c>
      <c r="K17" s="31">
        <v>17</v>
      </c>
      <c r="L17" s="6">
        <f>K17*200</f>
        <v>3400</v>
      </c>
      <c r="M17" s="50">
        <v>8</v>
      </c>
      <c r="N17" s="6">
        <f>M17*4000</f>
        <v>32000</v>
      </c>
      <c r="O17" s="23">
        <f t="shared" si="4"/>
        <v>68900</v>
      </c>
    </row>
    <row r="18" spans="1:15" ht="14.25" thickBot="1" x14ac:dyDescent="0.2">
      <c r="A18" s="33"/>
      <c r="B18" s="62" t="s">
        <v>14</v>
      </c>
      <c r="C18" s="63"/>
      <c r="D18" s="64"/>
      <c r="E18" s="33"/>
      <c r="F18" s="34"/>
      <c r="G18" s="35"/>
      <c r="H18" s="35"/>
      <c r="I18" s="33">
        <f t="shared" si="3"/>
        <v>0</v>
      </c>
      <c r="J18" s="36">
        <f t="shared" si="6"/>
        <v>0</v>
      </c>
      <c r="K18" s="33"/>
      <c r="L18" s="7"/>
      <c r="M18" s="2"/>
      <c r="N18" s="7"/>
      <c r="O18" s="24"/>
    </row>
    <row r="19" spans="1:15" ht="15" thickTop="1" thickBot="1" x14ac:dyDescent="0.2">
      <c r="A19" s="85" t="s">
        <v>11</v>
      </c>
      <c r="B19" s="86"/>
      <c r="C19" s="86"/>
      <c r="D19" s="87"/>
      <c r="E19" s="37"/>
      <c r="F19" s="38">
        <f>SUM(F6:F18)</f>
        <v>60000</v>
      </c>
      <c r="G19" s="39">
        <f>SUM(G6:G18)</f>
        <v>82</v>
      </c>
      <c r="H19" s="39">
        <f>SUM(H6:H18)</f>
        <v>99</v>
      </c>
      <c r="I19" s="39">
        <f>SUM(G19:H19)</f>
        <v>181</v>
      </c>
      <c r="J19" s="40">
        <f t="shared" ref="J19:O19" si="14">SUM(J6:J18)</f>
        <v>90500</v>
      </c>
      <c r="K19" s="39">
        <f t="shared" si="14"/>
        <v>147</v>
      </c>
      <c r="L19" s="90">
        <f t="shared" si="14"/>
        <v>29400</v>
      </c>
      <c r="M19" s="39">
        <f>SUM(M6:M18)</f>
        <v>15</v>
      </c>
      <c r="N19" s="90">
        <f t="shared" si="14"/>
        <v>60000</v>
      </c>
      <c r="O19" s="90">
        <f t="shared" si="14"/>
        <v>239900</v>
      </c>
    </row>
    <row r="20" spans="1:15" ht="15" thickTop="1" thickBot="1" x14ac:dyDescent="0.2">
      <c r="A20" s="79" t="s">
        <v>9</v>
      </c>
      <c r="B20" s="80"/>
      <c r="C20" s="80"/>
      <c r="D20" s="80"/>
      <c r="E20" s="80"/>
      <c r="F20" s="81"/>
      <c r="G20" s="41"/>
      <c r="H20" s="41">
        <v>4</v>
      </c>
      <c r="I20" s="42">
        <v>4</v>
      </c>
      <c r="J20" s="43">
        <f>I20*700</f>
        <v>2800</v>
      </c>
      <c r="K20" s="44"/>
      <c r="L20" s="13"/>
      <c r="M20" s="5"/>
      <c r="N20" s="13"/>
      <c r="O20" s="13"/>
    </row>
    <row r="21" spans="1:15" s="22" customFormat="1" ht="15" thickTop="1" thickBot="1" x14ac:dyDescent="0.2">
      <c r="A21" s="88" t="s">
        <v>15</v>
      </c>
      <c r="B21" s="89"/>
      <c r="C21" s="89"/>
      <c r="D21" s="89"/>
      <c r="E21" s="45"/>
      <c r="F21" s="46"/>
      <c r="G21" s="45">
        <f>G19*500</f>
        <v>41000</v>
      </c>
      <c r="H21" s="45">
        <f>H19*500+2800</f>
        <v>52300</v>
      </c>
      <c r="I21" s="51">
        <f>SUM(I19:I20)</f>
        <v>185</v>
      </c>
      <c r="J21" s="47">
        <f>SUM(J19:J20)</f>
        <v>93300</v>
      </c>
      <c r="K21" s="48"/>
      <c r="L21" s="21"/>
      <c r="M21" s="20"/>
      <c r="N21" s="21"/>
      <c r="O21" s="21"/>
    </row>
    <row r="22" spans="1:15" ht="14.25" thickTop="1" x14ac:dyDescent="0.15">
      <c r="A22" s="76" t="s">
        <v>19</v>
      </c>
      <c r="B22" s="77"/>
      <c r="C22" s="77"/>
      <c r="D22" s="77"/>
      <c r="E22" s="77"/>
      <c r="F22" s="77"/>
      <c r="G22" s="77"/>
      <c r="H22" s="77"/>
      <c r="I22" s="77"/>
      <c r="J22" s="78"/>
      <c r="K22" s="49">
        <v>16</v>
      </c>
      <c r="L22" s="12"/>
      <c r="M22" s="4"/>
      <c r="N22" s="12"/>
      <c r="O22" s="12"/>
    </row>
    <row r="23" spans="1:15" ht="14.25" thickBot="1" x14ac:dyDescent="0.2">
      <c r="A23" s="82" t="s">
        <v>1</v>
      </c>
      <c r="B23" s="83"/>
      <c r="C23" s="83"/>
      <c r="D23" s="83"/>
      <c r="E23" s="83"/>
      <c r="F23" s="83"/>
      <c r="G23" s="83"/>
      <c r="H23" s="83"/>
      <c r="I23" s="83"/>
      <c r="J23" s="84"/>
      <c r="K23" s="25"/>
      <c r="L23" s="14"/>
      <c r="M23" s="10"/>
      <c r="N23" s="14"/>
      <c r="O23" s="14"/>
    </row>
    <row r="24" spans="1:15" ht="15" thickTop="1" thickBot="1" x14ac:dyDescent="0.2">
      <c r="A24" s="73" t="s">
        <v>0</v>
      </c>
      <c r="B24" s="74"/>
      <c r="C24" s="74"/>
      <c r="D24" s="74"/>
      <c r="E24" s="74"/>
      <c r="F24" s="74"/>
      <c r="G24" s="74"/>
      <c r="H24" s="74"/>
      <c r="I24" s="74"/>
      <c r="J24" s="75"/>
      <c r="K24" s="11">
        <f>K19+K22+K23</f>
        <v>163</v>
      </c>
      <c r="L24" s="15"/>
      <c r="M24" s="11"/>
      <c r="N24" s="15"/>
      <c r="O24" s="15"/>
    </row>
    <row r="25" spans="1:15" ht="14.25" thickTop="1" x14ac:dyDescent="0.15"/>
  </sheetData>
  <mergeCells count="31">
    <mergeCell ref="A24:J24"/>
    <mergeCell ref="A22:J22"/>
    <mergeCell ref="A20:F20"/>
    <mergeCell ref="A23:J23"/>
    <mergeCell ref="A19:D19"/>
    <mergeCell ref="A21:D21"/>
    <mergeCell ref="G4:H4"/>
    <mergeCell ref="B6:D6"/>
    <mergeCell ref="B7:D7"/>
    <mergeCell ref="A4:A5"/>
    <mergeCell ref="F4:F5"/>
    <mergeCell ref="B18:D18"/>
    <mergeCell ref="B4:D5"/>
    <mergeCell ref="E4:E5"/>
    <mergeCell ref="B16:D16"/>
    <mergeCell ref="B11:D11"/>
    <mergeCell ref="B9:D9"/>
    <mergeCell ref="B10:D10"/>
    <mergeCell ref="B17:D17"/>
    <mergeCell ref="B8:D8"/>
    <mergeCell ref="B14:D14"/>
    <mergeCell ref="B12:D12"/>
    <mergeCell ref="B13:D13"/>
    <mergeCell ref="B15:D15"/>
    <mergeCell ref="O4:O5"/>
    <mergeCell ref="M4:M5"/>
    <mergeCell ref="N4:N5"/>
    <mergeCell ref="I4:I5"/>
    <mergeCell ref="K4:K5"/>
    <mergeCell ref="L4:L5"/>
    <mergeCell ref="J4:J5"/>
  </mergeCells>
  <phoneticPr fontId="1"/>
  <pageMargins left="0.55000000000000004" right="0.19685039370078741" top="0.35433070866141736" bottom="0.35433070866141736" header="0.31496062992125984" footer="0.31496062992125984"/>
  <pageSetup paperSize="9" scale="11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代金確認書</vt:lpstr>
      <vt:lpstr>代金確認書!Print_Area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FJ-USER</dc:creator>
  <cp:lastModifiedBy>山田　由貴</cp:lastModifiedBy>
  <cp:lastPrinted>2018-07-18T01:41:01Z</cp:lastPrinted>
  <dcterms:created xsi:type="dcterms:W3CDTF">2013-07-23T07:56:52Z</dcterms:created>
  <dcterms:modified xsi:type="dcterms:W3CDTF">2019-07-04T03:12:50Z</dcterms:modified>
</cp:coreProperties>
</file>