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ng\OneDrive\Documents\Tulane\Senior Year First Semester\Capstone\Saul_Class_Projects\data\garrett_langfeld\"/>
    </mc:Choice>
  </mc:AlternateContent>
  <bookViews>
    <workbookView xWindow="0" yWindow="0" windowWidth="19200" windowHeight="6950" firstSheet="1" activeTab="4"/>
  </bookViews>
  <sheets>
    <sheet name="Data_to_Use" sheetId="5" r:id="rId1"/>
    <sheet name="Industry" sheetId="6" r:id="rId2"/>
    <sheet name="Curr Rating Data" sheetId="1" r:id="rId3"/>
    <sheet name="Sheet1" sheetId="8" r:id="rId4"/>
    <sheet name="Data 1Q Ahead Without Spaces" sheetId="3" r:id="rId5"/>
    <sheet name="Summary Statistics" sheetId="7" r:id="rId6"/>
    <sheet name="Ratings_Numbers" sheetId="2" r:id="rId7"/>
    <sheet name="Data_4_Labels" sheetId="4" r:id="rId8"/>
  </sheets>
  <externalReferences>
    <externalReference r:id="rId9"/>
  </externalReferences>
  <definedNames>
    <definedName name="_xlnm._FilterDatabase" localSheetId="4" hidden="1">'Data 1Q Ahead Without Spaces'!$A$2:$A$1254</definedName>
  </definedNames>
  <calcPr calcId="171027"/>
  <pivotCaches>
    <pivotCache cacheId="2" r:id="rId10"/>
  </pivotCaches>
</workbook>
</file>

<file path=xl/calcChain.xml><?xml version="1.0" encoding="utf-8"?>
<calcChain xmlns="http://schemas.openxmlformats.org/spreadsheetml/2006/main">
  <c r="P5" i="8" l="1"/>
  <c r="Q5" i="8"/>
  <c r="R5" i="8"/>
  <c r="S5" i="8"/>
  <c r="T5" i="8"/>
  <c r="U5" i="8"/>
  <c r="P6" i="8"/>
  <c r="Q6" i="8"/>
  <c r="R6" i="8"/>
  <c r="S6" i="8"/>
  <c r="T6" i="8"/>
  <c r="U6" i="8"/>
  <c r="P7" i="8"/>
  <c r="Q7" i="8"/>
  <c r="R7" i="8"/>
  <c r="S7" i="8"/>
  <c r="T7" i="8"/>
  <c r="U7" i="8"/>
  <c r="P8" i="8"/>
  <c r="Q8" i="8"/>
  <c r="R8" i="8"/>
  <c r="S8" i="8"/>
  <c r="T8" i="8"/>
  <c r="U8" i="8"/>
  <c r="P9" i="8"/>
  <c r="Q9" i="8"/>
  <c r="R9" i="8"/>
  <c r="S9" i="8"/>
  <c r="T9" i="8"/>
  <c r="U9" i="8"/>
  <c r="P10" i="8"/>
  <c r="Q10" i="8"/>
  <c r="R10" i="8"/>
  <c r="S10" i="8"/>
  <c r="T10" i="8"/>
  <c r="U10" i="8"/>
  <c r="P11" i="8"/>
  <c r="Q11" i="8"/>
  <c r="R11" i="8"/>
  <c r="S11" i="8"/>
  <c r="T11" i="8"/>
  <c r="U11" i="8"/>
  <c r="P12" i="8"/>
  <c r="Q12" i="8"/>
  <c r="R12" i="8"/>
  <c r="S12" i="8"/>
  <c r="T12" i="8"/>
  <c r="U12" i="8"/>
  <c r="P13" i="8"/>
  <c r="Q13" i="8"/>
  <c r="R13" i="8"/>
  <c r="S13" i="8"/>
  <c r="T13" i="8"/>
  <c r="U13" i="8"/>
  <c r="P14" i="8"/>
  <c r="Q14" i="8"/>
  <c r="R14" i="8"/>
  <c r="S14" i="8"/>
  <c r="T14" i="8"/>
  <c r="U14" i="8"/>
  <c r="P15" i="8"/>
  <c r="Q15" i="8"/>
  <c r="R15" i="8"/>
  <c r="S15" i="8"/>
  <c r="T15" i="8"/>
  <c r="U15" i="8"/>
  <c r="P16" i="8"/>
  <c r="Q16" i="8"/>
  <c r="R16" i="8"/>
  <c r="S16" i="8"/>
  <c r="T16" i="8"/>
  <c r="U16" i="8"/>
  <c r="P17" i="8"/>
  <c r="Q17" i="8"/>
  <c r="R17" i="8"/>
  <c r="S17" i="8"/>
  <c r="T17" i="8"/>
  <c r="U17" i="8"/>
  <c r="P18" i="8"/>
  <c r="Q18" i="8"/>
  <c r="R18" i="8"/>
  <c r="S18" i="8"/>
  <c r="T18" i="8"/>
  <c r="U18" i="8"/>
  <c r="P19" i="8"/>
  <c r="Q19" i="8"/>
  <c r="R19" i="8"/>
  <c r="S19" i="8"/>
  <c r="T19" i="8"/>
  <c r="U19" i="8"/>
  <c r="P20" i="8"/>
  <c r="Q20" i="8"/>
  <c r="R20" i="8"/>
  <c r="S20" i="8"/>
  <c r="T20" i="8"/>
  <c r="U20" i="8"/>
  <c r="P21" i="8"/>
  <c r="Q21" i="8"/>
  <c r="R21" i="8"/>
  <c r="S21" i="8"/>
  <c r="T21" i="8"/>
  <c r="U21" i="8"/>
  <c r="P22" i="8"/>
  <c r="Q22" i="8"/>
  <c r="R22" i="8"/>
  <c r="S22" i="8"/>
  <c r="T22" i="8"/>
  <c r="U22" i="8"/>
  <c r="P23" i="8"/>
  <c r="Q23" i="8"/>
  <c r="R23" i="8"/>
  <c r="S23" i="8"/>
  <c r="T23" i="8"/>
  <c r="U23" i="8"/>
  <c r="P24" i="8"/>
  <c r="Q24" i="8"/>
  <c r="R24" i="8"/>
  <c r="S24" i="8"/>
  <c r="T24" i="8"/>
  <c r="U24" i="8"/>
  <c r="U4" i="8"/>
  <c r="T4" i="8"/>
  <c r="S4" i="8"/>
  <c r="R4" i="8"/>
  <c r="Q4" i="8"/>
  <c r="P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4" i="8"/>
  <c r="L2" i="8"/>
  <c r="L5" i="8"/>
  <c r="L9" i="8"/>
  <c r="L13" i="8"/>
  <c r="L17" i="8"/>
  <c r="L21" i="8"/>
  <c r="L6" i="8"/>
  <c r="L10" i="8"/>
  <c r="L14" i="8"/>
  <c r="L18" i="8"/>
  <c r="L7" i="8"/>
  <c r="L11" i="8"/>
  <c r="L15" i="8"/>
  <c r="L19" i="8"/>
  <c r="L8" i="8"/>
  <c r="L12" i="8"/>
  <c r="L16" i="8"/>
  <c r="L20" i="8"/>
  <c r="L4" i="8"/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" i="7"/>
  <c r="B6" i="7"/>
  <c r="B7" i="7"/>
  <c r="B8" i="7"/>
  <c r="B9" i="7"/>
  <c r="B10" i="7"/>
  <c r="B11" i="7"/>
  <c r="B5" i="7"/>
  <c r="B4" i="7"/>
  <c r="A4" i="7"/>
  <c r="B1" i="7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2" i="5"/>
  <c r="E6" i="2"/>
  <c r="E5" i="2"/>
  <c r="E4" i="2"/>
  <c r="E3" i="2"/>
  <c r="E2" i="2"/>
  <c r="A3" i="5" l="1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R3" i="5" l="1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2" i="5"/>
  <c r="S1254" i="3" l="1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325" i="1"/>
  <c r="S1324" i="1"/>
  <c r="S1323" i="1"/>
  <c r="S1322" i="1"/>
  <c r="S1321" i="1"/>
  <c r="S1320" i="1"/>
  <c r="S1319" i="1"/>
  <c r="S1318" i="1"/>
  <c r="S1316" i="1"/>
  <c r="S1315" i="1"/>
  <c r="S1314" i="1"/>
  <c r="S1313" i="1"/>
  <c r="S1312" i="1"/>
  <c r="T1312" i="1" s="1"/>
  <c r="S1311" i="1"/>
  <c r="S1310" i="1"/>
  <c r="S1309" i="1"/>
  <c r="S1308" i="1"/>
  <c r="S1307" i="1"/>
  <c r="S1306" i="1"/>
  <c r="S1305" i="1"/>
  <c r="S1304" i="1"/>
  <c r="S1303" i="1"/>
  <c r="S1302" i="1"/>
  <c r="T1302" i="1" s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T1281" i="1" s="1"/>
  <c r="S1280" i="1"/>
  <c r="S1279" i="1"/>
  <c r="S1278" i="1"/>
  <c r="S1277" i="1"/>
  <c r="S1276" i="1"/>
  <c r="S1275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T1254" i="1" s="1"/>
  <c r="S1251" i="1"/>
  <c r="T1251" i="1" s="1"/>
  <c r="S1250" i="1"/>
  <c r="S1249" i="1"/>
  <c r="S1248" i="1"/>
  <c r="S1247" i="1"/>
  <c r="S1246" i="1"/>
  <c r="S1245" i="1"/>
  <c r="S1244" i="1"/>
  <c r="S1243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3" i="1"/>
  <c r="S1062" i="1"/>
  <c r="S1061" i="1"/>
  <c r="T1061" i="1" s="1"/>
  <c r="S1060" i="1"/>
  <c r="S1059" i="1"/>
  <c r="S1058" i="1"/>
  <c r="S1057" i="1"/>
  <c r="S1056" i="1"/>
  <c r="S1055" i="1"/>
  <c r="S1054" i="1"/>
  <c r="S1053" i="1"/>
  <c r="S1052" i="1"/>
  <c r="S1051" i="1"/>
  <c r="T1051" i="1" s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T1037" i="1" s="1"/>
  <c r="S1036" i="1"/>
  <c r="S1034" i="1"/>
  <c r="S1033" i="1"/>
  <c r="T1033" i="1" s="1"/>
  <c r="S1032" i="1"/>
  <c r="S1031" i="1"/>
  <c r="S1030" i="1"/>
  <c r="S1029" i="1"/>
  <c r="S1028" i="1"/>
  <c r="S1027" i="1"/>
  <c r="S1026" i="1"/>
  <c r="S1025" i="1"/>
  <c r="S1024" i="1"/>
  <c r="S1023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T950" i="1" s="1"/>
  <c r="S949" i="1"/>
  <c r="S948" i="1"/>
  <c r="S947" i="1"/>
  <c r="S946" i="1"/>
  <c r="S945" i="1"/>
  <c r="S944" i="1"/>
  <c r="S943" i="1"/>
  <c r="S942" i="1"/>
  <c r="T942" i="1" s="1"/>
  <c r="S941" i="1"/>
  <c r="S940" i="1"/>
  <c r="S939" i="1"/>
  <c r="S938" i="1"/>
  <c r="T938" i="1" s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T905" i="1" s="1"/>
  <c r="S904" i="1"/>
  <c r="S903" i="1"/>
  <c r="S902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3" i="1"/>
  <c r="S862" i="1"/>
  <c r="S861" i="1"/>
  <c r="S860" i="1"/>
  <c r="S859" i="1"/>
  <c r="T859" i="1" s="1"/>
  <c r="S858" i="1"/>
  <c r="S857" i="1"/>
  <c r="T858" i="1" s="1"/>
  <c r="S856" i="1"/>
  <c r="S855" i="1"/>
  <c r="S854" i="1"/>
  <c r="S853" i="1"/>
  <c r="S852" i="1"/>
  <c r="S851" i="1"/>
  <c r="T851" i="1" s="1"/>
  <c r="S850" i="1"/>
  <c r="S849" i="1"/>
  <c r="S848" i="1"/>
  <c r="S847" i="1"/>
  <c r="S846" i="1"/>
  <c r="S845" i="1"/>
  <c r="S844" i="1"/>
  <c r="S843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6" i="1"/>
  <c r="S815" i="1"/>
  <c r="S814" i="1"/>
  <c r="S813" i="1"/>
  <c r="S812" i="1"/>
  <c r="S811" i="1"/>
  <c r="S810" i="1"/>
  <c r="S809" i="1"/>
  <c r="T809" i="1" s="1"/>
  <c r="S808" i="1"/>
  <c r="S807" i="1"/>
  <c r="S806" i="1"/>
  <c r="S805" i="1"/>
  <c r="T805" i="1" s="1"/>
  <c r="S804" i="1"/>
  <c r="S803" i="1"/>
  <c r="S802" i="1"/>
  <c r="S801" i="1"/>
  <c r="S800" i="1"/>
  <c r="S799" i="1"/>
  <c r="S798" i="1"/>
  <c r="S797" i="1"/>
  <c r="S796" i="1"/>
  <c r="S795" i="1"/>
  <c r="S794" i="1"/>
  <c r="S793" i="1"/>
  <c r="T793" i="1" s="1"/>
  <c r="S792" i="1"/>
  <c r="S791" i="1"/>
  <c r="S790" i="1"/>
  <c r="S789" i="1"/>
  <c r="T789" i="1" s="1"/>
  <c r="S788" i="1"/>
  <c r="S787" i="1"/>
  <c r="S786" i="1"/>
  <c r="T786" i="1" s="1"/>
  <c r="S785" i="1"/>
  <c r="S784" i="1"/>
  <c r="S783" i="1"/>
  <c r="S782" i="1"/>
  <c r="S781" i="1"/>
  <c r="S780" i="1"/>
  <c r="S779" i="1"/>
  <c r="S778" i="1"/>
  <c r="T778" i="1" s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T749" i="1" s="1"/>
  <c r="S748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T727" i="1" s="1"/>
  <c r="S725" i="1"/>
  <c r="S724" i="1"/>
  <c r="S723" i="1"/>
  <c r="S722" i="1"/>
  <c r="T723" i="1" s="1"/>
  <c r="S721" i="1"/>
  <c r="S720" i="1"/>
  <c r="S719" i="1"/>
  <c r="S718" i="1"/>
  <c r="T719" i="1" s="1"/>
  <c r="S717" i="1"/>
  <c r="S716" i="1"/>
  <c r="S715" i="1"/>
  <c r="S714" i="1"/>
  <c r="T715" i="1" s="1"/>
  <c r="S713" i="1"/>
  <c r="S712" i="1"/>
  <c r="S711" i="1"/>
  <c r="S710" i="1"/>
  <c r="T711" i="1" s="1"/>
  <c r="S709" i="1"/>
  <c r="S708" i="1"/>
  <c r="S707" i="1"/>
  <c r="S706" i="1"/>
  <c r="S705" i="1"/>
  <c r="S704" i="1"/>
  <c r="S703" i="1"/>
  <c r="S702" i="1"/>
  <c r="T703" i="1" s="1"/>
  <c r="S701" i="1"/>
  <c r="S700" i="1"/>
  <c r="T700" i="1" s="1"/>
  <c r="S699" i="1"/>
  <c r="S698" i="1"/>
  <c r="S697" i="1"/>
  <c r="S696" i="1"/>
  <c r="S695" i="1"/>
  <c r="S694" i="1"/>
  <c r="S692" i="1"/>
  <c r="S691" i="1"/>
  <c r="S690" i="1"/>
  <c r="S689" i="1"/>
  <c r="S688" i="1"/>
  <c r="S687" i="1"/>
  <c r="S686" i="1"/>
  <c r="S685" i="1"/>
  <c r="S684" i="1"/>
  <c r="S683" i="1"/>
  <c r="T683" i="1" s="1"/>
  <c r="S682" i="1"/>
  <c r="S681" i="1"/>
  <c r="S680" i="1"/>
  <c r="S679" i="1"/>
  <c r="T679" i="1" s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T659" i="1" s="1"/>
  <c r="S658" i="1"/>
  <c r="S657" i="1"/>
  <c r="S656" i="1"/>
  <c r="S655" i="1"/>
  <c r="T655" i="1" s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6" i="1"/>
  <c r="S595" i="1"/>
  <c r="S594" i="1"/>
  <c r="S593" i="1"/>
  <c r="T593" i="1" s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3" i="1"/>
  <c r="T523" i="1" s="1"/>
  <c r="S522" i="1"/>
  <c r="S521" i="1"/>
  <c r="S520" i="1"/>
  <c r="T520" i="1" s="1"/>
  <c r="S519" i="1"/>
  <c r="S518" i="1"/>
  <c r="S517" i="1"/>
  <c r="S516" i="1"/>
  <c r="S515" i="1"/>
  <c r="S514" i="1"/>
  <c r="S513" i="1"/>
  <c r="S512" i="1"/>
  <c r="T512" i="1" s="1"/>
  <c r="S511" i="1"/>
  <c r="S510" i="1"/>
  <c r="S509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54" i="1"/>
  <c r="T354" i="1" s="1"/>
  <c r="S353" i="1"/>
  <c r="S352" i="1"/>
  <c r="S351" i="1"/>
  <c r="S350" i="1"/>
  <c r="T350" i="1" s="1"/>
  <c r="S349" i="1"/>
  <c r="S348" i="1"/>
  <c r="S347" i="1"/>
  <c r="S346" i="1"/>
  <c r="T346" i="1" s="1"/>
  <c r="S345" i="1"/>
  <c r="S344" i="1"/>
  <c r="S343" i="1"/>
  <c r="S342" i="1"/>
  <c r="T342" i="1" s="1"/>
  <c r="S341" i="1"/>
  <c r="S340" i="1"/>
  <c r="S339" i="1"/>
  <c r="S338" i="1"/>
  <c r="T338" i="1" s="1"/>
  <c r="S337" i="1"/>
  <c r="S336" i="1"/>
  <c r="S335" i="1"/>
  <c r="S334" i="1"/>
  <c r="T334" i="1" s="1"/>
  <c r="S333" i="1"/>
  <c r="S332" i="1"/>
  <c r="S331" i="1"/>
  <c r="S330" i="1"/>
  <c r="T330" i="1" s="1"/>
  <c r="S329" i="1"/>
  <c r="S328" i="1"/>
  <c r="S327" i="1"/>
  <c r="S326" i="1"/>
  <c r="T326" i="1" s="1"/>
  <c r="S325" i="1"/>
  <c r="S324" i="1"/>
  <c r="S323" i="1"/>
  <c r="S322" i="1"/>
  <c r="T322" i="1" s="1"/>
  <c r="S321" i="1"/>
  <c r="S320" i="1"/>
  <c r="S319" i="1"/>
  <c r="S318" i="1"/>
  <c r="T318" i="1" s="1"/>
  <c r="S317" i="1"/>
  <c r="S316" i="1"/>
  <c r="S315" i="1"/>
  <c r="S314" i="1"/>
  <c r="T314" i="1" s="1"/>
  <c r="S313" i="1"/>
  <c r="S312" i="1"/>
  <c r="S311" i="1"/>
  <c r="S310" i="1"/>
  <c r="T310" i="1" s="1"/>
  <c r="S309" i="1"/>
  <c r="S308" i="1"/>
  <c r="S307" i="1"/>
  <c r="S306" i="1"/>
  <c r="T306" i="1" s="1"/>
  <c r="S305" i="1"/>
  <c r="S304" i="1"/>
  <c r="S303" i="1"/>
  <c r="S302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48" i="1"/>
  <c r="T248" i="1" s="1"/>
  <c r="S247" i="1"/>
  <c r="S246" i="1"/>
  <c r="S245" i="1"/>
  <c r="S244" i="1"/>
  <c r="T244" i="1" s="1"/>
  <c r="S243" i="1"/>
  <c r="S242" i="1"/>
  <c r="S241" i="1"/>
  <c r="S240" i="1"/>
  <c r="T240" i="1" s="1"/>
  <c r="S239" i="1"/>
  <c r="S238" i="1"/>
  <c r="S237" i="1"/>
  <c r="S236" i="1"/>
  <c r="T236" i="1" s="1"/>
  <c r="S235" i="1"/>
  <c r="S234" i="1"/>
  <c r="S233" i="1"/>
  <c r="S232" i="1"/>
  <c r="T232" i="1" s="1"/>
  <c r="S231" i="1"/>
  <c r="S230" i="1"/>
  <c r="S229" i="1"/>
  <c r="S228" i="1"/>
  <c r="T228" i="1" s="1"/>
  <c r="S227" i="1"/>
  <c r="S226" i="1"/>
  <c r="S225" i="1"/>
  <c r="S224" i="1"/>
  <c r="T224" i="1" s="1"/>
  <c r="S223" i="1"/>
  <c r="S222" i="1"/>
  <c r="S221" i="1"/>
  <c r="S220" i="1"/>
  <c r="T220" i="1" s="1"/>
  <c r="S219" i="1"/>
  <c r="S218" i="1"/>
  <c r="S217" i="1"/>
  <c r="S216" i="1"/>
  <c r="T216" i="1" s="1"/>
  <c r="S215" i="1"/>
  <c r="S214" i="1"/>
  <c r="S213" i="1"/>
  <c r="S212" i="1"/>
  <c r="T212" i="1" s="1"/>
  <c r="S211" i="1"/>
  <c r="S210" i="1"/>
  <c r="S209" i="1"/>
  <c r="S208" i="1"/>
  <c r="T208" i="1" s="1"/>
  <c r="S207" i="1"/>
  <c r="S206" i="1"/>
  <c r="S205" i="1"/>
  <c r="S204" i="1"/>
  <c r="T204" i="1" s="1"/>
  <c r="S203" i="1"/>
  <c r="S202" i="1"/>
  <c r="S201" i="1"/>
  <c r="T202" i="1" s="1"/>
  <c r="S200" i="1"/>
  <c r="S199" i="1"/>
  <c r="S198" i="1"/>
  <c r="S197" i="1"/>
  <c r="S196" i="1"/>
  <c r="S195" i="1"/>
  <c r="S194" i="1"/>
  <c r="S193" i="1"/>
  <c r="T194" i="1" s="1"/>
  <c r="S192" i="1"/>
  <c r="S191" i="1"/>
  <c r="S190" i="1"/>
  <c r="S189" i="1"/>
  <c r="T206" i="1" l="1"/>
  <c r="T214" i="1"/>
  <c r="T218" i="1"/>
  <c r="T222" i="1"/>
  <c r="T226" i="1"/>
  <c r="T230" i="1"/>
  <c r="T234" i="1"/>
  <c r="T238" i="1"/>
  <c r="T242" i="1"/>
  <c r="T246" i="1"/>
  <c r="T304" i="1"/>
  <c r="T308" i="1"/>
  <c r="T312" i="1"/>
  <c r="T316" i="1"/>
  <c r="T320" i="1"/>
  <c r="T324" i="1"/>
  <c r="T328" i="1"/>
  <c r="T332" i="1"/>
  <c r="T336" i="1"/>
  <c r="T340" i="1"/>
  <c r="T344" i="1"/>
  <c r="T348" i="1"/>
  <c r="T352" i="1"/>
  <c r="T510" i="1"/>
  <c r="T514" i="1"/>
  <c r="T752" i="1"/>
  <c r="T764" i="1"/>
  <c r="T768" i="1"/>
  <c r="T780" i="1"/>
  <c r="T785" i="1"/>
  <c r="T940" i="1"/>
  <c r="T516" i="1"/>
  <c r="T582" i="1"/>
  <c r="T1087" i="1"/>
  <c r="T1294" i="1"/>
  <c r="T526" i="1"/>
  <c r="T530" i="1"/>
  <c r="T534" i="1"/>
  <c r="T538" i="1"/>
  <c r="T542" i="1"/>
  <c r="T546" i="1"/>
  <c r="T550" i="1"/>
  <c r="T554" i="1"/>
  <c r="T558" i="1"/>
  <c r="T562" i="1"/>
  <c r="T566" i="1"/>
  <c r="T570" i="1"/>
  <c r="T574" i="1"/>
  <c r="T578" i="1"/>
  <c r="T583" i="1"/>
  <c r="T591" i="1"/>
  <c r="T649" i="1"/>
  <c r="T657" i="1"/>
  <c r="T791" i="1"/>
  <c r="T807" i="1"/>
  <c r="T811" i="1"/>
  <c r="T815" i="1"/>
  <c r="T853" i="1"/>
  <c r="T1083" i="1"/>
  <c r="T1088" i="1"/>
  <c r="T1198" i="1"/>
  <c r="T190" i="1"/>
  <c r="T198" i="1"/>
  <c r="T210" i="1"/>
  <c r="T519" i="1"/>
  <c r="T522" i="1"/>
  <c r="T584" i="1"/>
  <c r="T596" i="1"/>
  <c r="T634" i="1"/>
  <c r="T638" i="1"/>
  <c r="T646" i="1"/>
  <c r="T720" i="1"/>
  <c r="T775" i="1"/>
  <c r="T819" i="1"/>
  <c r="T823" i="1"/>
  <c r="T827" i="1"/>
  <c r="T831" i="1"/>
  <c r="T835" i="1"/>
  <c r="T839" i="1"/>
  <c r="T844" i="1"/>
  <c r="T848" i="1"/>
  <c r="T913" i="1"/>
  <c r="T918" i="1"/>
  <c r="T929" i="1"/>
  <c r="T934" i="1"/>
  <c r="T961" i="1"/>
  <c r="T987" i="1"/>
  <c r="T991" i="1"/>
  <c r="T995" i="1"/>
  <c r="T999" i="1"/>
  <c r="T1043" i="1"/>
  <c r="T1280" i="1"/>
  <c r="T1284" i="1"/>
  <c r="T1292" i="1"/>
  <c r="T1303" i="1"/>
  <c r="T1316" i="1"/>
  <c r="T192" i="1"/>
  <c r="T196" i="1"/>
  <c r="T200" i="1"/>
  <c r="T203" i="1"/>
  <c r="T517" i="1"/>
  <c r="T586" i="1"/>
  <c r="T648" i="1"/>
  <c r="T652" i="1"/>
  <c r="T761" i="1"/>
  <c r="T796" i="1"/>
  <c r="T801" i="1"/>
  <c r="T862" i="1"/>
  <c r="T919" i="1"/>
  <c r="T927" i="1"/>
  <c r="T951" i="1"/>
  <c r="T981" i="1"/>
  <c r="T1050" i="1"/>
  <c r="T1053" i="1"/>
  <c r="T1057" i="1"/>
  <c r="T1248" i="1"/>
  <c r="T1278" i="1"/>
  <c r="T1286" i="1"/>
  <c r="T1305" i="1"/>
  <c r="T1313" i="1"/>
  <c r="T750" i="1"/>
  <c r="T1199" i="1"/>
  <c r="T1295" i="1"/>
  <c r="T1306" i="1"/>
  <c r="T1310" i="1"/>
  <c r="T197" i="1"/>
  <c r="T303" i="1"/>
  <c r="T515" i="1"/>
  <c r="T518" i="1"/>
  <c r="T592" i="1"/>
  <c r="T660" i="1"/>
  <c r="T668" i="1"/>
  <c r="T725" i="1"/>
  <c r="T733" i="1"/>
  <c r="T741" i="1"/>
  <c r="T779" i="1"/>
  <c r="T783" i="1"/>
  <c r="T804" i="1"/>
  <c r="T812" i="1"/>
  <c r="T850" i="1"/>
  <c r="T982" i="1"/>
  <c r="T1049" i="1"/>
  <c r="T1063" i="1"/>
  <c r="T1072" i="1"/>
  <c r="T585" i="1"/>
  <c r="T794" i="1"/>
  <c r="T1095" i="1"/>
  <c r="T195" i="1"/>
  <c r="T205" i="1"/>
  <c r="T211" i="1"/>
  <c r="T215" i="1"/>
  <c r="T219" i="1"/>
  <c r="T223" i="1"/>
  <c r="T227" i="1"/>
  <c r="T231" i="1"/>
  <c r="T235" i="1"/>
  <c r="T239" i="1"/>
  <c r="T243" i="1"/>
  <c r="T247" i="1"/>
  <c r="T284" i="1"/>
  <c r="T288" i="1"/>
  <c r="T292" i="1"/>
  <c r="T296" i="1"/>
  <c r="T300" i="1"/>
  <c r="T305" i="1"/>
  <c r="T309" i="1"/>
  <c r="T313" i="1"/>
  <c r="T317" i="1"/>
  <c r="T321" i="1"/>
  <c r="T325" i="1"/>
  <c r="T329" i="1"/>
  <c r="T333" i="1"/>
  <c r="T337" i="1"/>
  <c r="T341" i="1"/>
  <c r="T511" i="1"/>
  <c r="T579" i="1"/>
  <c r="T590" i="1"/>
  <c r="T654" i="1"/>
  <c r="T658" i="1"/>
  <c r="T695" i="1"/>
  <c r="T758" i="1"/>
  <c r="T769" i="1"/>
  <c r="T777" i="1"/>
  <c r="T810" i="1"/>
  <c r="T856" i="1"/>
  <c r="T908" i="1"/>
  <c r="T916" i="1"/>
  <c r="T924" i="1"/>
  <c r="T943" i="1"/>
  <c r="T958" i="1"/>
  <c r="T966" i="1"/>
  <c r="T970" i="1"/>
  <c r="T1025" i="1"/>
  <c r="T1045" i="1"/>
  <c r="T1094" i="1"/>
  <c r="T1099" i="1"/>
  <c r="T1196" i="1"/>
  <c r="T1245" i="1"/>
  <c r="T345" i="1"/>
  <c r="T349" i="1"/>
  <c r="T353" i="1"/>
  <c r="T385" i="1"/>
  <c r="T389" i="1"/>
  <c r="T393" i="1"/>
  <c r="T397" i="1"/>
  <c r="T401" i="1"/>
  <c r="T405" i="1"/>
  <c r="T409" i="1"/>
  <c r="T413" i="1"/>
  <c r="T417" i="1"/>
  <c r="T421" i="1"/>
  <c r="T425" i="1"/>
  <c r="T429" i="1"/>
  <c r="T433" i="1"/>
  <c r="T513" i="1"/>
  <c r="T521" i="1"/>
  <c r="T594" i="1"/>
  <c r="T599" i="1"/>
  <c r="T603" i="1"/>
  <c r="T607" i="1"/>
  <c r="T611" i="1"/>
  <c r="T615" i="1"/>
  <c r="T619" i="1"/>
  <c r="T623" i="1"/>
  <c r="T627" i="1"/>
  <c r="T632" i="1"/>
  <c r="T636" i="1"/>
  <c r="T640" i="1"/>
  <c r="T644" i="1"/>
  <c r="T647" i="1"/>
  <c r="T665" i="1"/>
  <c r="T676" i="1"/>
  <c r="T705" i="1"/>
  <c r="T751" i="1"/>
  <c r="T759" i="1"/>
  <c r="T762" i="1"/>
  <c r="T788" i="1"/>
  <c r="T795" i="1"/>
  <c r="T799" i="1"/>
  <c r="T802" i="1"/>
  <c r="T866" i="1"/>
  <c r="T870" i="1"/>
  <c r="T874" i="1"/>
  <c r="T878" i="1"/>
  <c r="T882" i="1"/>
  <c r="T886" i="1"/>
  <c r="T890" i="1"/>
  <c r="T903" i="1"/>
  <c r="T906" i="1"/>
  <c r="T926" i="1"/>
  <c r="T945" i="1"/>
  <c r="T956" i="1"/>
  <c r="T972" i="1"/>
  <c r="T1058" i="1"/>
  <c r="T1069" i="1"/>
  <c r="T1080" i="1"/>
  <c r="T1097" i="1"/>
  <c r="T1194" i="1"/>
  <c r="T1201" i="1"/>
  <c r="T1246" i="1"/>
  <c r="T1276" i="1"/>
  <c r="T1279" i="1"/>
  <c r="T1290" i="1"/>
  <c r="T1297" i="1"/>
  <c r="T1308" i="1"/>
  <c r="T1311" i="1"/>
  <c r="T1320" i="1"/>
  <c r="T1324" i="1"/>
  <c r="T1287" i="1"/>
  <c r="T1193" i="1"/>
  <c r="T1200" i="1"/>
  <c r="T1213" i="1"/>
  <c r="T1217" i="1"/>
  <c r="T1221" i="1"/>
  <c r="T1225" i="1"/>
  <c r="T1249" i="1"/>
  <c r="T1289" i="1"/>
  <c r="T1296" i="1"/>
  <c r="T1300" i="1"/>
  <c r="T193" i="1"/>
  <c r="T201" i="1"/>
  <c r="T729" i="1"/>
  <c r="T728" i="1"/>
  <c r="T1042" i="1"/>
  <c r="T1041" i="1"/>
  <c r="T588" i="1"/>
  <c r="T589" i="1"/>
  <c r="T209" i="1"/>
  <c r="T191" i="1"/>
  <c r="T199" i="1"/>
  <c r="T207" i="1"/>
  <c r="T213" i="1"/>
  <c r="T217" i="1"/>
  <c r="T221" i="1"/>
  <c r="T225" i="1"/>
  <c r="T229" i="1"/>
  <c r="T233" i="1"/>
  <c r="T237" i="1"/>
  <c r="T241" i="1"/>
  <c r="T245" i="1"/>
  <c r="T307" i="1"/>
  <c r="T311" i="1"/>
  <c r="T315" i="1"/>
  <c r="T319" i="1"/>
  <c r="T323" i="1"/>
  <c r="T327" i="1"/>
  <c r="T331" i="1"/>
  <c r="T335" i="1"/>
  <c r="T339" i="1"/>
  <c r="T343" i="1"/>
  <c r="T347" i="1"/>
  <c r="T351" i="1"/>
  <c r="T1032" i="1"/>
  <c r="T1031" i="1"/>
  <c r="T1048" i="1"/>
  <c r="T1047" i="1"/>
  <c r="T1093" i="1"/>
  <c r="T1092" i="1"/>
  <c r="T390" i="1"/>
  <c r="T402" i="1"/>
  <c r="T414" i="1"/>
  <c r="T426" i="1"/>
  <c r="T539" i="1"/>
  <c r="T571" i="1"/>
  <c r="T285" i="1"/>
  <c r="T293" i="1"/>
  <c r="T394" i="1"/>
  <c r="T410" i="1"/>
  <c r="T422" i="1"/>
  <c r="T434" i="1"/>
  <c r="T531" i="1"/>
  <c r="T543" i="1"/>
  <c r="T551" i="1"/>
  <c r="T559" i="1"/>
  <c r="T567" i="1"/>
  <c r="T687" i="1"/>
  <c r="T696" i="1"/>
  <c r="T1070" i="1"/>
  <c r="T1077" i="1"/>
  <c r="T1110" i="1"/>
  <c r="T1118" i="1"/>
  <c r="T1126" i="1"/>
  <c r="T1134" i="1"/>
  <c r="T1142" i="1"/>
  <c r="T1150" i="1"/>
  <c r="T1158" i="1"/>
  <c r="T1166" i="1"/>
  <c r="T1174" i="1"/>
  <c r="T1182" i="1"/>
  <c r="T1191" i="1"/>
  <c r="T1206" i="1"/>
  <c r="T1214" i="1"/>
  <c r="T1222" i="1"/>
  <c r="T286" i="1"/>
  <c r="T298" i="1"/>
  <c r="T387" i="1"/>
  <c r="T391" i="1"/>
  <c r="T395" i="1"/>
  <c r="T399" i="1"/>
  <c r="T403" i="1"/>
  <c r="T407" i="1"/>
  <c r="T411" i="1"/>
  <c r="T415" i="1"/>
  <c r="T419" i="1"/>
  <c r="T423" i="1"/>
  <c r="T427" i="1"/>
  <c r="T431" i="1"/>
  <c r="T528" i="1"/>
  <c r="T532" i="1"/>
  <c r="T536" i="1"/>
  <c r="T540" i="1"/>
  <c r="T544" i="1"/>
  <c r="T548" i="1"/>
  <c r="T552" i="1"/>
  <c r="T556" i="1"/>
  <c r="T560" i="1"/>
  <c r="T564" i="1"/>
  <c r="T568" i="1"/>
  <c r="T572" i="1"/>
  <c r="T576" i="1"/>
  <c r="T650" i="1"/>
  <c r="T656" i="1"/>
  <c r="T662" i="1"/>
  <c r="T666" i="1"/>
  <c r="T673" i="1"/>
  <c r="T684" i="1"/>
  <c r="T692" i="1"/>
  <c r="T753" i="1"/>
  <c r="T767" i="1"/>
  <c r="T781" i="1"/>
  <c r="T787" i="1"/>
  <c r="T797" i="1"/>
  <c r="T803" i="1"/>
  <c r="T813" i="1"/>
  <c r="T846" i="1"/>
  <c r="T867" i="1"/>
  <c r="T871" i="1"/>
  <c r="T875" i="1"/>
  <c r="T879" i="1"/>
  <c r="T883" i="1"/>
  <c r="T887" i="1"/>
  <c r="T891" i="1"/>
  <c r="T910" i="1"/>
  <c r="T1030" i="1"/>
  <c r="T1029" i="1"/>
  <c r="T1056" i="1"/>
  <c r="T1055" i="1"/>
  <c r="T1060" i="1"/>
  <c r="T1059" i="1"/>
  <c r="T1098" i="1"/>
  <c r="T1192" i="1"/>
  <c r="T1202" i="1"/>
  <c r="T289" i="1"/>
  <c r="T297" i="1"/>
  <c r="T386" i="1"/>
  <c r="T398" i="1"/>
  <c r="T406" i="1"/>
  <c r="T418" i="1"/>
  <c r="T430" i="1"/>
  <c r="T527" i="1"/>
  <c r="T535" i="1"/>
  <c r="T547" i="1"/>
  <c r="T555" i="1"/>
  <c r="T563" i="1"/>
  <c r="T575" i="1"/>
  <c r="T691" i="1"/>
  <c r="T737" i="1"/>
  <c r="T736" i="1"/>
  <c r="T756" i="1"/>
  <c r="T766" i="1"/>
  <c r="T845" i="1"/>
  <c r="T1066" i="1"/>
  <c r="T1102" i="1"/>
  <c r="T1106" i="1"/>
  <c r="T1114" i="1"/>
  <c r="T1122" i="1"/>
  <c r="T1130" i="1"/>
  <c r="T1138" i="1"/>
  <c r="T1146" i="1"/>
  <c r="T1154" i="1"/>
  <c r="T1162" i="1"/>
  <c r="T1170" i="1"/>
  <c r="T1178" i="1"/>
  <c r="T1186" i="1"/>
  <c r="T1210" i="1"/>
  <c r="T1218" i="1"/>
  <c r="T1226" i="1"/>
  <c r="T290" i="1"/>
  <c r="T294" i="1"/>
  <c r="T283" i="1"/>
  <c r="T287" i="1"/>
  <c r="T291" i="1"/>
  <c r="T295" i="1"/>
  <c r="T299" i="1"/>
  <c r="T384" i="1"/>
  <c r="T388" i="1"/>
  <c r="T392" i="1"/>
  <c r="T396" i="1"/>
  <c r="T400" i="1"/>
  <c r="T404" i="1"/>
  <c r="T408" i="1"/>
  <c r="T412" i="1"/>
  <c r="T416" i="1"/>
  <c r="T420" i="1"/>
  <c r="T424" i="1"/>
  <c r="T428" i="1"/>
  <c r="T432" i="1"/>
  <c r="T529" i="1"/>
  <c r="T533" i="1"/>
  <c r="T537" i="1"/>
  <c r="T541" i="1"/>
  <c r="T545" i="1"/>
  <c r="T549" i="1"/>
  <c r="T553" i="1"/>
  <c r="T557" i="1"/>
  <c r="T561" i="1"/>
  <c r="T565" i="1"/>
  <c r="T569" i="1"/>
  <c r="T587" i="1"/>
  <c r="T595" i="1"/>
  <c r="T600" i="1"/>
  <c r="T604" i="1"/>
  <c r="T608" i="1"/>
  <c r="T612" i="1"/>
  <c r="T616" i="1"/>
  <c r="T620" i="1"/>
  <c r="T624" i="1"/>
  <c r="T628" i="1"/>
  <c r="T698" i="1"/>
  <c r="T704" i="1"/>
  <c r="T709" i="1"/>
  <c r="T708" i="1"/>
  <c r="T739" i="1"/>
  <c r="T743" i="1"/>
  <c r="T746" i="1"/>
  <c r="T772" i="1"/>
  <c r="T854" i="1"/>
  <c r="T1096" i="1"/>
  <c r="T573" i="1"/>
  <c r="T577" i="1"/>
  <c r="T601" i="1"/>
  <c r="T605" i="1"/>
  <c r="T609" i="1"/>
  <c r="T613" i="1"/>
  <c r="T617" i="1"/>
  <c r="T621" i="1"/>
  <c r="T625" i="1"/>
  <c r="T629" i="1"/>
  <c r="T645" i="1"/>
  <c r="T653" i="1"/>
  <c r="T663" i="1"/>
  <c r="T670" i="1"/>
  <c r="T674" i="1"/>
  <c r="T681" i="1"/>
  <c r="T699" i="1"/>
  <c r="T713" i="1"/>
  <c r="T745" i="1"/>
  <c r="T760" i="1"/>
  <c r="T776" i="1"/>
  <c r="T784" i="1"/>
  <c r="T792" i="1"/>
  <c r="T800" i="1"/>
  <c r="T808" i="1"/>
  <c r="T816" i="1"/>
  <c r="T821" i="1"/>
  <c r="T825" i="1"/>
  <c r="T829" i="1"/>
  <c r="T833" i="1"/>
  <c r="T837" i="1"/>
  <c r="T841" i="1"/>
  <c r="T857" i="1"/>
  <c r="T860" i="1"/>
  <c r="T911" i="1"/>
  <c r="T948" i="1"/>
  <c r="T969" i="1"/>
  <c r="T978" i="1"/>
  <c r="T990" i="1"/>
  <c r="T994" i="1"/>
  <c r="T998" i="1"/>
  <c r="T1024" i="1"/>
  <c r="T1040" i="1"/>
  <c r="T1039" i="1"/>
  <c r="T1052" i="1"/>
  <c r="T1074" i="1"/>
  <c r="T1078" i="1"/>
  <c r="T1091" i="1"/>
  <c r="T1090" i="1"/>
  <c r="T1197" i="1"/>
  <c r="T1207" i="1"/>
  <c r="T1211" i="1"/>
  <c r="T1215" i="1"/>
  <c r="T1219" i="1"/>
  <c r="T1223" i="1"/>
  <c r="T1247" i="1"/>
  <c r="T1282" i="1"/>
  <c r="T1288" i="1"/>
  <c r="T1298" i="1"/>
  <c r="T1304" i="1"/>
  <c r="T1314" i="1"/>
  <c r="T602" i="1"/>
  <c r="T606" i="1"/>
  <c r="T610" i="1"/>
  <c r="T614" i="1"/>
  <c r="T618" i="1"/>
  <c r="T622" i="1"/>
  <c r="T626" i="1"/>
  <c r="T630" i="1"/>
  <c r="T643" i="1"/>
  <c r="T651" i="1"/>
  <c r="T671" i="1"/>
  <c r="T678" i="1"/>
  <c r="T685" i="1"/>
  <c r="T689" i="1"/>
  <c r="T707" i="1"/>
  <c r="T712" i="1"/>
  <c r="T717" i="1"/>
  <c r="T721" i="1"/>
  <c r="T731" i="1"/>
  <c r="T735" i="1"/>
  <c r="T744" i="1"/>
  <c r="T754" i="1"/>
  <c r="T770" i="1"/>
  <c r="T774" i="1"/>
  <c r="T782" i="1"/>
  <c r="T790" i="1"/>
  <c r="T798" i="1"/>
  <c r="T806" i="1"/>
  <c r="T814" i="1"/>
  <c r="T822" i="1"/>
  <c r="T826" i="1"/>
  <c r="T830" i="1"/>
  <c r="T834" i="1"/>
  <c r="T838" i="1"/>
  <c r="T849" i="1"/>
  <c r="T852" i="1"/>
  <c r="T861" i="1"/>
  <c r="T937" i="1"/>
  <c r="T959" i="1"/>
  <c r="T1028" i="1"/>
  <c r="T1027" i="1"/>
  <c r="T1044" i="1"/>
  <c r="T1190" i="1"/>
  <c r="T1195" i="1"/>
  <c r="T1203" i="1"/>
  <c r="T1227" i="1"/>
  <c r="T1244" i="1"/>
  <c r="T1273" i="1"/>
  <c r="T1277" i="1"/>
  <c r="T1285" i="1"/>
  <c r="T1293" i="1"/>
  <c r="T1301" i="1"/>
  <c r="T1309" i="1"/>
  <c r="T1322" i="1"/>
  <c r="T847" i="1"/>
  <c r="T855" i="1"/>
  <c r="T863" i="1"/>
  <c r="T868" i="1"/>
  <c r="T872" i="1"/>
  <c r="T876" i="1"/>
  <c r="T880" i="1"/>
  <c r="T884" i="1"/>
  <c r="T888" i="1"/>
  <c r="T892" i="1"/>
  <c r="T900" i="1"/>
  <c r="T904" i="1"/>
  <c r="T921" i="1"/>
  <c r="T932" i="1"/>
  <c r="T935" i="1"/>
  <c r="T953" i="1"/>
  <c r="T964" i="1"/>
  <c r="T967" i="1"/>
  <c r="T984" i="1"/>
  <c r="T1000" i="1"/>
  <c r="T1026" i="1"/>
  <c r="T1038" i="1"/>
  <c r="T1046" i="1"/>
  <c r="T1054" i="1"/>
  <c r="T1062" i="1"/>
  <c r="T1075" i="1"/>
  <c r="T1082" i="1"/>
  <c r="T1103" i="1"/>
  <c r="T1107" i="1"/>
  <c r="T1111" i="1"/>
  <c r="T1115" i="1"/>
  <c r="T1119" i="1"/>
  <c r="T1123" i="1"/>
  <c r="T1127" i="1"/>
  <c r="T1131" i="1"/>
  <c r="T1135" i="1"/>
  <c r="T1139" i="1"/>
  <c r="T1143" i="1"/>
  <c r="T1147" i="1"/>
  <c r="T1151" i="1"/>
  <c r="T1155" i="1"/>
  <c r="T1159" i="1"/>
  <c r="T1163" i="1"/>
  <c r="T1167" i="1"/>
  <c r="T1171" i="1"/>
  <c r="T1175" i="1"/>
  <c r="T1179" i="1"/>
  <c r="T1183" i="1"/>
  <c r="T1187" i="1"/>
  <c r="T1208" i="1"/>
  <c r="T1212" i="1"/>
  <c r="T1216" i="1"/>
  <c r="T1220" i="1"/>
  <c r="T1224" i="1"/>
  <c r="T1250" i="1"/>
  <c r="T1283" i="1"/>
  <c r="T1291" i="1"/>
  <c r="T1299" i="1"/>
  <c r="T1307" i="1"/>
  <c r="T1315" i="1"/>
  <c r="T1319" i="1"/>
  <c r="U935" i="3"/>
  <c r="U939" i="3"/>
  <c r="U951" i="3"/>
  <c r="U955" i="3"/>
  <c r="U963" i="3"/>
  <c r="U1036" i="3"/>
  <c r="U1054" i="3"/>
  <c r="U1062" i="3"/>
  <c r="U1070" i="3"/>
  <c r="U1078" i="3"/>
  <c r="U1241" i="3"/>
  <c r="U1245" i="3"/>
  <c r="U1252" i="3"/>
  <c r="U293" i="3"/>
  <c r="U297" i="3"/>
  <c r="U301" i="3"/>
  <c r="U1216" i="3"/>
  <c r="U1220" i="3"/>
  <c r="U305" i="3"/>
  <c r="U309" i="3"/>
  <c r="U313" i="3"/>
  <c r="U317" i="3"/>
  <c r="U321" i="3"/>
  <c r="U325" i="3"/>
  <c r="U329" i="3"/>
  <c r="U333" i="3"/>
  <c r="U337" i="3"/>
  <c r="U1097" i="3"/>
  <c r="U789" i="3"/>
  <c r="U793" i="3"/>
  <c r="U801" i="3"/>
  <c r="U928" i="3"/>
  <c r="U804" i="3"/>
  <c r="U812" i="3"/>
  <c r="U820" i="3"/>
  <c r="U374" i="3"/>
  <c r="U583" i="3"/>
  <c r="U622" i="3"/>
  <c r="U626" i="3"/>
  <c r="U630" i="3"/>
  <c r="U634" i="3"/>
  <c r="U638" i="3"/>
  <c r="U642" i="3"/>
  <c r="U646" i="3"/>
  <c r="U650" i="3"/>
  <c r="U654" i="3"/>
  <c r="U658" i="3"/>
  <c r="U716" i="3"/>
  <c r="U720" i="3"/>
  <c r="U724" i="3"/>
  <c r="U728" i="3"/>
  <c r="U732" i="3"/>
  <c r="U736" i="3"/>
  <c r="U740" i="3"/>
  <c r="U744" i="3"/>
  <c r="U748" i="3"/>
  <c r="U752" i="3"/>
  <c r="U756" i="3"/>
  <c r="U799" i="3"/>
  <c r="U852" i="3"/>
  <c r="U880" i="3"/>
  <c r="U912" i="3"/>
  <c r="U930" i="3"/>
  <c r="U413" i="3"/>
  <c r="U489" i="3"/>
  <c r="U552" i="3"/>
  <c r="U563" i="3"/>
  <c r="U586" i="3"/>
  <c r="U598" i="3"/>
  <c r="U786" i="3"/>
  <c r="U808" i="3"/>
  <c r="U816" i="3"/>
  <c r="U378" i="3"/>
  <c r="U276" i="3"/>
  <c r="U280" i="3"/>
  <c r="U539" i="3"/>
  <c r="U547" i="3"/>
  <c r="U562" i="3"/>
  <c r="U615" i="3"/>
  <c r="U619" i="3"/>
  <c r="U666" i="3"/>
  <c r="U674" i="3"/>
  <c r="U690" i="3"/>
  <c r="U698" i="3"/>
  <c r="U372" i="3"/>
  <c r="U380" i="3"/>
  <c r="U388" i="3"/>
  <c r="U620" i="3"/>
  <c r="U691" i="3"/>
  <c r="U706" i="3"/>
  <c r="U710" i="3"/>
  <c r="U785" i="3"/>
  <c r="U841" i="3"/>
  <c r="U1099" i="3"/>
  <c r="U1107" i="3"/>
  <c r="U1130" i="3"/>
  <c r="U1134" i="3"/>
  <c r="U1138" i="3"/>
  <c r="U1142" i="3"/>
  <c r="U1145" i="3"/>
  <c r="U1149" i="3"/>
  <c r="U1153" i="3"/>
  <c r="U1157" i="3"/>
  <c r="U1161" i="3"/>
  <c r="U1165" i="3"/>
  <c r="U1169" i="3"/>
  <c r="U1173" i="3"/>
  <c r="U1177" i="3"/>
  <c r="U1230" i="3"/>
  <c r="U274" i="3"/>
  <c r="U602" i="3"/>
  <c r="U613" i="3"/>
  <c r="U921" i="3"/>
  <c r="U1014" i="3"/>
  <c r="U1044" i="3"/>
  <c r="U1057" i="3"/>
  <c r="U1081" i="3"/>
  <c r="U844" i="3"/>
  <c r="U183" i="3"/>
  <c r="U381" i="3"/>
  <c r="U396" i="3"/>
  <c r="U404" i="3"/>
  <c r="U412" i="3"/>
  <c r="U492" i="3"/>
  <c r="U500" i="3"/>
  <c r="U503" i="3"/>
  <c r="U507" i="3"/>
  <c r="U511" i="3"/>
  <c r="U515" i="3"/>
  <c r="U519" i="3"/>
  <c r="U523" i="3"/>
  <c r="U527" i="3"/>
  <c r="U531" i="3"/>
  <c r="U535" i="3"/>
  <c r="U540" i="3"/>
  <c r="U543" i="3"/>
  <c r="U558" i="3"/>
  <c r="U565" i="3"/>
  <c r="U572" i="3"/>
  <c r="U580" i="3"/>
  <c r="U599" i="3"/>
  <c r="U668" i="3"/>
  <c r="U672" i="3"/>
  <c r="U684" i="3"/>
  <c r="U688" i="3"/>
  <c r="U699" i="3"/>
  <c r="U796" i="3"/>
  <c r="U828" i="3"/>
  <c r="U836" i="3"/>
  <c r="U862" i="3"/>
  <c r="U866" i="3"/>
  <c r="U870" i="3"/>
  <c r="U882" i="3"/>
  <c r="U886" i="3"/>
  <c r="U898" i="3"/>
  <c r="U902" i="3"/>
  <c r="U914" i="3"/>
  <c r="U918" i="3"/>
  <c r="U931" i="3"/>
  <c r="U974" i="3"/>
  <c r="U1084" i="3"/>
  <c r="U1100" i="3"/>
  <c r="U1105" i="3"/>
  <c r="U1131" i="3"/>
  <c r="U1135" i="3"/>
  <c r="U1139" i="3"/>
  <c r="U1185" i="3"/>
  <c r="U1227" i="3"/>
  <c r="U1238" i="3"/>
  <c r="U389" i="3"/>
  <c r="U584" i="3"/>
  <c r="U682" i="3"/>
  <c r="U277" i="3"/>
  <c r="U406" i="3"/>
  <c r="U410" i="3"/>
  <c r="U487" i="3"/>
  <c r="U495" i="3"/>
  <c r="U556" i="3"/>
  <c r="U601" i="3"/>
  <c r="U609" i="3"/>
  <c r="U760" i="3"/>
  <c r="U764" i="3"/>
  <c r="U768" i="3"/>
  <c r="U772" i="3"/>
  <c r="U776" i="3"/>
  <c r="U783" i="3"/>
  <c r="U830" i="3"/>
  <c r="U834" i="3"/>
  <c r="U1022" i="3"/>
  <c r="U1037" i="3"/>
  <c r="U1051" i="3"/>
  <c r="U1059" i="3"/>
  <c r="U1133" i="3"/>
  <c r="U1137" i="3"/>
  <c r="U1141" i="3"/>
  <c r="U1183" i="3"/>
  <c r="U285" i="3"/>
  <c r="U386" i="3"/>
  <c r="U528" i="3"/>
  <c r="U577" i="3"/>
  <c r="U588" i="3"/>
  <c r="U617" i="3"/>
  <c r="U628" i="3"/>
  <c r="U640" i="3"/>
  <c r="U652" i="3"/>
  <c r="U696" i="3"/>
  <c r="U725" i="3"/>
  <c r="U733" i="3"/>
  <c r="U749" i="3"/>
  <c r="U757" i="3"/>
  <c r="U773" i="3"/>
  <c r="U849" i="3"/>
  <c r="U271" i="3"/>
  <c r="U532" i="3"/>
  <c r="U560" i="3"/>
  <c r="U569" i="3"/>
  <c r="U632" i="3"/>
  <c r="U644" i="3"/>
  <c r="U656" i="3"/>
  <c r="U741" i="3"/>
  <c r="U753" i="3"/>
  <c r="U765" i="3"/>
  <c r="U777" i="3"/>
  <c r="U838" i="3"/>
  <c r="U875" i="3"/>
  <c r="U1033" i="3"/>
  <c r="U1032" i="3"/>
  <c r="U1086" i="3"/>
  <c r="U1113" i="3"/>
  <c r="U1224" i="3"/>
  <c r="U1228" i="3"/>
  <c r="U1235" i="3"/>
  <c r="U282" i="3"/>
  <c r="U286" i="3"/>
  <c r="U289" i="3"/>
  <c r="U390" i="3"/>
  <c r="U394" i="3"/>
  <c r="U397" i="3"/>
  <c r="U498" i="3"/>
  <c r="U501" i="3"/>
  <c r="U505" i="3"/>
  <c r="U509" i="3"/>
  <c r="U513" i="3"/>
  <c r="U517" i="3"/>
  <c r="U521" i="3"/>
  <c r="U525" i="3"/>
  <c r="U529" i="3"/>
  <c r="U548" i="3"/>
  <c r="U554" i="3"/>
  <c r="U557" i="3"/>
  <c r="U564" i="3"/>
  <c r="U570" i="3"/>
  <c r="U582" i="3"/>
  <c r="U585" i="3"/>
  <c r="U593" i="3"/>
  <c r="U600" i="3"/>
  <c r="U604" i="3"/>
  <c r="U611" i="3"/>
  <c r="U614" i="3"/>
  <c r="U621" i="3"/>
  <c r="U664" i="3"/>
  <c r="U667" i="3"/>
  <c r="U700" i="3"/>
  <c r="U704" i="3"/>
  <c r="U708" i="3"/>
  <c r="U791" i="3"/>
  <c r="U824" i="3"/>
  <c r="U896" i="3"/>
  <c r="U1018" i="3"/>
  <c r="U1026" i="3"/>
  <c r="U1052" i="3"/>
  <c r="U278" i="3"/>
  <c r="U382" i="3"/>
  <c r="U414" i="3"/>
  <c r="U497" i="3"/>
  <c r="U596" i="3"/>
  <c r="U636" i="3"/>
  <c r="U648" i="3"/>
  <c r="U692" i="3"/>
  <c r="U729" i="3"/>
  <c r="U737" i="3"/>
  <c r="U745" i="3"/>
  <c r="U761" i="3"/>
  <c r="U769" i="3"/>
  <c r="U842" i="3"/>
  <c r="U891" i="3"/>
  <c r="U1067" i="3"/>
  <c r="U1075" i="3"/>
  <c r="U1094" i="3"/>
  <c r="U283" i="3"/>
  <c r="U287" i="3"/>
  <c r="U291" i="3"/>
  <c r="U295" i="3"/>
  <c r="U299" i="3"/>
  <c r="U303" i="3"/>
  <c r="U307" i="3"/>
  <c r="U311" i="3"/>
  <c r="U315" i="3"/>
  <c r="U319" i="3"/>
  <c r="U323" i="3"/>
  <c r="U327" i="3"/>
  <c r="U331" i="3"/>
  <c r="U335" i="3"/>
  <c r="U339" i="3"/>
  <c r="U366" i="3"/>
  <c r="U370" i="3"/>
  <c r="U373" i="3"/>
  <c r="U398" i="3"/>
  <c r="U402" i="3"/>
  <c r="U405" i="3"/>
  <c r="U675" i="3"/>
  <c r="U956" i="3"/>
  <c r="U967" i="3"/>
  <c r="U971" i="3"/>
  <c r="U978" i="3"/>
  <c r="U1049" i="3"/>
  <c r="U1065" i="3"/>
  <c r="U1191" i="3"/>
  <c r="U1195" i="3"/>
  <c r="U1199" i="3"/>
  <c r="U1203" i="3"/>
  <c r="U1214" i="3"/>
  <c r="U1222" i="3"/>
  <c r="U676" i="3"/>
  <c r="U680" i="3"/>
  <c r="U683" i="3"/>
  <c r="U711" i="3"/>
  <c r="U714" i="3"/>
  <c r="U718" i="3"/>
  <c r="U722" i="3"/>
  <c r="U726" i="3"/>
  <c r="U730" i="3"/>
  <c r="U734" i="3"/>
  <c r="U738" i="3"/>
  <c r="U742" i="3"/>
  <c r="U746" i="3"/>
  <c r="U750" i="3"/>
  <c r="U754" i="3"/>
  <c r="U758" i="3"/>
  <c r="U762" i="3"/>
  <c r="U766" i="3"/>
  <c r="U770" i="3"/>
  <c r="U774" i="3"/>
  <c r="U778" i="3"/>
  <c r="U781" i="3"/>
  <c r="U787" i="3"/>
  <c r="U797" i="3"/>
  <c r="U810" i="3"/>
  <c r="U814" i="3"/>
  <c r="U818" i="3"/>
  <c r="U822" i="3"/>
  <c r="U825" i="3"/>
  <c r="U846" i="3"/>
  <c r="U850" i="3"/>
  <c r="U857" i="3"/>
  <c r="U860" i="3"/>
  <c r="U864" i="3"/>
  <c r="U868" i="3"/>
  <c r="U872" i="3"/>
  <c r="U884" i="3"/>
  <c r="U888" i="3"/>
  <c r="U907" i="3"/>
  <c r="U923" i="3"/>
  <c r="U933" i="3"/>
  <c r="U937" i="3"/>
  <c r="U949" i="3"/>
  <c r="U953" i="3"/>
  <c r="U1012" i="3"/>
  <c r="U1041" i="3"/>
  <c r="U1046" i="3"/>
  <c r="U1068" i="3"/>
  <c r="U1073" i="3"/>
  <c r="U1083" i="3"/>
  <c r="U1091" i="3"/>
  <c r="U1102" i="3"/>
  <c r="U1110" i="3"/>
  <c r="U1117" i="3"/>
  <c r="U1121" i="3"/>
  <c r="U1125" i="3"/>
  <c r="U1151" i="3"/>
  <c r="U1155" i="3"/>
  <c r="U1159" i="3"/>
  <c r="U1163" i="3"/>
  <c r="U1167" i="3"/>
  <c r="U1171" i="3"/>
  <c r="U1175" i="3"/>
  <c r="U1211" i="3"/>
  <c r="U1232" i="3"/>
  <c r="U1236" i="3"/>
  <c r="U1239" i="3"/>
  <c r="U1243" i="3"/>
  <c r="U1247" i="3"/>
  <c r="U1250" i="3"/>
  <c r="U1254" i="3"/>
  <c r="U788" i="3"/>
  <c r="U807" i="3"/>
  <c r="U811" i="3"/>
  <c r="U815" i="3"/>
  <c r="U819" i="3"/>
  <c r="U826" i="3"/>
  <c r="U833" i="3"/>
  <c r="U854" i="3"/>
  <c r="U889" i="3"/>
  <c r="U900" i="3"/>
  <c r="U904" i="3"/>
  <c r="U916" i="3"/>
  <c r="U920" i="3"/>
  <c r="U942" i="3"/>
  <c r="U947" i="3"/>
  <c r="U958" i="3"/>
  <c r="U965" i="3"/>
  <c r="U969" i="3"/>
  <c r="U976" i="3"/>
  <c r="U1020" i="3"/>
  <c r="U1028" i="3"/>
  <c r="U1040" i="3"/>
  <c r="U1089" i="3"/>
  <c r="U1186" i="3"/>
  <c r="U1189" i="3"/>
  <c r="U1193" i="3"/>
  <c r="U1197" i="3"/>
  <c r="U1201" i="3"/>
  <c r="U1205" i="3"/>
  <c r="U1208" i="3"/>
  <c r="U1212" i="3"/>
  <c r="U1219" i="3"/>
  <c r="U1240" i="3"/>
  <c r="U415" i="3"/>
  <c r="U534" i="3"/>
  <c r="U533" i="3"/>
  <c r="U685" i="3"/>
  <c r="U686" i="3"/>
  <c r="U855" i="3"/>
  <c r="U856" i="3"/>
  <c r="U1039" i="3"/>
  <c r="U1038" i="3"/>
  <c r="U1180" i="3"/>
  <c r="U1181" i="3"/>
  <c r="U185" i="3"/>
  <c r="U189" i="3"/>
  <c r="U193" i="3"/>
  <c r="U197" i="3"/>
  <c r="U201" i="3"/>
  <c r="U205" i="3"/>
  <c r="U275" i="3"/>
  <c r="U284" i="3"/>
  <c r="U391" i="3"/>
  <c r="U392" i="3"/>
  <c r="U502" i="3"/>
  <c r="U506" i="3"/>
  <c r="U510" i="3"/>
  <c r="U514" i="3"/>
  <c r="U518" i="3"/>
  <c r="U522" i="3"/>
  <c r="U526" i="3"/>
  <c r="U530" i="3"/>
  <c r="U542" i="3"/>
  <c r="U541" i="3"/>
  <c r="U590" i="3"/>
  <c r="U591" i="3"/>
  <c r="U661" i="3"/>
  <c r="U662" i="3"/>
  <c r="U693" i="3"/>
  <c r="U694" i="3"/>
  <c r="U383" i="3"/>
  <c r="U384" i="3"/>
  <c r="U574" i="3"/>
  <c r="U575" i="3"/>
  <c r="U1209" i="3"/>
  <c r="U1210" i="3"/>
  <c r="U272" i="3"/>
  <c r="U279" i="3"/>
  <c r="U367" i="3"/>
  <c r="U368" i="3"/>
  <c r="U399" i="3"/>
  <c r="U400" i="3"/>
  <c r="U549" i="3"/>
  <c r="U550" i="3"/>
  <c r="U606" i="3"/>
  <c r="U607" i="3"/>
  <c r="U669" i="3"/>
  <c r="U670" i="3"/>
  <c r="U701" i="3"/>
  <c r="U702" i="3"/>
  <c r="U187" i="3"/>
  <c r="U191" i="3"/>
  <c r="U195" i="3"/>
  <c r="U375" i="3"/>
  <c r="U376" i="3"/>
  <c r="U407" i="3"/>
  <c r="U408" i="3"/>
  <c r="U504" i="3"/>
  <c r="U508" i="3"/>
  <c r="U512" i="3"/>
  <c r="U516" i="3"/>
  <c r="U520" i="3"/>
  <c r="U524" i="3"/>
  <c r="U677" i="3"/>
  <c r="U678" i="3"/>
  <c r="U209" i="3"/>
  <c r="U213" i="3"/>
  <c r="U217" i="3"/>
  <c r="U221" i="3"/>
  <c r="U225" i="3"/>
  <c r="U229" i="3"/>
  <c r="U233" i="3"/>
  <c r="U237" i="3"/>
  <c r="U493" i="3"/>
  <c r="U566" i="3"/>
  <c r="U623" i="3"/>
  <c r="U627" i="3"/>
  <c r="U631" i="3"/>
  <c r="U635" i="3"/>
  <c r="U639" i="3"/>
  <c r="U643" i="3"/>
  <c r="U647" i="3"/>
  <c r="U651" i="3"/>
  <c r="U655" i="3"/>
  <c r="U659" i="3"/>
  <c r="U705" i="3"/>
  <c r="U713" i="3"/>
  <c r="U717" i="3"/>
  <c r="U721" i="3"/>
  <c r="U802" i="3"/>
  <c r="U831" i="3"/>
  <c r="U832" i="3"/>
  <c r="U1217" i="3"/>
  <c r="U1218" i="3"/>
  <c r="U1242" i="3"/>
  <c r="U1246" i="3"/>
  <c r="U371" i="3"/>
  <c r="U379" i="3"/>
  <c r="U387" i="3"/>
  <c r="U395" i="3"/>
  <c r="U403" i="3"/>
  <c r="U411" i="3"/>
  <c r="U490" i="3"/>
  <c r="U538" i="3"/>
  <c r="U546" i="3"/>
  <c r="U555" i="3"/>
  <c r="U578" i="3"/>
  <c r="U594" i="3"/>
  <c r="U612" i="3"/>
  <c r="U665" i="3"/>
  <c r="U673" i="3"/>
  <c r="U681" i="3"/>
  <c r="U689" i="3"/>
  <c r="U697" i="3"/>
  <c r="U839" i="3"/>
  <c r="U840" i="3"/>
  <c r="U1132" i="3"/>
  <c r="U1136" i="3"/>
  <c r="U1140" i="3"/>
  <c r="U1225" i="3"/>
  <c r="U1226" i="3"/>
  <c r="U199" i="3"/>
  <c r="U203" i="3"/>
  <c r="U207" i="3"/>
  <c r="U211" i="3"/>
  <c r="U215" i="3"/>
  <c r="U219" i="3"/>
  <c r="U223" i="3"/>
  <c r="U227" i="3"/>
  <c r="U231" i="3"/>
  <c r="U235" i="3"/>
  <c r="U239" i="3"/>
  <c r="U273" i="3"/>
  <c r="U281" i="3"/>
  <c r="U369" i="3"/>
  <c r="U377" i="3"/>
  <c r="U385" i="3"/>
  <c r="U393" i="3"/>
  <c r="U401" i="3"/>
  <c r="U409" i="3"/>
  <c r="U491" i="3"/>
  <c r="U536" i="3"/>
  <c r="U537" i="3"/>
  <c r="U544" i="3"/>
  <c r="U545" i="3"/>
  <c r="U551" i="3"/>
  <c r="U576" i="3"/>
  <c r="U592" i="3"/>
  <c r="U608" i="3"/>
  <c r="U625" i="3"/>
  <c r="U629" i="3"/>
  <c r="U633" i="3"/>
  <c r="U637" i="3"/>
  <c r="U641" i="3"/>
  <c r="U645" i="3"/>
  <c r="U649" i="3"/>
  <c r="U653" i="3"/>
  <c r="U657" i="3"/>
  <c r="U663" i="3"/>
  <c r="U671" i="3"/>
  <c r="U679" i="3"/>
  <c r="U687" i="3"/>
  <c r="U695" i="3"/>
  <c r="U703" i="3"/>
  <c r="U709" i="3"/>
  <c r="U794" i="3"/>
  <c r="U795" i="3"/>
  <c r="U847" i="3"/>
  <c r="U848" i="3"/>
  <c r="U1233" i="3"/>
  <c r="U1234" i="3"/>
  <c r="U1244" i="3"/>
  <c r="U707" i="3"/>
  <c r="U784" i="3"/>
  <c r="U792" i="3"/>
  <c r="U800" i="3"/>
  <c r="U805" i="3"/>
  <c r="U809" i="3"/>
  <c r="U813" i="3"/>
  <c r="U817" i="3"/>
  <c r="U821" i="3"/>
  <c r="U829" i="3"/>
  <c r="U837" i="3"/>
  <c r="U845" i="3"/>
  <c r="U853" i="3"/>
  <c r="U883" i="3"/>
  <c r="U890" i="3"/>
  <c r="U894" i="3"/>
  <c r="U897" i="3"/>
  <c r="U915" i="3"/>
  <c r="U922" i="3"/>
  <c r="U926" i="3"/>
  <c r="U950" i="3"/>
  <c r="U957" i="3"/>
  <c r="U961" i="3"/>
  <c r="U964" i="3"/>
  <c r="U983" i="3"/>
  <c r="U1025" i="3"/>
  <c r="U1031" i="3"/>
  <c r="U1047" i="3"/>
  <c r="U1063" i="3"/>
  <c r="U1079" i="3"/>
  <c r="U1095" i="3"/>
  <c r="U1111" i="3"/>
  <c r="U1146" i="3"/>
  <c r="U1150" i="3"/>
  <c r="U1154" i="3"/>
  <c r="U1158" i="3"/>
  <c r="U1162" i="3"/>
  <c r="U1166" i="3"/>
  <c r="U1170" i="3"/>
  <c r="U1174" i="3"/>
  <c r="U1178" i="3"/>
  <c r="U1188" i="3"/>
  <c r="U1215" i="3"/>
  <c r="U1223" i="3"/>
  <c r="U1231" i="3"/>
  <c r="U1249" i="3"/>
  <c r="U782" i="3"/>
  <c r="U790" i="3"/>
  <c r="U798" i="3"/>
  <c r="U827" i="3"/>
  <c r="U835" i="3"/>
  <c r="U843" i="3"/>
  <c r="U851" i="3"/>
  <c r="U873" i="3"/>
  <c r="U905" i="3"/>
  <c r="U940" i="3"/>
  <c r="U972" i="3"/>
  <c r="U977" i="3"/>
  <c r="U1035" i="3"/>
  <c r="U1060" i="3"/>
  <c r="U1076" i="3"/>
  <c r="U1092" i="3"/>
  <c r="U1108" i="3"/>
  <c r="U1184" i="3"/>
  <c r="U1213" i="3"/>
  <c r="U1221" i="3"/>
  <c r="U1229" i="3"/>
  <c r="U1237" i="3"/>
  <c r="U859" i="3"/>
  <c r="U874" i="3"/>
  <c r="U878" i="3"/>
  <c r="U881" i="3"/>
  <c r="U899" i="3"/>
  <c r="U906" i="3"/>
  <c r="U910" i="3"/>
  <c r="U913" i="3"/>
  <c r="U934" i="3"/>
  <c r="U941" i="3"/>
  <c r="U945" i="3"/>
  <c r="U948" i="3"/>
  <c r="U959" i="3"/>
  <c r="U966" i="3"/>
  <c r="U975" i="3"/>
  <c r="U1017" i="3"/>
  <c r="U1034" i="3"/>
  <c r="U1042" i="3"/>
  <c r="U1055" i="3"/>
  <c r="U1071" i="3"/>
  <c r="U1087" i="3"/>
  <c r="U1103" i="3"/>
  <c r="U1116" i="3"/>
  <c r="U1120" i="3"/>
  <c r="U1124" i="3"/>
  <c r="U1128" i="3"/>
  <c r="U1144" i="3"/>
  <c r="U1148" i="3"/>
  <c r="U1152" i="3"/>
  <c r="U1156" i="3"/>
  <c r="U1160" i="3"/>
  <c r="U1164" i="3"/>
  <c r="U1168" i="3"/>
  <c r="U1172" i="3"/>
  <c r="U1176" i="3"/>
  <c r="U1182" i="3"/>
  <c r="U990" i="3"/>
  <c r="U989" i="3"/>
  <c r="U1002" i="3"/>
  <c r="U1001" i="3"/>
  <c r="U184" i="3"/>
  <c r="U186" i="3"/>
  <c r="U188" i="3"/>
  <c r="U190" i="3"/>
  <c r="U192" i="3"/>
  <c r="U194" i="3"/>
  <c r="U196" i="3"/>
  <c r="U198" i="3"/>
  <c r="U200" i="3"/>
  <c r="U202" i="3"/>
  <c r="U204" i="3"/>
  <c r="U206" i="3"/>
  <c r="U208" i="3"/>
  <c r="U210" i="3"/>
  <c r="U212" i="3"/>
  <c r="U214" i="3"/>
  <c r="U216" i="3"/>
  <c r="U218" i="3"/>
  <c r="U220" i="3"/>
  <c r="U222" i="3"/>
  <c r="U224" i="3"/>
  <c r="U226" i="3"/>
  <c r="U228" i="3"/>
  <c r="U230" i="3"/>
  <c r="U232" i="3"/>
  <c r="U234" i="3"/>
  <c r="U236" i="3"/>
  <c r="U238" i="3"/>
  <c r="U240" i="3"/>
  <c r="U290" i="3"/>
  <c r="U292" i="3"/>
  <c r="U294" i="3"/>
  <c r="U296" i="3"/>
  <c r="U298" i="3"/>
  <c r="U300" i="3"/>
  <c r="U302" i="3"/>
  <c r="U304" i="3"/>
  <c r="U306" i="3"/>
  <c r="U308" i="3"/>
  <c r="U310" i="3"/>
  <c r="U312" i="3"/>
  <c r="U314" i="3"/>
  <c r="U316" i="3"/>
  <c r="U318" i="3"/>
  <c r="U320" i="3"/>
  <c r="U322" i="3"/>
  <c r="U324" i="3"/>
  <c r="U326" i="3"/>
  <c r="U328" i="3"/>
  <c r="U330" i="3"/>
  <c r="U332" i="3"/>
  <c r="U334" i="3"/>
  <c r="U336" i="3"/>
  <c r="U338" i="3"/>
  <c r="U488" i="3"/>
  <c r="U496" i="3"/>
  <c r="U561" i="3"/>
  <c r="U573" i="3"/>
  <c r="U581" i="3"/>
  <c r="U589" i="3"/>
  <c r="U597" i="3"/>
  <c r="U605" i="3"/>
  <c r="U618" i="3"/>
  <c r="U715" i="3"/>
  <c r="U719" i="3"/>
  <c r="U723" i="3"/>
  <c r="U727" i="3"/>
  <c r="U731" i="3"/>
  <c r="U735" i="3"/>
  <c r="U739" i="3"/>
  <c r="U743" i="3"/>
  <c r="U747" i="3"/>
  <c r="U751" i="3"/>
  <c r="U755" i="3"/>
  <c r="U759" i="3"/>
  <c r="U763" i="3"/>
  <c r="U767" i="3"/>
  <c r="U771" i="3"/>
  <c r="U775" i="3"/>
  <c r="U779" i="3"/>
  <c r="U861" i="3"/>
  <c r="U865" i="3"/>
  <c r="U869" i="3"/>
  <c r="U876" i="3"/>
  <c r="U908" i="3"/>
  <c r="U943" i="3"/>
  <c r="U994" i="3"/>
  <c r="U993" i="3"/>
  <c r="U1006" i="3"/>
  <c r="U1005" i="3"/>
  <c r="U1010" i="3"/>
  <c r="U1009" i="3"/>
  <c r="U486" i="3"/>
  <c r="U494" i="3"/>
  <c r="U559" i="3"/>
  <c r="U567" i="3"/>
  <c r="U571" i="3"/>
  <c r="U579" i="3"/>
  <c r="U587" i="3"/>
  <c r="U595" i="3"/>
  <c r="U603" i="3"/>
  <c r="U616" i="3"/>
  <c r="U624" i="3"/>
  <c r="U806" i="3"/>
  <c r="U986" i="3"/>
  <c r="U985" i="3"/>
  <c r="U998" i="3"/>
  <c r="U997" i="3"/>
  <c r="U863" i="3"/>
  <c r="U867" i="3"/>
  <c r="U892" i="3"/>
  <c r="U924" i="3"/>
  <c r="U980" i="3"/>
  <c r="U979" i="3"/>
  <c r="U1015" i="3"/>
  <c r="U1016" i="3"/>
  <c r="U1053" i="3"/>
  <c r="U1069" i="3"/>
  <c r="U1085" i="3"/>
  <c r="U1101" i="3"/>
  <c r="U871" i="3"/>
  <c r="U879" i="3"/>
  <c r="U887" i="3"/>
  <c r="U895" i="3"/>
  <c r="U903" i="3"/>
  <c r="U911" i="3"/>
  <c r="U919" i="3"/>
  <c r="U927" i="3"/>
  <c r="U938" i="3"/>
  <c r="U946" i="3"/>
  <c r="U954" i="3"/>
  <c r="U962" i="3"/>
  <c r="U970" i="3"/>
  <c r="U988" i="3"/>
  <c r="U987" i="3"/>
  <c r="U992" i="3"/>
  <c r="U991" i="3"/>
  <c r="U996" i="3"/>
  <c r="U995" i="3"/>
  <c r="U1000" i="3"/>
  <c r="U999" i="3"/>
  <c r="U1004" i="3"/>
  <c r="U1003" i="3"/>
  <c r="U1008" i="3"/>
  <c r="U1007" i="3"/>
  <c r="U877" i="3"/>
  <c r="U885" i="3"/>
  <c r="U893" i="3"/>
  <c r="U901" i="3"/>
  <c r="U909" i="3"/>
  <c r="U917" i="3"/>
  <c r="U925" i="3"/>
  <c r="U936" i="3"/>
  <c r="U944" i="3"/>
  <c r="U952" i="3"/>
  <c r="U960" i="3"/>
  <c r="U968" i="3"/>
  <c r="U982" i="3"/>
  <c r="U981" i="3"/>
  <c r="U1023" i="3"/>
  <c r="U1024" i="3"/>
  <c r="U1045" i="3"/>
  <c r="U1061" i="3"/>
  <c r="U1077" i="3"/>
  <c r="U1093" i="3"/>
  <c r="U1109" i="3"/>
  <c r="U1013" i="3"/>
  <c r="U1021" i="3"/>
  <c r="U1029" i="3"/>
  <c r="U1050" i="3"/>
  <c r="U1058" i="3"/>
  <c r="U1066" i="3"/>
  <c r="U1074" i="3"/>
  <c r="U1082" i="3"/>
  <c r="U1090" i="3"/>
  <c r="U1098" i="3"/>
  <c r="U1106" i="3"/>
  <c r="U1114" i="3"/>
  <c r="U1118" i="3"/>
  <c r="U1122" i="3"/>
  <c r="U1126" i="3"/>
  <c r="U1192" i="3"/>
  <c r="U1196" i="3"/>
  <c r="U1200" i="3"/>
  <c r="U1204" i="3"/>
  <c r="U1253" i="3"/>
  <c r="U1019" i="3"/>
  <c r="U1027" i="3"/>
  <c r="U1048" i="3"/>
  <c r="U1056" i="3"/>
  <c r="U1064" i="3"/>
  <c r="U1072" i="3"/>
  <c r="U1080" i="3"/>
  <c r="U1088" i="3"/>
  <c r="U1096" i="3"/>
  <c r="U1104" i="3"/>
  <c r="U1112" i="3"/>
  <c r="U1115" i="3"/>
  <c r="U1119" i="3"/>
  <c r="U1123" i="3"/>
  <c r="U1127" i="3"/>
  <c r="U1147" i="3"/>
  <c r="U1190" i="3"/>
  <c r="U1194" i="3"/>
  <c r="U1198" i="3"/>
  <c r="U1202" i="3"/>
  <c r="U1206" i="3"/>
  <c r="U1251" i="3"/>
  <c r="T1258" i="1"/>
  <c r="T1257" i="1"/>
  <c r="T631" i="1"/>
  <c r="T633" i="1"/>
  <c r="T635" i="1"/>
  <c r="T637" i="1"/>
  <c r="T639" i="1"/>
  <c r="T661" i="1"/>
  <c r="T669" i="1"/>
  <c r="T677" i="1"/>
  <c r="T682" i="1"/>
  <c r="T690" i="1"/>
  <c r="T697" i="1"/>
  <c r="T702" i="1"/>
  <c r="T710" i="1"/>
  <c r="T718" i="1"/>
  <c r="T726" i="1"/>
  <c r="T734" i="1"/>
  <c r="T742" i="1"/>
  <c r="T820" i="1"/>
  <c r="T824" i="1"/>
  <c r="T828" i="1"/>
  <c r="T832" i="1"/>
  <c r="T836" i="1"/>
  <c r="T840" i="1"/>
  <c r="T897" i="1"/>
  <c r="T896" i="1"/>
  <c r="T914" i="1"/>
  <c r="T946" i="1"/>
  <c r="T977" i="1"/>
  <c r="T976" i="1"/>
  <c r="T1067" i="1"/>
  <c r="T1068" i="1"/>
  <c r="T1266" i="1"/>
  <c r="T1265" i="1"/>
  <c r="T664" i="1"/>
  <c r="T667" i="1"/>
  <c r="T672" i="1"/>
  <c r="T675" i="1"/>
  <c r="T680" i="1"/>
  <c r="T688" i="1"/>
  <c r="T716" i="1"/>
  <c r="T724" i="1"/>
  <c r="T732" i="1"/>
  <c r="T740" i="1"/>
  <c r="T757" i="1"/>
  <c r="T765" i="1"/>
  <c r="T773" i="1"/>
  <c r="T869" i="1"/>
  <c r="T873" i="1"/>
  <c r="T877" i="1"/>
  <c r="T881" i="1"/>
  <c r="T885" i="1"/>
  <c r="T889" i="1"/>
  <c r="T893" i="1"/>
  <c r="T922" i="1"/>
  <c r="T954" i="1"/>
  <c r="T985" i="1"/>
  <c r="T1262" i="1"/>
  <c r="T1261" i="1"/>
  <c r="T1270" i="1"/>
  <c r="T1269" i="1"/>
  <c r="T686" i="1"/>
  <c r="T701" i="1"/>
  <c r="T706" i="1"/>
  <c r="T714" i="1"/>
  <c r="T722" i="1"/>
  <c r="T730" i="1"/>
  <c r="T738" i="1"/>
  <c r="T755" i="1"/>
  <c r="T763" i="1"/>
  <c r="T771" i="1"/>
  <c r="T895" i="1"/>
  <c r="T894" i="1"/>
  <c r="T899" i="1"/>
  <c r="T898" i="1"/>
  <c r="T930" i="1"/>
  <c r="T962" i="1"/>
  <c r="T988" i="1"/>
  <c r="T992" i="1"/>
  <c r="T996" i="1"/>
  <c r="T1005" i="1"/>
  <c r="T1004" i="1"/>
  <c r="T1009" i="1"/>
  <c r="T1008" i="1"/>
  <c r="T1013" i="1"/>
  <c r="T1012" i="1"/>
  <c r="T1017" i="1"/>
  <c r="T1016" i="1"/>
  <c r="T1021" i="1"/>
  <c r="T1020" i="1"/>
  <c r="T909" i="1"/>
  <c r="T917" i="1"/>
  <c r="T925" i="1"/>
  <c r="T933" i="1"/>
  <c r="T941" i="1"/>
  <c r="T949" i="1"/>
  <c r="T957" i="1"/>
  <c r="T965" i="1"/>
  <c r="T973" i="1"/>
  <c r="T989" i="1"/>
  <c r="T993" i="1"/>
  <c r="T997" i="1"/>
  <c r="T1001" i="1"/>
  <c r="T1076" i="1"/>
  <c r="T907" i="1"/>
  <c r="T912" i="1"/>
  <c r="T915" i="1"/>
  <c r="T920" i="1"/>
  <c r="T923" i="1"/>
  <c r="T928" i="1"/>
  <c r="T931" i="1"/>
  <c r="T936" i="1"/>
  <c r="T939" i="1"/>
  <c r="T944" i="1"/>
  <c r="T947" i="1"/>
  <c r="T952" i="1"/>
  <c r="T955" i="1"/>
  <c r="T960" i="1"/>
  <c r="T963" i="1"/>
  <c r="T968" i="1"/>
  <c r="T971" i="1"/>
  <c r="T983" i="1"/>
  <c r="T986" i="1"/>
  <c r="T1003" i="1"/>
  <c r="T1002" i="1"/>
  <c r="T1007" i="1"/>
  <c r="T1006" i="1"/>
  <c r="T1011" i="1"/>
  <c r="T1010" i="1"/>
  <c r="T1015" i="1"/>
  <c r="T1014" i="1"/>
  <c r="T1019" i="1"/>
  <c r="T1018" i="1"/>
  <c r="T1084" i="1"/>
  <c r="T1034" i="1"/>
  <c r="T1073" i="1"/>
  <c r="T1081" i="1"/>
  <c r="T1089" i="1"/>
  <c r="T1104" i="1"/>
  <c r="T1108" i="1"/>
  <c r="T1112" i="1"/>
  <c r="T1116" i="1"/>
  <c r="T1120" i="1"/>
  <c r="T1124" i="1"/>
  <c r="T1128" i="1"/>
  <c r="T1132" i="1"/>
  <c r="T1136" i="1"/>
  <c r="T1140" i="1"/>
  <c r="T1144" i="1"/>
  <c r="T1148" i="1"/>
  <c r="T1152" i="1"/>
  <c r="T1156" i="1"/>
  <c r="T1160" i="1"/>
  <c r="T1164" i="1"/>
  <c r="T1168" i="1"/>
  <c r="T1172" i="1"/>
  <c r="T1176" i="1"/>
  <c r="T1180" i="1"/>
  <c r="T1184" i="1"/>
  <c r="T1229" i="1"/>
  <c r="T1228" i="1"/>
  <c r="T1233" i="1"/>
  <c r="T1232" i="1"/>
  <c r="T1237" i="1"/>
  <c r="T1236" i="1"/>
  <c r="T1241" i="1"/>
  <c r="T1240" i="1"/>
  <c r="T1323" i="1"/>
  <c r="T1071" i="1"/>
  <c r="T1079" i="1"/>
  <c r="T1105" i="1"/>
  <c r="T1109" i="1"/>
  <c r="T1113" i="1"/>
  <c r="T1117" i="1"/>
  <c r="T1121" i="1"/>
  <c r="T1125" i="1"/>
  <c r="T1129" i="1"/>
  <c r="T1133" i="1"/>
  <c r="T1137" i="1"/>
  <c r="T1141" i="1"/>
  <c r="T1145" i="1"/>
  <c r="T1149" i="1"/>
  <c r="T1153" i="1"/>
  <c r="T1157" i="1"/>
  <c r="T1161" i="1"/>
  <c r="T1165" i="1"/>
  <c r="T1169" i="1"/>
  <c r="T1173" i="1"/>
  <c r="T1177" i="1"/>
  <c r="T1181" i="1"/>
  <c r="T1185" i="1"/>
  <c r="T1209" i="1"/>
  <c r="T1256" i="1"/>
  <c r="T1255" i="1"/>
  <c r="T1260" i="1"/>
  <c r="T1259" i="1"/>
  <c r="T1264" i="1"/>
  <c r="T1263" i="1"/>
  <c r="T1268" i="1"/>
  <c r="T1267" i="1"/>
  <c r="T1272" i="1"/>
  <c r="T1271" i="1"/>
  <c r="T1231" i="1"/>
  <c r="T1230" i="1"/>
  <c r="T1235" i="1"/>
  <c r="T1234" i="1"/>
  <c r="T1239" i="1"/>
  <c r="T1238" i="1"/>
  <c r="T1321" i="1"/>
  <c r="T1325" i="1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2" i="4"/>
  <c r="O1325" i="4"/>
  <c r="O1324" i="4"/>
  <c r="O1323" i="4"/>
  <c r="O1322" i="4"/>
  <c r="O1321" i="4"/>
  <c r="O1320" i="4"/>
  <c r="O1319" i="4"/>
  <c r="O1318" i="4"/>
  <c r="O1316" i="4"/>
  <c r="O1315" i="4"/>
  <c r="O1314" i="4"/>
  <c r="O1313" i="4"/>
  <c r="O1312" i="4"/>
  <c r="O1311" i="4"/>
  <c r="O1310" i="4"/>
  <c r="O1309" i="4"/>
  <c r="O1308" i="4"/>
  <c r="O1307" i="4"/>
  <c r="O1306" i="4"/>
  <c r="O1305" i="4"/>
  <c r="O1304" i="4"/>
  <c r="O1303" i="4"/>
  <c r="O1302" i="4"/>
  <c r="O1301" i="4"/>
  <c r="O1300" i="4"/>
  <c r="O1299" i="4"/>
  <c r="O1298" i="4"/>
  <c r="O1297" i="4"/>
  <c r="O1296" i="4"/>
  <c r="O1295" i="4"/>
  <c r="O1294" i="4"/>
  <c r="O1293" i="4"/>
  <c r="O1292" i="4"/>
  <c r="O1291" i="4"/>
  <c r="O1290" i="4"/>
  <c r="O1289" i="4"/>
  <c r="O1288" i="4"/>
  <c r="O1287" i="4"/>
  <c r="O1286" i="4"/>
  <c r="O1285" i="4"/>
  <c r="O1284" i="4"/>
  <c r="O1283" i="4"/>
  <c r="O1282" i="4"/>
  <c r="O1281" i="4"/>
  <c r="O1280" i="4"/>
  <c r="O1279" i="4"/>
  <c r="O1278" i="4"/>
  <c r="O1277" i="4"/>
  <c r="O1276" i="4"/>
  <c r="O1275" i="4"/>
  <c r="O1273" i="4"/>
  <c r="O1272" i="4"/>
  <c r="O1271" i="4"/>
  <c r="O1270" i="4"/>
  <c r="O1269" i="4"/>
  <c r="O1268" i="4"/>
  <c r="O1267" i="4"/>
  <c r="O1266" i="4"/>
  <c r="O1265" i="4"/>
  <c r="O1264" i="4"/>
  <c r="O1263" i="4"/>
  <c r="O1262" i="4"/>
  <c r="O1261" i="4"/>
  <c r="O1260" i="4"/>
  <c r="O1259" i="4"/>
  <c r="O1258" i="4"/>
  <c r="O1257" i="4"/>
  <c r="O1256" i="4"/>
  <c r="O1255" i="4"/>
  <c r="O1254" i="4"/>
  <c r="O1253" i="4"/>
  <c r="O1251" i="4"/>
  <c r="O1250" i="4"/>
  <c r="O1249" i="4"/>
  <c r="O1248" i="4"/>
  <c r="O1247" i="4"/>
  <c r="O1246" i="4"/>
  <c r="O1245" i="4"/>
  <c r="O1244" i="4"/>
  <c r="O1243" i="4"/>
  <c r="O1241" i="4"/>
  <c r="O1240" i="4"/>
  <c r="O1239" i="4"/>
  <c r="O1238" i="4"/>
  <c r="O1237" i="4"/>
  <c r="O1236" i="4"/>
  <c r="O1235" i="4"/>
  <c r="O1234" i="4"/>
  <c r="O1233" i="4"/>
  <c r="O1232" i="4"/>
  <c r="O1231" i="4"/>
  <c r="O1230" i="4"/>
  <c r="O1229" i="4"/>
  <c r="O1228" i="4"/>
  <c r="O1227" i="4"/>
  <c r="O1226" i="4"/>
  <c r="O1225" i="4"/>
  <c r="O1224" i="4"/>
  <c r="O1223" i="4"/>
  <c r="O1222" i="4"/>
  <c r="O1221" i="4"/>
  <c r="O1220" i="4"/>
  <c r="O1219" i="4"/>
  <c r="O1218" i="4"/>
  <c r="O1217" i="4"/>
  <c r="O1216" i="4"/>
  <c r="O1215" i="4"/>
  <c r="O1214" i="4"/>
  <c r="O1213" i="4"/>
  <c r="O1212" i="4"/>
  <c r="O1211" i="4"/>
  <c r="O1210" i="4"/>
  <c r="O1209" i="4"/>
  <c r="O1208" i="4"/>
  <c r="O1207" i="4"/>
  <c r="O1206" i="4"/>
  <c r="O1205" i="4"/>
  <c r="O1203" i="4"/>
  <c r="O1202" i="4"/>
  <c r="O1201" i="4"/>
  <c r="O1200" i="4"/>
  <c r="O1199" i="4"/>
  <c r="O1198" i="4"/>
  <c r="O1197" i="4"/>
  <c r="O1196" i="4"/>
  <c r="O1195" i="4"/>
  <c r="O1194" i="4"/>
  <c r="O1193" i="4"/>
  <c r="O1192" i="4"/>
  <c r="O1191" i="4"/>
  <c r="O1190" i="4"/>
  <c r="O1189" i="4"/>
  <c r="O1187" i="4"/>
  <c r="O1186" i="4"/>
  <c r="O1185" i="4"/>
  <c r="O1184" i="4"/>
  <c r="O1183" i="4"/>
  <c r="O1182" i="4"/>
  <c r="O1181" i="4"/>
  <c r="O1180" i="4"/>
  <c r="O1179" i="4"/>
  <c r="O1178" i="4"/>
  <c r="O1177" i="4"/>
  <c r="O1176" i="4"/>
  <c r="O1175" i="4"/>
  <c r="O1174" i="4"/>
  <c r="O1173" i="4"/>
  <c r="O1172" i="4"/>
  <c r="O1171" i="4"/>
  <c r="O1170" i="4"/>
  <c r="O1169" i="4"/>
  <c r="O1168" i="4"/>
  <c r="O1167" i="4"/>
  <c r="O1166" i="4"/>
  <c r="O1165" i="4"/>
  <c r="O1164" i="4"/>
  <c r="O1163" i="4"/>
  <c r="O1162" i="4"/>
  <c r="O1161" i="4"/>
  <c r="O1160" i="4"/>
  <c r="O1159" i="4"/>
  <c r="O1158" i="4"/>
  <c r="O1157" i="4"/>
  <c r="O1156" i="4"/>
  <c r="O1155" i="4"/>
  <c r="O1154" i="4"/>
  <c r="O1153" i="4"/>
  <c r="O1152" i="4"/>
  <c r="O1151" i="4"/>
  <c r="O1150" i="4"/>
  <c r="O1149" i="4"/>
  <c r="O1148" i="4"/>
  <c r="O1147" i="4"/>
  <c r="O1146" i="4"/>
  <c r="O1145" i="4"/>
  <c r="O1144" i="4"/>
  <c r="O1143" i="4"/>
  <c r="O1142" i="4"/>
  <c r="O1141" i="4"/>
  <c r="O1140" i="4"/>
  <c r="O1139" i="4"/>
  <c r="O1138" i="4"/>
  <c r="O1137" i="4"/>
  <c r="O1136" i="4"/>
  <c r="O1135" i="4"/>
  <c r="O1134" i="4"/>
  <c r="O1133" i="4"/>
  <c r="O1132" i="4"/>
  <c r="O1131" i="4"/>
  <c r="O1130" i="4"/>
  <c r="O1129" i="4"/>
  <c r="O1128" i="4"/>
  <c r="O1127" i="4"/>
  <c r="O1126" i="4"/>
  <c r="O1125" i="4"/>
  <c r="O1124" i="4"/>
  <c r="O1123" i="4"/>
  <c r="O1122" i="4"/>
  <c r="O1121" i="4"/>
  <c r="O1120" i="4"/>
  <c r="O1119" i="4"/>
  <c r="O1118" i="4"/>
  <c r="O1117" i="4"/>
  <c r="O1116" i="4"/>
  <c r="O1115" i="4"/>
  <c r="O1114" i="4"/>
  <c r="O1113" i="4"/>
  <c r="O1112" i="4"/>
  <c r="O1111" i="4"/>
  <c r="O1110" i="4"/>
  <c r="O1109" i="4"/>
  <c r="O1108" i="4"/>
  <c r="O1107" i="4"/>
  <c r="O1106" i="4"/>
  <c r="O1105" i="4"/>
  <c r="O1104" i="4"/>
  <c r="O1103" i="4"/>
  <c r="O1102" i="4"/>
  <c r="O1101" i="4"/>
  <c r="O1099" i="4"/>
  <c r="O1098" i="4"/>
  <c r="O1097" i="4"/>
  <c r="O1096" i="4"/>
  <c r="O1095" i="4"/>
  <c r="O1094" i="4"/>
  <c r="O1093" i="4"/>
  <c r="O1092" i="4"/>
  <c r="O1091" i="4"/>
  <c r="O1090" i="4"/>
  <c r="O1089" i="4"/>
  <c r="O1088" i="4"/>
  <c r="O1087" i="4"/>
  <c r="O1086" i="4"/>
  <c r="O1084" i="4"/>
  <c r="O1083" i="4"/>
  <c r="O1082" i="4"/>
  <c r="O1081" i="4"/>
  <c r="O1080" i="4"/>
  <c r="O1079" i="4"/>
  <c r="O1078" i="4"/>
  <c r="O1077" i="4"/>
  <c r="O1076" i="4"/>
  <c r="O1075" i="4"/>
  <c r="O1074" i="4"/>
  <c r="O1073" i="4"/>
  <c r="O1072" i="4"/>
  <c r="O1071" i="4"/>
  <c r="O1070" i="4"/>
  <c r="O1069" i="4"/>
  <c r="O1068" i="4"/>
  <c r="O1067" i="4"/>
  <c r="O1066" i="4"/>
  <c r="O1065" i="4"/>
  <c r="O1063" i="4"/>
  <c r="O1062" i="4"/>
  <c r="O1061" i="4"/>
  <c r="O1060" i="4"/>
  <c r="O1059" i="4"/>
  <c r="O1058" i="4"/>
  <c r="O1057" i="4"/>
  <c r="O1056" i="4"/>
  <c r="O1055" i="4"/>
  <c r="O1054" i="4"/>
  <c r="O1053" i="4"/>
  <c r="O1052" i="4"/>
  <c r="O1051" i="4"/>
  <c r="O1050" i="4"/>
  <c r="O1049" i="4"/>
  <c r="O1048" i="4"/>
  <c r="O1047" i="4"/>
  <c r="O1046" i="4"/>
  <c r="O1045" i="4"/>
  <c r="O1044" i="4"/>
  <c r="O1043" i="4"/>
  <c r="O1042" i="4"/>
  <c r="O1041" i="4"/>
  <c r="O1040" i="4"/>
  <c r="O1039" i="4"/>
  <c r="O1038" i="4"/>
  <c r="O1037" i="4"/>
  <c r="O1036" i="4"/>
  <c r="O1034" i="4"/>
  <c r="O1033" i="4"/>
  <c r="O1032" i="4"/>
  <c r="O1031" i="4"/>
  <c r="O1030" i="4"/>
  <c r="O1029" i="4"/>
  <c r="O1028" i="4"/>
  <c r="O1027" i="4"/>
  <c r="O1026" i="4"/>
  <c r="O1025" i="4"/>
  <c r="O1024" i="4"/>
  <c r="O1023" i="4"/>
  <c r="O1021" i="4"/>
  <c r="O1020" i="4"/>
  <c r="O1019" i="4"/>
  <c r="O1018" i="4"/>
  <c r="O1017" i="4"/>
  <c r="O1016" i="4"/>
  <c r="O1015" i="4"/>
  <c r="O1014" i="4"/>
  <c r="O1013" i="4"/>
  <c r="O1012" i="4"/>
  <c r="O1011" i="4"/>
  <c r="O1010" i="4"/>
  <c r="O1009" i="4"/>
  <c r="O1008" i="4"/>
  <c r="O1007" i="4"/>
  <c r="O1006" i="4"/>
  <c r="O1005" i="4"/>
  <c r="O1004" i="4"/>
  <c r="O1003" i="4"/>
  <c r="O1002" i="4"/>
  <c r="O1001" i="4"/>
  <c r="O1000" i="4"/>
  <c r="O999" i="4"/>
  <c r="O998" i="4"/>
  <c r="O997" i="4"/>
  <c r="O996" i="4"/>
  <c r="O995" i="4"/>
  <c r="O994" i="4"/>
  <c r="O993" i="4"/>
  <c r="O992" i="4"/>
  <c r="O991" i="4"/>
  <c r="O990" i="4"/>
  <c r="O989" i="4"/>
  <c r="O988" i="4"/>
  <c r="O987" i="4"/>
  <c r="O986" i="4"/>
  <c r="O985" i="4"/>
  <c r="O984" i="4"/>
  <c r="O983" i="4"/>
  <c r="O982" i="4"/>
  <c r="O981" i="4"/>
  <c r="O980" i="4"/>
  <c r="O978" i="4"/>
  <c r="O977" i="4"/>
  <c r="O976" i="4"/>
  <c r="O975" i="4"/>
  <c r="O973" i="4"/>
  <c r="O972" i="4"/>
  <c r="O971" i="4"/>
  <c r="O970" i="4"/>
  <c r="O969" i="4"/>
  <c r="O968" i="4"/>
  <c r="O967" i="4"/>
  <c r="O966" i="4"/>
  <c r="O965" i="4"/>
  <c r="O964" i="4"/>
  <c r="O963" i="4"/>
  <c r="O962" i="4"/>
  <c r="O961" i="4"/>
  <c r="O960" i="4"/>
  <c r="O959" i="4"/>
  <c r="O958" i="4"/>
  <c r="O957" i="4"/>
  <c r="O956" i="4"/>
  <c r="O955" i="4"/>
  <c r="O954" i="4"/>
  <c r="O953" i="4"/>
  <c r="O952" i="4"/>
  <c r="O951" i="4"/>
  <c r="O950" i="4"/>
  <c r="O949" i="4"/>
  <c r="O948" i="4"/>
  <c r="O947" i="4"/>
  <c r="O946" i="4"/>
  <c r="O945" i="4"/>
  <c r="O944" i="4"/>
  <c r="O943" i="4"/>
  <c r="O942" i="4"/>
  <c r="O941" i="4"/>
  <c r="O940" i="4"/>
  <c r="O939" i="4"/>
  <c r="O938" i="4"/>
  <c r="O937" i="4"/>
  <c r="O936" i="4"/>
  <c r="O935" i="4"/>
  <c r="O934" i="4"/>
  <c r="O933" i="4"/>
  <c r="O932" i="4"/>
  <c r="O931" i="4"/>
  <c r="O930" i="4"/>
  <c r="O929" i="4"/>
  <c r="O928" i="4"/>
  <c r="O927" i="4"/>
  <c r="O926" i="4"/>
  <c r="O925" i="4"/>
  <c r="O924" i="4"/>
  <c r="O923" i="4"/>
  <c r="O922" i="4"/>
  <c r="O921" i="4"/>
  <c r="O920" i="4"/>
  <c r="O919" i="4"/>
  <c r="O918" i="4"/>
  <c r="O917" i="4"/>
  <c r="O916" i="4"/>
  <c r="O915" i="4"/>
  <c r="O914" i="4"/>
  <c r="O913" i="4"/>
  <c r="O912" i="4"/>
  <c r="O911" i="4"/>
  <c r="O910" i="4"/>
  <c r="O909" i="4"/>
  <c r="O908" i="4"/>
  <c r="O907" i="4"/>
  <c r="O906" i="4"/>
  <c r="O905" i="4"/>
  <c r="O904" i="4"/>
  <c r="O903" i="4"/>
  <c r="O902" i="4"/>
  <c r="O900" i="4"/>
  <c r="O899" i="4"/>
  <c r="O898" i="4"/>
  <c r="O897" i="4"/>
  <c r="O896" i="4"/>
  <c r="O895" i="4"/>
  <c r="O894" i="4"/>
  <c r="O893" i="4"/>
  <c r="O892" i="4"/>
  <c r="O891" i="4"/>
  <c r="O890" i="4"/>
  <c r="O889" i="4"/>
  <c r="O888" i="4"/>
  <c r="O887" i="4"/>
  <c r="O886" i="4"/>
  <c r="O885" i="4"/>
  <c r="O884" i="4"/>
  <c r="O883" i="4"/>
  <c r="O882" i="4"/>
  <c r="O881" i="4"/>
  <c r="O880" i="4"/>
  <c r="O879" i="4"/>
  <c r="O878" i="4"/>
  <c r="O877" i="4"/>
  <c r="O876" i="4"/>
  <c r="O875" i="4"/>
  <c r="O874" i="4"/>
  <c r="O873" i="4"/>
  <c r="O872" i="4"/>
  <c r="O871" i="4"/>
  <c r="O870" i="4"/>
  <c r="O869" i="4"/>
  <c r="O868" i="4"/>
  <c r="O867" i="4"/>
  <c r="O866" i="4"/>
  <c r="O865" i="4"/>
  <c r="O863" i="4"/>
  <c r="O862" i="4"/>
  <c r="O861" i="4"/>
  <c r="O860" i="4"/>
  <c r="O859" i="4"/>
  <c r="O858" i="4"/>
  <c r="O857" i="4"/>
  <c r="O856" i="4"/>
  <c r="O855" i="4"/>
  <c r="O854" i="4"/>
  <c r="O853" i="4"/>
  <c r="O852" i="4"/>
  <c r="O851" i="4"/>
  <c r="O850" i="4"/>
  <c r="O849" i="4"/>
  <c r="O848" i="4"/>
  <c r="O847" i="4"/>
  <c r="O846" i="4"/>
  <c r="O845" i="4"/>
  <c r="O844" i="4"/>
  <c r="O843" i="4"/>
  <c r="O841" i="4"/>
  <c r="O840" i="4"/>
  <c r="O839" i="4"/>
  <c r="O838" i="4"/>
  <c r="O837" i="4"/>
  <c r="O836" i="4"/>
  <c r="O835" i="4"/>
  <c r="O834" i="4"/>
  <c r="O833" i="4"/>
  <c r="O832" i="4"/>
  <c r="O831" i="4"/>
  <c r="O830" i="4"/>
  <c r="O829" i="4"/>
  <c r="O828" i="4"/>
  <c r="O827" i="4"/>
  <c r="O826" i="4"/>
  <c r="O825" i="4"/>
  <c r="O824" i="4"/>
  <c r="O823" i="4"/>
  <c r="O822" i="4"/>
  <c r="O821" i="4"/>
  <c r="O820" i="4"/>
  <c r="O819" i="4"/>
  <c r="O818" i="4"/>
  <c r="O816" i="4"/>
  <c r="O815" i="4"/>
  <c r="O814" i="4"/>
  <c r="O813" i="4"/>
  <c r="O812" i="4"/>
  <c r="O811" i="4"/>
  <c r="O810" i="4"/>
  <c r="O809" i="4"/>
  <c r="O808" i="4"/>
  <c r="O807" i="4"/>
  <c r="O806" i="4"/>
  <c r="O805" i="4"/>
  <c r="O804" i="4"/>
  <c r="O803" i="4"/>
  <c r="O802" i="4"/>
  <c r="O801" i="4"/>
  <c r="O800" i="4"/>
  <c r="O799" i="4"/>
  <c r="O798" i="4"/>
  <c r="O797" i="4"/>
  <c r="O796" i="4"/>
  <c r="O795" i="4"/>
  <c r="O794" i="4"/>
  <c r="O793" i="4"/>
  <c r="O792" i="4"/>
  <c r="O791" i="4"/>
  <c r="O790" i="4"/>
  <c r="O789" i="4"/>
  <c r="O788" i="4"/>
  <c r="O787" i="4"/>
  <c r="O786" i="4"/>
  <c r="O785" i="4"/>
  <c r="O784" i="4"/>
  <c r="O783" i="4"/>
  <c r="O782" i="4"/>
  <c r="O781" i="4"/>
  <c r="O780" i="4"/>
  <c r="O779" i="4"/>
  <c r="O778" i="4"/>
  <c r="O777" i="4"/>
  <c r="O776" i="4"/>
  <c r="O775" i="4"/>
  <c r="O774" i="4"/>
  <c r="O773" i="4"/>
  <c r="O772" i="4"/>
  <c r="O771" i="4"/>
  <c r="O770" i="4"/>
  <c r="O769" i="4"/>
  <c r="O768" i="4"/>
  <c r="O767" i="4"/>
  <c r="O766" i="4"/>
  <c r="O765" i="4"/>
  <c r="O764" i="4"/>
  <c r="O763" i="4"/>
  <c r="O762" i="4"/>
  <c r="O761" i="4"/>
  <c r="O760" i="4"/>
  <c r="O759" i="4"/>
  <c r="O758" i="4"/>
  <c r="O757" i="4"/>
  <c r="O756" i="4"/>
  <c r="O755" i="4"/>
  <c r="O754" i="4"/>
  <c r="O753" i="4"/>
  <c r="O752" i="4"/>
  <c r="O751" i="4"/>
  <c r="O750" i="4"/>
  <c r="O749" i="4"/>
  <c r="O748" i="4"/>
  <c r="O746" i="4"/>
  <c r="O745" i="4"/>
  <c r="O744" i="4"/>
  <c r="O743" i="4"/>
  <c r="O742" i="4"/>
  <c r="O741" i="4"/>
  <c r="O740" i="4"/>
  <c r="O739" i="4"/>
  <c r="O738" i="4"/>
  <c r="O737" i="4"/>
  <c r="O736" i="4"/>
  <c r="O735" i="4"/>
  <c r="O734" i="4"/>
  <c r="O733" i="4"/>
  <c r="O732" i="4"/>
  <c r="O731" i="4"/>
  <c r="O730" i="4"/>
  <c r="O729" i="4"/>
  <c r="O728" i="4"/>
  <c r="O727" i="4"/>
  <c r="O726" i="4"/>
  <c r="O725" i="4"/>
  <c r="O724" i="4"/>
  <c r="O723" i="4"/>
  <c r="O722" i="4"/>
  <c r="O721" i="4"/>
  <c r="O720" i="4"/>
  <c r="O719" i="4"/>
  <c r="O718" i="4"/>
  <c r="O717" i="4"/>
  <c r="O716" i="4"/>
  <c r="O715" i="4"/>
  <c r="O714" i="4"/>
  <c r="O713" i="4"/>
  <c r="O712" i="4"/>
  <c r="O711" i="4"/>
  <c r="O710" i="4"/>
  <c r="O709" i="4"/>
  <c r="O708" i="4"/>
  <c r="O707" i="4"/>
  <c r="O706" i="4"/>
  <c r="O705" i="4"/>
  <c r="O704" i="4"/>
  <c r="O703" i="4"/>
  <c r="O702" i="4"/>
  <c r="O701" i="4"/>
  <c r="O700" i="4"/>
  <c r="O699" i="4"/>
  <c r="O698" i="4"/>
  <c r="O697" i="4"/>
  <c r="O696" i="4"/>
  <c r="O695" i="4"/>
  <c r="O694" i="4"/>
  <c r="O692" i="4"/>
  <c r="O691" i="4"/>
  <c r="O690" i="4"/>
  <c r="O689" i="4"/>
  <c r="O688" i="4"/>
  <c r="O687" i="4"/>
  <c r="O686" i="4"/>
  <c r="O685" i="4"/>
  <c r="O684" i="4"/>
  <c r="O683" i="4"/>
  <c r="O682" i="4"/>
  <c r="O681" i="4"/>
  <c r="O680" i="4"/>
  <c r="O679" i="4"/>
  <c r="O678" i="4"/>
  <c r="O677" i="4"/>
  <c r="O676" i="4"/>
  <c r="O675" i="4"/>
  <c r="O674" i="4"/>
  <c r="O673" i="4"/>
  <c r="O672" i="4"/>
  <c r="O671" i="4"/>
  <c r="O670" i="4"/>
  <c r="O669" i="4"/>
  <c r="O668" i="4"/>
  <c r="O667" i="4"/>
  <c r="O666" i="4"/>
  <c r="O665" i="4"/>
  <c r="O664" i="4"/>
  <c r="O663" i="4"/>
  <c r="O662" i="4"/>
  <c r="O661" i="4"/>
  <c r="O660" i="4"/>
  <c r="O659" i="4"/>
  <c r="O658" i="4"/>
  <c r="O657" i="4"/>
  <c r="O656" i="4"/>
  <c r="O655" i="4"/>
  <c r="O654" i="4"/>
  <c r="O653" i="4"/>
  <c r="O652" i="4"/>
  <c r="O651" i="4"/>
  <c r="O650" i="4"/>
  <c r="O649" i="4"/>
  <c r="O648" i="4"/>
  <c r="O647" i="4"/>
  <c r="O646" i="4"/>
  <c r="O645" i="4"/>
  <c r="O644" i="4"/>
  <c r="O643" i="4"/>
  <c r="O642" i="4"/>
  <c r="O640" i="4"/>
  <c r="O639" i="4"/>
  <c r="O638" i="4"/>
  <c r="O637" i="4"/>
  <c r="O636" i="4"/>
  <c r="O635" i="4"/>
  <c r="O634" i="4"/>
  <c r="O633" i="4"/>
  <c r="O632" i="4"/>
  <c r="O631" i="4"/>
  <c r="O630" i="4"/>
  <c r="O629" i="4"/>
  <c r="O628" i="4"/>
  <c r="O627" i="4"/>
  <c r="O626" i="4"/>
  <c r="O625" i="4"/>
  <c r="O624" i="4"/>
  <c r="O623" i="4"/>
  <c r="O622" i="4"/>
  <c r="O621" i="4"/>
  <c r="O620" i="4"/>
  <c r="O619" i="4"/>
  <c r="O618" i="4"/>
  <c r="O617" i="4"/>
  <c r="O616" i="4"/>
  <c r="O615" i="4"/>
  <c r="O614" i="4"/>
  <c r="O613" i="4"/>
  <c r="O612" i="4"/>
  <c r="O611" i="4"/>
  <c r="O610" i="4"/>
  <c r="O609" i="4"/>
  <c r="O608" i="4"/>
  <c r="O607" i="4"/>
  <c r="O606" i="4"/>
  <c r="O605" i="4"/>
  <c r="O604" i="4"/>
  <c r="O603" i="4"/>
  <c r="O602" i="4"/>
  <c r="O601" i="4"/>
  <c r="O600" i="4"/>
  <c r="O599" i="4"/>
  <c r="O598" i="4"/>
  <c r="O596" i="4"/>
  <c r="O595" i="4"/>
  <c r="O594" i="4"/>
  <c r="O593" i="4"/>
  <c r="O592" i="4"/>
  <c r="O591" i="4"/>
  <c r="O590" i="4"/>
  <c r="O589" i="4"/>
  <c r="O588" i="4"/>
  <c r="O587" i="4"/>
  <c r="O586" i="4"/>
  <c r="O585" i="4"/>
  <c r="O584" i="4"/>
  <c r="O583" i="4"/>
  <c r="O582" i="4"/>
  <c r="O581" i="4"/>
  <c r="O579" i="4"/>
  <c r="O578" i="4"/>
  <c r="O577" i="4"/>
  <c r="O576" i="4"/>
  <c r="O575" i="4"/>
  <c r="O574" i="4"/>
  <c r="O573" i="4"/>
  <c r="O572" i="4"/>
  <c r="O571" i="4"/>
  <c r="O570" i="4"/>
  <c r="O569" i="4"/>
  <c r="O568" i="4"/>
  <c r="O567" i="4"/>
  <c r="O566" i="4"/>
  <c r="O565" i="4"/>
  <c r="O564" i="4"/>
  <c r="O563" i="4"/>
  <c r="O562" i="4"/>
  <c r="O561" i="4"/>
  <c r="O560" i="4"/>
  <c r="O559" i="4"/>
  <c r="O558" i="4"/>
  <c r="O557" i="4"/>
  <c r="O556" i="4"/>
  <c r="O555" i="4"/>
  <c r="O554" i="4"/>
  <c r="O553" i="4"/>
  <c r="O552" i="4"/>
  <c r="O551" i="4"/>
  <c r="O550" i="4"/>
  <c r="O549" i="4"/>
  <c r="O548" i="4"/>
  <c r="O547" i="4"/>
  <c r="O546" i="4"/>
  <c r="O545" i="4"/>
  <c r="O544" i="4"/>
  <c r="O543" i="4"/>
  <c r="O542" i="4"/>
  <c r="O541" i="4"/>
  <c r="O540" i="4"/>
  <c r="O539" i="4"/>
  <c r="O538" i="4"/>
  <c r="O537" i="4"/>
  <c r="O536" i="4"/>
  <c r="O535" i="4"/>
  <c r="O534" i="4"/>
  <c r="O533" i="4"/>
  <c r="O532" i="4"/>
  <c r="O531" i="4"/>
  <c r="O530" i="4"/>
  <c r="O529" i="4"/>
  <c r="O528" i="4"/>
  <c r="O527" i="4"/>
  <c r="O526" i="4"/>
  <c r="O525" i="4"/>
  <c r="O523" i="4"/>
  <c r="O522" i="4"/>
  <c r="O521" i="4"/>
  <c r="O520" i="4"/>
  <c r="O519" i="4"/>
  <c r="O518" i="4"/>
  <c r="O517" i="4"/>
  <c r="O516" i="4"/>
  <c r="O515" i="4"/>
  <c r="O514" i="4"/>
  <c r="O513" i="4"/>
  <c r="O512" i="4"/>
  <c r="O511" i="4"/>
  <c r="O510" i="4"/>
  <c r="O509" i="4"/>
  <c r="O434" i="4"/>
  <c r="O433" i="4"/>
  <c r="O432" i="4"/>
  <c r="O431" i="4"/>
  <c r="O430" i="4"/>
  <c r="O429" i="4"/>
  <c r="O428" i="4"/>
  <c r="O427" i="4"/>
  <c r="O426" i="4"/>
  <c r="O425" i="4"/>
  <c r="O424" i="4"/>
  <c r="O423" i="4"/>
  <c r="O422" i="4"/>
  <c r="O421" i="4"/>
  <c r="O420" i="4"/>
  <c r="O419" i="4"/>
  <c r="O418" i="4"/>
  <c r="O417" i="4"/>
  <c r="O416" i="4"/>
  <c r="O415" i="4"/>
  <c r="O414" i="4"/>
  <c r="O413" i="4"/>
  <c r="O412" i="4"/>
  <c r="O411" i="4"/>
  <c r="O410" i="4"/>
  <c r="O409" i="4"/>
  <c r="O408" i="4"/>
  <c r="O407" i="4"/>
  <c r="O406" i="4"/>
  <c r="O405" i="4"/>
  <c r="O404" i="4"/>
  <c r="O403" i="4"/>
  <c r="O402" i="4"/>
  <c r="O401" i="4"/>
  <c r="O400" i="4"/>
  <c r="O399" i="4"/>
  <c r="O398" i="4"/>
  <c r="O397" i="4"/>
  <c r="O396" i="4"/>
  <c r="O395" i="4"/>
  <c r="O394" i="4"/>
  <c r="O393" i="4"/>
  <c r="O392" i="4"/>
  <c r="O391" i="4"/>
  <c r="O390" i="4"/>
  <c r="O389" i="4"/>
  <c r="O388" i="4"/>
  <c r="O387" i="4"/>
  <c r="O386" i="4"/>
  <c r="O385" i="4"/>
  <c r="O384" i="4"/>
  <c r="O383" i="4"/>
  <c r="O354" i="4"/>
  <c r="O353" i="4"/>
  <c r="O352" i="4"/>
  <c r="O351" i="4"/>
  <c r="O350" i="4"/>
  <c r="O349" i="4"/>
  <c r="O348" i="4"/>
  <c r="O347" i="4"/>
  <c r="O346" i="4"/>
  <c r="O345" i="4"/>
  <c r="O344" i="4"/>
  <c r="O343" i="4"/>
  <c r="O342" i="4"/>
  <c r="O341" i="4"/>
  <c r="O340" i="4"/>
  <c r="O339" i="4"/>
  <c r="O338" i="4"/>
  <c r="O337" i="4"/>
  <c r="O336" i="4"/>
  <c r="O335" i="4"/>
  <c r="O334" i="4"/>
  <c r="O333" i="4"/>
  <c r="O332" i="4"/>
  <c r="O331" i="4"/>
  <c r="O330" i="4"/>
  <c r="O329" i="4"/>
  <c r="O328" i="4"/>
  <c r="O327" i="4"/>
  <c r="O326" i="4"/>
  <c r="O325" i="4"/>
  <c r="O324" i="4"/>
  <c r="O323" i="4"/>
  <c r="O322" i="4"/>
  <c r="O321" i="4"/>
  <c r="O320" i="4"/>
  <c r="O319" i="4"/>
  <c r="O318" i="4"/>
  <c r="O317" i="4"/>
  <c r="O316" i="4"/>
  <c r="O315" i="4"/>
  <c r="O314" i="4"/>
  <c r="O313" i="4"/>
  <c r="O312" i="4"/>
  <c r="O311" i="4"/>
  <c r="O310" i="4"/>
  <c r="O309" i="4"/>
  <c r="O308" i="4"/>
  <c r="O307" i="4"/>
  <c r="O306" i="4"/>
  <c r="O305" i="4"/>
  <c r="O304" i="4"/>
  <c r="O303" i="4"/>
  <c r="O302" i="4"/>
  <c r="O300" i="4"/>
  <c r="O299" i="4"/>
  <c r="O298" i="4"/>
  <c r="O297" i="4"/>
  <c r="O296" i="4"/>
  <c r="O295" i="4"/>
  <c r="O294" i="4"/>
  <c r="O293" i="4"/>
  <c r="O292" i="4"/>
  <c r="O291" i="4"/>
  <c r="O290" i="4"/>
  <c r="O289" i="4"/>
  <c r="O288" i="4"/>
  <c r="O287" i="4"/>
  <c r="O286" i="4"/>
  <c r="O285" i="4"/>
  <c r="O284" i="4"/>
  <c r="O283" i="4"/>
  <c r="O282" i="4"/>
  <c r="O248" i="4"/>
  <c r="O247" i="4"/>
  <c r="O246" i="4"/>
  <c r="O245" i="4"/>
  <c r="O244" i="4"/>
  <c r="O243" i="4"/>
  <c r="O242" i="4"/>
  <c r="O241" i="4"/>
  <c r="O240" i="4"/>
  <c r="O239" i="4"/>
  <c r="O238" i="4"/>
  <c r="O237" i="4"/>
  <c r="O236" i="4"/>
  <c r="O235" i="4"/>
  <c r="O234" i="4"/>
  <c r="O233" i="4"/>
  <c r="O232" i="4"/>
  <c r="O231" i="4"/>
  <c r="O230" i="4"/>
  <c r="O229" i="4"/>
  <c r="O228" i="4"/>
  <c r="O227" i="4"/>
  <c r="O226" i="4"/>
  <c r="O225" i="4"/>
  <c r="O224" i="4"/>
  <c r="O223" i="4"/>
  <c r="O222" i="4"/>
  <c r="O221" i="4"/>
  <c r="O220" i="4"/>
  <c r="O219" i="4"/>
  <c r="O218" i="4"/>
  <c r="O217" i="4"/>
  <c r="O216" i="4"/>
  <c r="O215" i="4"/>
  <c r="O214" i="4"/>
  <c r="O213" i="4"/>
  <c r="O212" i="4"/>
  <c r="O211" i="4"/>
  <c r="O210" i="4"/>
  <c r="O209" i="4"/>
  <c r="O208" i="4"/>
  <c r="O207" i="4"/>
  <c r="O206" i="4"/>
  <c r="O205" i="4"/>
  <c r="O204" i="4"/>
  <c r="O203" i="4"/>
  <c r="O202" i="4"/>
  <c r="O201" i="4"/>
  <c r="O200" i="4"/>
  <c r="O199" i="4"/>
  <c r="O198" i="4"/>
  <c r="O197" i="4"/>
  <c r="O196" i="4"/>
  <c r="O195" i="4"/>
  <c r="O194" i="4"/>
  <c r="O193" i="4"/>
  <c r="O192" i="4"/>
  <c r="O191" i="4"/>
  <c r="O190" i="4"/>
  <c r="O189" i="4"/>
</calcChain>
</file>

<file path=xl/sharedStrings.xml><?xml version="1.0" encoding="utf-8"?>
<sst xmlns="http://schemas.openxmlformats.org/spreadsheetml/2006/main" count="10370" uniqueCount="201">
  <si>
    <t>Aaa</t>
  </si>
  <si>
    <t>Company/Bond</t>
  </si>
  <si>
    <t>Quarter</t>
  </si>
  <si>
    <t>Rating</t>
  </si>
  <si>
    <t>Ending Date</t>
  </si>
  <si>
    <t>Net Debt/EBITDA</t>
  </si>
  <si>
    <t>Total Debt/EBIT</t>
  </si>
  <si>
    <t>Net Debt/EBIT</t>
  </si>
  <si>
    <t>EBITDA to Interest Expense</t>
  </si>
  <si>
    <t>EBITDA-CapEx/Interest Expense</t>
  </si>
  <si>
    <t>EBIT to Interest Expense</t>
  </si>
  <si>
    <t>Interest Expense</t>
  </si>
  <si>
    <t>Common Equity/Total Assets</t>
  </si>
  <si>
    <t>Long-Term Debt/Equity</t>
  </si>
  <si>
    <t>Long-Term Debt/Capital</t>
  </si>
  <si>
    <t>Long-Term Debt/Total Assets</t>
  </si>
  <si>
    <t>Total Debt/Equity</t>
  </si>
  <si>
    <t>Total Debt/Capital</t>
  </si>
  <si>
    <t>Total Debt/Total Assets</t>
  </si>
  <si>
    <t>Number Rating</t>
  </si>
  <si>
    <t>Rating Change</t>
  </si>
  <si>
    <t>Market Cap</t>
  </si>
  <si>
    <t>Industry</t>
  </si>
  <si>
    <t>IBM Senior Unsecured (Domestic)</t>
  </si>
  <si>
    <t>Q1 1995</t>
  </si>
  <si>
    <t>A3</t>
  </si>
  <si>
    <t>Aa1</t>
  </si>
  <si>
    <t>Aa2</t>
  </si>
  <si>
    <t>Aa3</t>
  </si>
  <si>
    <t>Tech</t>
  </si>
  <si>
    <t>Q2 1995</t>
  </si>
  <si>
    <t>A1</t>
  </si>
  <si>
    <t>A2</t>
  </si>
  <si>
    <t>Baa1</t>
  </si>
  <si>
    <t>Q3 1995</t>
  </si>
  <si>
    <t>Baa2</t>
  </si>
  <si>
    <t>Baa3</t>
  </si>
  <si>
    <t>Ba1</t>
  </si>
  <si>
    <t>Q4 1995</t>
  </si>
  <si>
    <t>Ba2</t>
  </si>
  <si>
    <t>Q1 1996</t>
  </si>
  <si>
    <t>Ba3</t>
  </si>
  <si>
    <t>Q2 1997</t>
  </si>
  <si>
    <t>B1</t>
  </si>
  <si>
    <t>Q3 1997</t>
  </si>
  <si>
    <t>B2</t>
  </si>
  <si>
    <t>Q4 1997</t>
  </si>
  <si>
    <t>B3</t>
  </si>
  <si>
    <t>Q1 1998</t>
  </si>
  <si>
    <t>Caa1</t>
  </si>
  <si>
    <t>Caa2</t>
  </si>
  <si>
    <t>Q2 1998</t>
  </si>
  <si>
    <t>Caa3</t>
  </si>
  <si>
    <t>Q3 1998</t>
  </si>
  <si>
    <t>Ca</t>
  </si>
  <si>
    <t>C</t>
  </si>
  <si>
    <t>Q4 1999</t>
  </si>
  <si>
    <t>Q1 2000</t>
  </si>
  <si>
    <t>Q2 2000</t>
  </si>
  <si>
    <t>Q3 2000</t>
  </si>
  <si>
    <t>Q4 2000</t>
  </si>
  <si>
    <t>Q1 2001</t>
  </si>
  <si>
    <t>Q2 2002</t>
  </si>
  <si>
    <t>Q3 2002</t>
  </si>
  <si>
    <t>Q4 2002</t>
  </si>
  <si>
    <t>Q1 2003</t>
  </si>
  <si>
    <t>Q2 2003</t>
  </si>
  <si>
    <t>Q3 2003</t>
  </si>
  <si>
    <t>Q4 2003</t>
  </si>
  <si>
    <t>Q1 2004</t>
  </si>
  <si>
    <t>Q2 2004</t>
  </si>
  <si>
    <t>Q3 2004</t>
  </si>
  <si>
    <t>Q4 2004</t>
  </si>
  <si>
    <t>Q1 2005</t>
  </si>
  <si>
    <t>Q2 2006</t>
  </si>
  <si>
    <t>Q3 2006</t>
  </si>
  <si>
    <t>Q4 2006</t>
  </si>
  <si>
    <t>Q1 2007</t>
  </si>
  <si>
    <t>Q2 2007</t>
  </si>
  <si>
    <t>Q3 2007</t>
  </si>
  <si>
    <t>Q4 2008</t>
  </si>
  <si>
    <t>Q1 2009</t>
  </si>
  <si>
    <t>Q2 2009</t>
  </si>
  <si>
    <t>Q3 2009</t>
  </si>
  <si>
    <t>Q4 2009</t>
  </si>
  <si>
    <t>Q1 2010</t>
  </si>
  <si>
    <t>Q2 2011</t>
  </si>
  <si>
    <t>Q3 2011</t>
  </si>
  <si>
    <t>Q4 2011</t>
  </si>
  <si>
    <t>Q1 2012</t>
  </si>
  <si>
    <t>Q2 2012</t>
  </si>
  <si>
    <t>Q3 2012</t>
  </si>
  <si>
    <t>Q4 2013</t>
  </si>
  <si>
    <t>Q1 2014</t>
  </si>
  <si>
    <t>Q2 2014</t>
  </si>
  <si>
    <t>Q3 2014</t>
  </si>
  <si>
    <t>Q4 2014</t>
  </si>
  <si>
    <t>Q1 2015</t>
  </si>
  <si>
    <t>Q2 2015</t>
  </si>
  <si>
    <t>Q3 2015</t>
  </si>
  <si>
    <t>Q4 2015</t>
  </si>
  <si>
    <t>Q1 2016</t>
  </si>
  <si>
    <t>Q2 2016</t>
  </si>
  <si>
    <t>Alcoa Unsecured (Domestic)</t>
  </si>
  <si>
    <t>Basic Materials</t>
  </si>
  <si>
    <t>Q4 2007</t>
  </si>
  <si>
    <t>Q1 2008</t>
  </si>
  <si>
    <t>Q2 2008</t>
  </si>
  <si>
    <t>Q3 2008</t>
  </si>
  <si>
    <t>Q2 2010</t>
  </si>
  <si>
    <t>Q3 2010</t>
  </si>
  <si>
    <t>Q4 2010</t>
  </si>
  <si>
    <t>Q1 2011</t>
  </si>
  <si>
    <t>Q4 2012</t>
  </si>
  <si>
    <t>Q1 2013</t>
  </si>
  <si>
    <t>Q2 2013</t>
  </si>
  <si>
    <t>Q3 2013</t>
  </si>
  <si>
    <t>Frontier Communications Corp Senior Unsecured</t>
  </si>
  <si>
    <t>Q2 2001</t>
  </si>
  <si>
    <t>Q3 2001</t>
  </si>
  <si>
    <t>Q4 2001</t>
  </si>
  <si>
    <t>Q1 2002</t>
  </si>
  <si>
    <t>Q2 2005</t>
  </si>
  <si>
    <t>Q3 2005</t>
  </si>
  <si>
    <t>Q4 2005</t>
  </si>
  <si>
    <t>Q1 2006</t>
  </si>
  <si>
    <t>Apple Unsecured Domestic</t>
  </si>
  <si>
    <t>Consumer Goods</t>
  </si>
  <si>
    <t>Tenet Healthcare Senior Unsecured (Domestic)</t>
  </si>
  <si>
    <t>Healthcare</t>
  </si>
  <si>
    <t>Q3 2016</t>
  </si>
  <si>
    <t>Google Senior Unsecured</t>
  </si>
  <si>
    <t>Exxon Mobil Senior Unsecured (Domestic)</t>
  </si>
  <si>
    <t>Six Flags Senior Unsecured (Domestic)</t>
  </si>
  <si>
    <t>Services</t>
  </si>
  <si>
    <t>Murphy Oil Senior Unsecured (Domestic)</t>
  </si>
  <si>
    <t>Q2 1999</t>
  </si>
  <si>
    <t>Q3 1999</t>
  </si>
  <si>
    <t>Microsoft Senior Unsecured (Domestic)</t>
  </si>
  <si>
    <t>Teck Resources Senior Unsecured (Foreign)</t>
  </si>
  <si>
    <t>McDonald's Senior Unsecured (Domestic)</t>
  </si>
  <si>
    <t>Pacific Gas and Electric Senior Unsecured (Domestic)</t>
  </si>
  <si>
    <t>Utilities</t>
  </si>
  <si>
    <t>Valeant Senior Unsecured (Foreign)</t>
  </si>
  <si>
    <t>Pfizer Senior Unsecured (Domestic)</t>
  </si>
  <si>
    <t>Softbank Senior Unsecured</t>
  </si>
  <si>
    <t>Financial</t>
  </si>
  <si>
    <t>Verizon Senior Unsecured (Domestic)</t>
  </si>
  <si>
    <t>Oracle Senior Unsecured (Domestic)</t>
  </si>
  <si>
    <t>Medtronic, Inc Senior Unsecured</t>
  </si>
  <si>
    <t>Home Depot Senior Unsecured (Domestic)</t>
  </si>
  <si>
    <t>BMC Software Inc Senior Unsecured (Domestic)</t>
  </si>
  <si>
    <t>McClatchy Company Senior Secured (Domestic)</t>
  </si>
  <si>
    <t>Pactiv Corporation Senior Unsecured</t>
  </si>
  <si>
    <t>Royal Caribbean Cruises Senior Unsecured (Domestic)</t>
  </si>
  <si>
    <t>Q4 1998</t>
  </si>
  <si>
    <t>Q1 1999</t>
  </si>
  <si>
    <t>Delta Air Lines Backed LT IRB/PC (Domestic)</t>
  </si>
  <si>
    <t>Cisco Systems Senior Unsecured (Domestic)</t>
  </si>
  <si>
    <t>Q4 2016</t>
  </si>
  <si>
    <t>Royal Dutch Shell LT Issuer Rating</t>
  </si>
  <si>
    <t>Berkshire Hathaway Finance Corporation Senior Unsecured (Domestic)</t>
  </si>
  <si>
    <t>Intel Senior Unsecured (Domestic)</t>
  </si>
  <si>
    <t>Altria Senior Unsecured (Domestic)</t>
  </si>
  <si>
    <t>United Technologies Senior Unsecured (Domestic)</t>
  </si>
  <si>
    <t>Industrial Goods</t>
  </si>
  <si>
    <t>Q2 1996</t>
  </si>
  <si>
    <t>Q3 1996</t>
  </si>
  <si>
    <t>Q4 1996</t>
  </si>
  <si>
    <t>Q1 1997</t>
  </si>
  <si>
    <t>L Brands Senior Unsecured (Domestic)</t>
  </si>
  <si>
    <t>Centene Senior Unsecured (Domestic)</t>
  </si>
  <si>
    <t>Calpine Corp Senior Unsecured (Domestic)</t>
  </si>
  <si>
    <t>Kindred Healthcare Senior Unsecured (Domestic)</t>
  </si>
  <si>
    <t>Windstream Services Senior Unsecured (Domestic)</t>
  </si>
  <si>
    <t>Outboard Marine Corp Senior Unsecured MTN</t>
  </si>
  <si>
    <t>Current Number Rating</t>
  </si>
  <si>
    <t>Num Rating 1 Q Ahead</t>
  </si>
  <si>
    <t>Number</t>
  </si>
  <si>
    <t>Industry_Number</t>
  </si>
  <si>
    <t>Aaa and Aa</t>
  </si>
  <si>
    <t>A</t>
  </si>
  <si>
    <t>Baa</t>
  </si>
  <si>
    <t>Ba</t>
  </si>
  <si>
    <t>B and C</t>
  </si>
  <si>
    <t>Number of Companies</t>
  </si>
  <si>
    <t>Number of Rows of Data</t>
  </si>
  <si>
    <t>Examples By Industry</t>
  </si>
  <si>
    <t>Ratings</t>
  </si>
  <si>
    <t>Row Labels</t>
  </si>
  <si>
    <t>Grand Total</t>
  </si>
  <si>
    <t>Sum of Net Debt/EBITDA</t>
  </si>
  <si>
    <t>Sum of Total Debt/EBIT</t>
  </si>
  <si>
    <t>Sum of Net Debt/EBIT</t>
  </si>
  <si>
    <t>Sum of EBITDA to Interest Expense</t>
  </si>
  <si>
    <t>Sum of EBITDA-CapEx/Interest Expense</t>
  </si>
  <si>
    <t>Sum of EBIT to Interest Expense</t>
  </si>
  <si>
    <t>Sum of Interest Expense</t>
  </si>
  <si>
    <t>Sum of Common Equity/Total Assets</t>
  </si>
  <si>
    <t>Sum of Long-Term Debt/Equity</t>
  </si>
  <si>
    <t>Sum of Long-Term Debt/Capital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</si>
</sst>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</font>
    <font>
      <sz val="7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0" borderId="1" xfId="0" applyFont="1" applyBorder="1"/>
    <xf numFmtId="0" fontId="1" fillId="0" borderId="1" xfId="0" applyFont="1" applyBorder="1" applyAlignment="1">
      <alignment horizontal="right" wrapText="1"/>
    </xf>
    <xf numFmtId="0" fontId="2" fillId="0" borderId="0" xfId="0" applyFont="1"/>
    <xf numFmtId="0" fontId="0" fillId="0" borderId="0" xfId="0" applyFont="1"/>
    <xf numFmtId="0" fontId="1" fillId="0" borderId="1" xfId="0" applyFont="1" applyBorder="1" applyAlignment="1">
      <alignment wrapText="1"/>
    </xf>
    <xf numFmtId="0" fontId="1" fillId="0" borderId="2" xfId="0" applyFont="1" applyBorder="1" applyAlignment="1">
      <alignment horizontal="right" wrapText="1"/>
    </xf>
    <xf numFmtId="0" fontId="0" fillId="0" borderId="0" xfId="0" applyFont="1" applyAlignment="1"/>
    <xf numFmtId="2" fontId="0" fillId="0" borderId="0" xfId="0" applyNumberFormat="1" applyFont="1"/>
    <xf numFmtId="2" fontId="2" fillId="0" borderId="0" xfId="0" applyNumberFormat="1" applyFont="1"/>
    <xf numFmtId="2" fontId="0" fillId="0" borderId="0" xfId="0" applyNumberFormat="1" applyFont="1" applyAlignment="1"/>
    <xf numFmtId="2" fontId="1" fillId="0" borderId="1" xfId="0" applyNumberFormat="1" applyFont="1" applyBorder="1" applyAlignment="1">
      <alignment horizontal="right" wrapText="1"/>
    </xf>
    <xf numFmtId="2" fontId="1" fillId="0" borderId="1" xfId="0" applyNumberFormat="1" applyFont="1" applyBorder="1" applyAlignment="1">
      <alignment wrapText="1"/>
    </xf>
    <xf numFmtId="0" fontId="3" fillId="0" borderId="0" xfId="0" applyFont="1"/>
    <xf numFmtId="0" fontId="3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438ff750a6b6d58e/Documents/Tulane/Senior%20Year%20First%20Semester/Capstone/Saul_Class_Projects/data/garrett_langfeld/Initial_Data_With_Sector_Market_Cap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itial_Data_With_Sector_Market"/>
      <sheetName val="Initial_Data8"/>
      <sheetName val="Ratings_Numbers"/>
    </sheetNames>
    <sheetDataSet>
      <sheetData sheetId="0"/>
      <sheetData sheetId="1">
        <row r="189">
          <cell r="C189" t="str">
            <v>Ba1</v>
          </cell>
        </row>
        <row r="190">
          <cell r="C190" t="str">
            <v>Ba1</v>
          </cell>
        </row>
        <row r="191">
          <cell r="C191" t="str">
            <v>Ba1</v>
          </cell>
        </row>
        <row r="192">
          <cell r="C192" t="str">
            <v>Ba1</v>
          </cell>
        </row>
        <row r="193">
          <cell r="C193" t="str">
            <v>Baa3</v>
          </cell>
        </row>
        <row r="194">
          <cell r="C194" t="str">
            <v>Baa3</v>
          </cell>
        </row>
        <row r="195">
          <cell r="C195" t="str">
            <v>Baa3</v>
          </cell>
        </row>
        <row r="196">
          <cell r="C196" t="str">
            <v>Baa3</v>
          </cell>
        </row>
        <row r="197">
          <cell r="C197" t="str">
            <v>Baa3</v>
          </cell>
        </row>
        <row r="198">
          <cell r="C198" t="str">
            <v>Baa3</v>
          </cell>
        </row>
        <row r="199">
          <cell r="C199" t="str">
            <v>Ba3</v>
          </cell>
        </row>
        <row r="200">
          <cell r="C200" t="str">
            <v>Ba3</v>
          </cell>
        </row>
        <row r="201">
          <cell r="C201" t="str">
            <v>B3</v>
          </cell>
        </row>
        <row r="202">
          <cell r="C202" t="str">
            <v>B3</v>
          </cell>
        </row>
        <row r="203">
          <cell r="C203" t="str">
            <v>B3</v>
          </cell>
        </row>
        <row r="204">
          <cell r="C204" t="str">
            <v>B3</v>
          </cell>
        </row>
        <row r="205">
          <cell r="C205" t="str">
            <v>B3</v>
          </cell>
        </row>
        <row r="206">
          <cell r="C206" t="str">
            <v>B3</v>
          </cell>
        </row>
        <row r="207">
          <cell r="C207" t="str">
            <v>B3</v>
          </cell>
        </row>
        <row r="208">
          <cell r="C208" t="str">
            <v>Caa1</v>
          </cell>
        </row>
        <row r="209">
          <cell r="C209" t="str">
            <v>Caa1</v>
          </cell>
        </row>
        <row r="210">
          <cell r="C210" t="str">
            <v>Caa1</v>
          </cell>
        </row>
        <row r="211">
          <cell r="C211" t="str">
            <v>Caa1</v>
          </cell>
        </row>
        <row r="212">
          <cell r="C212" t="str">
            <v>Caa1</v>
          </cell>
        </row>
        <row r="213">
          <cell r="C213" t="str">
            <v>Caa1</v>
          </cell>
        </row>
        <row r="214">
          <cell r="C214" t="str">
            <v>Caa1</v>
          </cell>
        </row>
        <row r="215">
          <cell r="C215" t="str">
            <v>Caa1</v>
          </cell>
        </row>
        <row r="216">
          <cell r="C216" t="str">
            <v>Caa1</v>
          </cell>
        </row>
        <row r="217">
          <cell r="C217" t="str">
            <v>Caa1</v>
          </cell>
        </row>
        <row r="218">
          <cell r="C218" t="str">
            <v>Caa1</v>
          </cell>
        </row>
        <row r="219">
          <cell r="C219" t="str">
            <v>Caa2</v>
          </cell>
        </row>
        <row r="220">
          <cell r="C220" t="str">
            <v>Caa2</v>
          </cell>
        </row>
        <row r="221">
          <cell r="C221" t="str">
            <v>Caa2</v>
          </cell>
        </row>
        <row r="222">
          <cell r="C222" t="str">
            <v>Caa2</v>
          </cell>
        </row>
        <row r="223">
          <cell r="C223" t="str">
            <v>B3</v>
          </cell>
        </row>
        <row r="224">
          <cell r="C224" t="str">
            <v>B3</v>
          </cell>
        </row>
        <row r="225">
          <cell r="C225" t="str">
            <v>B3</v>
          </cell>
        </row>
        <row r="226">
          <cell r="C226" t="str">
            <v>B3</v>
          </cell>
        </row>
        <row r="227">
          <cell r="C227" t="str">
            <v>B3</v>
          </cell>
        </row>
        <row r="228">
          <cell r="C228" t="str">
            <v>B3</v>
          </cell>
        </row>
        <row r="229">
          <cell r="C229" t="str">
            <v>B3</v>
          </cell>
        </row>
        <row r="230">
          <cell r="C230" t="str">
            <v>B3</v>
          </cell>
        </row>
        <row r="231">
          <cell r="C231" t="str">
            <v>B3</v>
          </cell>
        </row>
        <row r="232">
          <cell r="C232" t="str">
            <v>B3</v>
          </cell>
        </row>
        <row r="233">
          <cell r="C233" t="str">
            <v>B3</v>
          </cell>
        </row>
        <row r="234">
          <cell r="C234" t="str">
            <v>B3</v>
          </cell>
        </row>
        <row r="235">
          <cell r="C235" t="str">
            <v>B3</v>
          </cell>
        </row>
        <row r="236">
          <cell r="C236" t="str">
            <v>B3</v>
          </cell>
        </row>
        <row r="237">
          <cell r="C237" t="str">
            <v>B3</v>
          </cell>
        </row>
        <row r="238">
          <cell r="C238" t="str">
            <v>B3</v>
          </cell>
        </row>
        <row r="239">
          <cell r="C239" t="str">
            <v>B3</v>
          </cell>
        </row>
        <row r="240">
          <cell r="C240" t="str">
            <v>B3</v>
          </cell>
        </row>
        <row r="241">
          <cell r="C241" t="str">
            <v>B3</v>
          </cell>
        </row>
        <row r="242">
          <cell r="C242" t="str">
            <v>B3</v>
          </cell>
        </row>
        <row r="243">
          <cell r="C243" t="str">
            <v>B3</v>
          </cell>
        </row>
        <row r="244">
          <cell r="C244" t="str">
            <v>B3</v>
          </cell>
        </row>
        <row r="245">
          <cell r="C245" t="str">
            <v>B3</v>
          </cell>
        </row>
        <row r="246">
          <cell r="C246" t="str">
            <v>B3</v>
          </cell>
        </row>
        <row r="247">
          <cell r="C247" t="str">
            <v>Caa1</v>
          </cell>
        </row>
        <row r="248">
          <cell r="C248" t="str">
            <v>Caa1</v>
          </cell>
        </row>
        <row r="282">
          <cell r="C282" t="str">
            <v>B3</v>
          </cell>
        </row>
        <row r="283">
          <cell r="C283" t="str">
            <v>B3</v>
          </cell>
        </row>
        <row r="284">
          <cell r="C284" t="str">
            <v>B3</v>
          </cell>
        </row>
        <row r="285">
          <cell r="C285" t="str">
            <v>B3</v>
          </cell>
        </row>
        <row r="286">
          <cell r="C286" t="str">
            <v>B3</v>
          </cell>
        </row>
        <row r="287">
          <cell r="C287" t="str">
            <v>B3</v>
          </cell>
        </row>
        <row r="288">
          <cell r="C288" t="str">
            <v>B3</v>
          </cell>
        </row>
        <row r="289">
          <cell r="C289" t="str">
            <v>B3</v>
          </cell>
        </row>
        <row r="290">
          <cell r="C290" t="str">
            <v>B3</v>
          </cell>
        </row>
        <row r="291">
          <cell r="C291" t="str">
            <v>B3</v>
          </cell>
        </row>
        <row r="292">
          <cell r="C292" t="str">
            <v>B3</v>
          </cell>
        </row>
        <row r="293">
          <cell r="C293" t="str">
            <v>B3</v>
          </cell>
        </row>
        <row r="294">
          <cell r="C294" t="str">
            <v>B3</v>
          </cell>
        </row>
        <row r="295">
          <cell r="C295" t="str">
            <v>B3</v>
          </cell>
        </row>
        <row r="296">
          <cell r="C296" t="str">
            <v>B3</v>
          </cell>
        </row>
        <row r="297">
          <cell r="C297" t="str">
            <v>B3</v>
          </cell>
        </row>
        <row r="298">
          <cell r="C298" t="str">
            <v>B3</v>
          </cell>
        </row>
        <row r="299">
          <cell r="C299" t="str">
            <v>B3</v>
          </cell>
        </row>
        <row r="300">
          <cell r="C300" t="str">
            <v>B3</v>
          </cell>
        </row>
        <row r="302">
          <cell r="C302" t="str">
            <v>A3</v>
          </cell>
        </row>
        <row r="303">
          <cell r="C303" t="str">
            <v>A3</v>
          </cell>
        </row>
        <row r="304">
          <cell r="C304" t="str">
            <v>A3</v>
          </cell>
        </row>
        <row r="305">
          <cell r="C305" t="str">
            <v>A3</v>
          </cell>
        </row>
        <row r="306">
          <cell r="C306" t="str">
            <v>A3</v>
          </cell>
        </row>
        <row r="307">
          <cell r="C307" t="str">
            <v>A3</v>
          </cell>
        </row>
        <row r="308">
          <cell r="C308" t="str">
            <v>A3</v>
          </cell>
        </row>
        <row r="309">
          <cell r="C309" t="str">
            <v>A3</v>
          </cell>
        </row>
        <row r="310">
          <cell r="C310" t="str">
            <v>A3</v>
          </cell>
        </row>
        <row r="311">
          <cell r="C311" t="str">
            <v>A3</v>
          </cell>
        </row>
        <row r="312">
          <cell r="C312" t="str">
            <v>A3</v>
          </cell>
        </row>
        <row r="313">
          <cell r="C313" t="str">
            <v>A3</v>
          </cell>
        </row>
        <row r="314">
          <cell r="C314" t="str">
            <v>Baa1</v>
          </cell>
        </row>
        <row r="315">
          <cell r="C315" t="str">
            <v>Baa1</v>
          </cell>
        </row>
        <row r="316">
          <cell r="C316" t="str">
            <v>Baa1</v>
          </cell>
        </row>
        <row r="317">
          <cell r="C317" t="str">
            <v>Baa1</v>
          </cell>
        </row>
        <row r="318">
          <cell r="C318" t="str">
            <v>Baa1</v>
          </cell>
        </row>
        <row r="319">
          <cell r="C319" t="str">
            <v>Baa1</v>
          </cell>
        </row>
        <row r="320">
          <cell r="C320" t="str">
            <v>Baa1</v>
          </cell>
        </row>
        <row r="321">
          <cell r="C321" t="str">
            <v>Baa1</v>
          </cell>
        </row>
        <row r="322">
          <cell r="C322" t="str">
            <v>Baa1</v>
          </cell>
        </row>
        <row r="323">
          <cell r="C323" t="str">
            <v>Baa1</v>
          </cell>
        </row>
        <row r="324">
          <cell r="C324" t="str">
            <v>Baa1</v>
          </cell>
        </row>
        <row r="325">
          <cell r="C325" t="str">
            <v>Baa1</v>
          </cell>
        </row>
        <row r="326">
          <cell r="C326" t="str">
            <v>Baa3</v>
          </cell>
        </row>
        <row r="327">
          <cell r="C327" t="str">
            <v>Baa3</v>
          </cell>
        </row>
        <row r="328">
          <cell r="C328" t="str">
            <v>Baa3</v>
          </cell>
        </row>
        <row r="329">
          <cell r="C329" t="str">
            <v>Baa3</v>
          </cell>
        </row>
        <row r="330">
          <cell r="C330" t="str">
            <v>Baa3</v>
          </cell>
        </row>
        <row r="331">
          <cell r="C331" t="str">
            <v>Baa3</v>
          </cell>
        </row>
        <row r="332">
          <cell r="C332" t="str">
            <v>Baa3</v>
          </cell>
        </row>
        <row r="333">
          <cell r="C333" t="str">
            <v>Baa3</v>
          </cell>
        </row>
        <row r="334">
          <cell r="C334" t="str">
            <v>Baa3</v>
          </cell>
        </row>
        <row r="335">
          <cell r="C335" t="str">
            <v>Baa3</v>
          </cell>
        </row>
        <row r="336">
          <cell r="C336" t="str">
            <v>Baa3</v>
          </cell>
        </row>
        <row r="337">
          <cell r="C337" t="str">
            <v>Baa3</v>
          </cell>
        </row>
        <row r="338">
          <cell r="C338" t="str">
            <v>Baa3</v>
          </cell>
        </row>
        <row r="339">
          <cell r="C339" t="str">
            <v>Baa3</v>
          </cell>
        </row>
        <row r="340">
          <cell r="C340" t="str">
            <v>Baa3</v>
          </cell>
        </row>
        <row r="341">
          <cell r="C341" t="str">
            <v>Baa3</v>
          </cell>
        </row>
        <row r="342">
          <cell r="C342" t="str">
            <v>Baa3</v>
          </cell>
        </row>
        <row r="343">
          <cell r="C343" t="str">
            <v>Baa3</v>
          </cell>
        </row>
        <row r="344">
          <cell r="C344" t="str">
            <v>Baa3</v>
          </cell>
        </row>
        <row r="345">
          <cell r="C345" t="str">
            <v>Baa3</v>
          </cell>
        </row>
        <row r="346">
          <cell r="C346" t="str">
            <v>Baa3</v>
          </cell>
        </row>
        <row r="347">
          <cell r="C347" t="str">
            <v>Baa3</v>
          </cell>
        </row>
        <row r="348">
          <cell r="C348" t="str">
            <v>Baa3</v>
          </cell>
        </row>
        <row r="349">
          <cell r="C349" t="str">
            <v>Baa3</v>
          </cell>
        </row>
        <row r="350">
          <cell r="C350" t="str">
            <v>Baa3</v>
          </cell>
        </row>
        <row r="351">
          <cell r="C351" t="str">
            <v>Baa3</v>
          </cell>
        </row>
        <row r="352">
          <cell r="C352" t="str">
            <v>Baa3</v>
          </cell>
        </row>
        <row r="353">
          <cell r="C353" t="str">
            <v>Baa3</v>
          </cell>
        </row>
        <row r="354">
          <cell r="C354" t="str">
            <v>Baa3</v>
          </cell>
        </row>
        <row r="383">
          <cell r="C383" t="str">
            <v>Baa3</v>
          </cell>
        </row>
        <row r="384">
          <cell r="C384" t="str">
            <v>Baa3</v>
          </cell>
        </row>
        <row r="385">
          <cell r="C385" t="str">
            <v>Baa3</v>
          </cell>
        </row>
        <row r="386">
          <cell r="C386" t="str">
            <v>Baa3</v>
          </cell>
        </row>
        <row r="387">
          <cell r="C387" t="str">
            <v>Baa3</v>
          </cell>
        </row>
        <row r="388">
          <cell r="C388" t="str">
            <v>Baa3</v>
          </cell>
        </row>
        <row r="389">
          <cell r="C389" t="str">
            <v>Baa3</v>
          </cell>
        </row>
        <row r="390">
          <cell r="C390" t="str">
            <v>Baa3</v>
          </cell>
        </row>
        <row r="391">
          <cell r="C391" t="str">
            <v>Baa3</v>
          </cell>
        </row>
        <row r="392">
          <cell r="C392" t="str">
            <v>Baa3</v>
          </cell>
        </row>
        <row r="393">
          <cell r="C393" t="str">
            <v>Baa3</v>
          </cell>
        </row>
        <row r="394">
          <cell r="C394" t="str">
            <v>Baa3</v>
          </cell>
        </row>
        <row r="395">
          <cell r="C395" t="str">
            <v>Baa2</v>
          </cell>
        </row>
        <row r="396">
          <cell r="C396" t="str">
            <v>Baa2</v>
          </cell>
        </row>
        <row r="397">
          <cell r="C397" t="str">
            <v>Baa2</v>
          </cell>
        </row>
        <row r="398">
          <cell r="C398" t="str">
            <v>Baa2</v>
          </cell>
        </row>
        <row r="399">
          <cell r="C399" t="str">
            <v>Baa2</v>
          </cell>
        </row>
        <row r="400">
          <cell r="C400" t="str">
            <v>Baa2</v>
          </cell>
        </row>
        <row r="401">
          <cell r="C401" t="str">
            <v>Baa2</v>
          </cell>
        </row>
        <row r="402">
          <cell r="C402" t="str">
            <v>Baa2</v>
          </cell>
        </row>
        <row r="403">
          <cell r="C403" t="str">
            <v>Baa1</v>
          </cell>
        </row>
        <row r="404">
          <cell r="C404" t="str">
            <v>Baa1</v>
          </cell>
        </row>
        <row r="405">
          <cell r="C405" t="str">
            <v>Baa1</v>
          </cell>
        </row>
        <row r="406">
          <cell r="C406" t="str">
            <v>Baa1</v>
          </cell>
        </row>
        <row r="407">
          <cell r="C407" t="str">
            <v>Baa1</v>
          </cell>
        </row>
        <row r="408">
          <cell r="C408" t="str">
            <v>Ba1</v>
          </cell>
        </row>
        <row r="409">
          <cell r="C409" t="str">
            <v>Ba3</v>
          </cell>
        </row>
        <row r="410">
          <cell r="C410" t="str">
            <v>Ba3</v>
          </cell>
        </row>
        <row r="411">
          <cell r="C411" t="str">
            <v>Ba2</v>
          </cell>
        </row>
        <row r="412">
          <cell r="C412" t="str">
            <v>Ba2</v>
          </cell>
        </row>
        <row r="413">
          <cell r="C413" t="str">
            <v>Ba1</v>
          </cell>
        </row>
        <row r="414">
          <cell r="C414" t="str">
            <v>Baa3</v>
          </cell>
        </row>
        <row r="415">
          <cell r="C415" t="str">
            <v>Baa3</v>
          </cell>
        </row>
        <row r="416">
          <cell r="C416" t="str">
            <v>Baa2</v>
          </cell>
        </row>
        <row r="417">
          <cell r="C417" t="str">
            <v>Baa2</v>
          </cell>
        </row>
        <row r="418">
          <cell r="C418" t="str">
            <v>Baa2</v>
          </cell>
        </row>
        <row r="419">
          <cell r="C419" t="str">
            <v>Baa2</v>
          </cell>
        </row>
        <row r="420">
          <cell r="C420" t="str">
            <v>Baa2</v>
          </cell>
        </row>
        <row r="421">
          <cell r="C421" t="str">
            <v>Baa2</v>
          </cell>
        </row>
        <row r="422">
          <cell r="C422" t="str">
            <v>Baa2</v>
          </cell>
        </row>
        <row r="423">
          <cell r="C423" t="str">
            <v>Baa2</v>
          </cell>
        </row>
        <row r="424">
          <cell r="C424" t="str">
            <v>Baa2</v>
          </cell>
        </row>
        <row r="425">
          <cell r="C425" t="str">
            <v>Baa2</v>
          </cell>
        </row>
        <row r="426">
          <cell r="C426" t="str">
            <v>Baa2</v>
          </cell>
        </row>
        <row r="427">
          <cell r="C427" t="str">
            <v>Baa2</v>
          </cell>
        </row>
        <row r="428">
          <cell r="C428" t="str">
            <v>Baa2</v>
          </cell>
        </row>
        <row r="429">
          <cell r="C429" t="str">
            <v>Baa2</v>
          </cell>
        </row>
        <row r="430">
          <cell r="C430" t="str">
            <v>Baa2</v>
          </cell>
        </row>
        <row r="431">
          <cell r="C431" t="str">
            <v>Baa2</v>
          </cell>
        </row>
        <row r="432">
          <cell r="C432" t="str">
            <v>Baa2</v>
          </cell>
        </row>
        <row r="433">
          <cell r="C433" t="str">
            <v>Baa3</v>
          </cell>
        </row>
        <row r="434">
          <cell r="C434" t="str">
            <v>Baa3</v>
          </cell>
        </row>
        <row r="509">
          <cell r="C509" t="str">
            <v>B1</v>
          </cell>
        </row>
        <row r="510">
          <cell r="C510" t="str">
            <v>B1</v>
          </cell>
        </row>
        <row r="511">
          <cell r="C511" t="str">
            <v>B1</v>
          </cell>
        </row>
        <row r="512">
          <cell r="C512" t="str">
            <v>B1</v>
          </cell>
        </row>
        <row r="513">
          <cell r="C513" t="str">
            <v>B1</v>
          </cell>
        </row>
        <row r="514">
          <cell r="C514" t="str">
            <v>B1</v>
          </cell>
        </row>
        <row r="515">
          <cell r="C515" t="str">
            <v>B1</v>
          </cell>
        </row>
        <row r="516">
          <cell r="C516" t="str">
            <v>B1</v>
          </cell>
        </row>
        <row r="517">
          <cell r="C517" t="str">
            <v>B1</v>
          </cell>
        </row>
        <row r="518">
          <cell r="C518" t="str">
            <v>B1</v>
          </cell>
        </row>
        <row r="519">
          <cell r="C519" t="str">
            <v>B1</v>
          </cell>
        </row>
        <row r="520">
          <cell r="C520" t="str">
            <v>B1</v>
          </cell>
        </row>
        <row r="521">
          <cell r="C521" t="str">
            <v>B1</v>
          </cell>
        </row>
        <row r="522">
          <cell r="C522" t="str">
            <v>B2</v>
          </cell>
        </row>
        <row r="523">
          <cell r="C523" t="str">
            <v>B3</v>
          </cell>
        </row>
        <row r="525">
          <cell r="C525" t="str">
            <v>Aaa</v>
          </cell>
        </row>
        <row r="526">
          <cell r="C526" t="str">
            <v>Aaa</v>
          </cell>
        </row>
        <row r="527">
          <cell r="C527" t="str">
            <v>Aaa</v>
          </cell>
        </row>
        <row r="528">
          <cell r="C528" t="str">
            <v>Aaa</v>
          </cell>
        </row>
        <row r="529">
          <cell r="C529" t="str">
            <v>Aaa</v>
          </cell>
        </row>
        <row r="530">
          <cell r="C530" t="str">
            <v>Aaa</v>
          </cell>
        </row>
        <row r="531">
          <cell r="C531" t="str">
            <v>Aaa</v>
          </cell>
        </row>
        <row r="532">
          <cell r="C532" t="str">
            <v>Aaa</v>
          </cell>
        </row>
        <row r="533">
          <cell r="C533" t="str">
            <v>Aaa</v>
          </cell>
        </row>
        <row r="534">
          <cell r="C534" t="str">
            <v>Aaa</v>
          </cell>
        </row>
        <row r="535">
          <cell r="C535" t="str">
            <v>Aaa</v>
          </cell>
        </row>
        <row r="536">
          <cell r="C536" t="str">
            <v>Aaa</v>
          </cell>
        </row>
        <row r="537">
          <cell r="C537" t="str">
            <v>Aaa</v>
          </cell>
        </row>
        <row r="538">
          <cell r="C538" t="str">
            <v>Aaa</v>
          </cell>
        </row>
        <row r="539">
          <cell r="C539" t="str">
            <v>Aaa</v>
          </cell>
        </row>
        <row r="540">
          <cell r="C540" t="str">
            <v>Aaa</v>
          </cell>
        </row>
        <row r="541">
          <cell r="C541" t="str">
            <v>Aaa</v>
          </cell>
        </row>
        <row r="542">
          <cell r="C542" t="str">
            <v>Aaa</v>
          </cell>
        </row>
        <row r="543">
          <cell r="C543" t="str">
            <v>Aaa</v>
          </cell>
        </row>
        <row r="544">
          <cell r="C544" t="str">
            <v>Aa1</v>
          </cell>
        </row>
        <row r="545">
          <cell r="C545" t="str">
            <v>Aa1</v>
          </cell>
        </row>
        <row r="546">
          <cell r="C546" t="str">
            <v>Aa1</v>
          </cell>
        </row>
        <row r="547">
          <cell r="C547" t="str">
            <v>Aa1</v>
          </cell>
        </row>
        <row r="548">
          <cell r="C548" t="str">
            <v>Aa1</v>
          </cell>
        </row>
        <row r="549">
          <cell r="C549" t="str">
            <v>Aa1</v>
          </cell>
        </row>
        <row r="550">
          <cell r="C550" t="str">
            <v>Aa1</v>
          </cell>
        </row>
        <row r="551">
          <cell r="C551" t="str">
            <v>Aa1</v>
          </cell>
        </row>
        <row r="552">
          <cell r="C552" t="str">
            <v>Aa1</v>
          </cell>
        </row>
        <row r="553">
          <cell r="C553" t="str">
            <v>Aa2</v>
          </cell>
        </row>
        <row r="554">
          <cell r="C554" t="str">
            <v>Aa2</v>
          </cell>
        </row>
        <row r="555">
          <cell r="C555" t="str">
            <v>Aa2</v>
          </cell>
        </row>
        <row r="556">
          <cell r="C556" t="str">
            <v>A1</v>
          </cell>
        </row>
        <row r="557">
          <cell r="C557" t="str">
            <v>A1</v>
          </cell>
        </row>
        <row r="558">
          <cell r="C558" t="str">
            <v>A1</v>
          </cell>
        </row>
        <row r="559">
          <cell r="C559" t="str">
            <v>A1</v>
          </cell>
        </row>
        <row r="560">
          <cell r="C560" t="str">
            <v>A1</v>
          </cell>
        </row>
        <row r="561">
          <cell r="C561" t="str">
            <v>A1</v>
          </cell>
        </row>
        <row r="562">
          <cell r="C562" t="str">
            <v>A1</v>
          </cell>
        </row>
        <row r="563">
          <cell r="C563" t="str">
            <v>A1</v>
          </cell>
        </row>
        <row r="564">
          <cell r="C564" t="str">
            <v>A1</v>
          </cell>
        </row>
        <row r="565">
          <cell r="C565" t="str">
            <v>A1</v>
          </cell>
        </row>
        <row r="566">
          <cell r="C566" t="str">
            <v>A1</v>
          </cell>
        </row>
        <row r="567">
          <cell r="C567" t="str">
            <v>A1</v>
          </cell>
        </row>
        <row r="568">
          <cell r="C568" t="str">
            <v>A1</v>
          </cell>
        </row>
        <row r="569">
          <cell r="C569" t="str">
            <v>A1</v>
          </cell>
        </row>
        <row r="570">
          <cell r="C570" t="str">
            <v>A1</v>
          </cell>
        </row>
        <row r="571">
          <cell r="C571" t="str">
            <v>A1</v>
          </cell>
        </row>
        <row r="572">
          <cell r="C572" t="str">
            <v>A1</v>
          </cell>
        </row>
        <row r="573">
          <cell r="C573" t="str">
            <v>A1</v>
          </cell>
        </row>
        <row r="574">
          <cell r="C574" t="str">
            <v>A1</v>
          </cell>
        </row>
        <row r="575">
          <cell r="C575" t="str">
            <v>A1</v>
          </cell>
        </row>
        <row r="576">
          <cell r="C576" t="str">
            <v>A1</v>
          </cell>
        </row>
        <row r="577">
          <cell r="C577" t="str">
            <v>A1</v>
          </cell>
        </row>
        <row r="578">
          <cell r="C578" t="str">
            <v>A1</v>
          </cell>
        </row>
        <row r="579">
          <cell r="C579" t="str">
            <v>A1</v>
          </cell>
        </row>
        <row r="581">
          <cell r="C581" t="str">
            <v>Baa2</v>
          </cell>
        </row>
        <row r="582">
          <cell r="C582" t="str">
            <v>Baa1</v>
          </cell>
        </row>
        <row r="583">
          <cell r="C583" t="str">
            <v>Baa1</v>
          </cell>
        </row>
        <row r="584">
          <cell r="C584" t="str">
            <v>Baa1</v>
          </cell>
        </row>
        <row r="585">
          <cell r="C585" t="str">
            <v>Baa1</v>
          </cell>
        </row>
        <row r="586">
          <cell r="C586" t="str">
            <v>Baa1</v>
          </cell>
        </row>
        <row r="587">
          <cell r="C587" t="str">
            <v>Baa1</v>
          </cell>
        </row>
        <row r="588">
          <cell r="C588" t="str">
            <v>Baa1</v>
          </cell>
        </row>
        <row r="589">
          <cell r="C589" t="str">
            <v>Baa1</v>
          </cell>
        </row>
        <row r="590">
          <cell r="C590" t="str">
            <v>Baa1</v>
          </cell>
        </row>
        <row r="591">
          <cell r="C591" t="str">
            <v>Baa1</v>
          </cell>
        </row>
        <row r="592">
          <cell r="C592" t="str">
            <v>Baa1</v>
          </cell>
        </row>
        <row r="593">
          <cell r="C593" t="str">
            <v>Baa1</v>
          </cell>
        </row>
        <row r="594">
          <cell r="C594" t="str">
            <v>Baa1</v>
          </cell>
        </row>
        <row r="595">
          <cell r="C595" t="str">
            <v>Baa1</v>
          </cell>
        </row>
        <row r="596">
          <cell r="C596" t="str">
            <v>Baa1</v>
          </cell>
        </row>
        <row r="598">
          <cell r="C598" t="str">
            <v>A3</v>
          </cell>
        </row>
        <row r="599">
          <cell r="C599" t="str">
            <v>A3</v>
          </cell>
        </row>
        <row r="600">
          <cell r="C600" t="str">
            <v>A3</v>
          </cell>
        </row>
        <row r="601">
          <cell r="C601" t="str">
            <v>A3</v>
          </cell>
        </row>
        <row r="602">
          <cell r="C602" t="str">
            <v>A3</v>
          </cell>
        </row>
        <row r="603">
          <cell r="C603" t="str">
            <v>A3</v>
          </cell>
        </row>
        <row r="604">
          <cell r="C604" t="str">
            <v>A3</v>
          </cell>
        </row>
        <row r="605">
          <cell r="C605" t="str">
            <v>A3</v>
          </cell>
        </row>
        <row r="606">
          <cell r="C606" t="str">
            <v>A3</v>
          </cell>
        </row>
        <row r="607">
          <cell r="C607" t="str">
            <v>A3</v>
          </cell>
        </row>
        <row r="608">
          <cell r="C608" t="str">
            <v>A3</v>
          </cell>
        </row>
        <row r="609">
          <cell r="C609" t="str">
            <v>A3</v>
          </cell>
        </row>
        <row r="610">
          <cell r="C610" t="str">
            <v>A3</v>
          </cell>
        </row>
        <row r="611">
          <cell r="C611" t="str">
            <v>A3</v>
          </cell>
        </row>
        <row r="612">
          <cell r="C612" t="str">
            <v>A3</v>
          </cell>
        </row>
        <row r="613">
          <cell r="C613" t="str">
            <v>A3</v>
          </cell>
        </row>
        <row r="614">
          <cell r="C614" t="str">
            <v>A3</v>
          </cell>
        </row>
        <row r="615">
          <cell r="C615" t="str">
            <v>A3</v>
          </cell>
        </row>
        <row r="616">
          <cell r="C616" t="str">
            <v>A3</v>
          </cell>
        </row>
        <row r="617">
          <cell r="C617" t="str">
            <v>A3</v>
          </cell>
        </row>
        <row r="618">
          <cell r="C618" t="str">
            <v>A3</v>
          </cell>
        </row>
        <row r="619">
          <cell r="C619" t="str">
            <v>A3</v>
          </cell>
        </row>
        <row r="620">
          <cell r="C620" t="str">
            <v>A3</v>
          </cell>
        </row>
        <row r="621">
          <cell r="C621" t="str">
            <v>A3</v>
          </cell>
        </row>
        <row r="622">
          <cell r="C622" t="str">
            <v>A3</v>
          </cell>
        </row>
        <row r="623">
          <cell r="C623" t="str">
            <v>A3</v>
          </cell>
        </row>
        <row r="624">
          <cell r="C624" t="str">
            <v>A3</v>
          </cell>
        </row>
        <row r="625">
          <cell r="C625" t="str">
            <v>A3</v>
          </cell>
        </row>
        <row r="626">
          <cell r="C626" t="str">
            <v>A3</v>
          </cell>
        </row>
        <row r="627">
          <cell r="C627" t="str">
            <v>A3</v>
          </cell>
        </row>
        <row r="628">
          <cell r="C628" t="str">
            <v>Baa1</v>
          </cell>
        </row>
        <row r="629">
          <cell r="C629" t="str">
            <v>Baa1</v>
          </cell>
        </row>
        <row r="630">
          <cell r="C630" t="str">
            <v>Baa1</v>
          </cell>
        </row>
        <row r="631">
          <cell r="C631" t="str">
            <v>Baa1</v>
          </cell>
        </row>
        <row r="632">
          <cell r="C632" t="str">
            <v>Baa1</v>
          </cell>
        </row>
        <row r="633">
          <cell r="C633" t="str">
            <v>Baa1</v>
          </cell>
        </row>
        <row r="634">
          <cell r="C634" t="str">
            <v>Baa1</v>
          </cell>
        </row>
        <row r="635">
          <cell r="C635" t="str">
            <v>Baa1</v>
          </cell>
        </row>
        <row r="636">
          <cell r="C636" t="str">
            <v>Baa1</v>
          </cell>
        </row>
        <row r="637">
          <cell r="C637" t="str">
            <v>Baa1</v>
          </cell>
        </row>
        <row r="638">
          <cell r="C638" t="str">
            <v>Baa1</v>
          </cell>
        </row>
        <row r="639">
          <cell r="C639" t="str">
            <v>Baa1</v>
          </cell>
        </row>
        <row r="640">
          <cell r="C640" t="str">
            <v>Baa1</v>
          </cell>
        </row>
        <row r="642">
          <cell r="C642" t="str">
            <v>A3</v>
          </cell>
        </row>
        <row r="643">
          <cell r="C643" t="str">
            <v>A3</v>
          </cell>
        </row>
        <row r="644">
          <cell r="C644" t="str">
            <v>A3</v>
          </cell>
        </row>
        <row r="645">
          <cell r="C645" t="str">
            <v>A3</v>
          </cell>
        </row>
        <row r="646">
          <cell r="C646" t="str">
            <v>A3</v>
          </cell>
        </row>
        <row r="647">
          <cell r="C647" t="str">
            <v>A3</v>
          </cell>
        </row>
        <row r="648">
          <cell r="C648" t="str">
            <v>A3</v>
          </cell>
        </row>
        <row r="649">
          <cell r="C649" t="str">
            <v>A3</v>
          </cell>
        </row>
        <row r="650">
          <cell r="C650" t="str">
            <v>A3</v>
          </cell>
        </row>
        <row r="651">
          <cell r="C651" t="str">
            <v>A3</v>
          </cell>
        </row>
        <row r="652">
          <cell r="C652" t="str">
            <v>A3</v>
          </cell>
        </row>
        <row r="653">
          <cell r="C653" t="str">
            <v>A3</v>
          </cell>
        </row>
        <row r="654">
          <cell r="C654" t="str">
            <v>A3</v>
          </cell>
        </row>
        <row r="655">
          <cell r="C655" t="str">
            <v>A3</v>
          </cell>
        </row>
        <row r="656">
          <cell r="C656" t="str">
            <v>A3</v>
          </cell>
        </row>
        <row r="657">
          <cell r="C657" t="str">
            <v>A2</v>
          </cell>
        </row>
        <row r="658">
          <cell r="C658" t="str">
            <v>A2</v>
          </cell>
        </row>
        <row r="659">
          <cell r="C659" t="str">
            <v>A2</v>
          </cell>
        </row>
        <row r="660">
          <cell r="C660" t="str">
            <v>A2</v>
          </cell>
        </row>
        <row r="661">
          <cell r="C661" t="str">
            <v>A2</v>
          </cell>
        </row>
        <row r="662">
          <cell r="C662" t="str">
            <v>A2</v>
          </cell>
        </row>
        <row r="663">
          <cell r="C663" t="str">
            <v>A2</v>
          </cell>
        </row>
        <row r="664">
          <cell r="C664" t="str">
            <v>A2</v>
          </cell>
        </row>
        <row r="665">
          <cell r="C665" t="str">
            <v>A2</v>
          </cell>
        </row>
        <row r="666">
          <cell r="C666" t="str">
            <v>A2</v>
          </cell>
        </row>
        <row r="667">
          <cell r="C667" t="str">
            <v>A2</v>
          </cell>
        </row>
        <row r="668">
          <cell r="C668" t="str">
            <v>A2</v>
          </cell>
        </row>
        <row r="669">
          <cell r="C669" t="str">
            <v>A2</v>
          </cell>
        </row>
        <row r="670">
          <cell r="C670" t="str">
            <v>A2</v>
          </cell>
        </row>
        <row r="671">
          <cell r="C671" t="str">
            <v>A2</v>
          </cell>
        </row>
        <row r="672">
          <cell r="C672" t="str">
            <v>A1</v>
          </cell>
        </row>
        <row r="673">
          <cell r="C673" t="str">
            <v>A1</v>
          </cell>
        </row>
        <row r="674">
          <cell r="C674" t="str">
            <v>A1</v>
          </cell>
        </row>
        <row r="675">
          <cell r="C675" t="str">
            <v>A1</v>
          </cell>
        </row>
        <row r="676">
          <cell r="C676" t="str">
            <v>A1</v>
          </cell>
        </row>
        <row r="677">
          <cell r="C677" t="str">
            <v>A1</v>
          </cell>
        </row>
        <row r="678">
          <cell r="C678" t="str">
            <v>A1</v>
          </cell>
        </row>
        <row r="679">
          <cell r="C679" t="str">
            <v>A1</v>
          </cell>
        </row>
        <row r="680">
          <cell r="C680" t="str">
            <v>A1</v>
          </cell>
        </row>
        <row r="681">
          <cell r="C681" t="str">
            <v>A1</v>
          </cell>
        </row>
        <row r="682">
          <cell r="C682" t="str">
            <v>A1</v>
          </cell>
        </row>
        <row r="683">
          <cell r="C683" t="str">
            <v>A1</v>
          </cell>
        </row>
        <row r="684">
          <cell r="C684" t="str">
            <v>A1</v>
          </cell>
        </row>
        <row r="685">
          <cell r="C685" t="str">
            <v>A1</v>
          </cell>
        </row>
        <row r="686">
          <cell r="C686" t="str">
            <v>A1</v>
          </cell>
        </row>
        <row r="687">
          <cell r="C687" t="str">
            <v>A1</v>
          </cell>
        </row>
        <row r="688">
          <cell r="C688" t="str">
            <v>A1</v>
          </cell>
        </row>
        <row r="689">
          <cell r="C689" t="str">
            <v>A1</v>
          </cell>
        </row>
        <row r="690">
          <cell r="C690" t="str">
            <v>A1</v>
          </cell>
        </row>
        <row r="691">
          <cell r="C691" t="str">
            <v>A1</v>
          </cell>
        </row>
        <row r="692">
          <cell r="C692" t="str">
            <v>A1</v>
          </cell>
        </row>
        <row r="694">
          <cell r="C694" t="str">
            <v>A1</v>
          </cell>
        </row>
        <row r="695">
          <cell r="C695" t="str">
            <v>A1</v>
          </cell>
        </row>
        <row r="696">
          <cell r="C696" t="str">
            <v>A1</v>
          </cell>
        </row>
        <row r="697">
          <cell r="C697" t="str">
            <v>A1</v>
          </cell>
        </row>
        <row r="698">
          <cell r="C698" t="str">
            <v>A1</v>
          </cell>
        </row>
        <row r="699">
          <cell r="C699" t="str">
            <v>A1</v>
          </cell>
        </row>
        <row r="700">
          <cell r="C700" t="str">
            <v>A1</v>
          </cell>
        </row>
        <row r="701">
          <cell r="C701" t="str">
            <v>A1</v>
          </cell>
        </row>
        <row r="702">
          <cell r="C702" t="str">
            <v>A1</v>
          </cell>
        </row>
        <row r="703">
          <cell r="C703" t="str">
            <v>A1</v>
          </cell>
        </row>
        <row r="704">
          <cell r="C704" t="str">
            <v>A1</v>
          </cell>
        </row>
        <row r="705">
          <cell r="C705" t="str">
            <v>A1</v>
          </cell>
        </row>
        <row r="706">
          <cell r="C706" t="str">
            <v>A1</v>
          </cell>
        </row>
        <row r="707">
          <cell r="C707" t="str">
            <v>A1</v>
          </cell>
        </row>
        <row r="708">
          <cell r="C708" t="str">
            <v>A1</v>
          </cell>
        </row>
        <row r="709">
          <cell r="C709" t="str">
            <v>A1</v>
          </cell>
        </row>
        <row r="710">
          <cell r="C710" t="str">
            <v>A1</v>
          </cell>
        </row>
        <row r="711">
          <cell r="C711" t="str">
            <v>A1</v>
          </cell>
        </row>
        <row r="712">
          <cell r="C712" t="str">
            <v>A1</v>
          </cell>
        </row>
        <row r="713">
          <cell r="C713" t="str">
            <v>A1</v>
          </cell>
        </row>
        <row r="714">
          <cell r="C714" t="str">
            <v>A1</v>
          </cell>
        </row>
        <row r="715">
          <cell r="C715" t="str">
            <v>A1</v>
          </cell>
        </row>
        <row r="716">
          <cell r="C716" t="str">
            <v>A1</v>
          </cell>
        </row>
        <row r="717">
          <cell r="C717" t="str">
            <v>A1</v>
          </cell>
        </row>
        <row r="718">
          <cell r="C718" t="str">
            <v>A1</v>
          </cell>
        </row>
        <row r="719">
          <cell r="C719" t="str">
            <v>A1</v>
          </cell>
        </row>
        <row r="720">
          <cell r="C720" t="str">
            <v>A1</v>
          </cell>
        </row>
        <row r="721">
          <cell r="C721" t="str">
            <v>A1</v>
          </cell>
        </row>
        <row r="722">
          <cell r="C722" t="str">
            <v>A1</v>
          </cell>
        </row>
        <row r="723">
          <cell r="C723" t="str">
            <v>A1</v>
          </cell>
        </row>
        <row r="724">
          <cell r="C724" t="str">
            <v>A1</v>
          </cell>
        </row>
        <row r="725">
          <cell r="C725" t="str">
            <v>A1</v>
          </cell>
        </row>
        <row r="726">
          <cell r="C726" t="str">
            <v>A1</v>
          </cell>
        </row>
        <row r="727">
          <cell r="C727" t="str">
            <v>A1</v>
          </cell>
        </row>
        <row r="728">
          <cell r="C728" t="str">
            <v>A1</v>
          </cell>
        </row>
        <row r="729">
          <cell r="C729" t="str">
            <v>A1</v>
          </cell>
        </row>
        <row r="730">
          <cell r="C730" t="str">
            <v>A1</v>
          </cell>
        </row>
        <row r="731">
          <cell r="C731" t="str">
            <v>A1</v>
          </cell>
        </row>
        <row r="732">
          <cell r="C732" t="str">
            <v>A1</v>
          </cell>
        </row>
        <row r="733">
          <cell r="C733" t="str">
            <v>A2</v>
          </cell>
        </row>
        <row r="734">
          <cell r="C734" t="str">
            <v>A2</v>
          </cell>
        </row>
        <row r="735">
          <cell r="C735" t="str">
            <v>A2</v>
          </cell>
        </row>
        <row r="736">
          <cell r="C736" t="str">
            <v>A2</v>
          </cell>
        </row>
        <row r="737">
          <cell r="C737" t="str">
            <v>A2</v>
          </cell>
        </row>
        <row r="738">
          <cell r="C738" t="str">
            <v>A2</v>
          </cell>
        </row>
        <row r="739">
          <cell r="C739" t="str">
            <v>A2</v>
          </cell>
        </row>
        <row r="740">
          <cell r="C740" t="str">
            <v>A3</v>
          </cell>
        </row>
        <row r="741">
          <cell r="C741" t="str">
            <v>A3</v>
          </cell>
        </row>
        <row r="742">
          <cell r="C742" t="str">
            <v>A3</v>
          </cell>
        </row>
        <row r="743">
          <cell r="C743" t="str">
            <v>A3</v>
          </cell>
        </row>
        <row r="744">
          <cell r="C744" t="str">
            <v>A3</v>
          </cell>
        </row>
        <row r="745">
          <cell r="C745" t="str">
            <v>A3</v>
          </cell>
        </row>
        <row r="746">
          <cell r="C746" t="str">
            <v>A3</v>
          </cell>
        </row>
        <row r="748">
          <cell r="C748" t="str">
            <v>Aa3</v>
          </cell>
        </row>
        <row r="749">
          <cell r="C749" t="str">
            <v>Aa3</v>
          </cell>
        </row>
        <row r="750">
          <cell r="C750" t="str">
            <v>Aa3</v>
          </cell>
        </row>
        <row r="751">
          <cell r="C751" t="str">
            <v>Aa3</v>
          </cell>
        </row>
        <row r="752">
          <cell r="C752" t="str">
            <v>Aa3</v>
          </cell>
        </row>
        <row r="753">
          <cell r="C753" t="str">
            <v>Aa3</v>
          </cell>
        </row>
        <row r="754">
          <cell r="C754" t="str">
            <v>Aa3</v>
          </cell>
        </row>
        <row r="755">
          <cell r="C755" t="str">
            <v>Aa3</v>
          </cell>
        </row>
        <row r="756">
          <cell r="C756" t="str">
            <v>Aa3</v>
          </cell>
        </row>
        <row r="757">
          <cell r="C757" t="str">
            <v>Aa3</v>
          </cell>
        </row>
        <row r="758">
          <cell r="C758" t="str">
            <v>Aa3</v>
          </cell>
        </row>
        <row r="759">
          <cell r="C759" t="str">
            <v>Aa3</v>
          </cell>
        </row>
        <row r="760">
          <cell r="C760" t="str">
            <v>Aa3</v>
          </cell>
        </row>
        <row r="761">
          <cell r="C761" t="str">
            <v>Aa3</v>
          </cell>
        </row>
        <row r="762">
          <cell r="C762" t="str">
            <v>Aa3</v>
          </cell>
        </row>
        <row r="763">
          <cell r="C763" t="str">
            <v>Aa3</v>
          </cell>
        </row>
        <row r="764">
          <cell r="C764" t="str">
            <v>Aa3</v>
          </cell>
        </row>
        <row r="765">
          <cell r="C765" t="str">
            <v>Aa3</v>
          </cell>
        </row>
        <row r="766">
          <cell r="C766" t="str">
            <v>Aa3</v>
          </cell>
        </row>
        <row r="767">
          <cell r="C767" t="str">
            <v>Aa3</v>
          </cell>
        </row>
        <row r="768">
          <cell r="C768" t="str">
            <v>Aa3</v>
          </cell>
        </row>
        <row r="769">
          <cell r="C769" t="str">
            <v>Aa3</v>
          </cell>
        </row>
        <row r="770">
          <cell r="C770" t="str">
            <v>Aa3</v>
          </cell>
        </row>
        <row r="771">
          <cell r="C771" t="str">
            <v>Aa3</v>
          </cell>
        </row>
        <row r="772">
          <cell r="C772" t="str">
            <v>Aa3</v>
          </cell>
        </row>
        <row r="773">
          <cell r="C773" t="str">
            <v>Aa3</v>
          </cell>
        </row>
        <row r="774">
          <cell r="C774" t="str">
            <v>Aa3</v>
          </cell>
        </row>
        <row r="775">
          <cell r="C775" t="str">
            <v>Aa3</v>
          </cell>
        </row>
        <row r="776">
          <cell r="C776" t="str">
            <v>Aa3</v>
          </cell>
        </row>
        <row r="777">
          <cell r="C777" t="str">
            <v>Aa3</v>
          </cell>
        </row>
        <row r="778">
          <cell r="C778" t="str">
            <v>Aa3</v>
          </cell>
        </row>
        <row r="779">
          <cell r="C779" t="str">
            <v>Aa3</v>
          </cell>
        </row>
        <row r="780">
          <cell r="C780" t="str">
            <v>Baa1</v>
          </cell>
        </row>
        <row r="781">
          <cell r="C781" t="str">
            <v>Baa1</v>
          </cell>
        </row>
        <row r="782">
          <cell r="C782" t="str">
            <v>Baa1</v>
          </cell>
        </row>
        <row r="783">
          <cell r="C783" t="str">
            <v>Baa1</v>
          </cell>
        </row>
        <row r="784">
          <cell r="C784" t="str">
            <v>Baa1</v>
          </cell>
        </row>
        <row r="785">
          <cell r="C785" t="str">
            <v>Baa1</v>
          </cell>
        </row>
        <row r="786">
          <cell r="C786" t="str">
            <v>Baa1</v>
          </cell>
        </row>
        <row r="787">
          <cell r="C787" t="str">
            <v>Baa1</v>
          </cell>
        </row>
        <row r="788">
          <cell r="C788" t="str">
            <v>Baa1</v>
          </cell>
        </row>
        <row r="789">
          <cell r="C789" t="str">
            <v>Baa1</v>
          </cell>
        </row>
        <row r="790">
          <cell r="C790" t="str">
            <v>Baa1</v>
          </cell>
        </row>
        <row r="791">
          <cell r="C791" t="str">
            <v>Baa1</v>
          </cell>
        </row>
        <row r="792">
          <cell r="C792" t="str">
            <v>Baa1</v>
          </cell>
        </row>
        <row r="793">
          <cell r="C793" t="str">
            <v>Baa1</v>
          </cell>
        </row>
        <row r="794">
          <cell r="C794" t="str">
            <v>Baa1</v>
          </cell>
        </row>
        <row r="795">
          <cell r="C795" t="str">
            <v>Baa1</v>
          </cell>
        </row>
        <row r="796">
          <cell r="C796" t="str">
            <v>A3</v>
          </cell>
        </row>
        <row r="797">
          <cell r="C797" t="str">
            <v>A3</v>
          </cell>
        </row>
        <row r="798">
          <cell r="C798" t="str">
            <v>A3</v>
          </cell>
        </row>
        <row r="799">
          <cell r="C799" t="str">
            <v>A3</v>
          </cell>
        </row>
        <row r="800">
          <cell r="C800" t="str">
            <v>A3</v>
          </cell>
        </row>
        <row r="801">
          <cell r="C801" t="str">
            <v>A3</v>
          </cell>
        </row>
        <row r="802">
          <cell r="C802" t="str">
            <v>A3</v>
          </cell>
        </row>
        <row r="803">
          <cell r="C803" t="str">
            <v>A3</v>
          </cell>
        </row>
        <row r="804">
          <cell r="C804" t="str">
            <v>A3</v>
          </cell>
        </row>
        <row r="805">
          <cell r="C805" t="str">
            <v>A2</v>
          </cell>
        </row>
        <row r="806">
          <cell r="C806" t="str">
            <v>A2</v>
          </cell>
        </row>
        <row r="807">
          <cell r="C807" t="str">
            <v>A2</v>
          </cell>
        </row>
        <row r="808">
          <cell r="C808" t="str">
            <v>A2</v>
          </cell>
        </row>
        <row r="809">
          <cell r="C809" t="str">
            <v>A2</v>
          </cell>
        </row>
        <row r="810">
          <cell r="C810" t="str">
            <v>A2</v>
          </cell>
        </row>
        <row r="811">
          <cell r="C811" t="str">
            <v>A2</v>
          </cell>
        </row>
        <row r="812">
          <cell r="C812" t="str">
            <v>A2</v>
          </cell>
        </row>
        <row r="813">
          <cell r="C813" t="str">
            <v>A2</v>
          </cell>
        </row>
        <row r="814">
          <cell r="C814" t="str">
            <v>A2</v>
          </cell>
        </row>
        <row r="815">
          <cell r="C815" t="str">
            <v>A2</v>
          </cell>
        </row>
        <row r="816">
          <cell r="C816" t="str">
            <v>A2</v>
          </cell>
        </row>
        <row r="818">
          <cell r="C818" t="str">
            <v>Baa3</v>
          </cell>
        </row>
        <row r="819">
          <cell r="C819" t="str">
            <v>Baa3</v>
          </cell>
        </row>
        <row r="820">
          <cell r="C820" t="str">
            <v>Baa3</v>
          </cell>
        </row>
        <row r="821">
          <cell r="C821" t="str">
            <v>Baa3</v>
          </cell>
        </row>
        <row r="822">
          <cell r="C822" t="str">
            <v>Baa3</v>
          </cell>
        </row>
        <row r="823">
          <cell r="C823" t="str">
            <v>Baa3</v>
          </cell>
        </row>
        <row r="824">
          <cell r="C824" t="str">
            <v>Baa3</v>
          </cell>
        </row>
        <row r="825">
          <cell r="C825" t="str">
            <v>Baa3</v>
          </cell>
        </row>
        <row r="826">
          <cell r="C826" t="str">
            <v>Baa3</v>
          </cell>
        </row>
        <row r="827">
          <cell r="C827" t="str">
            <v>Baa2</v>
          </cell>
        </row>
        <row r="828">
          <cell r="C828" t="str">
            <v>Baa2</v>
          </cell>
        </row>
        <row r="829">
          <cell r="C829" t="str">
            <v>Baa2</v>
          </cell>
        </row>
        <row r="830">
          <cell r="C830" t="str">
            <v>Baa2</v>
          </cell>
        </row>
        <row r="831">
          <cell r="C831" t="str">
            <v>Baa2</v>
          </cell>
        </row>
        <row r="832">
          <cell r="C832" t="str">
            <v>Baa2</v>
          </cell>
        </row>
        <row r="833">
          <cell r="C833" t="str">
            <v>Baa2</v>
          </cell>
        </row>
        <row r="834">
          <cell r="C834" t="str">
            <v>Baa2</v>
          </cell>
        </row>
        <row r="835">
          <cell r="C835" t="str">
            <v>Baa2</v>
          </cell>
        </row>
        <row r="836">
          <cell r="C836" t="str">
            <v>Baa2</v>
          </cell>
        </row>
        <row r="837">
          <cell r="C837" t="str">
            <v>Baa2</v>
          </cell>
        </row>
        <row r="838">
          <cell r="C838" t="str">
            <v>Baa2</v>
          </cell>
        </row>
        <row r="839">
          <cell r="C839" t="str">
            <v>Baa2</v>
          </cell>
        </row>
        <row r="840">
          <cell r="C840" t="str">
            <v>Caa1</v>
          </cell>
        </row>
        <row r="841">
          <cell r="C841" t="str">
            <v>Caa1</v>
          </cell>
        </row>
        <row r="843">
          <cell r="C843" t="str">
            <v>B1</v>
          </cell>
        </row>
        <row r="844">
          <cell r="C844" t="str">
            <v>B1</v>
          </cell>
        </row>
        <row r="845">
          <cell r="C845" t="str">
            <v>B1</v>
          </cell>
        </row>
        <row r="846">
          <cell r="C846" t="str">
            <v>B1</v>
          </cell>
        </row>
        <row r="847">
          <cell r="C847" t="str">
            <v>B1</v>
          </cell>
        </row>
        <row r="848">
          <cell r="C848" t="str">
            <v>B1</v>
          </cell>
        </row>
        <row r="849">
          <cell r="C849" t="str">
            <v>B1</v>
          </cell>
        </row>
        <row r="850">
          <cell r="C850" t="str">
            <v>B1</v>
          </cell>
        </row>
        <row r="851">
          <cell r="C851" t="str">
            <v>B1</v>
          </cell>
        </row>
        <row r="852">
          <cell r="C852" t="str">
            <v>B1</v>
          </cell>
        </row>
        <row r="853">
          <cell r="C853" t="str">
            <v>B1</v>
          </cell>
        </row>
        <row r="854">
          <cell r="C854" t="str">
            <v>B1</v>
          </cell>
        </row>
        <row r="855">
          <cell r="C855" t="str">
            <v>B1</v>
          </cell>
        </row>
        <row r="856">
          <cell r="C856" t="str">
            <v>B1</v>
          </cell>
        </row>
        <row r="857">
          <cell r="C857" t="str">
            <v>B1</v>
          </cell>
        </row>
        <row r="858">
          <cell r="C858" t="str">
            <v>B1</v>
          </cell>
        </row>
        <row r="859">
          <cell r="C859" t="str">
            <v>B1</v>
          </cell>
        </row>
        <row r="860">
          <cell r="C860" t="str">
            <v>B1</v>
          </cell>
        </row>
        <row r="861">
          <cell r="C861" t="str">
            <v>B1</v>
          </cell>
        </row>
        <row r="862">
          <cell r="C862" t="str">
            <v>B1</v>
          </cell>
        </row>
        <row r="863">
          <cell r="C863" t="str">
            <v>B1</v>
          </cell>
        </row>
        <row r="865">
          <cell r="C865" t="str">
            <v>Baa3</v>
          </cell>
        </row>
        <row r="866">
          <cell r="C866" t="str">
            <v>Baa3</v>
          </cell>
        </row>
        <row r="867">
          <cell r="C867" t="str">
            <v>Baa3</v>
          </cell>
        </row>
        <row r="868">
          <cell r="C868" t="str">
            <v>Baa2</v>
          </cell>
        </row>
        <row r="869">
          <cell r="C869" t="str">
            <v>Baa2</v>
          </cell>
        </row>
        <row r="870">
          <cell r="C870" t="str">
            <v>Baa2</v>
          </cell>
        </row>
        <row r="871">
          <cell r="C871" t="str">
            <v>Baa2</v>
          </cell>
        </row>
        <row r="872">
          <cell r="C872" t="str">
            <v>Baa2</v>
          </cell>
        </row>
        <row r="873">
          <cell r="C873" t="str">
            <v>Baa2</v>
          </cell>
        </row>
        <row r="874">
          <cell r="C874" t="str">
            <v>Baa2</v>
          </cell>
        </row>
        <row r="875">
          <cell r="C875" t="str">
            <v>Baa2</v>
          </cell>
        </row>
        <row r="876">
          <cell r="C876" t="str">
            <v>Baa2</v>
          </cell>
        </row>
        <row r="877">
          <cell r="C877" t="str">
            <v>Baa2</v>
          </cell>
        </row>
        <row r="878">
          <cell r="C878" t="str">
            <v>Baa2</v>
          </cell>
        </row>
        <row r="879">
          <cell r="C879" t="str">
            <v>Baa2</v>
          </cell>
        </row>
        <row r="880">
          <cell r="C880" t="str">
            <v>Baa2</v>
          </cell>
        </row>
        <row r="881">
          <cell r="C881" t="str">
            <v>Baa2</v>
          </cell>
        </row>
        <row r="882">
          <cell r="C882" t="str">
            <v>Baa2</v>
          </cell>
        </row>
        <row r="883">
          <cell r="C883" t="str">
            <v>Baa2</v>
          </cell>
        </row>
        <row r="884">
          <cell r="C884" t="str">
            <v>Baa2</v>
          </cell>
        </row>
        <row r="885">
          <cell r="C885" t="str">
            <v>Baa2</v>
          </cell>
        </row>
        <row r="886">
          <cell r="C886" t="str">
            <v>Baa2</v>
          </cell>
        </row>
        <row r="887">
          <cell r="C887" t="str">
            <v>Baa2</v>
          </cell>
        </row>
        <row r="888">
          <cell r="C888" t="str">
            <v>Baa2</v>
          </cell>
        </row>
        <row r="889">
          <cell r="C889" t="str">
            <v>Baa2</v>
          </cell>
        </row>
        <row r="890">
          <cell r="C890" t="str">
            <v>Baa2</v>
          </cell>
        </row>
        <row r="891">
          <cell r="C891" t="str">
            <v>Baa2</v>
          </cell>
        </row>
        <row r="892">
          <cell r="C892" t="str">
            <v>Baa2</v>
          </cell>
        </row>
        <row r="893">
          <cell r="C893" t="str">
            <v>Baa2</v>
          </cell>
        </row>
        <row r="894">
          <cell r="C894" t="str">
            <v>Baa2</v>
          </cell>
        </row>
        <row r="895">
          <cell r="C895" t="str">
            <v>Baa2</v>
          </cell>
        </row>
        <row r="896">
          <cell r="C896" t="str">
            <v>Baa2</v>
          </cell>
        </row>
        <row r="897">
          <cell r="C897" t="str">
            <v>Baa2</v>
          </cell>
        </row>
        <row r="898">
          <cell r="C898" t="str">
            <v>Baa2</v>
          </cell>
        </row>
        <row r="899">
          <cell r="C899" t="str">
            <v>Baa2</v>
          </cell>
        </row>
        <row r="900">
          <cell r="C900" t="str">
            <v>Baa2</v>
          </cell>
        </row>
        <row r="902">
          <cell r="C902" t="str">
            <v>Baa3</v>
          </cell>
        </row>
        <row r="903">
          <cell r="C903" t="str">
            <v>Baa3</v>
          </cell>
        </row>
        <row r="904">
          <cell r="C904" t="str">
            <v>Baa3</v>
          </cell>
        </row>
        <row r="905">
          <cell r="C905" t="str">
            <v>Baa3</v>
          </cell>
        </row>
        <row r="906">
          <cell r="C906" t="str">
            <v>Baa3</v>
          </cell>
        </row>
        <row r="907">
          <cell r="C907" t="str">
            <v>Baa2</v>
          </cell>
        </row>
        <row r="908">
          <cell r="C908" t="str">
            <v>Baa2</v>
          </cell>
        </row>
        <row r="909">
          <cell r="C909" t="str">
            <v>Baa2</v>
          </cell>
        </row>
        <row r="910">
          <cell r="C910" t="str">
            <v>Baa2</v>
          </cell>
        </row>
        <row r="911">
          <cell r="C911" t="str">
            <v>Baa3</v>
          </cell>
        </row>
        <row r="912">
          <cell r="C912" t="str">
            <v>Baa3</v>
          </cell>
        </row>
        <row r="913">
          <cell r="C913" t="str">
            <v>Baa3</v>
          </cell>
        </row>
        <row r="914">
          <cell r="C914" t="str">
            <v>Ba2</v>
          </cell>
        </row>
        <row r="915">
          <cell r="C915" t="str">
            <v>Ba2</v>
          </cell>
        </row>
        <row r="916">
          <cell r="C916" t="str">
            <v>Ba2</v>
          </cell>
        </row>
        <row r="917">
          <cell r="C917" t="str">
            <v>Ba2</v>
          </cell>
        </row>
        <row r="918">
          <cell r="C918" t="str">
            <v>Ba2</v>
          </cell>
        </row>
        <row r="919">
          <cell r="C919" t="str">
            <v>Ba2</v>
          </cell>
        </row>
        <row r="920">
          <cell r="C920" t="str">
            <v>Ba2</v>
          </cell>
        </row>
        <row r="921">
          <cell r="C921" t="str">
            <v>Ba2</v>
          </cell>
        </row>
        <row r="922">
          <cell r="C922" t="str">
            <v>Ba2</v>
          </cell>
        </row>
        <row r="923">
          <cell r="C923" t="str">
            <v>Ba2</v>
          </cell>
        </row>
        <row r="924">
          <cell r="C924" t="str">
            <v>Ba2</v>
          </cell>
        </row>
        <row r="925">
          <cell r="C925" t="str">
            <v>Ba2</v>
          </cell>
        </row>
        <row r="926">
          <cell r="C926" t="str">
            <v>Ba2</v>
          </cell>
        </row>
        <row r="927">
          <cell r="C927" t="str">
            <v>Ba1</v>
          </cell>
        </row>
        <row r="928">
          <cell r="C928" t="str">
            <v>Ba1</v>
          </cell>
        </row>
        <row r="929">
          <cell r="C929" t="str">
            <v>Ba1</v>
          </cell>
        </row>
        <row r="930">
          <cell r="C930" t="str">
            <v>Ba1</v>
          </cell>
        </row>
        <row r="931">
          <cell r="C931" t="str">
            <v>Ba1</v>
          </cell>
        </row>
        <row r="932">
          <cell r="C932" t="str">
            <v>Ba1</v>
          </cell>
        </row>
        <row r="933">
          <cell r="C933" t="str">
            <v>Ba1</v>
          </cell>
        </row>
        <row r="934">
          <cell r="C934" t="str">
            <v>Ba1</v>
          </cell>
        </row>
        <row r="935">
          <cell r="C935" t="str">
            <v>Ba1</v>
          </cell>
        </row>
        <row r="936">
          <cell r="C936" t="str">
            <v>Ba1</v>
          </cell>
        </row>
        <row r="937">
          <cell r="C937" t="str">
            <v>Ba1</v>
          </cell>
        </row>
        <row r="938">
          <cell r="C938" t="str">
            <v>Ba1</v>
          </cell>
        </row>
        <row r="939">
          <cell r="C939" t="str">
            <v>Ba1</v>
          </cell>
        </row>
        <row r="940">
          <cell r="C940" t="str">
            <v>Ba1</v>
          </cell>
        </row>
        <row r="941">
          <cell r="C941" t="str">
            <v>Ba1</v>
          </cell>
        </row>
        <row r="942">
          <cell r="C942" t="str">
            <v>Ba1</v>
          </cell>
        </row>
        <row r="943">
          <cell r="C943" t="str">
            <v>Ba2</v>
          </cell>
        </row>
        <row r="944">
          <cell r="C944" t="str">
            <v>Ba2</v>
          </cell>
        </row>
        <row r="945">
          <cell r="C945" t="str">
            <v>Ba3</v>
          </cell>
        </row>
        <row r="946">
          <cell r="C946" t="str">
            <v>Ba3</v>
          </cell>
        </row>
        <row r="947">
          <cell r="C947" t="str">
            <v>Ba3</v>
          </cell>
        </row>
        <row r="948">
          <cell r="C948" t="str">
            <v>Ba3</v>
          </cell>
        </row>
        <row r="949">
          <cell r="C949" t="str">
            <v>Ba3</v>
          </cell>
        </row>
        <row r="950">
          <cell r="C950" t="str">
            <v>Ba3</v>
          </cell>
        </row>
        <row r="951">
          <cell r="C951" t="str">
            <v>Ba2</v>
          </cell>
        </row>
        <row r="952">
          <cell r="C952" t="str">
            <v>Ba2</v>
          </cell>
        </row>
        <row r="953">
          <cell r="C953" t="str">
            <v>Ba2</v>
          </cell>
        </row>
        <row r="954">
          <cell r="C954" t="str">
            <v>Ba2</v>
          </cell>
        </row>
        <row r="955">
          <cell r="C955" t="str">
            <v>Ba1</v>
          </cell>
        </row>
        <row r="956">
          <cell r="C956" t="str">
            <v>Ba1</v>
          </cell>
        </row>
        <row r="957">
          <cell r="C957" t="str">
            <v>Ba1</v>
          </cell>
        </row>
        <row r="958">
          <cell r="C958" t="str">
            <v>Ba1</v>
          </cell>
        </row>
        <row r="959">
          <cell r="C959" t="str">
            <v>Ba1</v>
          </cell>
        </row>
        <row r="960">
          <cell r="C960" t="str">
            <v>Ba1</v>
          </cell>
        </row>
        <row r="961">
          <cell r="C961" t="str">
            <v>Ba1</v>
          </cell>
        </row>
        <row r="962">
          <cell r="C962" t="str">
            <v>Ba1</v>
          </cell>
        </row>
        <row r="963">
          <cell r="C963" t="str">
            <v>Ba1</v>
          </cell>
        </row>
        <row r="964">
          <cell r="C964" t="str">
            <v>Ba1</v>
          </cell>
        </row>
        <row r="965">
          <cell r="C965" t="str">
            <v>Ba1</v>
          </cell>
        </row>
        <row r="966">
          <cell r="C966" t="str">
            <v>Ba1</v>
          </cell>
        </row>
        <row r="967">
          <cell r="C967" t="str">
            <v>Ba1</v>
          </cell>
        </row>
        <row r="968">
          <cell r="C968" t="str">
            <v>Ba1</v>
          </cell>
        </row>
        <row r="969">
          <cell r="C969" t="str">
            <v>Ba1</v>
          </cell>
        </row>
        <row r="970">
          <cell r="C970" t="str">
            <v>Ba1</v>
          </cell>
        </row>
        <row r="971">
          <cell r="C971" t="str">
            <v>Ba1</v>
          </cell>
        </row>
        <row r="972">
          <cell r="C972" t="str">
            <v>Ba1</v>
          </cell>
        </row>
        <row r="973">
          <cell r="C973" t="str">
            <v>Ba1</v>
          </cell>
        </row>
        <row r="975">
          <cell r="C975" t="str">
            <v>Caa1</v>
          </cell>
        </row>
        <row r="976">
          <cell r="C976" t="str">
            <v>Caa1</v>
          </cell>
        </row>
        <row r="977">
          <cell r="C977" t="str">
            <v>Caa1</v>
          </cell>
        </row>
        <row r="978">
          <cell r="C978" t="str">
            <v>Caa1</v>
          </cell>
        </row>
        <row r="980">
          <cell r="C980" t="str">
            <v>A1</v>
          </cell>
        </row>
        <row r="981">
          <cell r="C981" t="str">
            <v>A1</v>
          </cell>
        </row>
        <row r="982">
          <cell r="C982" t="str">
            <v>A1</v>
          </cell>
        </row>
        <row r="983">
          <cell r="C983" t="str">
            <v>A1</v>
          </cell>
        </row>
        <row r="984">
          <cell r="C984" t="str">
            <v>A1</v>
          </cell>
        </row>
        <row r="985">
          <cell r="C985" t="str">
            <v>A1</v>
          </cell>
        </row>
        <row r="986">
          <cell r="C986" t="str">
            <v>A1</v>
          </cell>
        </row>
        <row r="987">
          <cell r="C987" t="str">
            <v>A1</v>
          </cell>
        </row>
        <row r="988">
          <cell r="C988" t="str">
            <v>A1</v>
          </cell>
        </row>
        <row r="989">
          <cell r="C989" t="str">
            <v>A1</v>
          </cell>
        </row>
        <row r="990">
          <cell r="C990" t="str">
            <v>A1</v>
          </cell>
        </row>
        <row r="991">
          <cell r="C991" t="str">
            <v>A1</v>
          </cell>
        </row>
        <row r="992">
          <cell r="C992" t="str">
            <v>A1</v>
          </cell>
        </row>
        <row r="993">
          <cell r="C993" t="str">
            <v>A1</v>
          </cell>
        </row>
        <row r="994">
          <cell r="C994" t="str">
            <v>A1</v>
          </cell>
        </row>
        <row r="995">
          <cell r="C995" t="str">
            <v>A1</v>
          </cell>
        </row>
        <row r="996">
          <cell r="C996" t="str">
            <v>A1</v>
          </cell>
        </row>
        <row r="997">
          <cell r="C997" t="str">
            <v>A1</v>
          </cell>
        </row>
        <row r="998">
          <cell r="C998" t="str">
            <v>A1</v>
          </cell>
        </row>
        <row r="999">
          <cell r="C999" t="str">
            <v>A1</v>
          </cell>
        </row>
        <row r="1000">
          <cell r="C1000" t="str">
            <v>A1</v>
          </cell>
        </row>
        <row r="1001">
          <cell r="C1001" t="str">
            <v>A1</v>
          </cell>
        </row>
        <row r="1002">
          <cell r="C1002" t="str">
            <v>A1</v>
          </cell>
        </row>
        <row r="1003">
          <cell r="C1003" t="str">
            <v>A1</v>
          </cell>
        </row>
        <row r="1004">
          <cell r="C1004" t="str">
            <v>A1</v>
          </cell>
        </row>
        <row r="1005">
          <cell r="C1005" t="str">
            <v>A1</v>
          </cell>
        </row>
        <row r="1006">
          <cell r="C1006" t="str">
            <v>A1</v>
          </cell>
        </row>
        <row r="1007">
          <cell r="C1007" t="str">
            <v>A1</v>
          </cell>
        </row>
        <row r="1008">
          <cell r="C1008" t="str">
            <v>A1</v>
          </cell>
        </row>
        <row r="1009">
          <cell r="C1009" t="str">
            <v>A1</v>
          </cell>
        </row>
        <row r="1010">
          <cell r="C1010" t="str">
            <v>A1</v>
          </cell>
        </row>
        <row r="1011">
          <cell r="C1011" t="str">
            <v>A1</v>
          </cell>
        </row>
        <row r="1012">
          <cell r="C1012" t="str">
            <v>A1</v>
          </cell>
        </row>
        <row r="1013">
          <cell r="C1013" t="str">
            <v>A1</v>
          </cell>
        </row>
        <row r="1014">
          <cell r="C1014" t="str">
            <v>A1</v>
          </cell>
        </row>
        <row r="1015">
          <cell r="C1015" t="str">
            <v>A1</v>
          </cell>
        </row>
        <row r="1016">
          <cell r="C1016" t="str">
            <v>A1</v>
          </cell>
        </row>
        <row r="1017">
          <cell r="C1017" t="str">
            <v>A1</v>
          </cell>
        </row>
        <row r="1018">
          <cell r="C1018" t="str">
            <v>A1</v>
          </cell>
        </row>
        <row r="1019">
          <cell r="C1019" t="str">
            <v>A1</v>
          </cell>
        </row>
        <row r="1020">
          <cell r="C1020" t="str">
            <v>A1</v>
          </cell>
        </row>
        <row r="1021">
          <cell r="C1021" t="str">
            <v>A1</v>
          </cell>
        </row>
        <row r="1023">
          <cell r="C1023" t="str">
            <v>Aa1</v>
          </cell>
        </row>
        <row r="1024">
          <cell r="C1024" t="str">
            <v>Aa1</v>
          </cell>
        </row>
        <row r="1025">
          <cell r="C1025" t="str">
            <v>Aa1</v>
          </cell>
        </row>
        <row r="1026">
          <cell r="C1026" t="str">
            <v>Aa1</v>
          </cell>
        </row>
        <row r="1027">
          <cell r="C1027" t="str">
            <v>Aa1</v>
          </cell>
        </row>
        <row r="1028">
          <cell r="C1028" t="str">
            <v>Aa1</v>
          </cell>
        </row>
        <row r="1029">
          <cell r="C1029" t="str">
            <v>Aa1</v>
          </cell>
        </row>
        <row r="1030">
          <cell r="C1030" t="str">
            <v>Aa1</v>
          </cell>
        </row>
        <row r="1031">
          <cell r="C1031" t="str">
            <v>Aa1</v>
          </cell>
        </row>
        <row r="1032">
          <cell r="C1032" t="str">
            <v>Aa1</v>
          </cell>
        </row>
        <row r="1033">
          <cell r="C1033" t="str">
            <v>Aa1</v>
          </cell>
        </row>
        <row r="1034">
          <cell r="C1034" t="str">
            <v>Aa1</v>
          </cell>
        </row>
        <row r="1036">
          <cell r="C1036" t="str">
            <v>Aa2</v>
          </cell>
        </row>
        <row r="1037">
          <cell r="C1037" t="str">
            <v>Aa2</v>
          </cell>
        </row>
        <row r="1038">
          <cell r="C1038" t="str">
            <v>Aa2</v>
          </cell>
        </row>
        <row r="1039">
          <cell r="C1039" t="str">
            <v>Aa2</v>
          </cell>
        </row>
        <row r="1040">
          <cell r="C1040" t="str">
            <v>Aa2</v>
          </cell>
        </row>
        <row r="1041">
          <cell r="C1041" t="str">
            <v>Aa2</v>
          </cell>
        </row>
        <row r="1042">
          <cell r="C1042" t="str">
            <v>Aa2</v>
          </cell>
        </row>
        <row r="1043">
          <cell r="C1043" t="str">
            <v>Aa2</v>
          </cell>
        </row>
        <row r="1044">
          <cell r="C1044" t="str">
            <v>Aa2</v>
          </cell>
        </row>
        <row r="1045">
          <cell r="C1045" t="str">
            <v>Aa2</v>
          </cell>
        </row>
        <row r="1046">
          <cell r="C1046" t="str">
            <v>Aa2</v>
          </cell>
        </row>
        <row r="1047">
          <cell r="C1047" t="str">
            <v>Aa2</v>
          </cell>
        </row>
        <row r="1048">
          <cell r="C1048" t="str">
            <v>Aa2</v>
          </cell>
        </row>
        <row r="1049">
          <cell r="C1049" t="str">
            <v>Aa2</v>
          </cell>
        </row>
        <row r="1050">
          <cell r="C1050" t="str">
            <v>Aa2</v>
          </cell>
        </row>
        <row r="1051">
          <cell r="C1051" t="str">
            <v>Aa2</v>
          </cell>
        </row>
        <row r="1052">
          <cell r="C1052" t="str">
            <v>Aa2</v>
          </cell>
        </row>
        <row r="1053">
          <cell r="C1053" t="str">
            <v>Aa2</v>
          </cell>
        </row>
        <row r="1054">
          <cell r="C1054" t="str">
            <v>Aa2</v>
          </cell>
        </row>
        <row r="1055">
          <cell r="C1055" t="str">
            <v>Aa2</v>
          </cell>
        </row>
        <row r="1056">
          <cell r="C1056" t="str">
            <v>Aa2</v>
          </cell>
        </row>
        <row r="1057">
          <cell r="C1057" t="str">
            <v>Aa2</v>
          </cell>
        </row>
        <row r="1058">
          <cell r="C1058" t="str">
            <v>Aa2</v>
          </cell>
        </row>
        <row r="1059">
          <cell r="C1059" t="str">
            <v>Aa2</v>
          </cell>
        </row>
        <row r="1060">
          <cell r="C1060" t="str">
            <v>Aa2</v>
          </cell>
        </row>
        <row r="1061">
          <cell r="C1061" t="str">
            <v>Aa2</v>
          </cell>
        </row>
        <row r="1062">
          <cell r="C1062" t="str">
            <v>Aa2</v>
          </cell>
        </row>
        <row r="1063">
          <cell r="C1063" t="str">
            <v>Aa2</v>
          </cell>
        </row>
        <row r="1065">
          <cell r="C1065" t="str">
            <v>A1</v>
          </cell>
        </row>
        <row r="1066">
          <cell r="C1066" t="str">
            <v>A1</v>
          </cell>
        </row>
        <row r="1067">
          <cell r="C1067" t="str">
            <v>A1</v>
          </cell>
        </row>
        <row r="1068">
          <cell r="C1068" t="str">
            <v>A1</v>
          </cell>
        </row>
        <row r="1069">
          <cell r="C1069" t="str">
            <v>A1</v>
          </cell>
        </row>
        <row r="1070">
          <cell r="C1070" t="str">
            <v>A1</v>
          </cell>
        </row>
        <row r="1071">
          <cell r="C1071" t="str">
            <v>A1</v>
          </cell>
        </row>
        <row r="1072">
          <cell r="C1072" t="str">
            <v>A1</v>
          </cell>
        </row>
        <row r="1073">
          <cell r="C1073" t="str">
            <v>A1</v>
          </cell>
        </row>
        <row r="1074">
          <cell r="C1074" t="str">
            <v>A1</v>
          </cell>
        </row>
        <row r="1075">
          <cell r="C1075" t="str">
            <v>A1</v>
          </cell>
        </row>
        <row r="1076">
          <cell r="C1076" t="str">
            <v>A1</v>
          </cell>
        </row>
        <row r="1077">
          <cell r="C1077" t="str">
            <v>A1</v>
          </cell>
        </row>
        <row r="1078">
          <cell r="C1078" t="str">
            <v>A1</v>
          </cell>
        </row>
        <row r="1079">
          <cell r="C1079" t="str">
            <v>A1</v>
          </cell>
        </row>
        <row r="1080">
          <cell r="C1080" t="str">
            <v>A1</v>
          </cell>
        </row>
        <row r="1081">
          <cell r="C1081" t="str">
            <v>A1</v>
          </cell>
        </row>
        <row r="1082">
          <cell r="C1082" t="str">
            <v>A1</v>
          </cell>
        </row>
        <row r="1083">
          <cell r="C1083" t="str">
            <v>A1</v>
          </cell>
        </row>
        <row r="1084">
          <cell r="C1084" t="str">
            <v>A1</v>
          </cell>
        </row>
        <row r="1086">
          <cell r="C1086" t="str">
            <v>Baa2</v>
          </cell>
        </row>
        <row r="1087">
          <cell r="C1087" t="str">
            <v>Baa2</v>
          </cell>
        </row>
        <row r="1088">
          <cell r="C1088" t="str">
            <v>Baa2</v>
          </cell>
        </row>
        <row r="1089">
          <cell r="C1089" t="str">
            <v>Baa2</v>
          </cell>
        </row>
        <row r="1090">
          <cell r="C1090" t="str">
            <v>Baa2</v>
          </cell>
        </row>
        <row r="1091">
          <cell r="C1091" t="str">
            <v>Baa2</v>
          </cell>
        </row>
        <row r="1092">
          <cell r="C1092" t="str">
            <v>Baa1</v>
          </cell>
        </row>
        <row r="1093">
          <cell r="C1093" t="str">
            <v>Baa1</v>
          </cell>
        </row>
        <row r="1094">
          <cell r="C1094" t="str">
            <v>Baa1</v>
          </cell>
        </row>
        <row r="1095">
          <cell r="C1095" t="str">
            <v>Baa1</v>
          </cell>
        </row>
        <row r="1096">
          <cell r="C1096" t="str">
            <v>Baa1</v>
          </cell>
        </row>
        <row r="1097">
          <cell r="C1097" t="str">
            <v>Baa1</v>
          </cell>
        </row>
        <row r="1098">
          <cell r="C1098" t="str">
            <v>Baa1</v>
          </cell>
        </row>
        <row r="1099">
          <cell r="C1099" t="str">
            <v>Baa1</v>
          </cell>
        </row>
        <row r="1101">
          <cell r="C1101" t="str">
            <v>A2</v>
          </cell>
        </row>
        <row r="1102">
          <cell r="C1102" t="str">
            <v>A2</v>
          </cell>
        </row>
        <row r="1103">
          <cell r="C1103" t="str">
            <v>A2</v>
          </cell>
        </row>
        <row r="1104">
          <cell r="C1104" t="str">
            <v>A2</v>
          </cell>
        </row>
        <row r="1105">
          <cell r="C1105" t="str">
            <v>A2</v>
          </cell>
        </row>
        <row r="1106">
          <cell r="C1106" t="str">
            <v>A2</v>
          </cell>
        </row>
        <row r="1107">
          <cell r="C1107" t="str">
            <v>A2</v>
          </cell>
        </row>
        <row r="1108">
          <cell r="C1108" t="str">
            <v>A2</v>
          </cell>
        </row>
        <row r="1109">
          <cell r="C1109" t="str">
            <v>A2</v>
          </cell>
        </row>
        <row r="1110">
          <cell r="C1110" t="str">
            <v>A2</v>
          </cell>
        </row>
        <row r="1111">
          <cell r="C1111" t="str">
            <v>A2</v>
          </cell>
        </row>
        <row r="1112">
          <cell r="C1112" t="str">
            <v>A2</v>
          </cell>
        </row>
        <row r="1113">
          <cell r="C1113" t="str">
            <v>A2</v>
          </cell>
        </row>
        <row r="1114">
          <cell r="C1114" t="str">
            <v>A2</v>
          </cell>
        </row>
        <row r="1115">
          <cell r="C1115" t="str">
            <v>A2</v>
          </cell>
        </row>
        <row r="1116">
          <cell r="C1116" t="str">
            <v>A2</v>
          </cell>
        </row>
        <row r="1117">
          <cell r="C1117" t="str">
            <v>A2</v>
          </cell>
        </row>
        <row r="1118">
          <cell r="C1118" t="str">
            <v>A2</v>
          </cell>
        </row>
        <row r="1119">
          <cell r="C1119" t="str">
            <v>A2</v>
          </cell>
        </row>
        <row r="1120">
          <cell r="C1120" t="str">
            <v>A2</v>
          </cell>
        </row>
        <row r="1121">
          <cell r="C1121" t="str">
            <v>A2</v>
          </cell>
        </row>
        <row r="1122">
          <cell r="C1122" t="str">
            <v>A2</v>
          </cell>
        </row>
        <row r="1123">
          <cell r="C1123" t="str">
            <v>A2</v>
          </cell>
        </row>
        <row r="1124">
          <cell r="C1124" t="str">
            <v>A2</v>
          </cell>
        </row>
        <row r="1125">
          <cell r="C1125" t="str">
            <v>A2</v>
          </cell>
        </row>
        <row r="1126">
          <cell r="C1126" t="str">
            <v>A2</v>
          </cell>
        </row>
        <row r="1127">
          <cell r="C1127" t="str">
            <v>A2</v>
          </cell>
        </row>
        <row r="1128">
          <cell r="C1128" t="str">
            <v>A2</v>
          </cell>
        </row>
        <row r="1129">
          <cell r="C1129" t="str">
            <v>A2</v>
          </cell>
        </row>
        <row r="1130">
          <cell r="C1130" t="str">
            <v>A2</v>
          </cell>
        </row>
        <row r="1131">
          <cell r="C1131" t="str">
            <v>A2</v>
          </cell>
        </row>
        <row r="1132">
          <cell r="C1132" t="str">
            <v>A2</v>
          </cell>
        </row>
        <row r="1133">
          <cell r="C1133" t="str">
            <v>A2</v>
          </cell>
        </row>
        <row r="1134">
          <cell r="C1134" t="str">
            <v>A2</v>
          </cell>
        </row>
        <row r="1135">
          <cell r="C1135" t="str">
            <v>A2</v>
          </cell>
        </row>
        <row r="1136">
          <cell r="C1136" t="str">
            <v>A2</v>
          </cell>
        </row>
        <row r="1137">
          <cell r="C1137" t="str">
            <v>A2</v>
          </cell>
        </row>
        <row r="1138">
          <cell r="C1138" t="str">
            <v>A2</v>
          </cell>
        </row>
        <row r="1139">
          <cell r="C1139" t="str">
            <v>A2</v>
          </cell>
        </row>
        <row r="1140">
          <cell r="C1140" t="str">
            <v>A2</v>
          </cell>
        </row>
        <row r="1141">
          <cell r="C1141" t="str">
            <v>A2</v>
          </cell>
        </row>
        <row r="1142">
          <cell r="C1142" t="str">
            <v>A2</v>
          </cell>
        </row>
        <row r="1143">
          <cell r="C1143" t="str">
            <v>A2</v>
          </cell>
        </row>
        <row r="1144">
          <cell r="C1144" t="str">
            <v>A2</v>
          </cell>
        </row>
        <row r="1145">
          <cell r="C1145" t="str">
            <v>A2</v>
          </cell>
        </row>
        <row r="1146">
          <cell r="C1146" t="str">
            <v>A2</v>
          </cell>
        </row>
        <row r="1147">
          <cell r="C1147" t="str">
            <v>A2</v>
          </cell>
        </row>
        <row r="1148">
          <cell r="C1148" t="str">
            <v>A2</v>
          </cell>
        </row>
        <row r="1149">
          <cell r="C1149" t="str">
            <v>A2</v>
          </cell>
        </row>
        <row r="1150">
          <cell r="C1150" t="str">
            <v>A2</v>
          </cell>
        </row>
        <row r="1151">
          <cell r="C1151" t="str">
            <v>A2</v>
          </cell>
        </row>
        <row r="1152">
          <cell r="C1152" t="str">
            <v>A2</v>
          </cell>
        </row>
        <row r="1153">
          <cell r="C1153" t="str">
            <v>A2</v>
          </cell>
        </row>
        <row r="1154">
          <cell r="C1154" t="str">
            <v>A2</v>
          </cell>
        </row>
        <row r="1155">
          <cell r="C1155" t="str">
            <v>A2</v>
          </cell>
        </row>
        <row r="1156">
          <cell r="C1156" t="str">
            <v>A2</v>
          </cell>
        </row>
        <row r="1157">
          <cell r="C1157" t="str">
            <v>A2</v>
          </cell>
        </row>
        <row r="1158">
          <cell r="C1158" t="str">
            <v>A2</v>
          </cell>
        </row>
        <row r="1159">
          <cell r="C1159" t="str">
            <v>A2</v>
          </cell>
        </row>
        <row r="1160">
          <cell r="C1160" t="str">
            <v>A2</v>
          </cell>
        </row>
        <row r="1161">
          <cell r="C1161" t="str">
            <v>A2</v>
          </cell>
        </row>
        <row r="1162">
          <cell r="C1162" t="str">
            <v>A2</v>
          </cell>
        </row>
        <row r="1163">
          <cell r="C1163" t="str">
            <v>A2</v>
          </cell>
        </row>
        <row r="1164">
          <cell r="C1164" t="str">
            <v>A2</v>
          </cell>
        </row>
        <row r="1165">
          <cell r="C1165" t="str">
            <v>A2</v>
          </cell>
        </row>
        <row r="1166">
          <cell r="C1166" t="str">
            <v>A2</v>
          </cell>
        </row>
        <row r="1167">
          <cell r="C1167" t="str">
            <v>A2</v>
          </cell>
        </row>
        <row r="1168">
          <cell r="C1168" t="str">
            <v>A2</v>
          </cell>
        </row>
        <row r="1169">
          <cell r="C1169" t="str">
            <v>A2</v>
          </cell>
        </row>
        <row r="1170">
          <cell r="C1170" t="str">
            <v>A2</v>
          </cell>
        </row>
        <row r="1171">
          <cell r="C1171" t="str">
            <v>A2</v>
          </cell>
        </row>
        <row r="1172">
          <cell r="C1172" t="str">
            <v>A2</v>
          </cell>
        </row>
        <row r="1173">
          <cell r="C1173" t="str">
            <v>A2</v>
          </cell>
        </row>
        <row r="1174">
          <cell r="C1174" t="str">
            <v>A2</v>
          </cell>
        </row>
        <row r="1175">
          <cell r="C1175" t="str">
            <v>A2</v>
          </cell>
        </row>
        <row r="1176">
          <cell r="C1176" t="str">
            <v>A2</v>
          </cell>
        </row>
        <row r="1177">
          <cell r="C1177" t="str">
            <v>A2</v>
          </cell>
        </row>
        <row r="1178">
          <cell r="C1178" t="str">
            <v>A2</v>
          </cell>
        </row>
        <row r="1179">
          <cell r="C1179" t="str">
            <v>A2</v>
          </cell>
        </row>
        <row r="1180">
          <cell r="C1180" t="str">
            <v>A2</v>
          </cell>
        </row>
        <row r="1181">
          <cell r="C1181" t="str">
            <v>A2</v>
          </cell>
        </row>
        <row r="1182">
          <cell r="C1182" t="str">
            <v>A2</v>
          </cell>
        </row>
        <row r="1183">
          <cell r="C1183" t="str">
            <v>A3</v>
          </cell>
        </row>
        <row r="1184">
          <cell r="C1184" t="str">
            <v>A3</v>
          </cell>
        </row>
        <row r="1185">
          <cell r="C1185" t="str">
            <v>A3</v>
          </cell>
        </row>
        <row r="1186">
          <cell r="C1186" t="str">
            <v>A3</v>
          </cell>
        </row>
        <row r="1187">
          <cell r="C1187" t="str">
            <v>A3</v>
          </cell>
        </row>
        <row r="1189">
          <cell r="C1189" t="str">
            <v>Ba2</v>
          </cell>
        </row>
        <row r="1190">
          <cell r="C1190" t="str">
            <v>Ba2</v>
          </cell>
        </row>
        <row r="1191">
          <cell r="C1191" t="str">
            <v>Ba2</v>
          </cell>
        </row>
        <row r="1192">
          <cell r="C1192" t="str">
            <v>Ba1</v>
          </cell>
        </row>
        <row r="1193">
          <cell r="C1193" t="str">
            <v>Ba1</v>
          </cell>
        </row>
        <row r="1194">
          <cell r="C1194" t="str">
            <v>Ba1</v>
          </cell>
        </row>
        <row r="1195">
          <cell r="C1195" t="str">
            <v>Ba1</v>
          </cell>
        </row>
        <row r="1196">
          <cell r="C1196" t="str">
            <v>Ba2</v>
          </cell>
        </row>
        <row r="1197">
          <cell r="C1197" t="str">
            <v>Ba2</v>
          </cell>
        </row>
        <row r="1198">
          <cell r="C1198" t="str">
            <v>Ba2</v>
          </cell>
        </row>
        <row r="1199">
          <cell r="C1199" t="str">
            <v>Ba2</v>
          </cell>
        </row>
        <row r="1200">
          <cell r="C1200" t="str">
            <v>Ba2</v>
          </cell>
        </row>
        <row r="1201">
          <cell r="C1201" t="str">
            <v>Ba2</v>
          </cell>
        </row>
        <row r="1202">
          <cell r="C1202" t="str">
            <v>Ba2</v>
          </cell>
        </row>
        <row r="1203">
          <cell r="C1203" t="str">
            <v>Ba2</v>
          </cell>
        </row>
        <row r="1205">
          <cell r="C1205" t="str">
            <v>Ba3</v>
          </cell>
        </row>
        <row r="1206">
          <cell r="C1206" t="str">
            <v>Ba3</v>
          </cell>
        </row>
        <row r="1207">
          <cell r="C1207" t="str">
            <v>Ba3</v>
          </cell>
        </row>
        <row r="1208">
          <cell r="C1208" t="str">
            <v>Ba3</v>
          </cell>
        </row>
        <row r="1209">
          <cell r="C1209" t="str">
            <v>Ba3</v>
          </cell>
        </row>
        <row r="1210">
          <cell r="C1210" t="str">
            <v>Ba3</v>
          </cell>
        </row>
        <row r="1211">
          <cell r="C1211" t="str">
            <v>Ba3</v>
          </cell>
        </row>
        <row r="1212">
          <cell r="C1212" t="str">
            <v>Ba3</v>
          </cell>
        </row>
        <row r="1213">
          <cell r="C1213" t="str">
            <v>Ba3</v>
          </cell>
        </row>
        <row r="1214">
          <cell r="C1214" t="str">
            <v>Ba3</v>
          </cell>
        </row>
        <row r="1215">
          <cell r="C1215" t="str">
            <v>Ba3</v>
          </cell>
        </row>
        <row r="1216">
          <cell r="C1216" t="str">
            <v>Ba3</v>
          </cell>
        </row>
        <row r="1217">
          <cell r="C1217" t="str">
            <v>Ba2</v>
          </cell>
        </row>
        <row r="1218">
          <cell r="C1218" t="str">
            <v>Ba2</v>
          </cell>
        </row>
        <row r="1219">
          <cell r="C1219" t="str">
            <v>Ba2</v>
          </cell>
        </row>
        <row r="1220">
          <cell r="C1220" t="str">
            <v>Ba2</v>
          </cell>
        </row>
        <row r="1221">
          <cell r="C1221" t="str">
            <v>Ba2</v>
          </cell>
        </row>
        <row r="1222">
          <cell r="C1222" t="str">
            <v>Ba2</v>
          </cell>
        </row>
        <row r="1223">
          <cell r="C1223" t="str">
            <v>Ba2</v>
          </cell>
        </row>
        <row r="1224">
          <cell r="C1224" t="str">
            <v>Ba2</v>
          </cell>
        </row>
        <row r="1225">
          <cell r="C1225" t="str">
            <v>Ba2</v>
          </cell>
        </row>
        <row r="1226">
          <cell r="C1226" t="str">
            <v>Ba2</v>
          </cell>
        </row>
        <row r="1227">
          <cell r="C1227" t="str">
            <v>Ba2</v>
          </cell>
        </row>
        <row r="1228">
          <cell r="C1228" t="str">
            <v>Ba2</v>
          </cell>
        </row>
        <row r="1229">
          <cell r="C1229" t="str">
            <v>Ba2</v>
          </cell>
        </row>
        <row r="1230">
          <cell r="C1230" t="str">
            <v>Ba2</v>
          </cell>
        </row>
        <row r="1231">
          <cell r="C1231" t="str">
            <v>Ba2</v>
          </cell>
        </row>
        <row r="1232">
          <cell r="C1232" t="str">
            <v>Ba2</v>
          </cell>
        </row>
        <row r="1233">
          <cell r="C1233" t="str">
            <v>Ba2</v>
          </cell>
        </row>
        <row r="1234">
          <cell r="C1234" t="str">
            <v>Ba2</v>
          </cell>
        </row>
        <row r="1235">
          <cell r="C1235" t="str">
            <v>Ba2</v>
          </cell>
        </row>
        <row r="1236">
          <cell r="C1236" t="str">
            <v>Ba2</v>
          </cell>
        </row>
        <row r="1237">
          <cell r="C1237" t="str">
            <v>Ba2</v>
          </cell>
        </row>
        <row r="1238">
          <cell r="C1238" t="str">
            <v>Ba2</v>
          </cell>
        </row>
        <row r="1239">
          <cell r="C1239" t="str">
            <v>Ba2</v>
          </cell>
        </row>
        <row r="1240">
          <cell r="C1240" t="str">
            <v>Ba2</v>
          </cell>
        </row>
        <row r="1241">
          <cell r="C1241" t="str">
            <v>Ba2</v>
          </cell>
        </row>
        <row r="1243">
          <cell r="C1243" t="str">
            <v>B3</v>
          </cell>
        </row>
        <row r="1244">
          <cell r="C1244" t="str">
            <v>B3</v>
          </cell>
        </row>
        <row r="1245">
          <cell r="C1245" t="str">
            <v>B3</v>
          </cell>
        </row>
        <row r="1246">
          <cell r="C1246" t="str">
            <v>B3</v>
          </cell>
        </row>
        <row r="1247">
          <cell r="C1247" t="str">
            <v>B3</v>
          </cell>
        </row>
        <row r="1248">
          <cell r="C1248" t="str">
            <v>B3</v>
          </cell>
        </row>
        <row r="1249">
          <cell r="C1249" t="str">
            <v>B2</v>
          </cell>
        </row>
        <row r="1250">
          <cell r="C1250" t="str">
            <v>B2</v>
          </cell>
        </row>
        <row r="1251">
          <cell r="C1251" t="str">
            <v>B2</v>
          </cell>
        </row>
        <row r="1253">
          <cell r="C1253" t="str">
            <v>B3</v>
          </cell>
        </row>
        <row r="1254">
          <cell r="C1254" t="str">
            <v>B3</v>
          </cell>
        </row>
        <row r="1255">
          <cell r="C1255" t="str">
            <v>B3</v>
          </cell>
        </row>
        <row r="1256">
          <cell r="C1256" t="str">
            <v>B3</v>
          </cell>
        </row>
        <row r="1257">
          <cell r="C1257" t="str">
            <v>B3</v>
          </cell>
        </row>
        <row r="1258">
          <cell r="C1258" t="str">
            <v>B3</v>
          </cell>
        </row>
        <row r="1259">
          <cell r="C1259" t="str">
            <v>B3</v>
          </cell>
        </row>
        <row r="1260">
          <cell r="C1260" t="str">
            <v>B3</v>
          </cell>
        </row>
        <row r="1261">
          <cell r="C1261" t="str">
            <v>B3</v>
          </cell>
        </row>
        <row r="1262">
          <cell r="C1262" t="str">
            <v>B3</v>
          </cell>
        </row>
        <row r="1263">
          <cell r="C1263" t="str">
            <v>B3</v>
          </cell>
        </row>
        <row r="1264">
          <cell r="C1264" t="str">
            <v>B3</v>
          </cell>
        </row>
        <row r="1265">
          <cell r="C1265" t="str">
            <v>B3</v>
          </cell>
        </row>
        <row r="1266">
          <cell r="C1266" t="str">
            <v>B3</v>
          </cell>
        </row>
        <row r="1267">
          <cell r="C1267" t="str">
            <v>B2</v>
          </cell>
        </row>
        <row r="1268">
          <cell r="C1268" t="str">
            <v>B2</v>
          </cell>
        </row>
        <row r="1269">
          <cell r="C1269" t="str">
            <v>B2</v>
          </cell>
        </row>
        <row r="1270">
          <cell r="C1270" t="str">
            <v>B2</v>
          </cell>
        </row>
        <row r="1271">
          <cell r="C1271" t="str">
            <v>B3</v>
          </cell>
        </row>
        <row r="1272">
          <cell r="C1272" t="str">
            <v>B3</v>
          </cell>
        </row>
        <row r="1273">
          <cell r="C1273" t="str">
            <v>B3</v>
          </cell>
        </row>
        <row r="1275">
          <cell r="C1275" t="str">
            <v>Ba3</v>
          </cell>
        </row>
        <row r="1276">
          <cell r="C1276" t="str">
            <v>Ba3</v>
          </cell>
        </row>
        <row r="1277">
          <cell r="C1277" t="str">
            <v>Ba3</v>
          </cell>
        </row>
        <row r="1278">
          <cell r="C1278" t="str">
            <v>Ba3</v>
          </cell>
        </row>
        <row r="1279">
          <cell r="C1279" t="str">
            <v>Ba3</v>
          </cell>
        </row>
        <row r="1280">
          <cell r="C1280" t="str">
            <v>Ba3</v>
          </cell>
        </row>
        <row r="1281">
          <cell r="C1281" t="str">
            <v>Ba3</v>
          </cell>
        </row>
        <row r="1282">
          <cell r="C1282" t="str">
            <v>Ba3</v>
          </cell>
        </row>
        <row r="1283">
          <cell r="C1283" t="str">
            <v>Ba3</v>
          </cell>
        </row>
        <row r="1284">
          <cell r="C1284" t="str">
            <v>Ba3</v>
          </cell>
        </row>
        <row r="1285">
          <cell r="C1285" t="str">
            <v>Ba3</v>
          </cell>
        </row>
        <row r="1286">
          <cell r="C1286" t="str">
            <v>Ba3</v>
          </cell>
        </row>
        <row r="1287">
          <cell r="C1287" t="str">
            <v>Ba3</v>
          </cell>
        </row>
        <row r="1288">
          <cell r="C1288" t="str">
            <v>Ba3</v>
          </cell>
        </row>
        <row r="1289">
          <cell r="C1289" t="str">
            <v>Ba3</v>
          </cell>
        </row>
        <row r="1290">
          <cell r="C1290" t="str">
            <v>Ba3</v>
          </cell>
        </row>
        <row r="1291">
          <cell r="C1291" t="str">
            <v>Ba3</v>
          </cell>
        </row>
        <row r="1292">
          <cell r="C1292" t="str">
            <v>Ba3</v>
          </cell>
        </row>
        <row r="1293">
          <cell r="C1293" t="str">
            <v>Ba3</v>
          </cell>
        </row>
        <row r="1294">
          <cell r="C1294" t="str">
            <v>Ba3</v>
          </cell>
        </row>
        <row r="1295">
          <cell r="C1295" t="str">
            <v>Ba3</v>
          </cell>
        </row>
        <row r="1296">
          <cell r="C1296" t="str">
            <v>Ba3</v>
          </cell>
        </row>
        <row r="1297">
          <cell r="C1297" t="str">
            <v>Ba3</v>
          </cell>
        </row>
        <row r="1298">
          <cell r="C1298" t="str">
            <v>Ba3</v>
          </cell>
        </row>
        <row r="1299">
          <cell r="C1299" t="str">
            <v>Ba3</v>
          </cell>
        </row>
        <row r="1300">
          <cell r="C1300" t="str">
            <v>Ba3</v>
          </cell>
        </row>
        <row r="1301">
          <cell r="C1301" t="str">
            <v>Ba3</v>
          </cell>
        </row>
        <row r="1302">
          <cell r="C1302" t="str">
            <v>Ba3</v>
          </cell>
        </row>
        <row r="1303">
          <cell r="C1303" t="str">
            <v>B1</v>
          </cell>
        </row>
        <row r="1304">
          <cell r="C1304" t="str">
            <v>B1</v>
          </cell>
        </row>
        <row r="1305">
          <cell r="C1305" t="str">
            <v>B1</v>
          </cell>
        </row>
        <row r="1306">
          <cell r="C1306" t="str">
            <v>B1</v>
          </cell>
        </row>
        <row r="1307">
          <cell r="C1307" t="str">
            <v>B1</v>
          </cell>
        </row>
        <row r="1308">
          <cell r="C1308" t="str">
            <v>B1</v>
          </cell>
        </row>
        <row r="1309">
          <cell r="C1309" t="str">
            <v>B1</v>
          </cell>
        </row>
        <row r="1310">
          <cell r="C1310" t="str">
            <v>B1</v>
          </cell>
        </row>
        <row r="1311">
          <cell r="C1311" t="str">
            <v>B1</v>
          </cell>
        </row>
        <row r="1312">
          <cell r="C1312" t="str">
            <v>B2</v>
          </cell>
        </row>
        <row r="1313">
          <cell r="C1313" t="str">
            <v>B2</v>
          </cell>
        </row>
        <row r="1314">
          <cell r="C1314" t="str">
            <v>B2</v>
          </cell>
        </row>
        <row r="1315">
          <cell r="C1315" t="str">
            <v>B2</v>
          </cell>
        </row>
        <row r="1316">
          <cell r="C1316" t="str">
            <v>B2</v>
          </cell>
        </row>
        <row r="1318">
          <cell r="C1318" t="str">
            <v>Ba2</v>
          </cell>
        </row>
        <row r="1319">
          <cell r="C1319" t="str">
            <v>Ba2</v>
          </cell>
        </row>
        <row r="1320">
          <cell r="C1320" t="str">
            <v>Ba2</v>
          </cell>
        </row>
        <row r="1321">
          <cell r="C1321" t="str">
            <v>Ba2</v>
          </cell>
        </row>
        <row r="1322">
          <cell r="C1322" t="str">
            <v>Ba2</v>
          </cell>
        </row>
        <row r="1323">
          <cell r="C1323" t="str">
            <v>Ba2</v>
          </cell>
        </row>
        <row r="1324">
          <cell r="C1324" t="str">
            <v>Ba2</v>
          </cell>
        </row>
        <row r="1325">
          <cell r="C1325" t="str">
            <v>Ba3</v>
          </cell>
        </row>
      </sheetData>
      <sheetData sheetId="2">
        <row r="1">
          <cell r="A1" t="str">
            <v>Aaa</v>
          </cell>
          <cell r="B1">
            <v>1</v>
          </cell>
        </row>
        <row r="2">
          <cell r="A2" t="str">
            <v>Aa1</v>
          </cell>
          <cell r="B2">
            <v>2</v>
          </cell>
        </row>
        <row r="3">
          <cell r="A3" t="str">
            <v>Aa2</v>
          </cell>
          <cell r="B3">
            <v>3</v>
          </cell>
        </row>
        <row r="4">
          <cell r="A4" t="str">
            <v>Aa3</v>
          </cell>
          <cell r="B4">
            <v>4</v>
          </cell>
        </row>
        <row r="5">
          <cell r="A5" t="str">
            <v>A1</v>
          </cell>
          <cell r="B5">
            <v>5</v>
          </cell>
        </row>
        <row r="6">
          <cell r="A6" t="str">
            <v>A2</v>
          </cell>
          <cell r="B6">
            <v>6</v>
          </cell>
        </row>
        <row r="7">
          <cell r="A7" t="str">
            <v>A3</v>
          </cell>
          <cell r="B7">
            <v>7</v>
          </cell>
        </row>
        <row r="8">
          <cell r="A8" t="str">
            <v>Baa1</v>
          </cell>
          <cell r="B8">
            <v>8</v>
          </cell>
        </row>
        <row r="9">
          <cell r="A9" t="str">
            <v>Baa2</v>
          </cell>
          <cell r="B9">
            <v>9</v>
          </cell>
        </row>
        <row r="10">
          <cell r="A10" t="str">
            <v>Baa3</v>
          </cell>
          <cell r="B10">
            <v>10</v>
          </cell>
        </row>
        <row r="11">
          <cell r="A11" t="str">
            <v>Ba1</v>
          </cell>
          <cell r="B11">
            <v>11</v>
          </cell>
        </row>
        <row r="12">
          <cell r="A12" t="str">
            <v>Ba2</v>
          </cell>
          <cell r="B12">
            <v>12</v>
          </cell>
        </row>
        <row r="13">
          <cell r="A13" t="str">
            <v>Ba3</v>
          </cell>
          <cell r="B13">
            <v>13</v>
          </cell>
        </row>
        <row r="14">
          <cell r="A14" t="str">
            <v>B1</v>
          </cell>
          <cell r="B14">
            <v>14</v>
          </cell>
        </row>
        <row r="15">
          <cell r="A15" t="str">
            <v>B2</v>
          </cell>
          <cell r="B15">
            <v>15</v>
          </cell>
        </row>
        <row r="16">
          <cell r="A16" t="str">
            <v>B3</v>
          </cell>
          <cell r="B16">
            <v>16</v>
          </cell>
        </row>
        <row r="17">
          <cell r="A17" t="str">
            <v>Caa1</v>
          </cell>
          <cell r="B17">
            <v>17</v>
          </cell>
        </row>
        <row r="18">
          <cell r="A18" t="str">
            <v>Caa2</v>
          </cell>
          <cell r="B18">
            <v>18</v>
          </cell>
        </row>
        <row r="19">
          <cell r="A19" t="str">
            <v>Caa3</v>
          </cell>
          <cell r="B19">
            <v>19</v>
          </cell>
        </row>
        <row r="20">
          <cell r="A20" t="str">
            <v>Ca</v>
          </cell>
          <cell r="B20">
            <v>20</v>
          </cell>
        </row>
        <row r="21">
          <cell r="A21" t="str">
            <v>C</v>
          </cell>
          <cell r="B21">
            <v>21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 Langfeld" refreshedDate="42809.446109722223" createdVersion="6" refreshedVersion="6" minRefreshableVersion="3" recordCount="1253">
  <cacheSource type="worksheet">
    <worksheetSource ref="A1:W1254" sheet="Data 1Q Ahead Without Spaces"/>
  </cacheSource>
  <cacheFields count="23">
    <cacheField name="Company/Bond" numFmtId="0">
      <sharedItems/>
    </cacheField>
    <cacheField name="Quarter" numFmtId="0">
      <sharedItems/>
    </cacheField>
    <cacheField name="Rating" numFmtId="0">
      <sharedItems count="18">
        <s v="A3"/>
        <s v="A1"/>
        <s v="Aa3"/>
        <s v="A2"/>
        <s v="Baa1"/>
        <s v="Baa3"/>
        <s v="Ba1"/>
        <s v="Baa2"/>
        <s v="Ba3"/>
        <s v="Ba2"/>
        <s v="Aa1"/>
        <s v="B3"/>
        <s v="Caa1"/>
        <s v="Caa2"/>
        <s v="Aa2"/>
        <s v="Aaa"/>
        <s v="B1"/>
        <s v="B2"/>
      </sharedItems>
    </cacheField>
    <cacheField name="Ending Date" numFmtId="0">
      <sharedItems containsSemiMixedTypes="0" containsString="0" containsNumber="1" containsInteger="1" minValue="34699" maxValue="42643"/>
    </cacheField>
    <cacheField name="Net Debt/EBITDA" numFmtId="0">
      <sharedItems containsSemiMixedTypes="0" containsString="0" containsNumber="1" minValue="-1000000" maxValue="202.41"/>
    </cacheField>
    <cacheField name="Total Debt/EBIT" numFmtId="0">
      <sharedItems containsSemiMixedTypes="0" containsString="0" containsNumber="1" minValue="-1000000" maxValue="1175.04"/>
    </cacheField>
    <cacheField name="Net Debt/EBIT" numFmtId="0">
      <sharedItems containsSemiMixedTypes="0" containsString="0" containsNumber="1" minValue="-1000000" maxValue="1100.72"/>
    </cacheField>
    <cacheField name="EBITDA to Interest Expense" numFmtId="0">
      <sharedItems containsSemiMixedTypes="0" containsString="0" containsNumber="1" minValue="-13.8" maxValue="2124.77"/>
    </cacheField>
    <cacheField name="EBITDA-CapEx/Interest Expense" numFmtId="0">
      <sharedItems containsSemiMixedTypes="0" containsString="0" containsNumber="1" minValue="-541.5" maxValue="676"/>
    </cacheField>
    <cacheField name="EBIT to Interest Expense" numFmtId="0">
      <sharedItems containsSemiMixedTypes="0" containsString="0" containsNumber="1" minValue="-16.93" maxValue="1715.95"/>
    </cacheField>
    <cacheField name="Interest Expense" numFmtId="0">
      <sharedItems containsSemiMixedTypes="0" containsString="0" containsNumber="1" minValue="0.1" maxValue="1332"/>
    </cacheField>
    <cacheField name="Common Equity/Total Assets" numFmtId="0">
      <sharedItems containsSemiMixedTypes="0" containsString="0" containsNumber="1" minValue="-3.56" maxValue="88.36"/>
    </cacheField>
    <cacheField name="Long-Term Debt/Equity" numFmtId="0">
      <sharedItems containsSemiMixedTypes="0" containsString="0" containsNumber="1" minValue="0" maxValue="21181.94"/>
    </cacheField>
    <cacheField name="Long-Term Debt/Capital" numFmtId="0">
      <sharedItems containsSemiMixedTypes="0" containsString="0" containsNumber="1" minValue="0" maxValue="99.35"/>
    </cacheField>
    <cacheField name="Long-Term Debt/Total Assets" numFmtId="0">
      <sharedItems containsSemiMixedTypes="0" containsString="0" containsNumber="1" minValue="0" maxValue="82.41"/>
    </cacheField>
    <cacheField name="Total Debt/Equity" numFmtId="0">
      <sharedItems containsSemiMixedTypes="0" containsString="0" containsNumber="1" minValue="0" maxValue="23494.44"/>
    </cacheField>
    <cacheField name="Total Debt/Capital" numFmtId="0">
      <sharedItems containsSemiMixedTypes="0" containsString="0" containsNumber="1" minValue="0" maxValue="99.58"/>
    </cacheField>
    <cacheField name="Total Debt/Total Assets" numFmtId="0">
      <sharedItems containsSemiMixedTypes="0" containsString="0" containsNumber="1" minValue="0" maxValue="83.75"/>
    </cacheField>
    <cacheField name="Current Number Rating" numFmtId="0">
      <sharedItems containsSemiMixedTypes="0" containsString="0" containsNumber="1" containsInteger="1" minValue="1" maxValue="18"/>
    </cacheField>
    <cacheField name="Num Rating 1 Q Ahead" numFmtId="0">
      <sharedItems containsSemiMixedTypes="0" containsString="0" containsNumber="1" containsInteger="1" minValue="1" maxValue="18"/>
    </cacheField>
    <cacheField name="Rating Change" numFmtId="0">
      <sharedItems containsSemiMixedTypes="0" containsString="0" containsNumber="1" containsInteger="1" minValue="-2" maxValue="8"/>
    </cacheField>
    <cacheField name="Market Cap" numFmtId="0">
      <sharedItems containsSemiMixedTypes="0" containsString="0" containsNumber="1" minValue="87.502600000000001" maxValue="723159.45"/>
    </cacheField>
    <cacheField name="Indust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3">
  <r>
    <s v="IBM Senior Unsecured (Domestic)"/>
    <s v="Q1 1995"/>
    <x v="0"/>
    <n v="34789"/>
    <n v="1.02"/>
    <n v="4.42"/>
    <n v="2.31"/>
    <n v="16.149999999999999"/>
    <n v="6.75"/>
    <n v="9.35"/>
    <n v="216"/>
    <n v="27.54"/>
    <n v="53.59"/>
    <n v="27.56"/>
    <n v="15.47"/>
    <n v="94.47"/>
    <n v="48.58"/>
    <n v="27.28"/>
    <n v="7"/>
    <n v="7"/>
    <n v="0"/>
    <n v="47687.0311"/>
    <s v="Tech"/>
  </r>
  <r>
    <s v="IBM Senior Unsecured (Domestic)"/>
    <s v="Q2 1995"/>
    <x v="0"/>
    <n v="34880"/>
    <n v="0.98"/>
    <n v="3.52"/>
    <n v="1.89"/>
    <n v="19.82"/>
    <n v="16.670000000000002"/>
    <n v="11.77"/>
    <n v="180"/>
    <n v="29.46"/>
    <n v="51.98"/>
    <n v="26.8"/>
    <n v="15.48"/>
    <n v="93.93"/>
    <n v="48.44"/>
    <n v="27.97"/>
    <n v="7"/>
    <n v="5"/>
    <n v="0"/>
    <n v="54597.410199999998"/>
    <s v="Tech"/>
  </r>
  <r>
    <s v="IBM Senior Unsecured (Domestic)"/>
    <s v="Q3 1995"/>
    <x v="1"/>
    <n v="34972"/>
    <n v="0.9"/>
    <n v="2.83"/>
    <n v="1.54"/>
    <n v="21.68"/>
    <n v="18.3"/>
    <n v="14.76"/>
    <n v="188"/>
    <n v="30.14"/>
    <n v="47.29"/>
    <n v="24.54"/>
    <n v="14.4"/>
    <n v="92.68"/>
    <n v="48.1"/>
    <n v="28.22"/>
    <n v="5"/>
    <n v="5"/>
    <n v="2"/>
    <n v="52760.767699999997"/>
    <s v="Tech"/>
  </r>
  <r>
    <s v="IBM Senior Unsecured (Domestic)"/>
    <s v="Q4 1995"/>
    <x v="1"/>
    <n v="35064"/>
    <n v="1.1499999999999999"/>
    <n v="3.03"/>
    <n v="2.0499999999999998"/>
    <n v="9.48"/>
    <n v="5.18"/>
    <n v="1.18"/>
    <n v="159"/>
    <n v="27.63"/>
    <n v="48.17"/>
    <n v="24.17"/>
    <n v="13.47"/>
    <n v="99.3"/>
    <n v="49.82"/>
    <n v="27.76"/>
    <n v="5"/>
    <n v="5"/>
    <n v="0"/>
    <n v="50052.848100000003"/>
    <s v="Tech"/>
  </r>
  <r>
    <s v="IBM Senior Unsecured (Domestic)"/>
    <s v="Q1 1996"/>
    <x v="1"/>
    <n v="35155"/>
    <n v="1.06"/>
    <n v="2.85"/>
    <n v="1.83"/>
    <n v="20.41"/>
    <n v="5.97"/>
    <n v="12.68"/>
    <n v="198"/>
    <n v="27.61"/>
    <n v="44.86"/>
    <n v="22.84"/>
    <n v="12.53"/>
    <n v="96.46"/>
    <n v="49.1"/>
    <n v="26.94"/>
    <n v="5"/>
    <n v="5"/>
    <n v="0"/>
    <n v="60038.401100000003"/>
    <s v="Tech"/>
  </r>
  <r>
    <s v="IBM Senior Unsecured (Domestic)"/>
    <s v="Q2 1997"/>
    <x v="1"/>
    <n v="35611"/>
    <n v="1.36"/>
    <n v="2.88"/>
    <n v="2.11"/>
    <n v="19.190000000000001"/>
    <n v="10.86"/>
    <n v="12.41"/>
    <n v="179"/>
    <n v="25.19"/>
    <n v="58.06"/>
    <n v="25.48"/>
    <n v="14.81"/>
    <n v="127.82"/>
    <n v="56.11"/>
    <n v="32.61"/>
    <n v="5"/>
    <n v="5"/>
    <n v="0"/>
    <n v="88649.054000000004"/>
    <s v="Tech"/>
  </r>
  <r>
    <s v="IBM Senior Unsecured (Domestic)"/>
    <s v="Q3 1997"/>
    <x v="1"/>
    <n v="35703"/>
    <n v="1.42"/>
    <n v="2.92"/>
    <n v="2.19"/>
    <n v="17.38"/>
    <n v="10.11"/>
    <n v="10.95"/>
    <n v="183"/>
    <n v="24.91"/>
    <n v="68.959999999999994"/>
    <n v="29.68"/>
    <n v="17.399999999999999"/>
    <n v="132.32"/>
    <n v="56.96"/>
    <n v="33.39"/>
    <n v="5"/>
    <n v="5"/>
    <n v="0"/>
    <n v="103050.12820000001"/>
    <s v="Tech"/>
  </r>
  <r>
    <s v="IBM Senior Unsecured (Domestic)"/>
    <s v="Q4 1997"/>
    <x v="1"/>
    <n v="35795"/>
    <n v="1.37"/>
    <n v="2.96"/>
    <n v="2.13"/>
    <n v="22.93"/>
    <n v="7.89"/>
    <n v="15.63"/>
    <n v="194"/>
    <n v="24.01"/>
    <n v="69.12"/>
    <n v="29.3"/>
    <n v="16.809999999999999"/>
    <n v="135.88"/>
    <n v="57.61"/>
    <n v="33.04"/>
    <n v="5"/>
    <n v="5"/>
    <n v="0"/>
    <n v="100240.2712"/>
    <s v="Tech"/>
  </r>
  <r>
    <s v="IBM Senior Unsecured (Domestic)"/>
    <s v="Q1 1998"/>
    <x v="1"/>
    <n v="35885"/>
    <n v="1.58"/>
    <n v="3.14"/>
    <n v="2.4700000000000002"/>
    <n v="15.5"/>
    <n v="9.48"/>
    <n v="8.67"/>
    <n v="179"/>
    <n v="23.88"/>
    <n v="79.67"/>
    <n v="32.28"/>
    <n v="19.28"/>
    <n v="146.81"/>
    <n v="59.48"/>
    <n v="35.53"/>
    <n v="5"/>
    <n v="5"/>
    <n v="0"/>
    <n v="98982.692899999995"/>
    <s v="Tech"/>
  </r>
  <r>
    <s v="IBM Senior Unsecured (Domestic)"/>
    <s v="Q2 1998"/>
    <x v="1"/>
    <n v="35976"/>
    <n v="1.64"/>
    <n v="3.2"/>
    <n v="2.57"/>
    <n v="20.05"/>
    <n v="11.82"/>
    <n v="13.13"/>
    <n v="161"/>
    <n v="23.76"/>
    <n v="78.540000000000006"/>
    <n v="31.42"/>
    <n v="18.920000000000002"/>
    <n v="149.97999999999999"/>
    <n v="60"/>
    <n v="36.130000000000003"/>
    <n v="5"/>
    <n v="5"/>
    <n v="0"/>
    <n v="107127.29429999999"/>
    <s v="Tech"/>
  </r>
  <r>
    <s v="IBM Senior Unsecured (Domestic)"/>
    <s v="Q3 1998"/>
    <x v="1"/>
    <n v="36068"/>
    <n v="1.67"/>
    <n v="3.21"/>
    <n v="2.5499999999999998"/>
    <n v="19.239999999999998"/>
    <n v="9.42"/>
    <n v="13.56"/>
    <n v="160"/>
    <n v="23.06"/>
    <n v="81.78"/>
    <n v="32.35"/>
    <n v="19.12"/>
    <n v="152.81"/>
    <n v="60.44"/>
    <n v="35.72"/>
    <n v="5"/>
    <n v="5"/>
    <n v="0"/>
    <n v="118586.4807"/>
    <s v="Tech"/>
  </r>
  <r>
    <s v="IBM Senior Unsecured (Domestic)"/>
    <s v="Q4 1999"/>
    <x v="1"/>
    <n v="36525"/>
    <n v="1.22"/>
    <n v="2.38"/>
    <n v="1.89"/>
    <n v="25.02"/>
    <n v="9.89"/>
    <n v="17.670000000000002"/>
    <n v="171"/>
    <n v="23.16"/>
    <n v="68.86"/>
    <n v="28.9"/>
    <n v="16.14"/>
    <n v="138.24"/>
    <n v="58.03"/>
    <n v="32.409999999999997"/>
    <n v="5"/>
    <n v="5"/>
    <n v="0"/>
    <n v="192472.2947"/>
    <s v="Tech"/>
  </r>
  <r>
    <s v="IBM Senior Unsecured (Domestic)"/>
    <s v="Q1 2000"/>
    <x v="1"/>
    <n v="36616"/>
    <n v="1.34"/>
    <n v="2.36"/>
    <n v="2.06"/>
    <n v="22.11"/>
    <n v="16.66"/>
    <n v="14.03"/>
    <n v="152"/>
    <n v="23.28"/>
    <n v="73.239999999999995"/>
    <n v="30"/>
    <n v="17.27"/>
    <n v="144.16999999999999"/>
    <n v="59.04"/>
    <n v="34"/>
    <n v="5"/>
    <n v="5"/>
    <n v="0"/>
    <n v="209859.58410000001"/>
    <s v="Tech"/>
  </r>
  <r>
    <s v="IBM Senior Unsecured (Domestic)"/>
    <s v="Q2 2000"/>
    <x v="1"/>
    <n v="36707"/>
    <n v="1.67"/>
    <n v="2.76"/>
    <n v="2.4500000000000002"/>
    <n v="44.58"/>
    <n v="31.37"/>
    <n v="32.46"/>
    <n v="84"/>
    <n v="22.82"/>
    <n v="87.93"/>
    <n v="34.869999999999997"/>
    <n v="20.32"/>
    <n v="152.15"/>
    <n v="60.34"/>
    <n v="35.17"/>
    <n v="5"/>
    <n v="5"/>
    <n v="0"/>
    <n v="192907.23670000001"/>
    <s v="Tech"/>
  </r>
  <r>
    <s v="IBM Senior Unsecured (Domestic)"/>
    <s v="Q3 2000"/>
    <x v="1"/>
    <n v="36799"/>
    <n v="1.71"/>
    <n v="2.75"/>
    <n v="2.46"/>
    <n v="21.74"/>
    <n v="15.96"/>
    <n v="15.38"/>
    <n v="183"/>
    <n v="23.01"/>
    <n v="95.54"/>
    <n v="38.18"/>
    <n v="22.27"/>
    <n v="150.26"/>
    <n v="60.04"/>
    <n v="35.020000000000003"/>
    <n v="5"/>
    <n v="5"/>
    <n v="0"/>
    <n v="197586.93799999999"/>
    <s v="Tech"/>
  </r>
  <r>
    <s v="IBM Senior Unsecured (Domestic)"/>
    <s v="Q4 2000"/>
    <x v="1"/>
    <n v="36891"/>
    <n v="1.51"/>
    <n v="2.46"/>
    <n v="2.14"/>
    <n v="17.87"/>
    <n v="7.41"/>
    <n v="13.29"/>
    <n v="298"/>
    <n v="23.06"/>
    <n v="89.08"/>
    <n v="37.340000000000003"/>
    <n v="20.79"/>
    <n v="138.56"/>
    <n v="58.08"/>
    <n v="32.340000000000003"/>
    <n v="5"/>
    <n v="5"/>
    <n v="0"/>
    <n v="149846.4191"/>
    <s v="Tech"/>
  </r>
  <r>
    <s v="IBM Senior Unsecured (Domestic)"/>
    <s v="Q1 2001"/>
    <x v="1"/>
    <n v="36981"/>
    <n v="1.51"/>
    <n v="2.46"/>
    <n v="2.13"/>
    <n v="49.66"/>
    <n v="28.57"/>
    <n v="32.04"/>
    <n v="70"/>
    <n v="25.03"/>
    <n v="83.49"/>
    <n v="35.630000000000003"/>
    <n v="21.14"/>
    <n v="134.32"/>
    <n v="57.32"/>
    <n v="34.01"/>
    <n v="5"/>
    <n v="5"/>
    <n v="0"/>
    <n v="169028.36629999999"/>
    <s v="Tech"/>
  </r>
  <r>
    <s v="IBM Senior Unsecured (Domestic)"/>
    <s v="Q2 2002"/>
    <x v="1"/>
    <n v="37437"/>
    <n v="1.85"/>
    <n v="3.58"/>
    <n v="3.09"/>
    <n v="70.239999999999995"/>
    <n v="31.81"/>
    <n v="23.76"/>
    <n v="33"/>
    <n v="25.41"/>
    <n v="76.05"/>
    <n v="34.44"/>
    <n v="19.32"/>
    <n v="120.78"/>
    <n v="54.71"/>
    <n v="30.69"/>
    <n v="5"/>
    <n v="5"/>
    <n v="0"/>
    <n v="121991.2559"/>
    <s v="Tech"/>
  </r>
  <r>
    <s v="IBM Senior Unsecured (Domestic)"/>
    <s v="Q3 2002"/>
    <x v="1"/>
    <n v="37529"/>
    <n v="1.71"/>
    <n v="3.55"/>
    <n v="2.83"/>
    <n v="94.24"/>
    <n v="51.36"/>
    <n v="62.44"/>
    <n v="34"/>
    <n v="26.31"/>
    <n v="80.45"/>
    <n v="37.15"/>
    <n v="21.17"/>
    <n v="116.53"/>
    <n v="53.82"/>
    <n v="30.66"/>
    <n v="5"/>
    <n v="5"/>
    <n v="0"/>
    <n v="98549.032000000007"/>
    <s v="Tech"/>
  </r>
  <r>
    <s v="IBM Senior Unsecured (Domestic)"/>
    <s v="Q4 2002"/>
    <x v="1"/>
    <n v="37621"/>
    <n v="1.79"/>
    <n v="3.83"/>
    <n v="2.95"/>
    <n v="67.19"/>
    <n v="26.23"/>
    <n v="53.06"/>
    <n v="48"/>
    <n v="23.61"/>
    <n v="87.73"/>
    <n v="40.96"/>
    <n v="20.71"/>
    <n v="114.2"/>
    <n v="53.31"/>
    <n v="26.97"/>
    <n v="5"/>
    <n v="5"/>
    <n v="0"/>
    <n v="133483.4344"/>
    <s v="Tech"/>
  </r>
  <r>
    <s v="IBM Senior Unsecured (Domestic)"/>
    <s v="Q1 2003"/>
    <x v="1"/>
    <n v="37711"/>
    <n v="1.73"/>
    <n v="3.55"/>
    <n v="2.78"/>
    <n v="73.47"/>
    <n v="51.84"/>
    <n v="45.58"/>
    <n v="40"/>
    <n v="25.67"/>
    <n v="81.540000000000006"/>
    <n v="39.770000000000003"/>
    <n v="20.93"/>
    <n v="105.01"/>
    <n v="51.22"/>
    <n v="26.96"/>
    <n v="5"/>
    <n v="5"/>
    <n v="0"/>
    <n v="135527.04000000001"/>
    <s v="Tech"/>
  </r>
  <r>
    <s v="IBM Senior Unsecured (Domestic)"/>
    <s v="Q2 2003"/>
    <x v="1"/>
    <n v="37802"/>
    <n v="1.4"/>
    <n v="2.71"/>
    <n v="2.0499999999999998"/>
    <n v="85.07"/>
    <n v="53.76"/>
    <n v="56.39"/>
    <n v="41"/>
    <n v="27.41"/>
    <n v="71.400000000000006"/>
    <n v="37.630000000000003"/>
    <n v="19.57"/>
    <n v="89.73"/>
    <n v="47.29"/>
    <n v="24.6"/>
    <n v="5"/>
    <n v="5"/>
    <n v="0"/>
    <n v="142739.935"/>
    <s v="Tech"/>
  </r>
  <r>
    <s v="IBM Senior Unsecured (Domestic)"/>
    <s v="Q3 2003"/>
    <x v="1"/>
    <n v="37894"/>
    <n v="1.29"/>
    <n v="2.59"/>
    <n v="1.9"/>
    <n v="102.39"/>
    <n v="74.540000000000006"/>
    <n v="66.73"/>
    <n v="33"/>
    <n v="28.12"/>
    <n v="62.54"/>
    <n v="33.94"/>
    <n v="17.579999999999998"/>
    <n v="84.26"/>
    <n v="45.73"/>
    <n v="23.69"/>
    <n v="5"/>
    <n v="5"/>
    <n v="0"/>
    <n v="151964.9613"/>
    <s v="Tech"/>
  </r>
  <r>
    <s v="IBM Senior Unsecured (Domestic)"/>
    <s v="Q4 2003"/>
    <x v="1"/>
    <n v="37986"/>
    <n v="1.08"/>
    <n v="2.34"/>
    <n v="1.58"/>
    <n v="160.77000000000001"/>
    <n v="86.69"/>
    <n v="121.03"/>
    <n v="31"/>
    <n v="26.68"/>
    <n v="60.96"/>
    <n v="32.99"/>
    <n v="16.260000000000002"/>
    <n v="84.81"/>
    <n v="45.89"/>
    <n v="22.62"/>
    <n v="5"/>
    <n v="5"/>
    <n v="0"/>
    <n v="157047.09719999999"/>
    <s v="Tech"/>
  </r>
  <r>
    <s v="IBM Senior Unsecured (Domestic)"/>
    <s v="Q1 2004"/>
    <x v="1"/>
    <n v="38077"/>
    <n v="1.02"/>
    <n v="2.35"/>
    <n v="1.5"/>
    <n v="87.29"/>
    <n v="65.260000000000005"/>
    <n v="51.94"/>
    <n v="35"/>
    <n v="27.68"/>
    <n v="57.12"/>
    <n v="31.05"/>
    <n v="15.81"/>
    <n v="83.97"/>
    <n v="45.64"/>
    <n v="23.24"/>
    <n v="5"/>
    <n v="5"/>
    <n v="0"/>
    <n v="154784.38029999999"/>
    <s v="Tech"/>
  </r>
  <r>
    <s v="IBM Senior Unsecured (Domestic)"/>
    <s v="Q2 2004"/>
    <x v="1"/>
    <n v="38168"/>
    <n v="0.94"/>
    <n v="2.2200000000000002"/>
    <n v="1.39"/>
    <n v="98.09"/>
    <n v="72.28"/>
    <n v="63.94"/>
    <n v="33"/>
    <n v="28.95"/>
    <n v="50.02"/>
    <n v="28.41"/>
    <n v="14.48"/>
    <n v="76.05"/>
    <n v="43.2"/>
    <n v="22.02"/>
    <n v="5"/>
    <n v="5"/>
    <n v="0"/>
    <n v="147667.9933"/>
    <s v="Tech"/>
  </r>
  <r>
    <s v="IBM Senior Unsecured (Domestic)"/>
    <s v="Q3 2004"/>
    <x v="1"/>
    <n v="38260"/>
    <n v="0.86"/>
    <n v="2.29"/>
    <n v="1.28"/>
    <n v="95.75"/>
    <n v="60.08"/>
    <n v="59.47"/>
    <n v="32"/>
    <n v="29.5"/>
    <n v="45.53"/>
    <n v="26.18"/>
    <n v="13.43"/>
    <n v="73.900000000000006"/>
    <n v="42.5"/>
    <n v="21.8"/>
    <n v="5"/>
    <n v="5"/>
    <n v="0"/>
    <n v="142731.3738"/>
    <s v="Tech"/>
  </r>
  <r>
    <s v="IBM Senior Unsecured (Domestic)"/>
    <s v="Q4 2004"/>
    <x v="1"/>
    <n v="38352"/>
    <n v="0.85"/>
    <n v="2.38"/>
    <n v="1.29"/>
    <n v="132.69"/>
    <n v="71.02"/>
    <n v="97.05"/>
    <n v="39"/>
    <n v="28.55"/>
    <n v="46.79"/>
    <n v="27.15"/>
    <n v="13.36"/>
    <n v="72.349999999999994"/>
    <n v="41.98"/>
    <n v="20.65"/>
    <n v="5"/>
    <n v="5"/>
    <n v="0"/>
    <n v="162222.50409999999"/>
    <s v="Tech"/>
  </r>
  <r>
    <s v="IBM Senior Unsecured (Domestic)"/>
    <s v="Q1 2005"/>
    <x v="1"/>
    <n v="38442"/>
    <n v="1.01"/>
    <n v="2.42"/>
    <n v="1.53"/>
    <n v="64.16"/>
    <n v="48.88"/>
    <n v="38"/>
    <n v="49"/>
    <n v="28.52"/>
    <n v="57.1"/>
    <n v="32.03"/>
    <n v="16.29"/>
    <n v="78.25"/>
    <n v="43.9"/>
    <n v="22.32"/>
    <n v="5"/>
    <n v="5"/>
    <n v="0"/>
    <n v="147425.2274"/>
    <s v="Tech"/>
  </r>
  <r>
    <s v="IBM Senior Unsecured (Domestic)"/>
    <s v="Q2 2006"/>
    <x v="1"/>
    <n v="38898"/>
    <n v="0.72"/>
    <n v="1.92"/>
    <n v="1.04"/>
    <n v="53.1"/>
    <n v="40.24"/>
    <n v="35.78"/>
    <n v="72"/>
    <n v="32.450000000000003"/>
    <n v="41.35"/>
    <n v="25.07"/>
    <n v="13.42"/>
    <n v="64.92"/>
    <n v="39.36"/>
    <n v="21.07"/>
    <n v="5"/>
    <n v="5"/>
    <n v="0"/>
    <n v="116907.6724"/>
    <s v="Tech"/>
  </r>
  <r>
    <s v="IBM Senior Unsecured (Domestic)"/>
    <s v="Q3 2006"/>
    <x v="1"/>
    <n v="38990"/>
    <n v="0.67"/>
    <n v="1.91"/>
    <n v="0.97"/>
    <n v="57.93"/>
    <n v="42.67"/>
    <n v="40.39"/>
    <n v="70"/>
    <n v="32.880000000000003"/>
    <n v="39.229999999999997"/>
    <n v="23.89"/>
    <n v="12.9"/>
    <n v="64.209999999999994"/>
    <n v="39.1"/>
    <n v="21.11"/>
    <n v="5"/>
    <n v="5"/>
    <n v="0"/>
    <n v="123430.47010000001"/>
    <s v="Tech"/>
  </r>
  <r>
    <s v="IBM Senior Unsecured (Domestic)"/>
    <s v="Q4 2006"/>
    <x v="1"/>
    <n v="39082"/>
    <n v="0.71"/>
    <n v="1.9"/>
    <n v="1.01"/>
    <n v="82.8"/>
    <n v="60.14"/>
    <n v="64.23"/>
    <n v="70"/>
    <n v="27.61"/>
    <n v="48.34"/>
    <n v="26.92"/>
    <n v="13.35"/>
    <n v="79.569999999999993"/>
    <n v="44.31"/>
    <n v="21.97"/>
    <n v="5"/>
    <n v="5"/>
    <n v="0"/>
    <n v="146354.78580000001"/>
    <s v="Tech"/>
  </r>
  <r>
    <s v="IBM Senior Unsecured (Domestic)"/>
    <s v="Q1 2007"/>
    <x v="1"/>
    <n v="39172"/>
    <n v="0.77"/>
    <n v="1.97"/>
    <n v="1.08"/>
    <n v="48.05"/>
    <n v="31.99"/>
    <n v="31.07"/>
    <n v="73"/>
    <n v="27.37"/>
    <n v="51.37"/>
    <n v="27.6"/>
    <n v="14.06"/>
    <n v="86.11"/>
    <n v="46.27"/>
    <n v="23.56"/>
    <n v="5"/>
    <n v="5"/>
    <n v="0"/>
    <n v="139959.81890000001"/>
    <s v="Tech"/>
  </r>
  <r>
    <s v="IBM Senior Unsecured (Domestic)"/>
    <s v="Q2 2007"/>
    <x v="1"/>
    <n v="39263"/>
    <n v="1.41"/>
    <n v="2.81"/>
    <n v="1.98"/>
    <n v="31.21"/>
    <n v="24.39"/>
    <n v="21.33"/>
    <n v="130"/>
    <n v="16.34"/>
    <n v="84.63"/>
    <n v="27.54"/>
    <n v="13.83"/>
    <n v="207.23"/>
    <n v="67.45"/>
    <n v="33.86"/>
    <n v="5"/>
    <n v="5"/>
    <n v="0"/>
    <n v="143182.79269999999"/>
    <s v="Tech"/>
  </r>
  <r>
    <s v="IBM Senior Unsecured (Domestic)"/>
    <s v="Q3 2007"/>
    <x v="1"/>
    <n v="39355"/>
    <n v="1.21"/>
    <n v="2.79"/>
    <n v="1.7"/>
    <n v="23.05"/>
    <n v="17.25"/>
    <n v="16.100000000000001"/>
    <n v="193"/>
    <n v="18.920000000000002"/>
    <n v="91.38"/>
    <n v="33.61"/>
    <n v="17.29"/>
    <n v="171.9"/>
    <n v="63.22"/>
    <n v="32.520000000000003"/>
    <n v="5"/>
    <n v="5"/>
    <n v="0"/>
    <n v="162323.12940000001"/>
    <s v="Tech"/>
  </r>
  <r>
    <s v="IBM Senior Unsecured (Domestic)"/>
    <s v="Q4 2008"/>
    <x v="1"/>
    <n v="39813"/>
    <n v="0.98"/>
    <n v="2.13"/>
    <n v="1.32"/>
    <n v="35.92"/>
    <n v="28.96"/>
    <n v="29.03"/>
    <n v="192"/>
    <n v="12.3"/>
    <n v="168.49"/>
    <n v="47.88"/>
    <n v="20.72"/>
    <n v="251.93"/>
    <n v="71.59"/>
    <n v="30.97"/>
    <n v="5"/>
    <n v="5"/>
    <n v="0"/>
    <n v="112698.3129"/>
    <s v="Tech"/>
  </r>
  <r>
    <s v="IBM Senior Unsecured (Domestic)"/>
    <s v="Q1 2009"/>
    <x v="1"/>
    <n v="39903"/>
    <n v="0.89"/>
    <n v="1.98"/>
    <n v="1.19"/>
    <n v="28.79"/>
    <n v="23.86"/>
    <n v="19.760000000000002"/>
    <n v="136"/>
    <n v="13.34"/>
    <n v="154.13999999999999"/>
    <n v="47.25"/>
    <n v="20.7"/>
    <n v="226.22"/>
    <n v="69.349999999999994"/>
    <n v="30.39"/>
    <n v="5"/>
    <n v="5"/>
    <n v="0"/>
    <n v="128030.1866"/>
    <s v="Tech"/>
  </r>
  <r>
    <s v="IBM Senior Unsecured (Domestic)"/>
    <s v="Q2 2009"/>
    <x v="1"/>
    <n v="39994"/>
    <n v="0.79"/>
    <n v="1.83"/>
    <n v="1.05"/>
    <n v="52.23"/>
    <n v="43.94"/>
    <n v="39.93"/>
    <n v="101"/>
    <n v="14.84"/>
    <n v="134.87"/>
    <n v="46.53"/>
    <n v="20.13"/>
    <n v="189.83"/>
    <n v="65.5"/>
    <n v="28.34"/>
    <n v="5"/>
    <n v="5"/>
    <n v="0"/>
    <n v="136882.46309999999"/>
    <s v="Tech"/>
  </r>
  <r>
    <s v="IBM Senior Unsecured (Domestic)"/>
    <s v="Q3 2009"/>
    <x v="1"/>
    <n v="40086"/>
    <n v="0.65"/>
    <n v="1.55"/>
    <n v="0.85"/>
    <n v="64.599999999999994"/>
    <n v="52.98"/>
    <n v="49.62"/>
    <n v="84"/>
    <n v="17.739999999999998"/>
    <n v="111.3"/>
    <n v="46.82"/>
    <n v="19.850000000000001"/>
    <n v="137.72"/>
    <n v="57.93"/>
    <n v="24.57"/>
    <n v="5"/>
    <n v="5"/>
    <n v="0"/>
    <n v="157120.0472"/>
    <s v="Tech"/>
  </r>
  <r>
    <s v="IBM Senior Unsecured (Domestic)"/>
    <s v="Q4 2009"/>
    <x v="1"/>
    <n v="40178"/>
    <n v="0.55000000000000004"/>
    <n v="1.53"/>
    <n v="0.71"/>
    <n v="91.23"/>
    <n v="74.86"/>
    <n v="75.62"/>
    <n v="81"/>
    <n v="20.76"/>
    <n v="96.38"/>
    <n v="44.89"/>
    <n v="20.12"/>
    <n v="114.7"/>
    <n v="53.42"/>
    <n v="23.94"/>
    <n v="5"/>
    <n v="5"/>
    <n v="0"/>
    <n v="170868.66870000001"/>
    <s v="Tech"/>
  </r>
  <r>
    <s v="IBM Senior Unsecured (Domestic)"/>
    <s v="Q1 2010"/>
    <x v="1"/>
    <n v="40268"/>
    <n v="0.56000000000000005"/>
    <n v="1.54"/>
    <n v="0.72"/>
    <n v="48.78"/>
    <n v="39.54"/>
    <n v="34.020000000000003"/>
    <n v="82"/>
    <n v="20.94"/>
    <n v="96.19"/>
    <n v="43.96"/>
    <n v="20.25"/>
    <n v="118.83"/>
    <n v="54.3"/>
    <n v="25.02"/>
    <n v="5"/>
    <n v="4"/>
    <n v="0"/>
    <n v="164461.0865"/>
    <s v="Tech"/>
  </r>
  <r>
    <s v="IBM Senior Unsecured (Domestic)"/>
    <s v="Q2 2011"/>
    <x v="2"/>
    <n v="40724"/>
    <n v="0.74"/>
    <n v="1.54"/>
    <n v="0.93"/>
    <n v="61.78"/>
    <n v="49.34"/>
    <n v="49.34"/>
    <n v="97"/>
    <n v="20.38"/>
    <n v="94.42"/>
    <n v="41.36"/>
    <n v="19.309999999999999"/>
    <n v="128.27000000000001"/>
    <n v="56.19"/>
    <n v="26.24"/>
    <n v="4"/>
    <n v="4"/>
    <n v="1"/>
    <n v="204878.4278"/>
    <s v="Tech"/>
  </r>
  <r>
    <s v="IBM Senior Unsecured (Domestic)"/>
    <s v="Q3 2011"/>
    <x v="2"/>
    <n v="40816"/>
    <n v="0.76"/>
    <n v="1.52"/>
    <n v="0.95"/>
    <n v="57.52"/>
    <n v="47.74"/>
    <n v="46.38"/>
    <n v="107"/>
    <n v="20.239999999999998"/>
    <n v="107.65"/>
    <n v="45.85"/>
    <n v="21.87"/>
    <n v="134.78"/>
    <n v="57.41"/>
    <n v="27.38"/>
    <n v="4"/>
    <n v="4"/>
    <n v="0"/>
    <n v="206104.959"/>
    <s v="Tech"/>
  </r>
  <r>
    <s v="IBM Senior Unsecured (Domestic)"/>
    <s v="Q4 2011"/>
    <x v="2"/>
    <n v="40908"/>
    <n v="0.77"/>
    <n v="1.54"/>
    <n v="0.96"/>
    <n v="73.27"/>
    <n v="62.88"/>
    <n v="62.75"/>
    <n v="113"/>
    <n v="17.3"/>
    <n v="112.96"/>
    <n v="44.34"/>
    <n v="19.63"/>
    <n v="154.78"/>
    <n v="60.75"/>
    <n v="26.9"/>
    <n v="4"/>
    <n v="4"/>
    <n v="0"/>
    <n v="213886.0099"/>
    <s v="Tech"/>
  </r>
  <r>
    <s v="IBM Senior Unsecured (Domestic)"/>
    <s v="Q1 2012"/>
    <x v="2"/>
    <n v="40999"/>
    <n v="0.78"/>
    <n v="1.57"/>
    <n v="0.96"/>
    <n v="43.53"/>
    <n v="32.36"/>
    <n v="33.01"/>
    <n v="110"/>
    <n v="17.95"/>
    <n v="123.95"/>
    <n v="48.75"/>
    <n v="22.33"/>
    <n v="154.22999999999999"/>
    <n v="60.67"/>
    <n v="27.79"/>
    <n v="4"/>
    <n v="4"/>
    <n v="0"/>
    <n v="240674.51879999999"/>
    <s v="Tech"/>
  </r>
  <r>
    <s v="IBM Senior Unsecured (Domestic)"/>
    <s v="Q2 2012"/>
    <x v="2"/>
    <n v="41090"/>
    <n v="0.84"/>
    <n v="1.58"/>
    <n v="1.03"/>
    <n v="51.56"/>
    <n v="39.630000000000003"/>
    <n v="41.51"/>
    <n v="117"/>
    <n v="17.98"/>
    <n v="120.44"/>
    <n v="46.73"/>
    <n v="21.76"/>
    <n v="157.72999999999999"/>
    <n v="61.2"/>
    <n v="28.49"/>
    <n v="4"/>
    <n v="4"/>
    <n v="0"/>
    <n v="223503.85509999999"/>
    <s v="Tech"/>
  </r>
  <r>
    <s v="IBM Senior Unsecured (Domestic)"/>
    <s v="Q3 2012"/>
    <x v="2"/>
    <n v="41182"/>
    <n v="0.87"/>
    <n v="1.69"/>
    <n v="1.08"/>
    <n v="44.2"/>
    <n v="35.979999999999997"/>
    <n v="34.6"/>
    <n v="124"/>
    <n v="18.61"/>
    <n v="112.3"/>
    <n v="43.97"/>
    <n v="21.02"/>
    <n v="155.38"/>
    <n v="60.84"/>
    <n v="29.08"/>
    <n v="4"/>
    <n v="4"/>
    <n v="0"/>
    <n v="234404.48800000001"/>
    <s v="Tech"/>
  </r>
  <r>
    <s v="IBM Senior Unsecured (Domestic)"/>
    <s v="Q4 2013"/>
    <x v="2"/>
    <n v="41639"/>
    <n v="1.21"/>
    <n v="2.08"/>
    <n v="1.5"/>
    <n v="71.790000000000006"/>
    <n v="4.49"/>
    <n v="61.04"/>
    <n v="113"/>
    <n v="18.059999999999999"/>
    <n v="143.29"/>
    <n v="52.45"/>
    <n v="26.03"/>
    <n v="173.22"/>
    <n v="63.4"/>
    <n v="31.47"/>
    <n v="4"/>
    <n v="4"/>
    <n v="0"/>
    <n v="197772.10810000001"/>
    <s v="Tech"/>
  </r>
  <r>
    <s v="IBM Senior Unsecured (Domestic)"/>
    <s v="Q1 2014"/>
    <x v="2"/>
    <n v="41729"/>
    <n v="1.48"/>
    <n v="2.37"/>
    <n v="1.85"/>
    <n v="39"/>
    <n v="25.76"/>
    <n v="28.13"/>
    <n v="105"/>
    <n v="13.54"/>
    <n v="207.1"/>
    <n v="57.09"/>
    <n v="28.27"/>
    <n v="262.72000000000003"/>
    <n v="72.430000000000007"/>
    <n v="35.86"/>
    <n v="4"/>
    <n v="4"/>
    <n v="0"/>
    <n v="194835.1888"/>
    <s v="Tech"/>
  </r>
  <r>
    <s v="IBM Senior Unsecured (Domestic)"/>
    <s v="Q2 2014"/>
    <x v="2"/>
    <n v="41820"/>
    <n v="1.5"/>
    <n v="2.35"/>
    <n v="1.86"/>
    <n v="46"/>
    <n v="38.47"/>
    <n v="37.43"/>
    <n v="136"/>
    <n v="13.98"/>
    <n v="194.19"/>
    <n v="53.15"/>
    <n v="27.36"/>
    <n v="265.35000000000002"/>
    <n v="72.63"/>
    <n v="37.380000000000003"/>
    <n v="4"/>
    <n v="4"/>
    <n v="0"/>
    <n v="180833.53099999999"/>
    <s v="Tech"/>
  </r>
  <r>
    <s v="IBM Senior Unsecured (Domestic)"/>
    <s v="Q3 2014"/>
    <x v="2"/>
    <n v="41912"/>
    <n v="1.52"/>
    <n v="2.38"/>
    <n v="1.88"/>
    <n v="42.68"/>
    <n v="34.46"/>
    <n v="33.64"/>
    <n v="126"/>
    <n v="11.99"/>
    <n v="227.99"/>
    <n v="54.62"/>
    <n v="27.6"/>
    <n v="317.43"/>
    <n v="76.040000000000006"/>
    <n v="38.43"/>
    <n v="4"/>
    <n v="4"/>
    <n v="0"/>
    <n v="187867.24720000001"/>
    <s v="Tech"/>
  </r>
  <r>
    <s v="IBM Senior Unsecured (Domestic)"/>
    <s v="Q4 2014"/>
    <x v="2"/>
    <n v="42004"/>
    <n v="1.45"/>
    <n v="2.29"/>
    <n v="1.81"/>
    <n v="56.02"/>
    <n v="47.52"/>
    <n v="47.08"/>
    <n v="117"/>
    <n v="10.119999999999999"/>
    <n v="291.25"/>
    <n v="66.349999999999994"/>
    <n v="29.84"/>
    <n v="338.95"/>
    <n v="77.22"/>
    <n v="34.72"/>
    <n v="4"/>
    <n v="4"/>
    <n v="0"/>
    <n v="158919.63190000001"/>
    <s v="Tech"/>
  </r>
  <r>
    <s v="IBM Senior Unsecured (Domestic)"/>
    <s v="Q1 2015"/>
    <x v="2"/>
    <n v="42094"/>
    <n v="1.37"/>
    <n v="2.2000000000000002"/>
    <n v="1.7"/>
    <n v="34.81"/>
    <n v="26.39"/>
    <n v="25.85"/>
    <n v="108"/>
    <n v="10.84"/>
    <n v="279.05"/>
    <n v="67.09"/>
    <n v="30.61"/>
    <n v="315.92"/>
    <n v="75.959999999999994"/>
    <n v="34.659999999999997"/>
    <n v="4"/>
    <n v="4"/>
    <n v="0"/>
    <n v="158049.81779999999"/>
    <s v="Tech"/>
  </r>
  <r>
    <s v="IBM Senior Unsecured (Domestic)"/>
    <s v="Q2 2015"/>
    <x v="2"/>
    <n v="42185"/>
    <n v="1.45"/>
    <n v="2.35"/>
    <n v="1.82"/>
    <n v="42.37"/>
    <n v="34.54"/>
    <n v="34.01"/>
    <n v="115"/>
    <n v="12.14"/>
    <n v="240.94"/>
    <n v="63.5"/>
    <n v="29.57"/>
    <n v="279.45"/>
    <n v="73.650000000000006"/>
    <n v="34.299999999999997"/>
    <n v="4"/>
    <n v="4"/>
    <n v="0"/>
    <n v="159330.32180000001"/>
    <s v="Tech"/>
  </r>
  <r>
    <s v="IBM Senior Unsecured (Domestic)"/>
    <s v="Q3 2015"/>
    <x v="2"/>
    <n v="42277"/>
    <n v="1.54"/>
    <n v="2.54"/>
    <n v="1.93"/>
    <n v="37.21"/>
    <n v="28.86"/>
    <n v="29.21"/>
    <n v="117"/>
    <n v="12.24"/>
    <n v="238.81"/>
    <n v="60.48"/>
    <n v="29.56"/>
    <n v="294.85000000000002"/>
    <n v="74.67"/>
    <n v="36.5"/>
    <n v="4"/>
    <n v="4"/>
    <n v="0"/>
    <n v="140636.86499999999"/>
    <s v="Tech"/>
  </r>
  <r>
    <s v="IBM Senior Unsecured (Domestic)"/>
    <s v="Q4 2015"/>
    <x v="2"/>
    <n v="42369"/>
    <n v="1.68"/>
    <n v="2.66"/>
    <n v="2.11"/>
    <n v="45.92"/>
    <n v="38.82"/>
    <n v="38.19"/>
    <n v="128"/>
    <n v="12.91"/>
    <n v="231.75"/>
    <n v="61.55"/>
    <n v="30.25"/>
    <n v="276.55"/>
    <n v="73.44"/>
    <n v="36.1"/>
    <n v="4"/>
    <n v="4"/>
    <n v="0"/>
    <n v="132903.5871"/>
    <s v="Tech"/>
  </r>
  <r>
    <s v="IBM Senior Unsecured (Domestic)"/>
    <s v="Q1 2016"/>
    <x v="2"/>
    <n v="42460"/>
    <n v="1.77"/>
    <n v="3.39"/>
    <n v="2.2799999999999998"/>
    <n v="15.24"/>
    <n v="8.68"/>
    <n v="8.27"/>
    <n v="147"/>
    <n v="12.56"/>
    <n v="267.08"/>
    <n v="66.39"/>
    <n v="33.869999999999997"/>
    <n v="302.26"/>
    <n v="75.14"/>
    <n v="38.33"/>
    <n v="4"/>
    <n v="4"/>
    <n v="0"/>
    <n v="145386.2225"/>
    <s v="Tech"/>
  </r>
  <r>
    <s v="Alcoa Unsecured (Domestic)"/>
    <s v="Q2 2002"/>
    <x v="1"/>
    <n v="37437"/>
    <n v="2.48"/>
    <n v="4.55"/>
    <n v="4.2699999999999996"/>
    <n v="8.66"/>
    <n v="4.6500000000000004"/>
    <n v="5.43"/>
    <n v="83"/>
    <n v="37.47"/>
    <n v="58.29"/>
    <n v="36.47"/>
    <n v="24.64"/>
    <n v="59.82"/>
    <n v="37.43"/>
    <n v="25.29"/>
    <n v="5"/>
    <n v="6"/>
    <n v="0"/>
    <n v="27985.1692"/>
    <s v="Basic Materials"/>
  </r>
  <r>
    <s v="Alcoa Unsecured (Domestic)"/>
    <s v="Q3 2002"/>
    <x v="3"/>
    <n v="37529"/>
    <n v="2.99"/>
    <n v="5.82"/>
    <n v="5.43"/>
    <n v="7.81"/>
    <n v="4.1500000000000004"/>
    <n v="4.6900000000000004"/>
    <n v="95"/>
    <n v="36.58"/>
    <n v="66.08"/>
    <n v="39.409999999999997"/>
    <n v="27.21"/>
    <n v="67.7"/>
    <n v="40.369999999999997"/>
    <n v="27.87"/>
    <n v="6"/>
    <n v="6"/>
    <n v="-1"/>
    <n v="16294.416999999999"/>
    <s v="Basic Materials"/>
  </r>
  <r>
    <s v="Alcoa Unsecured (Domestic)"/>
    <s v="Q4 2002"/>
    <x v="3"/>
    <n v="37621"/>
    <n v="3.08"/>
    <n v="5.57"/>
    <n v="5.34"/>
    <n v="5.86"/>
    <n v="1.48"/>
    <n v="2.88"/>
    <n v="97"/>
    <n v="33.119999999999997"/>
    <n v="74.56"/>
    <n v="42.45"/>
    <n v="28.06"/>
    <n v="75.650000000000006"/>
    <n v="43.07"/>
    <n v="28.47"/>
    <n v="6"/>
    <n v="6"/>
    <n v="0"/>
    <n v="19244.9761"/>
    <s v="Basic Materials"/>
  </r>
  <r>
    <s v="Alcoa Unsecured (Domestic)"/>
    <s v="Q1 2003"/>
    <x v="3"/>
    <n v="37711"/>
    <n v="3.08"/>
    <n v="5.54"/>
    <n v="5.3"/>
    <n v="7.92"/>
    <n v="5.61"/>
    <n v="4.66"/>
    <n v="88"/>
    <n v="33.03"/>
    <n v="75.72"/>
    <n v="42.86"/>
    <n v="28.57"/>
    <n v="76.650000000000006"/>
    <n v="43.39"/>
    <n v="28.92"/>
    <n v="6"/>
    <n v="6"/>
    <n v="0"/>
    <n v="16380.8814"/>
    <s v="Basic Materials"/>
  </r>
  <r>
    <s v="Alcoa Unsecured (Domestic)"/>
    <s v="Q2 2003"/>
    <x v="3"/>
    <n v="37802"/>
    <n v="2.79"/>
    <n v="5.19"/>
    <n v="4.91"/>
    <n v="8.91"/>
    <n v="5.57"/>
    <n v="5.15"/>
    <n v="81"/>
    <n v="33.58"/>
    <n v="66.739999999999995"/>
    <n v="39.799999999999997"/>
    <n v="25.82"/>
    <n v="67.680000000000007"/>
    <n v="40.36"/>
    <n v="26.18"/>
    <n v="6"/>
    <n v="6"/>
    <n v="0"/>
    <n v="21575.149000000001"/>
    <s v="Basic Materials"/>
  </r>
  <r>
    <s v="Alcoa Unsecured (Domestic)"/>
    <s v="Q3 2003"/>
    <x v="3"/>
    <n v="37894"/>
    <n v="2.72"/>
    <n v="5"/>
    <n v="4.75"/>
    <n v="10.28"/>
    <n v="6.65"/>
    <n v="6.27"/>
    <n v="74"/>
    <n v="35.700000000000003"/>
    <n v="61.76"/>
    <n v="37.81"/>
    <n v="24.71"/>
    <n v="63.36"/>
    <n v="38.79"/>
    <n v="25.35"/>
    <n v="6"/>
    <n v="6"/>
    <n v="0"/>
    <n v="22637.6849"/>
    <s v="Basic Materials"/>
  </r>
  <r>
    <s v="Alcoa Unsecured (Domestic)"/>
    <s v="Q4 2003"/>
    <x v="3"/>
    <n v="37986"/>
    <n v="2.3199999999999998"/>
    <n v="4.32"/>
    <n v="3.98"/>
    <n v="9.93"/>
    <n v="5.35"/>
    <n v="5.52"/>
    <n v="71"/>
    <n v="37.9"/>
    <n v="49.88"/>
    <n v="32.35"/>
    <n v="21.1"/>
    <n v="54.2"/>
    <n v="35.15"/>
    <n v="22.93"/>
    <n v="6"/>
    <n v="6"/>
    <n v="0"/>
    <n v="33002.659099999997"/>
    <s v="Basic Materials"/>
  </r>
  <r>
    <s v="Alcoa Unsecured (Domestic)"/>
    <s v="Q1 2004"/>
    <x v="3"/>
    <n v="38077"/>
    <n v="2.2400000000000002"/>
    <n v="3.97"/>
    <n v="3.73"/>
    <n v="13.61"/>
    <n v="9.5500000000000007"/>
    <n v="8.84"/>
    <n v="64"/>
    <n v="38.130000000000003"/>
    <n v="49.68"/>
    <n v="32.36"/>
    <n v="21.13"/>
    <n v="53.55"/>
    <n v="34.869999999999997"/>
    <n v="22.77"/>
    <n v="6"/>
    <n v="6"/>
    <n v="0"/>
    <n v="30159.8622"/>
    <s v="Basic Materials"/>
  </r>
  <r>
    <s v="Alcoa Unsecured (Domestic)"/>
    <s v="Q2 2004"/>
    <x v="3"/>
    <n v="38168"/>
    <n v="1.97"/>
    <n v="3.37"/>
    <n v="3.14"/>
    <n v="13.41"/>
    <n v="8.6"/>
    <n v="9.01"/>
    <n v="69"/>
    <n v="38.590000000000003"/>
    <n v="46.63"/>
    <n v="30.94"/>
    <n v="19.989999999999998"/>
    <n v="50.7"/>
    <n v="33.64"/>
    <n v="21.73"/>
    <n v="6"/>
    <n v="6"/>
    <n v="0"/>
    <n v="28730.674599999998"/>
    <s v="Basic Materials"/>
  </r>
  <r>
    <s v="Alcoa Unsecured (Domestic)"/>
    <s v="Q3 2004"/>
    <x v="3"/>
    <n v="38260"/>
    <n v="1.83"/>
    <n v="3.15"/>
    <n v="2.89"/>
    <n v="12.37"/>
    <n v="6.69"/>
    <n v="7.9"/>
    <n v="67"/>
    <n v="38.69"/>
    <n v="43.89"/>
    <n v="29.7"/>
    <n v="18.91"/>
    <n v="47.78"/>
    <n v="32.33"/>
    <n v="20.58"/>
    <n v="6"/>
    <n v="6"/>
    <n v="0"/>
    <n v="29239.379400000002"/>
    <s v="Basic Materials"/>
  </r>
  <r>
    <s v="Alcoa Unsecured (Domestic)"/>
    <s v="Q4 2004"/>
    <x v="3"/>
    <n v="38352"/>
    <n v="1.73"/>
    <n v="2.9"/>
    <n v="2.69"/>
    <n v="10.53"/>
    <n v="3.53"/>
    <n v="6.31"/>
    <n v="72"/>
    <n v="40.619999999999997"/>
    <n v="36.32"/>
    <n v="25.43"/>
    <n v="16.39"/>
    <n v="42.8"/>
    <n v="29.97"/>
    <n v="19.32"/>
    <n v="6"/>
    <n v="6"/>
    <n v="0"/>
    <n v="27366.194200000002"/>
    <s v="Basic Materials"/>
  </r>
  <r>
    <s v="Alcoa Unsecured (Domestic)"/>
    <s v="Q1 2005"/>
    <x v="3"/>
    <n v="38442"/>
    <n v="1.97"/>
    <n v="3.29"/>
    <n v="3.07"/>
    <n v="11.86"/>
    <n v="7.41"/>
    <n v="7.76"/>
    <n v="78"/>
    <n v="39.590000000000003"/>
    <n v="36.14"/>
    <n v="24.11"/>
    <n v="15.62"/>
    <n v="49.93"/>
    <n v="33.299999999999997"/>
    <n v="21.58"/>
    <n v="6"/>
    <n v="6"/>
    <n v="0"/>
    <n v="26504.303199999998"/>
    <s v="Basic Materials"/>
  </r>
  <r>
    <s v="Alcoa Unsecured (Domestic)"/>
    <s v="Q2 2006"/>
    <x v="3"/>
    <n v="38898"/>
    <n v="1.56"/>
    <n v="2.31"/>
    <n v="2.17"/>
    <n v="15.99"/>
    <n v="8.5500000000000007"/>
    <n v="12.67"/>
    <n v="98"/>
    <n v="40.159999999999997"/>
    <n v="32.450000000000003"/>
    <n v="22.07"/>
    <n v="14.42"/>
    <n v="47.06"/>
    <n v="32"/>
    <n v="20.91"/>
    <n v="6"/>
    <n v="6"/>
    <n v="0"/>
    <n v="28052.504000000001"/>
    <s v="Basic Materials"/>
  </r>
  <r>
    <s v="Alcoa Unsecured (Domestic)"/>
    <s v="Q3 2006"/>
    <x v="3"/>
    <n v="38990"/>
    <n v="1.49"/>
    <n v="2.16"/>
    <n v="2"/>
    <n v="12.21"/>
    <n v="2.6"/>
    <n v="9.0299999999999994"/>
    <n v="101"/>
    <n v="40.35"/>
    <n v="27.39"/>
    <n v="18.399999999999999"/>
    <n v="12.25"/>
    <n v="48.88"/>
    <n v="32.83"/>
    <n v="21.86"/>
    <n v="6"/>
    <n v="6"/>
    <n v="0"/>
    <n v="24313.475299999998"/>
    <s v="Basic Materials"/>
  </r>
  <r>
    <s v="Alcoa Unsecured (Domestic)"/>
    <s v="Q4 2006"/>
    <x v="3"/>
    <n v="39082"/>
    <n v="1.24"/>
    <n v="1.74"/>
    <n v="1.62"/>
    <n v="13.68"/>
    <n v="1.34"/>
    <n v="10.18"/>
    <n v="93"/>
    <n v="39.200000000000003"/>
    <n v="35.97"/>
    <n v="24.97"/>
    <n v="15.89"/>
    <n v="44.03"/>
    <n v="30.57"/>
    <n v="19.46"/>
    <n v="6"/>
    <n v="6"/>
    <n v="0"/>
    <n v="26040.863700000002"/>
    <s v="Basic Materials"/>
  </r>
  <r>
    <s v="Alcoa Unsecured (Domestic)"/>
    <s v="Q1 2007"/>
    <x v="3"/>
    <n v="39172"/>
    <n v="1.32"/>
    <n v="1.81"/>
    <n v="1.71"/>
    <n v="17.98"/>
    <n v="5.37"/>
    <n v="14.31"/>
    <n v="83"/>
    <n v="40.42"/>
    <n v="36.33"/>
    <n v="25.11"/>
    <n v="16.600000000000001"/>
    <n v="44.68"/>
    <n v="30.88"/>
    <n v="20.41"/>
    <n v="6"/>
    <n v="6"/>
    <n v="0"/>
    <n v="29476.860100000002"/>
    <s v="Basic Materials"/>
  </r>
  <r>
    <s v="Alcoa Unsecured (Domestic)"/>
    <s v="Q2 2007"/>
    <x v="3"/>
    <n v="39263"/>
    <n v="1.23"/>
    <n v="1.88"/>
    <n v="1.61"/>
    <n v="17.05"/>
    <n v="4.17"/>
    <n v="13.36"/>
    <n v="86"/>
    <n v="41.82"/>
    <n v="33"/>
    <n v="23.3"/>
    <n v="15.61"/>
    <n v="41.65"/>
    <n v="29.4"/>
    <n v="19.7"/>
    <n v="6"/>
    <n v="6"/>
    <n v="0"/>
    <n v="35829.899400000002"/>
    <s v="Basic Materials"/>
  </r>
  <r>
    <s v="Alcoa Unsecured (Domestic)"/>
    <s v="Q3 2007"/>
    <x v="3"/>
    <n v="39355"/>
    <n v="1.1599999999999999"/>
    <n v="1.87"/>
    <n v="1.54"/>
    <n v="6.94"/>
    <n v="0.52"/>
    <n v="4.7"/>
    <n v="151"/>
    <n v="40.46"/>
    <n v="34.72"/>
    <n v="24.64"/>
    <n v="16.149999999999999"/>
    <n v="40.909999999999997"/>
    <n v="29.03"/>
    <n v="19.03"/>
    <n v="6"/>
    <n v="8"/>
    <n v="0"/>
    <n v="33179.559000000001"/>
    <s v="Basic Materials"/>
  </r>
  <r>
    <s v="Alcoa Unsecured (Domestic)"/>
    <s v="Q4 2007"/>
    <x v="4"/>
    <n v="39447"/>
    <n v="1.57"/>
    <n v="2.25"/>
    <n v="2.11"/>
    <n v="9.75"/>
    <n v="-1.86"/>
    <n v="6.22"/>
    <n v="81"/>
    <n v="41.13"/>
    <n v="34.479999999999997"/>
    <n v="24.07"/>
    <n v="16.420000000000002"/>
    <n v="43.26"/>
    <n v="30.19"/>
    <n v="20.6"/>
    <n v="8"/>
    <n v="8"/>
    <n v="-2"/>
    <n v="30241.535800000001"/>
    <s v="Basic Materials"/>
  </r>
  <r>
    <s v="Alcoa Unsecured (Domestic)"/>
    <s v="Q1 2008"/>
    <x v="4"/>
    <n v="39538"/>
    <n v="1.85"/>
    <n v="2.71"/>
    <n v="2.59"/>
    <n v="11.03"/>
    <n v="2.4700000000000002"/>
    <n v="7.81"/>
    <n v="99"/>
    <n v="40"/>
    <n v="34.79"/>
    <n v="23.84"/>
    <n v="16.34"/>
    <n v="45.91"/>
    <n v="31.47"/>
    <n v="21.56"/>
    <n v="8"/>
    <n v="8"/>
    <n v="0"/>
    <n v="29391.8799"/>
    <s v="Basic Materials"/>
  </r>
  <r>
    <s v="Alcoa Unsecured (Domestic)"/>
    <s v="Q2 2008"/>
    <x v="4"/>
    <n v="39629"/>
    <n v="1.91"/>
    <n v="3.05"/>
    <n v="2.76"/>
    <n v="13.31"/>
    <n v="2.21"/>
    <n v="9.7200000000000006"/>
    <n v="87"/>
    <n v="40.880000000000003"/>
    <n v="34.67"/>
    <n v="24.05"/>
    <n v="16.649999999999999"/>
    <n v="44.15"/>
    <n v="30.63"/>
    <n v="21.21"/>
    <n v="8"/>
    <n v="8"/>
    <n v="0"/>
    <n v="28973.132399999999"/>
    <s v="Basic Materials"/>
  </r>
  <r>
    <s v="Alcoa Unsecured (Domestic)"/>
    <s v="Q3 2008"/>
    <x v="4"/>
    <n v="39721"/>
    <n v="2.2999999999999998"/>
    <n v="3.62"/>
    <n v="3.32"/>
    <n v="10.43"/>
    <n v="0.56999999999999995"/>
    <n v="7.03"/>
    <n v="96"/>
    <n v="38.450000000000003"/>
    <n v="47.01"/>
    <n v="29.96"/>
    <n v="21.44"/>
    <n v="56.89"/>
    <n v="36.26"/>
    <n v="25.95"/>
    <n v="8"/>
    <n v="8"/>
    <n v="0"/>
    <n v="18071.1662"/>
    <s v="Basic Materials"/>
  </r>
  <r>
    <s v="Alcoa Unsecured (Domestic)"/>
    <s v="Q4 2008"/>
    <x v="4"/>
    <n v="39813"/>
    <n v="2.95"/>
    <n v="5.09"/>
    <n v="4.72"/>
    <n v="0.56999999999999995"/>
    <n v="-3.24"/>
    <n v="-1.72"/>
    <n v="125"/>
    <n v="30.88"/>
    <n v="59.37"/>
    <n v="34.159999999999997"/>
    <n v="22.5"/>
    <n v="73.81"/>
    <n v="42.46"/>
    <n v="27.97"/>
    <n v="8"/>
    <n v="10"/>
    <n v="0"/>
    <n v="9011.5735999999997"/>
    <s v="Basic Materials"/>
  </r>
  <r>
    <s v="Alcoa Unsecured (Domestic)"/>
    <s v="Q1 2009"/>
    <x v="5"/>
    <n v="39903"/>
    <n v="4.83"/>
    <n v="15.16"/>
    <n v="13.48"/>
    <n v="-3.07"/>
    <n v="-5.0999999999999996"/>
    <n v="-5.55"/>
    <n v="114"/>
    <n v="33.54"/>
    <n v="60.97"/>
    <n v="36.22"/>
    <n v="24.67"/>
    <n v="68.319999999999993"/>
    <n v="40.590000000000003"/>
    <n v="27.65"/>
    <n v="10"/>
    <n v="10"/>
    <n v="-2"/>
    <n v="7151.1814000000004"/>
    <s v="Basic Materials"/>
  </r>
  <r>
    <s v="Alcoa Unsecured (Domestic)"/>
    <s v="Q2 2009"/>
    <x v="5"/>
    <n v="39994"/>
    <n v="14.71"/>
    <n v="-1000000"/>
    <n v="-1000000"/>
    <n v="-0.71"/>
    <n v="-3.07"/>
    <n v="-3.47"/>
    <n v="115"/>
    <n v="33.9"/>
    <n v="60.25"/>
    <n v="36.32"/>
    <n v="24.93"/>
    <n v="65.88"/>
    <n v="39.72"/>
    <n v="27.27"/>
    <n v="10"/>
    <n v="10"/>
    <n v="0"/>
    <n v="10064.3824"/>
    <s v="Basic Materials"/>
  </r>
  <r>
    <s v="Alcoa Unsecured (Domestic)"/>
    <s v="Q3 2009"/>
    <x v="5"/>
    <n v="40086"/>
    <n v="118.51"/>
    <n v="-1000000"/>
    <n v="-1000000"/>
    <n v="3.64"/>
    <n v="0.41"/>
    <n v="0.79"/>
    <n v="120"/>
    <n v="34.590000000000003"/>
    <n v="55.91"/>
    <n v="34.49"/>
    <n v="23.8"/>
    <n v="62.11"/>
    <n v="38.31"/>
    <n v="26.44"/>
    <n v="10"/>
    <n v="10"/>
    <n v="0"/>
    <n v="12783.824699999999"/>
    <s v="Basic Materials"/>
  </r>
  <r>
    <s v="Alcoa Unsecured (Domestic)"/>
    <s v="Q4 2009"/>
    <x v="5"/>
    <n v="40178"/>
    <n v="68.67"/>
    <n v="-1000000"/>
    <n v="-1000000"/>
    <n v="0.97"/>
    <n v="-1.65"/>
    <n v="-2.08"/>
    <n v="121"/>
    <n v="32.14"/>
    <n v="58.08"/>
    <n v="35.520000000000003"/>
    <n v="23.43"/>
    <n v="63.52"/>
    <n v="38.85"/>
    <n v="25.63"/>
    <n v="10"/>
    <n v="10"/>
    <n v="0"/>
    <n v="15706.9866"/>
    <s v="Basic Materials"/>
  </r>
  <r>
    <s v="Alcoa Unsecured (Domestic)"/>
    <s v="Q1 2010"/>
    <x v="5"/>
    <n v="40268"/>
    <n v="9.61"/>
    <n v="-1000000"/>
    <n v="-1000000"/>
    <n v="3.47"/>
    <n v="1.33"/>
    <n v="0.43"/>
    <n v="118"/>
    <n v="33.340000000000003"/>
    <n v="56.31"/>
    <n v="34.85"/>
    <n v="23.59"/>
    <n v="61.56"/>
    <n v="38.1"/>
    <n v="25.79"/>
    <n v="10"/>
    <n v="10"/>
    <n v="0"/>
    <n v="14536.465200000001"/>
    <s v="Basic Materials"/>
  </r>
  <r>
    <s v="Alcoa Unsecured (Domestic)"/>
    <s v="Q2 2010"/>
    <x v="5"/>
    <n v="40359"/>
    <n v="5.0999999999999996"/>
    <n v="43.56"/>
    <n v="37.58"/>
    <n v="5.84"/>
    <n v="3.42"/>
    <n v="2.78"/>
    <n v="119"/>
    <n v="33.65"/>
    <n v="52.66"/>
    <n v="32.44"/>
    <n v="22.19"/>
    <n v="62.32"/>
    <n v="38.39"/>
    <n v="26.27"/>
    <n v="10"/>
    <n v="10"/>
    <n v="0"/>
    <n v="10273.316000000001"/>
    <s v="Basic Materials"/>
  </r>
  <r>
    <s v="Alcoa Unsecured (Domestic)"/>
    <s v="Q3 2010"/>
    <x v="5"/>
    <n v="40451"/>
    <n v="4.6500000000000004"/>
    <n v="25.02"/>
    <n v="22.76"/>
    <n v="4.32"/>
    <n v="2.34"/>
    <n v="1.74"/>
    <n v="139"/>
    <n v="34.659999999999997"/>
    <n v="53.58"/>
    <n v="34.46"/>
    <n v="23.43"/>
    <n v="55.48"/>
    <n v="35.68"/>
    <n v="24.26"/>
    <n v="10"/>
    <n v="10"/>
    <n v="0"/>
    <n v="12368.549000000001"/>
    <s v="Basic Materials"/>
  </r>
  <r>
    <s v="Alcoa Unsecured (Domestic)"/>
    <s v="Q4 2010"/>
    <x v="5"/>
    <n v="40543"/>
    <n v="3.05"/>
    <n v="8.75"/>
    <n v="7.28"/>
    <n v="6.73"/>
    <n v="2.98"/>
    <n v="3.58"/>
    <n v="118"/>
    <n v="34.5"/>
    <n v="51.75"/>
    <n v="33.68"/>
    <n v="22.5"/>
    <n v="53.64"/>
    <n v="34.909999999999997"/>
    <n v="23.32"/>
    <n v="10"/>
    <n v="10"/>
    <n v="0"/>
    <n v="15728.979600000001"/>
    <s v="Basic Materials"/>
  </r>
  <r>
    <s v="Alcoa Unsecured (Domestic)"/>
    <s v="Q1 2011"/>
    <x v="5"/>
    <n v="40633"/>
    <n v="2.77"/>
    <n v="5.87"/>
    <n v="5.31"/>
    <n v="8.5500000000000007"/>
    <n v="5.36"/>
    <n v="5.3"/>
    <n v="111"/>
    <n v="36.49"/>
    <n v="46.19"/>
    <n v="30.69"/>
    <n v="21.08"/>
    <n v="50.5"/>
    <n v="33.549999999999997"/>
    <n v="23.04"/>
    <n v="10"/>
    <n v="10"/>
    <n v="0"/>
    <n v="18780.816900000002"/>
    <s v="Basic Materials"/>
  </r>
  <r>
    <s v="Alcoa Unsecured (Domestic)"/>
    <s v="Q2 2011"/>
    <x v="5"/>
    <n v="40724"/>
    <n v="2.42"/>
    <n v="4.96"/>
    <n v="4.3"/>
    <n v="6.17"/>
    <n v="3.82"/>
    <n v="3.87"/>
    <n v="163"/>
    <n v="37.61"/>
    <n v="45.29"/>
    <n v="30.55"/>
    <n v="21.16"/>
    <n v="48.26"/>
    <n v="32.549999999999997"/>
    <n v="22.54"/>
    <n v="10"/>
    <n v="10"/>
    <n v="0"/>
    <n v="16876.684799999999"/>
    <s v="Basic Materials"/>
  </r>
  <r>
    <s v="Alcoa Unsecured (Domestic)"/>
    <s v="Q3 2011"/>
    <x v="5"/>
    <n v="40816"/>
    <n v="2.2400000000000002"/>
    <n v="4.4800000000000004"/>
    <n v="3.84"/>
    <n v="6.5"/>
    <n v="3.3"/>
    <n v="3.49"/>
    <n v="125"/>
    <n v="37.54"/>
    <n v="47.36"/>
    <n v="31.38"/>
    <n v="21.86"/>
    <n v="50.93"/>
    <n v="33.74"/>
    <n v="23.51"/>
    <n v="10"/>
    <n v="10"/>
    <n v="0"/>
    <n v="10185.122499999999"/>
    <s v="Basic Materials"/>
  </r>
  <r>
    <s v="Alcoa Unsecured (Domestic)"/>
    <s v="Q4 2011"/>
    <x v="5"/>
    <n v="40908"/>
    <n v="2.4900000000000002"/>
    <n v="6.25"/>
    <n v="4.95"/>
    <n v="1.71"/>
    <n v="-1.86"/>
    <n v="-1.23"/>
    <n v="125"/>
    <n v="34.369999999999997"/>
    <n v="50.25"/>
    <n v="32.520000000000003"/>
    <n v="21.54"/>
    <n v="54.5"/>
    <n v="35.270000000000003"/>
    <n v="23.36"/>
    <n v="10"/>
    <n v="10"/>
    <n v="0"/>
    <n v="9207.1643999999997"/>
    <s v="Basic Materials"/>
  </r>
  <r>
    <s v="Alcoa Unsecured (Domestic)"/>
    <s v="Q1 2012"/>
    <x v="5"/>
    <n v="40999"/>
    <n v="3.02"/>
    <n v="8.42"/>
    <n v="6.91"/>
    <n v="4.99"/>
    <n v="2.36"/>
    <n v="1.99"/>
    <n v="123"/>
    <n v="34.61"/>
    <n v="48.89"/>
    <n v="31.49"/>
    <n v="21.17"/>
    <n v="55.28"/>
    <n v="35.6"/>
    <n v="23.94"/>
    <n v="10"/>
    <n v="10"/>
    <n v="0"/>
    <n v="10687.3"/>
    <s v="Basic Materials"/>
  </r>
  <r>
    <s v="Alcoa Unsecured (Domestic)"/>
    <s v="Q2 2012"/>
    <x v="5"/>
    <n v="41090"/>
    <n v="3.65"/>
    <n v="14.33"/>
    <n v="11.76"/>
    <n v="4.09"/>
    <n v="1.44"/>
    <n v="1.1299999999999999"/>
    <n v="123"/>
    <n v="34.44"/>
    <n v="50.53"/>
    <n v="32.31"/>
    <n v="21.64"/>
    <n v="56.41"/>
    <n v="36.07"/>
    <n v="24.16"/>
    <n v="10"/>
    <n v="10"/>
    <n v="0"/>
    <n v="9335.2999999999993"/>
    <s v="Basic Materials"/>
  </r>
  <r>
    <s v="Alcoa Unsecured (Domestic)"/>
    <s v="Q3 2012"/>
    <x v="5"/>
    <n v="41182"/>
    <n v="5.0199999999999996"/>
    <n v="66.14"/>
    <n v="56.19"/>
    <n v="2.2599999999999998"/>
    <n v="-0.15"/>
    <n v="-0.69"/>
    <n v="124"/>
    <n v="33.630000000000003"/>
    <n v="49.54"/>
    <n v="31.66"/>
    <n v="20.78"/>
    <n v="56.51"/>
    <n v="36.11"/>
    <n v="23.7"/>
    <n v="10"/>
    <n v="10"/>
    <n v="0"/>
    <n v="9450.1"/>
    <s v="Basic Materials"/>
  </r>
  <r>
    <s v="Alcoa Unsecured (Domestic)"/>
    <s v="Q4 2012"/>
    <x v="5"/>
    <n v="41274"/>
    <n v="3.6"/>
    <n v="18.670000000000002"/>
    <n v="14.73"/>
    <n v="4.4800000000000004"/>
    <n v="0.98"/>
    <n v="1.46"/>
    <n v="120"/>
    <n v="32.71"/>
    <n v="50.3"/>
    <n v="32.78"/>
    <n v="20.68"/>
    <n v="53.43"/>
    <n v="34.83"/>
    <n v="21.97"/>
    <n v="10"/>
    <n v="10"/>
    <n v="0"/>
    <n v="9263.4"/>
    <s v="Basic Materials"/>
  </r>
  <r>
    <s v="Alcoa Unsecured (Domestic)"/>
    <s v="Q1 2013"/>
    <x v="5"/>
    <n v="41364"/>
    <n v="3.68"/>
    <n v="16.23"/>
    <n v="13.4"/>
    <n v="5.94"/>
    <n v="3.2"/>
    <n v="2.8"/>
    <n v="115"/>
    <n v="33.33"/>
    <n v="46.17"/>
    <n v="30.14"/>
    <n v="19.309999999999999"/>
    <n v="53.21"/>
    <n v="34.729999999999997"/>
    <n v="22.25"/>
    <n v="10"/>
    <n v="11"/>
    <n v="0"/>
    <n v="9111.1"/>
    <s v="Basic Materials"/>
  </r>
  <r>
    <s v="Alcoa Unsecured (Domestic)"/>
    <s v="Q2 2013"/>
    <x v="6"/>
    <n v="41455"/>
    <n v="3.82"/>
    <n v="19.86"/>
    <n v="17"/>
    <n v="3.16"/>
    <n v="0.61"/>
    <n v="0.08"/>
    <n v="118"/>
    <n v="33.1"/>
    <n v="48.56"/>
    <n v="31.8"/>
    <n v="19.97"/>
    <n v="52.71"/>
    <n v="34.520000000000003"/>
    <n v="21.68"/>
    <n v="11"/>
    <n v="11"/>
    <n v="-1"/>
    <n v="8363.7000000000007"/>
    <s v="Basic Materials"/>
  </r>
  <r>
    <s v="Alcoa Unsecured (Domestic)"/>
    <s v="Q3 2013"/>
    <x v="6"/>
    <n v="41547"/>
    <n v="3.46"/>
    <n v="12.22"/>
    <n v="10.73"/>
    <n v="4.8499999999999996"/>
    <n v="2.06"/>
    <n v="1.63"/>
    <n v="108"/>
    <n v="33.49"/>
    <n v="48.1"/>
    <n v="31.52"/>
    <n v="19.96"/>
    <n v="52.6"/>
    <n v="34.47"/>
    <n v="21.83"/>
    <n v="11"/>
    <n v="11"/>
    <n v="0"/>
    <n v="8685.1"/>
    <s v="Basic Materials"/>
  </r>
  <r>
    <s v="Alcoa Unsecured (Domestic)"/>
    <s v="Q4 2013"/>
    <x v="6"/>
    <n v="41639"/>
    <n v="202.41"/>
    <n v="-1000000"/>
    <n v="-1000000"/>
    <n v="-13.8"/>
    <n v="-14.47"/>
    <n v="-16.93"/>
    <n v="112"/>
    <n v="29.48"/>
    <n v="56.26"/>
    <n v="34.83"/>
    <n v="21.28"/>
    <n v="61.52"/>
    <n v="38.090000000000003"/>
    <n v="23.28"/>
    <n v="11"/>
    <n v="11"/>
    <n v="0"/>
    <n v="11384.8"/>
    <s v="Basic Materials"/>
  </r>
  <r>
    <s v="Alcoa Unsecured (Domestic)"/>
    <s v="Q1 2014"/>
    <x v="6"/>
    <n v="41729"/>
    <n v="-1000000"/>
    <n v="-1000000"/>
    <n v="-1000000"/>
    <n v="1.76"/>
    <n v="0.02"/>
    <n v="-1.08"/>
    <n v="120"/>
    <n v="31.84"/>
    <n v="52.94"/>
    <n v="34.4"/>
    <n v="21.37"/>
    <n v="53.9"/>
    <n v="35.020000000000003"/>
    <n v="21.76"/>
    <n v="11"/>
    <n v="11"/>
    <n v="0"/>
    <n v="15072.1"/>
    <s v="Basic Materials"/>
  </r>
  <r>
    <s v="Alcoa Unsecured (Domestic)"/>
    <s v="Q2 2014"/>
    <x v="6"/>
    <n v="41820"/>
    <n v="-1000000"/>
    <n v="-1000000"/>
    <n v="-1000000"/>
    <n v="6.35"/>
    <n v="3.41"/>
    <n v="3.02"/>
    <n v="105"/>
    <n v="32.01"/>
    <n v="51.76"/>
    <n v="33.44"/>
    <n v="20.96"/>
    <n v="54.77"/>
    <n v="35.39"/>
    <n v="22.18"/>
    <n v="11"/>
    <n v="11"/>
    <n v="0"/>
    <n v="15925.3"/>
    <s v="Basic Materials"/>
  </r>
  <r>
    <s v="Alcoa Unsecured (Domestic)"/>
    <s v="Q3 2014"/>
    <x v="6"/>
    <n v="41912"/>
    <n v="36.409999999999997"/>
    <n v="-1000000"/>
    <n v="-1000000"/>
    <n v="6.55"/>
    <n v="3.87"/>
    <n v="3.8"/>
    <n v="126"/>
    <n v="29.88"/>
    <n v="58.12"/>
    <n v="36.47"/>
    <n v="23.7"/>
    <n v="59.39"/>
    <n v="37.26"/>
    <n v="24.21"/>
    <n v="11"/>
    <n v="11"/>
    <n v="0"/>
    <n v="18948.7"/>
    <s v="Basic Materials"/>
  </r>
  <r>
    <s v="Alcoa Unsecured (Domestic)"/>
    <s v="Q4 2014"/>
    <x v="6"/>
    <n v="42004"/>
    <n v="2.92"/>
    <n v="8.6999999999999993"/>
    <n v="6.86"/>
    <n v="5.62"/>
    <n v="1.58"/>
    <n v="2.87"/>
    <n v="122"/>
    <n v="29.44"/>
    <n v="59.27"/>
    <n v="37.08"/>
    <n v="23.47"/>
    <n v="59.84"/>
    <n v="37.44"/>
    <n v="23.69"/>
    <n v="11"/>
    <n v="11"/>
    <n v="0"/>
    <n v="19211.099999999999"/>
    <s v="Basic Materials"/>
  </r>
  <r>
    <s v="Alcoa Unsecured (Domestic)"/>
    <s v="Q1 2015"/>
    <x v="6"/>
    <n v="42094"/>
    <n v="2.4700000000000002"/>
    <n v="5.08"/>
    <n v="4.3899999999999997"/>
    <n v="7.48"/>
    <n v="4.8499999999999996"/>
    <n v="4.84"/>
    <n v="122"/>
    <n v="28.77"/>
    <n v="62.93"/>
    <n v="38.44"/>
    <n v="24.4"/>
    <n v="63.69"/>
    <n v="38.909999999999997"/>
    <n v="24.7"/>
    <n v="11"/>
    <n v="11"/>
    <n v="0"/>
    <n v="15792.2"/>
    <s v="Basic Materials"/>
  </r>
  <r>
    <s v="Alcoa Unsecured (Domestic)"/>
    <s v="Q2 2015"/>
    <x v="6"/>
    <n v="42185"/>
    <n v="2.37"/>
    <n v="4.8099999999999996"/>
    <n v="4.0999999999999996"/>
    <n v="5.85"/>
    <n v="3.33"/>
    <n v="3.27"/>
    <n v="124"/>
    <n v="30.09"/>
    <n v="59.52"/>
    <n v="37.19"/>
    <n v="23.81"/>
    <n v="60.04"/>
    <n v="37.520000000000003"/>
    <n v="24.02"/>
    <n v="11"/>
    <n v="11"/>
    <n v="0"/>
    <n v="13631"/>
    <s v="Basic Materials"/>
  </r>
  <r>
    <s v="Alcoa Unsecured (Domestic)"/>
    <s v="Q3 2015"/>
    <x v="6"/>
    <n v="42277"/>
    <n v="2.5499999999999998"/>
    <n v="5.59"/>
    <n v="4.54"/>
    <n v="5.14"/>
    <n v="2.66"/>
    <n v="2.5499999999999998"/>
    <n v="123"/>
    <n v="30.86"/>
    <n v="61.88"/>
    <n v="37.93"/>
    <n v="24.85"/>
    <n v="63.15"/>
    <n v="38.71"/>
    <n v="25.36"/>
    <n v="11"/>
    <n v="11"/>
    <n v="0"/>
    <n v="12654.8"/>
    <s v="Basic Materials"/>
  </r>
  <r>
    <s v="Alcoa Unsecured (Domestic)"/>
    <s v="Q4 2015"/>
    <x v="6"/>
    <n v="42369"/>
    <n v="3.22"/>
    <n v="9.59"/>
    <n v="7.57"/>
    <n v="-0.32"/>
    <n v="-3.07"/>
    <n v="-2.81"/>
    <n v="129"/>
    <n v="29.4"/>
    <n v="64"/>
    <n v="38.93"/>
    <n v="24.76"/>
    <n v="64.42"/>
    <n v="39.18"/>
    <n v="24.92"/>
    <n v="11"/>
    <n v="11"/>
    <n v="0"/>
    <n v="12931.3"/>
    <s v="Basic Materials"/>
  </r>
  <r>
    <s v="Alcoa Unsecured (Domestic)"/>
    <s v="Q1 2016"/>
    <x v="6"/>
    <n v="42460"/>
    <n v="4.2"/>
    <n v="16.190000000000001"/>
    <n v="13.72"/>
    <n v="4.0199999999999996"/>
    <n v="1.86"/>
    <n v="1.59"/>
    <n v="127"/>
    <n v="30.22"/>
    <n v="57.5"/>
    <n v="35.24"/>
    <n v="22.85"/>
    <n v="63.15"/>
    <n v="38.71"/>
    <n v="25.09"/>
    <n v="11"/>
    <n v="11"/>
    <n v="0"/>
    <n v="12596.5"/>
    <s v="Basic Materials"/>
  </r>
  <r>
    <s v="Frontier Communications Corp Senior Unsecured"/>
    <s v="Q4 1999"/>
    <x v="3"/>
    <n v="36525"/>
    <n v="7.84"/>
    <n v="380.88"/>
    <n v="374.26"/>
    <n v="1.29"/>
    <n v="0.12"/>
    <n v="-1.26"/>
    <n v="27.8"/>
    <n v="33.26"/>
    <n v="98.84"/>
    <n v="49.34"/>
    <n v="36.51"/>
    <n v="100.3"/>
    <n v="50.07"/>
    <n v="37.049999999999997"/>
    <n v="6"/>
    <n v="6"/>
    <n v="0"/>
    <n v="3730.2343999999998"/>
    <s v="Tech"/>
  </r>
  <r>
    <s v="Frontier Communications Corp Senior Unsecured"/>
    <s v="Q1 2000"/>
    <x v="3"/>
    <n v="36616"/>
    <n v="6.46"/>
    <n v="54.06"/>
    <n v="52.99"/>
    <n v="3.69"/>
    <n v="-0.31"/>
    <n v="1.1399999999999999"/>
    <n v="37.6"/>
    <n v="32.47"/>
    <n v="105.57"/>
    <n v="50.96"/>
    <n v="38.090000000000003"/>
    <n v="107.16"/>
    <n v="51.73"/>
    <n v="38.659999999999997"/>
    <n v="6"/>
    <n v="6"/>
    <n v="0"/>
    <n v="4317.7434000000003"/>
    <s v="Tech"/>
  </r>
  <r>
    <s v="Frontier Communications Corp Senior Unsecured"/>
    <s v="Q2 2000"/>
    <x v="3"/>
    <n v="36707"/>
    <n v="6.56"/>
    <n v="42.6"/>
    <n v="41.78"/>
    <n v="2.89"/>
    <n v="-0.49"/>
    <n v="0.81"/>
    <n v="41.8"/>
    <n v="30.95"/>
    <n v="121.6"/>
    <n v="54.48"/>
    <n v="41.66"/>
    <n v="123.22"/>
    <n v="55.2"/>
    <n v="42.22"/>
    <n v="6"/>
    <n v="6"/>
    <n v="0"/>
    <n v="4567.6791999999996"/>
    <s v="Tech"/>
  </r>
  <r>
    <s v="Frontier Communications Corp Senior Unsecured"/>
    <s v="Q3 2000"/>
    <x v="3"/>
    <n v="36799"/>
    <n v="6.32"/>
    <n v="35.799999999999997"/>
    <n v="32.58"/>
    <n v="2.79"/>
    <n v="0.41"/>
    <n v="0.86"/>
    <n v="49.6"/>
    <n v="28.8"/>
    <n v="142.69"/>
    <n v="57.82"/>
    <n v="45.57"/>
    <n v="146.80000000000001"/>
    <n v="59.48"/>
    <n v="46.88"/>
    <n v="6"/>
    <n v="9"/>
    <n v="0"/>
    <n v="3547.1970999999999"/>
    <s v="Tech"/>
  </r>
  <r>
    <s v="Frontier Communications Corp Senior Unsecured"/>
    <s v="Q4 2000"/>
    <x v="7"/>
    <n v="36891"/>
    <n v="5.78"/>
    <n v="20.05"/>
    <n v="19.62"/>
    <n v="2.6"/>
    <n v="0.03"/>
    <n v="0.73"/>
    <n v="58.5"/>
    <n v="24.73"/>
    <n v="159.38999999999999"/>
    <n v="59.29"/>
    <n v="44.03"/>
    <n v="168.81"/>
    <n v="62.8"/>
    <n v="46.63"/>
    <n v="9"/>
    <n v="9"/>
    <n v="3"/>
    <n v="3496.1453999999999"/>
    <s v="Tech"/>
  </r>
  <r>
    <s v="Frontier Communications Corp Senior Unsecured"/>
    <s v="Q1 2001"/>
    <x v="7"/>
    <n v="36981"/>
    <n v="5.13"/>
    <n v="14.89"/>
    <n v="14.73"/>
    <n v="3.24"/>
    <n v="1.38"/>
    <n v="1.52"/>
    <n v="61.5"/>
    <n v="25.4"/>
    <n v="154.36000000000001"/>
    <n v="58.53"/>
    <n v="43.77"/>
    <n v="163.74"/>
    <n v="62.08"/>
    <n v="46.43"/>
    <n v="9"/>
    <n v="9"/>
    <n v="0"/>
    <n v="3332.7815999999998"/>
    <s v="Tech"/>
  </r>
  <r>
    <s v="Frontier Communications Corp Senior Unsecured"/>
    <s v="Q2 2001"/>
    <x v="7"/>
    <n v="37072"/>
    <n v="9.02"/>
    <n v="25.28"/>
    <n v="25.07"/>
    <n v="2.39"/>
    <n v="0.97"/>
    <n v="0.83"/>
    <n v="73.099999999999994"/>
    <n v="18.59"/>
    <n v="262.39"/>
    <n v="70.45"/>
    <n v="53.65"/>
    <n v="272.42"/>
    <n v="73.150000000000006"/>
    <n v="55.7"/>
    <n v="9"/>
    <n v="10"/>
    <n v="0"/>
    <n v="3521.6368000000002"/>
    <s v="Tech"/>
  </r>
  <r>
    <s v="Frontier Communications Corp Senior Unsecured"/>
    <s v="Q3 2001"/>
    <x v="5"/>
    <n v="37164"/>
    <n v="7.28"/>
    <n v="22.18"/>
    <n v="21.51"/>
    <n v="2.15"/>
    <n v="1.07"/>
    <n v="0.57999999999999996"/>
    <n v="123.5"/>
    <n v="19.12"/>
    <n v="264.41000000000003"/>
    <n v="71.17"/>
    <n v="55.69"/>
    <n v="271.54000000000002"/>
    <n v="73.08"/>
    <n v="57.19"/>
    <n v="10"/>
    <n v="10"/>
    <n v="1"/>
    <n v="2632.7051000000001"/>
    <s v="Tech"/>
  </r>
  <r>
    <s v="Frontier Communications Corp Senior Unsecured"/>
    <s v="Q4 2001"/>
    <x v="5"/>
    <n v="37256"/>
    <n v="6.34"/>
    <n v="21.29"/>
    <n v="20.52"/>
    <n v="2.2799999999999998"/>
    <n v="0.79"/>
    <n v="0.48"/>
    <n v="121.3"/>
    <n v="18.440000000000001"/>
    <n v="257.75"/>
    <n v="67.78"/>
    <n v="52.45"/>
    <n v="280.27999999999997"/>
    <n v="73.7"/>
    <n v="57.03"/>
    <n v="10"/>
    <n v="10"/>
    <n v="0"/>
    <n v="2998.5408000000002"/>
    <s v="Tech"/>
  </r>
  <r>
    <s v="Frontier Communications Corp Senior Unsecured"/>
    <s v="Q1 2002"/>
    <x v="5"/>
    <n v="37346"/>
    <n v="4.91"/>
    <n v="19.62"/>
    <n v="16.39"/>
    <n v="2.38"/>
    <n v="1.81"/>
    <n v="0.92"/>
    <n v="122.1"/>
    <n v="19.88"/>
    <n v="243.88"/>
    <n v="66.91"/>
    <n v="53.29"/>
    <n v="264.5"/>
    <n v="72.56"/>
    <n v="57.79"/>
    <n v="10"/>
    <n v="10"/>
    <n v="0"/>
    <n v="3027.6302000000001"/>
    <s v="Tech"/>
  </r>
  <r>
    <s v="Frontier Communications Corp Senior Unsecured"/>
    <s v="Q4 2002"/>
    <x v="5"/>
    <n v="37621"/>
    <n v="4.03"/>
    <n v="11.82"/>
    <n v="10.93"/>
    <n v="2.69"/>
    <n v="1.68"/>
    <n v="1"/>
    <n v="113.3"/>
    <n v="14.39"/>
    <n v="440.1"/>
    <n v="80.73"/>
    <n v="63.32"/>
    <n v="445.13"/>
    <n v="81.66"/>
    <n v="64.040000000000006"/>
    <n v="10"/>
    <n v="10"/>
    <n v="0"/>
    <n v="2980.1849999999999"/>
    <s v="Tech"/>
  </r>
  <r>
    <s v="Frontier Communications Corp Senior Unsecured"/>
    <s v="Q1 2003"/>
    <x v="5"/>
    <n v="37711"/>
    <n v="3.67"/>
    <n v="9.91"/>
    <n v="8.99"/>
    <n v="2.77"/>
    <n v="2.33"/>
    <n v="1.5"/>
    <n v="109.3"/>
    <n v="15.94"/>
    <n v="317.14999999999998"/>
    <n v="74.72"/>
    <n v="58.34"/>
    <n v="324.47000000000003"/>
    <n v="76.44"/>
    <n v="59.69"/>
    <n v="10"/>
    <n v="10"/>
    <n v="0"/>
    <n v="2827.1545000000001"/>
    <s v="Tech"/>
  </r>
  <r>
    <s v="Frontier Communications Corp Senior Unsecured"/>
    <s v="Q2 2003"/>
    <x v="5"/>
    <n v="37802"/>
    <n v="3.7"/>
    <n v="9.17"/>
    <n v="8.44"/>
    <n v="2.76"/>
    <n v="2.13"/>
    <n v="1.37"/>
    <n v="108"/>
    <n v="17.03"/>
    <n v="350.87"/>
    <n v="76.5"/>
    <n v="59.75"/>
    <n v="358.67"/>
    <n v="78.2"/>
    <n v="61.08"/>
    <n v="10"/>
    <n v="10"/>
    <n v="0"/>
    <n v="3664.2791000000002"/>
    <s v="Tech"/>
  </r>
  <r>
    <s v="Frontier Communications Corp Senior Unsecured"/>
    <s v="Q3 2003"/>
    <x v="5"/>
    <n v="37894"/>
    <n v="3.35"/>
    <n v="8.16"/>
    <n v="7.1"/>
    <n v="2.8"/>
    <n v="2.06"/>
    <n v="1.33"/>
    <n v="103.1"/>
    <n v="17.8"/>
    <n v="328.56"/>
    <n v="75.510000000000005"/>
    <n v="58.47"/>
    <n v="335.11"/>
    <n v="77.02"/>
    <n v="59.63"/>
    <n v="10"/>
    <n v="10"/>
    <n v="0"/>
    <n v="3187.6754000000001"/>
    <s v="Tech"/>
  </r>
  <r>
    <s v="Frontier Communications Corp Senior Unsecured"/>
    <s v="Q4 2003"/>
    <x v="5"/>
    <n v="37986"/>
    <n v="3.15"/>
    <n v="7.41"/>
    <n v="6.4"/>
    <n v="2.86"/>
    <n v="1.99"/>
    <n v="1.3"/>
    <n v="99.2"/>
    <n v="18.41"/>
    <n v="259.56"/>
    <n v="71.11"/>
    <n v="54.57"/>
    <n v="265.01"/>
    <n v="72.599999999999994"/>
    <n v="55.71"/>
    <n v="10"/>
    <n v="10"/>
    <n v="0"/>
    <n v="3536.0859999999998"/>
    <s v="Tech"/>
  </r>
  <r>
    <s v="Frontier Communications Corp Senior Unsecured"/>
    <s v="Q1 2004"/>
    <x v="5"/>
    <n v="38077"/>
    <n v="3.26"/>
    <n v="7.99"/>
    <n v="6.82"/>
    <n v="2.88"/>
    <n v="2.31"/>
    <n v="1.41"/>
    <n v="97.8"/>
    <n v="19.18"/>
    <n v="299.64999999999998"/>
    <n v="74.89"/>
    <n v="57.47"/>
    <n v="300.13"/>
    <n v="75.010000000000005"/>
    <n v="57.56"/>
    <n v="10"/>
    <n v="13"/>
    <n v="0"/>
    <n v="3714.7894000000001"/>
    <s v="Tech"/>
  </r>
  <r>
    <s v="Frontier Communications Corp Senior Unsecured"/>
    <s v="Q2 2004"/>
    <x v="8"/>
    <n v="38168"/>
    <n v="3.24"/>
    <n v="8.27"/>
    <n v="6.88"/>
    <n v="2.77"/>
    <n v="1.97"/>
    <n v="1.29"/>
    <n v="97.7"/>
    <n v="19.649999999999999"/>
    <n v="291.61"/>
    <n v="74.38"/>
    <n v="57.3"/>
    <n v="292.04000000000002"/>
    <n v="74.489999999999995"/>
    <n v="57.39"/>
    <n v="13"/>
    <n v="13"/>
    <n v="3"/>
    <n v="3480.6981999999998"/>
    <s v="Tech"/>
  </r>
  <r>
    <s v="Frontier Communications Corp Senior Unsecured"/>
    <s v="Q3 2004"/>
    <x v="8"/>
    <n v="38260"/>
    <n v="3.67"/>
    <n v="8.01"/>
    <n v="7.64"/>
    <n v="3.18"/>
    <n v="2.44"/>
    <n v="1.63"/>
    <n v="90.9"/>
    <n v="19.77"/>
    <n v="312.55"/>
    <n v="75.680000000000007"/>
    <n v="61.8"/>
    <n v="313.01"/>
    <n v="75.790000000000006"/>
    <n v="61.9"/>
    <n v="13"/>
    <n v="13"/>
    <n v="0"/>
    <n v="4483.1193999999996"/>
    <s v="Tech"/>
  </r>
  <r>
    <s v="Frontier Communications Corp Senior Unsecured"/>
    <s v="Q4 2004"/>
    <x v="8"/>
    <n v="38352"/>
    <n v="3.64"/>
    <n v="7.69"/>
    <n v="7.39"/>
    <n v="3.1"/>
    <n v="1.65"/>
    <n v="1.56"/>
    <n v="92.7"/>
    <n v="20.43"/>
    <n v="313.23"/>
    <n v="75.709999999999994"/>
    <n v="63.99"/>
    <n v="313.7"/>
    <n v="75.83"/>
    <n v="64.08"/>
    <n v="13"/>
    <n v="13"/>
    <n v="0"/>
    <n v="4683.5391"/>
    <s v="Tech"/>
  </r>
  <r>
    <s v="Frontier Communications Corp Senior Unsecured"/>
    <s v="Q1 2005"/>
    <x v="8"/>
    <n v="38442"/>
    <n v="3.53"/>
    <n v="7.57"/>
    <n v="7.06"/>
    <n v="3.33"/>
    <n v="2.74"/>
    <n v="1.73"/>
    <n v="83.7"/>
    <n v="20.04"/>
    <n v="320.52999999999997"/>
    <n v="76.13"/>
    <n v="64.23"/>
    <n v="321.01"/>
    <n v="76.25"/>
    <n v="64.319999999999993"/>
    <n v="13"/>
    <n v="13"/>
    <n v="0"/>
    <n v="4405.5264999999999"/>
    <s v="Tech"/>
  </r>
  <r>
    <s v="Frontier Communications Corp Senior Unsecured"/>
    <s v="Q2 2005"/>
    <x v="8"/>
    <n v="38533"/>
    <n v="3.43"/>
    <n v="7.34"/>
    <n v="6.7"/>
    <n v="3.27"/>
    <n v="2.56"/>
    <n v="1.69"/>
    <n v="84.1"/>
    <n v="19.91"/>
    <n v="308.81"/>
    <n v="73.150000000000006"/>
    <n v="61.48"/>
    <n v="322.16000000000003"/>
    <n v="76.31"/>
    <n v="64.14"/>
    <n v="13"/>
    <n v="13"/>
    <n v="0"/>
    <n v="4614.0460999999996"/>
    <s v="Tech"/>
  </r>
  <r>
    <s v="Frontier Communications Corp Senior Unsecured"/>
    <s v="Q3 2005"/>
    <x v="8"/>
    <n v="38625"/>
    <n v="3.6"/>
    <n v="7.46"/>
    <n v="6.95"/>
    <n v="2.99"/>
    <n v="2.38"/>
    <n v="1.61"/>
    <n v="85.2"/>
    <n v="17.84"/>
    <n v="347.94"/>
    <n v="74.39"/>
    <n v="62.07"/>
    <n v="367.71"/>
    <n v="78.62"/>
    <n v="65.599999999999994"/>
    <n v="13"/>
    <n v="13"/>
    <n v="0"/>
    <n v="4534.3314"/>
    <s v="Tech"/>
  </r>
  <r>
    <s v="Frontier Communications Corp Senior Unsecured"/>
    <s v="Q4 2005"/>
    <x v="8"/>
    <n v="38717"/>
    <n v="3.57"/>
    <n v="7.17"/>
    <n v="6.72"/>
    <n v="3.51"/>
    <n v="2.36"/>
    <n v="1.93"/>
    <n v="85.7"/>
    <n v="16.21"/>
    <n v="383.48"/>
    <n v="75.89"/>
    <n v="62.16"/>
    <n v="405.34"/>
    <n v="80.209999999999994"/>
    <n v="65.7"/>
    <n v="13"/>
    <n v="13"/>
    <n v="0"/>
    <n v="4013.4946"/>
    <s v="Tech"/>
  </r>
  <r>
    <s v="Frontier Communications Corp Senior Unsecured"/>
    <s v="Q1 2006"/>
    <x v="8"/>
    <n v="38807"/>
    <n v="3.53"/>
    <n v="6.98"/>
    <n v="6.51"/>
    <n v="3.27"/>
    <n v="2.76"/>
    <n v="1.84"/>
    <n v="85.4"/>
    <n v="15.67"/>
    <n v="399.99"/>
    <n v="76.489999999999995"/>
    <n v="62.66"/>
    <n v="422.9"/>
    <n v="80.88"/>
    <n v="66.25"/>
    <n v="13"/>
    <n v="13"/>
    <n v="0"/>
    <n v="4350.7021999999997"/>
    <s v="Tech"/>
  </r>
  <r>
    <s v="Frontier Communications Corp Senior Unsecured"/>
    <s v="Q2 2006"/>
    <x v="8"/>
    <n v="38898"/>
    <n v="3.43"/>
    <n v="6.36"/>
    <n v="6.13"/>
    <n v="3.39"/>
    <n v="2.75"/>
    <n v="1.99"/>
    <n v="85.3"/>
    <n v="15.04"/>
    <n v="427.37"/>
    <n v="80.25"/>
    <n v="64.290000000000006"/>
    <n v="432.52"/>
    <n v="81.22"/>
    <n v="65.06"/>
    <n v="13"/>
    <n v="13"/>
    <n v="0"/>
    <n v="4184.9261999999999"/>
    <s v="Tech"/>
  </r>
  <r>
    <s v="Frontier Communications Corp Senior Unsecured"/>
    <s v="Q3 2006"/>
    <x v="8"/>
    <n v="38990"/>
    <n v="3.11"/>
    <n v="6.11"/>
    <n v="5.47"/>
    <n v="3.38"/>
    <n v="2.59"/>
    <n v="1.96"/>
    <n v="82.2"/>
    <n v="15.82"/>
    <n v="401.48"/>
    <n v="79.45"/>
    <n v="63.51"/>
    <n v="405.32"/>
    <n v="80.209999999999994"/>
    <n v="64.12"/>
    <n v="13"/>
    <n v="12"/>
    <n v="0"/>
    <n v="4514.7586000000001"/>
    <s v="Tech"/>
  </r>
  <r>
    <s v="Frontier Communications Corp Senior Unsecured"/>
    <s v="Q4 2006"/>
    <x v="9"/>
    <n v="39082"/>
    <n v="3.09"/>
    <n v="6.98"/>
    <n v="5.37"/>
    <n v="3.29"/>
    <n v="2.0299999999999998"/>
    <n v="1.88"/>
    <n v="83.5"/>
    <n v="15.58"/>
    <n v="421.61"/>
    <n v="80.260000000000005"/>
    <n v="65.680000000000007"/>
    <n v="425.32"/>
    <n v="80.959999999999994"/>
    <n v="66.260000000000005"/>
    <n v="12"/>
    <n v="12"/>
    <n v="-1"/>
    <n v="4630.9480000000003"/>
    <s v="Tech"/>
  </r>
  <r>
    <s v="Frontier Communications Corp Senior Unsecured"/>
    <s v="Q1 2007"/>
    <x v="9"/>
    <n v="39172"/>
    <n v="3.71"/>
    <n v="7.83"/>
    <n v="6.3"/>
    <n v="3.36"/>
    <n v="2.88"/>
    <n v="2.06"/>
    <n v="94"/>
    <n v="16"/>
    <n v="361.21"/>
    <n v="71.599999999999994"/>
    <n v="57.78"/>
    <n v="404.5"/>
    <n v="80.180000000000007"/>
    <n v="64.709999999999994"/>
    <n v="12"/>
    <n v="12"/>
    <n v="0"/>
    <n v="5129.7785999999996"/>
    <s v="Tech"/>
  </r>
  <r>
    <s v="Frontier Communications Corp Senior Unsecured"/>
    <s v="Q2 2007"/>
    <x v="9"/>
    <n v="39263"/>
    <n v="3.66"/>
    <n v="6.93"/>
    <n v="6.32"/>
    <n v="3.16"/>
    <n v="2.48"/>
    <n v="1.74"/>
    <n v="98.6"/>
    <n v="16.34"/>
    <n v="382.07"/>
    <n v="78.819999999999993"/>
    <n v="62.42"/>
    <n v="384.74"/>
    <n v="79.37"/>
    <n v="62.85"/>
    <n v="12"/>
    <n v="12"/>
    <n v="0"/>
    <n v="5195.6175000000003"/>
    <s v="Tech"/>
  </r>
  <r>
    <s v="Frontier Communications Corp Senior Unsecured"/>
    <s v="Q3 2007"/>
    <x v="9"/>
    <n v="39355"/>
    <n v="3.71"/>
    <n v="6.88"/>
    <n v="6.52"/>
    <n v="3.19"/>
    <n v="2.2400000000000002"/>
    <n v="1.74"/>
    <n v="95.2"/>
    <n v="14.3"/>
    <n v="450.42"/>
    <n v="81.8"/>
    <n v="64.400000000000006"/>
    <n v="450.65"/>
    <n v="81.84"/>
    <n v="64.430000000000007"/>
    <n v="12"/>
    <n v="12"/>
    <n v="0"/>
    <n v="4724.7407999999996"/>
    <s v="Tech"/>
  </r>
  <r>
    <s v="Frontier Communications Corp Senior Unsecured"/>
    <s v="Q4 2007"/>
    <x v="9"/>
    <n v="39447"/>
    <n v="3.61"/>
    <n v="6.72"/>
    <n v="6.4"/>
    <n v="3.44"/>
    <n v="2.23"/>
    <n v="1.88"/>
    <n v="92.9"/>
    <n v="13.75"/>
    <n v="474.69"/>
    <n v="82.56"/>
    <n v="65.28"/>
    <n v="474.93"/>
    <n v="82.61"/>
    <n v="65.319999999999993"/>
    <n v="12"/>
    <n v="12"/>
    <n v="0"/>
    <n v="4172.2448000000004"/>
    <s v="Tech"/>
  </r>
  <r>
    <s v="Frontier Communications Corp Senior Unsecured"/>
    <s v="Q1 2008"/>
    <x v="9"/>
    <n v="39538"/>
    <n v="3.64"/>
    <n v="7.02"/>
    <n v="6.69"/>
    <n v="3.36"/>
    <n v="2.83"/>
    <n v="1.81"/>
    <n v="90.9"/>
    <n v="13.18"/>
    <n v="505.14"/>
    <n v="83.42"/>
    <n v="66.59"/>
    <n v="505.55"/>
    <n v="83.49"/>
    <n v="66.650000000000006"/>
    <n v="12"/>
    <n v="12"/>
    <n v="0"/>
    <n v="3424.2927"/>
    <s v="Tech"/>
  </r>
  <r>
    <s v="Frontier Communications Corp Senior Unsecured"/>
    <s v="Q2 2008"/>
    <x v="9"/>
    <n v="39629"/>
    <n v="3.7"/>
    <n v="7.12"/>
    <n v="6.85"/>
    <n v="3.38"/>
    <n v="2.54"/>
    <n v="1.79"/>
    <n v="90.7"/>
    <n v="11.84"/>
    <n v="571.71"/>
    <n v="85.05"/>
    <n v="67.680000000000007"/>
    <n v="572.16999999999996"/>
    <n v="85.12"/>
    <n v="67.739999999999995"/>
    <n v="12"/>
    <n v="12"/>
    <n v="0"/>
    <n v="3610.8941"/>
    <s v="Tech"/>
  </r>
  <r>
    <s v="Frontier Communications Corp Senior Unsecured"/>
    <s v="Q3 2008"/>
    <x v="9"/>
    <n v="39721"/>
    <n v="3.78"/>
    <n v="7.14"/>
    <n v="7"/>
    <n v="3.34"/>
    <n v="2.4500000000000002"/>
    <n v="1.82"/>
    <n v="90.3"/>
    <n v="10.46"/>
    <n v="659.37"/>
    <n v="86.77"/>
    <n v="68.959999999999994"/>
    <n v="659.91"/>
    <n v="86.84"/>
    <n v="69.02"/>
    <n v="12"/>
    <n v="12"/>
    <n v="0"/>
    <n v="3581.6750000000002"/>
    <s v="Tech"/>
  </r>
  <r>
    <s v="Frontier Communications Corp Senior Unsecured"/>
    <s v="Q4 2008"/>
    <x v="9"/>
    <n v="39813"/>
    <n v="3.79"/>
    <n v="7.36"/>
    <n v="7.1"/>
    <n v="3.2"/>
    <n v="2.2799999999999998"/>
    <n v="1.67"/>
    <n v="90.7"/>
    <n v="7.53"/>
    <n v="891.55"/>
    <n v="89.85"/>
    <n v="68.540000000000006"/>
    <n v="892.28"/>
    <n v="89.92"/>
    <n v="68.599999999999994"/>
    <n v="12"/>
    <n v="12"/>
    <n v="0"/>
    <n v="2720.8843999999999"/>
    <s v="Tech"/>
  </r>
  <r>
    <s v="Frontier Communications Corp Senior Unsecured"/>
    <s v="Q1 2009"/>
    <x v="9"/>
    <n v="39903"/>
    <n v="3.87"/>
    <n v="7.65"/>
    <n v="7.36"/>
    <n v="3.12"/>
    <n v="2.5099999999999998"/>
    <n v="1.57"/>
    <n v="88.7"/>
    <n v="7.09"/>
    <n v="957.19"/>
    <n v="90.47"/>
    <n v="69.42"/>
    <n v="957.97"/>
    <n v="90.55"/>
    <n v="69.48"/>
    <n v="12"/>
    <n v="12"/>
    <n v="0"/>
    <n v="2242.7734999999998"/>
    <s v="Tech"/>
  </r>
  <r>
    <s v="Frontier Communications Corp Senior Unsecured"/>
    <s v="Q2 2009"/>
    <x v="9"/>
    <n v="39994"/>
    <n v="3.95"/>
    <n v="8.36"/>
    <n v="7.59"/>
    <n v="2.73"/>
    <n v="2.17"/>
    <n v="1.38"/>
    <n v="98.7"/>
    <n v="6.24"/>
    <n v="1103.4000000000001"/>
    <n v="91.57"/>
    <n v="70.459999999999994"/>
    <n v="1105.02"/>
    <n v="91.7"/>
    <n v="70.56"/>
    <n v="12"/>
    <n v="12"/>
    <n v="0"/>
    <n v="2230.2718"/>
    <s v="Tech"/>
  </r>
  <r>
    <s v="Frontier Communications Corp Senior Unsecured"/>
    <s v="Q3 2009"/>
    <x v="9"/>
    <n v="40086"/>
    <n v="4.0199999999999996"/>
    <n v="8.17"/>
    <n v="7.44"/>
    <n v="2.85"/>
    <n v="2.29"/>
    <n v="1.79"/>
    <n v="96.6"/>
    <n v="5.97"/>
    <n v="1142.25"/>
    <n v="91.83"/>
    <n v="69.98"/>
    <n v="1143.94"/>
    <n v="91.96"/>
    <n v="70.08"/>
    <n v="12"/>
    <n v="12"/>
    <n v="0"/>
    <n v="2354.9456"/>
    <s v="Tech"/>
  </r>
  <r>
    <s v="Frontier Communications Corp Senior Unsecured"/>
    <s v="Q4 2009"/>
    <x v="9"/>
    <n v="40178"/>
    <n v="4.0999999999999996"/>
    <n v="7.92"/>
    <n v="7.33"/>
    <n v="2.76"/>
    <n v="1.79"/>
    <n v="1.67"/>
    <n v="94.2"/>
    <n v="4.76"/>
    <n v="1413.91"/>
    <n v="93.26"/>
    <n v="69.7"/>
    <n v="1416.04"/>
    <n v="93.4"/>
    <n v="69.8"/>
    <n v="12"/>
    <n v="12"/>
    <n v="0"/>
    <n v="2439.2817"/>
    <s v="Tech"/>
  </r>
  <r>
    <s v="Frontier Communications Corp Senior Unsecured"/>
    <s v="Q1 2010"/>
    <x v="9"/>
    <n v="40268"/>
    <n v="4.1900000000000004"/>
    <n v="7.64"/>
    <n v="7.12"/>
    <n v="2.8"/>
    <n v="2.06"/>
    <n v="1.73"/>
    <n v="93.8"/>
    <n v="4.37"/>
    <n v="1559.17"/>
    <n v="93.84"/>
    <n v="70.599999999999994"/>
    <n v="1561.52"/>
    <n v="93.98"/>
    <n v="70.709999999999994"/>
    <n v="12"/>
    <n v="12"/>
    <n v="0"/>
    <n v="2331.7703999999999"/>
    <s v="Tech"/>
  </r>
  <r>
    <s v="Frontier Communications Corp Senior Unsecured"/>
    <s v="Q2 2010"/>
    <x v="9"/>
    <n v="40359"/>
    <n v="4.42"/>
    <n v="7.65"/>
    <n v="7.28"/>
    <n v="2.52"/>
    <n v="1.6"/>
    <n v="1.45"/>
    <n v="94"/>
    <n v="3.82"/>
    <n v="1767.31"/>
    <n v="94.51"/>
    <n v="70.61"/>
    <n v="1769.96"/>
    <n v="94.65"/>
    <n v="70.72"/>
    <n v="12"/>
    <n v="12"/>
    <n v="0"/>
    <n v="2228.2170999999998"/>
    <s v="Tech"/>
  </r>
  <r>
    <s v="Frontier Communications Corp Senior Unsecured"/>
    <s v="Q3 2010"/>
    <x v="9"/>
    <n v="40451"/>
    <n v="5.93"/>
    <n v="11.98"/>
    <n v="11.47"/>
    <n v="3.44"/>
    <n v="2.4"/>
    <n v="1.4"/>
    <n v="166.6"/>
    <n v="29.57"/>
    <n v="153.38999999999999"/>
    <n v="60.18"/>
    <n v="45.47"/>
    <n v="154.88999999999999"/>
    <n v="60.77"/>
    <n v="45.91"/>
    <n v="12"/>
    <n v="12"/>
    <n v="0"/>
    <n v="8120.0240999999996"/>
    <s v="Tech"/>
  </r>
  <r>
    <s v="Frontier Communications Corp Senior Unsecured"/>
    <s v="Q4 2010"/>
    <x v="9"/>
    <n v="40543"/>
    <n v="4.8099999999999996"/>
    <n v="10.7"/>
    <n v="10.38"/>
    <n v="3.54"/>
    <n v="2.06"/>
    <n v="1.43"/>
    <n v="167.5"/>
    <n v="29.05"/>
    <n v="153.25"/>
    <n v="59.26"/>
    <n v="44.63"/>
    <n v="158.62"/>
    <n v="61.33"/>
    <n v="46.19"/>
    <n v="12"/>
    <n v="12"/>
    <n v="0"/>
    <n v="9670.2091999999993"/>
    <s v="Tech"/>
  </r>
  <r>
    <s v="Frontier Communications Corp Senior Unsecured"/>
    <s v="Q1 2011"/>
    <x v="9"/>
    <n v="40633"/>
    <n v="3.94"/>
    <n v="9.6"/>
    <n v="9.19"/>
    <n v="3.59"/>
    <n v="2.35"/>
    <n v="1.5"/>
    <n v="167.4"/>
    <n v="28.51"/>
    <n v="157.18"/>
    <n v="59.83"/>
    <n v="44.92"/>
    <n v="162.69"/>
    <n v="61.93"/>
    <n v="46.49"/>
    <n v="12"/>
    <n v="12"/>
    <n v="0"/>
    <n v="8180.7494999999999"/>
    <s v="Tech"/>
  </r>
  <r>
    <s v="Frontier Communications Corp Senior Unsecured"/>
    <s v="Q2 2011"/>
    <x v="9"/>
    <n v="40724"/>
    <n v="3.36"/>
    <n v="8.51"/>
    <n v="8.27"/>
    <n v="3.58"/>
    <n v="2.2400000000000002"/>
    <n v="1.43"/>
    <n v="166.9"/>
    <n v="27.86"/>
    <n v="161.91"/>
    <n v="60.86"/>
    <n v="45.23"/>
    <n v="166.03"/>
    <n v="62.41"/>
    <n v="46.38"/>
    <n v="12"/>
    <n v="12"/>
    <n v="0"/>
    <n v="8031.5384000000004"/>
    <s v="Tech"/>
  </r>
  <r>
    <s v="Frontier Communications Corp Senior Unsecured"/>
    <s v="Q3 2011"/>
    <x v="9"/>
    <n v="40816"/>
    <n v="3.44"/>
    <n v="9.02"/>
    <n v="8.7899999999999991"/>
    <n v="3.21"/>
    <n v="1.6"/>
    <n v="1.0900000000000001"/>
    <n v="165.8"/>
    <n v="27.22"/>
    <n v="170.65"/>
    <n v="62.84"/>
    <n v="46.59"/>
    <n v="171.56"/>
    <n v="63.18"/>
    <n v="46.84"/>
    <n v="12"/>
    <n v="12"/>
    <n v="0"/>
    <n v="6080.2870999999996"/>
    <s v="Tech"/>
  </r>
  <r>
    <s v="Frontier Communications Corp Senior Unsecured"/>
    <s v="Q4 2011"/>
    <x v="9"/>
    <n v="40908"/>
    <n v="3.46"/>
    <n v="9.23"/>
    <n v="8.86"/>
    <n v="3.46"/>
    <n v="2.7"/>
    <n v="1.4"/>
    <n v="165.2"/>
    <n v="25.52"/>
    <n v="183.61"/>
    <n v="64.260000000000005"/>
    <n v="47"/>
    <n v="185.72"/>
    <n v="65"/>
    <n v="47.53"/>
    <n v="12"/>
    <n v="12"/>
    <n v="0"/>
    <n v="5124.9092000000001"/>
    <s v="Tech"/>
  </r>
  <r>
    <s v="Frontier Communications Corp Senior Unsecured"/>
    <s v="Q1 2012"/>
    <x v="9"/>
    <n v="40999"/>
    <n v="3.5"/>
    <n v="9.67"/>
    <n v="9.24"/>
    <n v="3.43"/>
    <n v="2.0699999999999998"/>
    <n v="1.26"/>
    <n v="164.9"/>
    <n v="25.48"/>
    <n v="173.06"/>
    <n v="60.01"/>
    <n v="44.22"/>
    <n v="188.39"/>
    <n v="65.319999999999993"/>
    <n v="48.14"/>
    <n v="12"/>
    <n v="12"/>
    <n v="0"/>
    <n v="4163.7950000000001"/>
    <s v="Tech"/>
  </r>
  <r>
    <s v="Frontier Communications Corp Senior Unsecured"/>
    <s v="Q2 2012"/>
    <x v="9"/>
    <n v="41090"/>
    <n v="3.51"/>
    <n v="9.34"/>
    <n v="8.8800000000000008"/>
    <n v="3.34"/>
    <n v="2.2999999999999998"/>
    <n v="1.56"/>
    <n v="172.1"/>
    <n v="25.17"/>
    <n v="177.08"/>
    <n v="60.79"/>
    <n v="44.74"/>
    <n v="191.32"/>
    <n v="65.67"/>
    <n v="48.33"/>
    <n v="12"/>
    <n v="12"/>
    <n v="0"/>
    <n v="3824.2588000000001"/>
    <s v="Tech"/>
  </r>
  <r>
    <s v="Frontier Communications Corp Senior Unsecured"/>
    <s v="Q3 2012"/>
    <x v="9"/>
    <n v="41182"/>
    <n v="3.39"/>
    <n v="9.02"/>
    <n v="7.9"/>
    <n v="3.33"/>
    <n v="2.14"/>
    <n v="1.6"/>
    <n v="172.2"/>
    <n v="24.04"/>
    <n v="191.89"/>
    <n v="62.76"/>
    <n v="46.29"/>
    <n v="205.75"/>
    <n v="67.290000000000006"/>
    <n v="49.64"/>
    <n v="12"/>
    <n v="12"/>
    <n v="0"/>
    <n v="4907.3964999999998"/>
    <s v="Tech"/>
  </r>
  <r>
    <s v="Frontier Communications Corp Senior Unsecured"/>
    <s v="Q4 2012"/>
    <x v="9"/>
    <n v="41274"/>
    <n v="3.38"/>
    <n v="9.06"/>
    <n v="7.71"/>
    <n v="3.02"/>
    <n v="1.94"/>
    <n v="1.32"/>
    <n v="178.9"/>
    <n v="23.16"/>
    <n v="203.48"/>
    <n v="64.17"/>
    <n v="47.27"/>
    <n v="217.09"/>
    <n v="68.459999999999994"/>
    <n v="50.43"/>
    <n v="12"/>
    <n v="12"/>
    <n v="0"/>
    <n v="4273.1948000000002"/>
    <s v="Tech"/>
  </r>
  <r>
    <s v="Frontier Communications Corp Senior Unsecured"/>
    <s v="Q1 2013"/>
    <x v="9"/>
    <n v="41364"/>
    <n v="3.37"/>
    <n v="8.18"/>
    <n v="7.33"/>
    <n v="3.23"/>
    <n v="2.13"/>
    <n v="1.46"/>
    <n v="171.4"/>
    <n v="23.88"/>
    <n v="205.6"/>
    <n v="66.97"/>
    <n v="49.2"/>
    <n v="207.02"/>
    <n v="67.430000000000007"/>
    <n v="49.54"/>
    <n v="12"/>
    <n v="12"/>
    <n v="0"/>
    <n v="3982.5427"/>
    <s v="Tech"/>
  </r>
  <r>
    <s v="Frontier Communications Corp Senior Unsecured"/>
    <s v="Q2 2013"/>
    <x v="9"/>
    <n v="41455"/>
    <n v="3.41"/>
    <n v="7.94"/>
    <n v="7.4"/>
    <n v="3.39"/>
    <n v="2.56"/>
    <n v="1.6"/>
    <n v="166.5"/>
    <n v="23.7"/>
    <n v="200.79"/>
    <n v="65.33"/>
    <n v="47.6"/>
    <n v="207.34"/>
    <n v="67.459999999999994"/>
    <n v="49.15"/>
    <n v="12"/>
    <n v="12"/>
    <n v="0"/>
    <n v="4052.1181000000001"/>
    <s v="Tech"/>
  </r>
  <r>
    <s v="Frontier Communications Corp Senior Unsecured"/>
    <s v="Q3 2013"/>
    <x v="9"/>
    <n v="41547"/>
    <n v="3.48"/>
    <n v="8.49"/>
    <n v="7.81"/>
    <n v="3"/>
    <n v="2.04"/>
    <n v="1.26"/>
    <n v="163.80000000000001"/>
    <n v="23.68"/>
    <n v="201.92"/>
    <n v="65.45"/>
    <n v="47.82"/>
    <n v="208.53"/>
    <n v="67.59"/>
    <n v="49.38"/>
    <n v="12"/>
    <n v="12"/>
    <n v="0"/>
    <n v="4177.9811"/>
    <s v="Tech"/>
  </r>
  <r>
    <s v="Frontier Communications Corp Senior Unsecured"/>
    <s v="Q4 2013"/>
    <x v="9"/>
    <n v="41639"/>
    <n v="3.37"/>
    <n v="8.2899999999999991"/>
    <n v="7.39"/>
    <n v="3.26"/>
    <n v="2.35"/>
    <n v="1.56"/>
    <n v="165.6"/>
    <n v="24.38"/>
    <n v="194.15"/>
    <n v="64.61"/>
    <n v="47.33"/>
    <n v="200.51"/>
    <n v="66.72"/>
    <n v="48.88"/>
    <n v="12"/>
    <n v="12"/>
    <n v="0"/>
    <n v="4647.4983000000002"/>
    <s v="Tech"/>
  </r>
  <r>
    <s v="Frontier Communications Corp Senior Unsecured"/>
    <s v="Q1 2014"/>
    <x v="9"/>
    <n v="41729"/>
    <n v="3.41"/>
    <n v="8.5"/>
    <n v="7.5"/>
    <n v="2.97"/>
    <n v="2.12"/>
    <n v="1.32"/>
    <n v="171"/>
    <n v="24.27"/>
    <n v="194.18"/>
    <n v="64.02"/>
    <n v="47.14"/>
    <n v="203.33"/>
    <n v="67.03"/>
    <n v="49.36"/>
    <n v="12"/>
    <n v="12"/>
    <n v="0"/>
    <n v="5718.0131000000001"/>
    <s v="Tech"/>
  </r>
  <r>
    <s v="Frontier Communications Corp Senior Unsecured"/>
    <s v="Q2 2014"/>
    <x v="9"/>
    <n v="41820"/>
    <n v="3.49"/>
    <n v="8.66"/>
    <n v="7.78"/>
    <n v="2.97"/>
    <n v="2.0299999999999998"/>
    <n v="1.34"/>
    <n v="167.6"/>
    <n v="24.37"/>
    <n v="194.03"/>
    <n v="64.53"/>
    <n v="47.29"/>
    <n v="200.69"/>
    <n v="66.739999999999995"/>
    <n v="48.91"/>
    <n v="12"/>
    <n v="12"/>
    <n v="0"/>
    <n v="5852.4449999999997"/>
    <s v="Tech"/>
  </r>
  <r>
    <s v="Frontier Communications Corp Senior Unsecured"/>
    <s v="Q3 2014"/>
    <x v="9"/>
    <n v="41912"/>
    <n v="4.3099999999999996"/>
    <n v="10.44"/>
    <n v="9.5500000000000007"/>
    <n v="2.69"/>
    <n v="1.55"/>
    <n v="1.1599999999999999"/>
    <n v="170.4"/>
    <n v="22.07"/>
    <n v="235.98"/>
    <n v="68.849999999999994"/>
    <n v="52.07"/>
    <n v="242.73"/>
    <n v="70.819999999999993"/>
    <n v="53.56"/>
    <n v="12"/>
    <n v="13"/>
    <n v="0"/>
    <n v="6523.5473000000002"/>
    <s v="Tech"/>
  </r>
  <r>
    <s v="Frontier Communications Corp Senior Unsecured"/>
    <s v="Q4 2014"/>
    <x v="8"/>
    <n v="42004"/>
    <n v="4.5999999999999996"/>
    <n v="11.82"/>
    <n v="10.99"/>
    <n v="2.66"/>
    <n v="1.49"/>
    <n v="0.92"/>
    <n v="186.6"/>
    <n v="19.45"/>
    <n v="256.77999999999997"/>
    <n v="70.36"/>
    <n v="49.94"/>
    <n v="264.93"/>
    <n v="72.599999999999994"/>
    <n v="51.52"/>
    <n v="13"/>
    <n v="13"/>
    <n v="1"/>
    <n v="6686.4682000000003"/>
    <s v="Tech"/>
  </r>
  <r>
    <s v="Apple Unsecured Domestic"/>
    <s v="Q3 2013"/>
    <x v="10"/>
    <n v="41454"/>
    <n v="-2.3199999999999998"/>
    <n v="0.34"/>
    <n v="-2.6"/>
    <n v="205.57"/>
    <n v="170"/>
    <n v="173.6"/>
    <n v="53"/>
    <n v="61.72"/>
    <n v="13.75"/>
    <n v="12.09"/>
    <n v="8.49"/>
    <n v="13.75"/>
    <n v="12.09"/>
    <n v="8.49"/>
    <n v="2"/>
    <n v="2"/>
    <n v="0"/>
    <n v="434095.07569999999"/>
    <s v="Consumer Goods"/>
  </r>
  <r>
    <s v="Apple Unsecured Domestic"/>
    <s v="Q4 2013"/>
    <x v="10"/>
    <n v="41545"/>
    <n v="-2.33"/>
    <n v="0.35"/>
    <n v="-2.65"/>
    <n v="142.33000000000001"/>
    <n v="118.77"/>
    <n v="120.84"/>
    <n v="83"/>
    <n v="59.69"/>
    <n v="13.73"/>
    <n v="12.07"/>
    <n v="8.19"/>
    <n v="13.73"/>
    <n v="12.07"/>
    <n v="8.19"/>
    <n v="2"/>
    <n v="2"/>
    <n v="0"/>
    <n v="499850.64020000002"/>
    <s v="Consumer Goods"/>
  </r>
  <r>
    <s v="Apple Unsecured Domestic"/>
    <s v="Q1 2014"/>
    <x v="10"/>
    <n v="41636"/>
    <n v="-2.5099999999999998"/>
    <n v="0.34"/>
    <n v="-2.88"/>
    <n v="233.42"/>
    <n v="209.79"/>
    <n v="207.89"/>
    <n v="84"/>
    <n v="57.59"/>
    <n v="13.08"/>
    <n v="11.57"/>
    <n v="7.53"/>
    <n v="13.08"/>
    <n v="11.57"/>
    <n v="7.53"/>
    <n v="2"/>
    <n v="2"/>
    <n v="0"/>
    <n v="462636.42070000002"/>
    <s v="Consumer Goods"/>
  </r>
  <r>
    <s v="Apple Unsecured Domestic"/>
    <s v="Q2 2014"/>
    <x v="10"/>
    <n v="41727"/>
    <n v="-2.31"/>
    <n v="0.34"/>
    <n v="-2.66"/>
    <n v="182.12"/>
    <n v="165.86"/>
    <n v="159.91999999999999"/>
    <n v="85"/>
    <n v="58.34"/>
    <n v="14.11"/>
    <n v="12.37"/>
    <n v="8.23"/>
    <n v="14.11"/>
    <n v="12.37"/>
    <n v="8.23"/>
    <n v="2"/>
    <n v="2"/>
    <n v="0"/>
    <n v="550883.9486"/>
    <s v="Consumer Goods"/>
  </r>
  <r>
    <s v="Apple Unsecured Domestic"/>
    <s v="Q3 2014"/>
    <x v="10"/>
    <n v="41818"/>
    <n v="-2.2599999999999998"/>
    <n v="0.6"/>
    <n v="-2.6"/>
    <n v="122.28"/>
    <n v="98.5"/>
    <n v="102.82"/>
    <n v="100"/>
    <n v="54.35"/>
    <n v="24"/>
    <n v="19.100000000000001"/>
    <n v="13.05"/>
    <n v="25.67"/>
    <n v="20.420000000000002"/>
    <n v="13.95"/>
    <n v="2"/>
    <n v="2"/>
    <n v="0"/>
    <n v="591015.72069999995"/>
    <s v="Consumer Goods"/>
  </r>
  <r>
    <s v="Apple Unsecured Domestic"/>
    <s v="Q4 2014"/>
    <x v="10"/>
    <n v="41909"/>
    <n v="-1.98"/>
    <n v="0.67"/>
    <n v="-2.2799999999999998"/>
    <n v="114.21"/>
    <n v="80.94"/>
    <n v="97.09"/>
    <n v="115"/>
    <n v="48.11"/>
    <n v="25.99"/>
    <n v="19.739999999999998"/>
    <n v="12.5"/>
    <n v="31.64"/>
    <n v="24.04"/>
    <n v="15.22"/>
    <n v="2"/>
    <n v="2"/>
    <n v="0"/>
    <n v="664153.50179999997"/>
    <s v="Consumer Goods"/>
  </r>
  <r>
    <s v="Apple Unsecured Domestic"/>
    <s v="Q1 2015"/>
    <x v="10"/>
    <n v="42000"/>
    <n v="-2.09"/>
    <n v="0.61"/>
    <n v="-2.39"/>
    <n v="204.74"/>
    <n v="180.18"/>
    <n v="185.08"/>
    <n v="131"/>
    <n v="47.09"/>
    <n v="26.36"/>
    <n v="20.350000000000001"/>
    <n v="12.41"/>
    <n v="29.52"/>
    <n v="22.79"/>
    <n v="13.9"/>
    <n v="2"/>
    <n v="2"/>
    <n v="0"/>
    <n v="710200.7635"/>
    <s v="Consumer Goods"/>
  </r>
  <r>
    <s v="Apple Unsecured Domestic"/>
    <s v="Q2 2015"/>
    <x v="10"/>
    <n v="42091"/>
    <n v="-2.0499999999999998"/>
    <n v="0.69"/>
    <n v="-2.34"/>
    <n v="127.34"/>
    <n v="112.81"/>
    <n v="112.13"/>
    <n v="163"/>
    <n v="49.39"/>
    <n v="31.06"/>
    <n v="23.18"/>
    <n v="15.34"/>
    <n v="34.01"/>
    <n v="25.38"/>
    <n v="16.8"/>
    <n v="2"/>
    <n v="2"/>
    <n v="0"/>
    <n v="723159.45"/>
    <s v="Consumer Goods"/>
  </r>
  <r>
    <s v="Apple Unsecured Domestic"/>
    <s v="Q3 2015"/>
    <x v="10"/>
    <n v="42182"/>
    <n v="-1.91"/>
    <n v="0.8"/>
    <n v="-2.19"/>
    <n v="85.41"/>
    <n v="75.239999999999995"/>
    <n v="70.06"/>
    <n v="201"/>
    <n v="46.01"/>
    <n v="37.729999999999997"/>
    <n v="26.33"/>
    <n v="17.36"/>
    <n v="43.3"/>
    <n v="30.22"/>
    <n v="19.920000000000002"/>
    <n v="2"/>
    <n v="2"/>
    <n v="0"/>
    <n v="639938.75659999996"/>
    <s v="Consumer Goods"/>
  </r>
  <r>
    <s v="Apple Unsecured Domestic"/>
    <s v="Q4 2015"/>
    <x v="10"/>
    <n v="42273"/>
    <n v="-1.71"/>
    <n v="0.9"/>
    <n v="-1.98"/>
    <n v="74.55"/>
    <n v="59.34"/>
    <n v="61.44"/>
    <n v="238"/>
    <n v="41.09"/>
    <n v="44.79"/>
    <n v="29.08"/>
    <n v="18.41"/>
    <n v="54.01"/>
    <n v="35.07"/>
    <n v="22.19"/>
    <n v="2"/>
    <n v="2"/>
    <n v="0"/>
    <n v="598970.93059999996"/>
    <s v="Consumer Goods"/>
  </r>
  <r>
    <s v="Apple Unsecured Domestic"/>
    <s v="Q1 2016"/>
    <x v="10"/>
    <n v="42364"/>
    <n v="-1.85"/>
    <n v="0.88"/>
    <n v="-2.15"/>
    <n v="98.28"/>
    <n v="85.19"/>
    <n v="87.58"/>
    <n v="276"/>
    <n v="43.73"/>
    <n v="41.48"/>
    <n v="27.82"/>
    <n v="18.14"/>
    <n v="49.09"/>
    <n v="32.93"/>
    <n v="21.47"/>
    <n v="2"/>
    <n v="2"/>
    <n v="0"/>
    <n v="578907.38879999996"/>
    <s v="Consumer Goods"/>
  </r>
  <r>
    <s v="Apple Unsecured Domestic"/>
    <s v="Q2 2016"/>
    <x v="10"/>
    <n v="42455"/>
    <n v="-1.95"/>
    <n v="1.19"/>
    <n v="-2.29"/>
    <n v="51.29"/>
    <n v="44.01"/>
    <n v="43.57"/>
    <n v="321"/>
    <n v="42.73"/>
    <n v="53.18"/>
    <n v="32.979999999999997"/>
    <n v="22.72"/>
    <n v="61.22"/>
    <n v="37.97"/>
    <n v="26.16"/>
    <n v="2"/>
    <n v="2"/>
    <n v="0"/>
    <n v="503721.61099999998"/>
    <s v="Consumer Goods"/>
  </r>
  <r>
    <s v="Tenet Healthcare Senior Unsecured (Domestic)"/>
    <s v="Q4 2000"/>
    <x v="6"/>
    <n v="36677"/>
    <n v="2.81"/>
    <n v="4.05"/>
    <n v="3.87"/>
    <n v="4.3099999999999996"/>
    <n v="2.42"/>
    <n v="3.18"/>
    <n v="118"/>
    <n v="30.89"/>
    <n v="139.4"/>
    <n v="58.18"/>
    <n v="43.07"/>
    <n v="139.62"/>
    <n v="58.27"/>
    <n v="43.14"/>
    <n v="11"/>
    <n v="11"/>
    <n v="0"/>
    <n v="8032.4125000000004"/>
    <s v="Healthcare"/>
  </r>
  <r>
    <s v="Tenet Healthcare Senior Unsecured (Domestic)"/>
    <s v="Q1 2001"/>
    <x v="6"/>
    <n v="36769"/>
    <n v="2.63"/>
    <n v="3.72"/>
    <n v="3.59"/>
    <n v="4.2"/>
    <n v="3.23"/>
    <n v="3.09"/>
    <n v="123"/>
    <n v="32.79"/>
    <n v="126.35"/>
    <n v="55.76"/>
    <n v="41.43"/>
    <n v="126.58"/>
    <n v="55.87"/>
    <n v="41.51"/>
    <n v="11"/>
    <n v="11"/>
    <n v="0"/>
    <n v="9759.1825000000008"/>
    <s v="Healthcare"/>
  </r>
  <r>
    <s v="Tenet Healthcare Senior Unsecured (Domestic)"/>
    <s v="Q2 2001"/>
    <x v="6"/>
    <n v="36860"/>
    <n v="2.36"/>
    <n v="3.32"/>
    <n v="3.2"/>
    <n v="4.55"/>
    <n v="3.54"/>
    <n v="3.4"/>
    <n v="118"/>
    <n v="34.94"/>
    <n v="110.1"/>
    <n v="52.35"/>
    <n v="38.47"/>
    <n v="110.3"/>
    <n v="52.45"/>
    <n v="38.53"/>
    <n v="11"/>
    <n v="11"/>
    <n v="0"/>
    <n v="13470.8182"/>
    <s v="Healthcare"/>
  </r>
  <r>
    <s v="Tenet Healthcare Senior Unsecured (Domestic)"/>
    <s v="Q3 2001"/>
    <x v="6"/>
    <n v="36950"/>
    <n v="2.2000000000000002"/>
    <n v="3.05"/>
    <n v="2.95"/>
    <n v="5.12"/>
    <n v="3.73"/>
    <n v="3.88"/>
    <n v="113"/>
    <n v="37.29"/>
    <n v="98.3"/>
    <n v="49.5"/>
    <n v="36.65"/>
    <n v="98.58"/>
    <n v="49.64"/>
    <n v="36.76"/>
    <n v="11"/>
    <n v="10"/>
    <n v="0"/>
    <n v="14948.887699999999"/>
    <s v="Healthcare"/>
  </r>
  <r>
    <s v="Tenet Healthcare Senior Unsecured (Domestic)"/>
    <s v="Q4 2001"/>
    <x v="5"/>
    <n v="37042"/>
    <n v="1.81"/>
    <n v="2.5"/>
    <n v="2.4"/>
    <n v="6"/>
    <n v="3.99"/>
    <n v="4.6100000000000003"/>
    <n v="102"/>
    <n v="39.08"/>
    <n v="82.73"/>
    <n v="45.15"/>
    <n v="32.340000000000003"/>
    <n v="83.23"/>
    <n v="45.42"/>
    <n v="32.53"/>
    <n v="10"/>
    <n v="10"/>
    <n v="-1"/>
    <n v="14805.4938"/>
    <s v="Healthcare"/>
  </r>
  <r>
    <s v="Tenet Healthcare Senior Unsecured (Domestic)"/>
    <s v="Q1 2002"/>
    <x v="5"/>
    <n v="37134"/>
    <n v="1.79"/>
    <n v="2.46"/>
    <n v="2.36"/>
    <n v="6.45"/>
    <n v="4.3"/>
    <n v="4.92"/>
    <n v="97"/>
    <n v="39.5"/>
    <n v="82.55"/>
    <n v="45.08"/>
    <n v="32.61"/>
    <n v="83.12"/>
    <n v="45.39"/>
    <n v="32.83"/>
    <n v="10"/>
    <n v="10"/>
    <n v="0"/>
    <n v="18111.588500000002"/>
    <s v="Healthcare"/>
  </r>
  <r>
    <s v="Tenet Healthcare Senior Unsecured (Domestic)"/>
    <s v="Q2 2002"/>
    <x v="5"/>
    <n v="37225"/>
    <n v="1.68"/>
    <n v="2.2799999999999998"/>
    <n v="2.19"/>
    <n v="7.88"/>
    <n v="5.49"/>
    <n v="6.13"/>
    <n v="86"/>
    <n v="39.49"/>
    <n v="81.510000000000005"/>
    <n v="44.74"/>
    <n v="32.19"/>
    <n v="82.17"/>
    <n v="45.11"/>
    <n v="32.450000000000003"/>
    <n v="10"/>
    <n v="10"/>
    <n v="0"/>
    <n v="19571.3397"/>
    <s v="Healthcare"/>
  </r>
  <r>
    <s v="Tenet Healthcare Senior Unsecured (Domestic)"/>
    <s v="Q3 2002"/>
    <x v="5"/>
    <n v="37315"/>
    <n v="1.57"/>
    <n v="2.11"/>
    <n v="2.0299999999999998"/>
    <n v="9.61"/>
    <n v="7.37"/>
    <n v="7.56"/>
    <n v="75"/>
    <n v="40.07"/>
    <n v="78.459999999999994"/>
    <n v="43.93"/>
    <n v="31.44"/>
    <n v="78.63"/>
    <n v="44.02"/>
    <n v="31.5"/>
    <n v="10"/>
    <n v="10"/>
    <n v="0"/>
    <n v="18855.778600000001"/>
    <s v="Healthcare"/>
  </r>
  <r>
    <s v="Tenet Healthcare Senior Unsecured (Domestic)"/>
    <s v="Q4 2002"/>
    <x v="5"/>
    <n v="37407"/>
    <n v="1.39"/>
    <n v="1.83"/>
    <n v="1.77"/>
    <n v="11.19"/>
    <n v="6.75"/>
    <n v="9.01"/>
    <n v="69"/>
    <n v="40.68"/>
    <n v="69.75"/>
    <n v="40.67"/>
    <n v="28.37"/>
    <n v="71.510000000000005"/>
    <n v="41.69"/>
    <n v="29.09"/>
    <n v="10"/>
    <n v="10"/>
    <n v="0"/>
    <n v="36396.304499999998"/>
    <s v="Healthcare"/>
  </r>
  <r>
    <s v="Tenet Healthcare Senior Unsecured (Domestic)"/>
    <s v="Q1 2003"/>
    <x v="5"/>
    <n v="37711"/>
    <n v="1.36"/>
    <n v="1.79"/>
    <n v="1.69"/>
    <n v="9.14"/>
    <n v="6.63"/>
    <n v="7.77"/>
    <n v="71"/>
    <n v="41.97"/>
    <n v="70.09"/>
    <n v="41.03"/>
    <n v="29.41"/>
    <n v="70.8"/>
    <n v="41.45"/>
    <n v="29.71"/>
    <n v="10"/>
    <n v="13"/>
    <n v="0"/>
    <n v="7825.2525999999998"/>
    <s v="Healthcare"/>
  </r>
  <r>
    <s v="Tenet Healthcare Senior Unsecured (Domestic)"/>
    <s v="Q2 2003"/>
    <x v="8"/>
    <n v="37802"/>
    <n v="1.5"/>
    <n v="2.0699999999999998"/>
    <n v="1.9"/>
    <n v="4.6399999999999997"/>
    <n v="1.93"/>
    <n v="3"/>
    <n v="73"/>
    <n v="40.92"/>
    <n v="72.790000000000006"/>
    <n v="42.03"/>
    <n v="29.79"/>
    <n v="73.209999999999994"/>
    <n v="42.27"/>
    <n v="29.96"/>
    <n v="13"/>
    <n v="13"/>
    <n v="3"/>
    <n v="6025.7327999999998"/>
    <s v="Healthcare"/>
  </r>
  <r>
    <s v="Tenet Healthcare Senior Unsecured (Domestic)"/>
    <s v="Q3 2003"/>
    <x v="8"/>
    <n v="37894"/>
    <n v="1.97"/>
    <n v="2.86"/>
    <n v="2.64"/>
    <n v="1.85"/>
    <n v="-0.14000000000000001"/>
    <n v="0.32"/>
    <n v="73"/>
    <n v="39.119999999999997"/>
    <n v="76.48"/>
    <n v="43.23"/>
    <n v="29.92"/>
    <n v="76.92"/>
    <n v="43.48"/>
    <n v="30.09"/>
    <n v="13"/>
    <n v="16"/>
    <n v="0"/>
    <n v="6716.9733999999999"/>
    <s v="Healthcare"/>
  </r>
  <r>
    <s v="Tenet Healthcare Senior Unsecured (Domestic)"/>
    <s v="Q4 2004"/>
    <x v="11"/>
    <n v="38352"/>
    <n v="7.85"/>
    <n v="55.45"/>
    <n v="45.81"/>
    <n v="1.84"/>
    <n v="0.79"/>
    <n v="0.76"/>
    <n v="92"/>
    <n v="16.850000000000001"/>
    <n v="258.68"/>
    <n v="71.64"/>
    <n v="43.6"/>
    <n v="261.08999999999997"/>
    <n v="72.31"/>
    <n v="44"/>
    <n v="16"/>
    <n v="16"/>
    <n v="3"/>
    <n v="5130.2512999999999"/>
    <s v="Healthcare"/>
  </r>
  <r>
    <s v="Tenet Healthcare Senior Unsecured (Domestic)"/>
    <s v="Q1 2005"/>
    <x v="11"/>
    <n v="38442"/>
    <n v="7.14"/>
    <n v="81.37"/>
    <n v="54.1"/>
    <n v="2.2400000000000002"/>
    <n v="1.29"/>
    <n v="1.29"/>
    <n v="101"/>
    <n v="17.2"/>
    <n v="272.17"/>
    <n v="72.92"/>
    <n v="46.81"/>
    <n v="273.25"/>
    <n v="73.209999999999994"/>
    <n v="47"/>
    <n v="16"/>
    <n v="16"/>
    <n v="0"/>
    <n v="5402.5429000000004"/>
    <s v="Healthcare"/>
  </r>
  <r>
    <s v="Tenet Healthcare Senior Unsecured (Domestic)"/>
    <s v="Q2 2005"/>
    <x v="11"/>
    <n v="38533"/>
    <n v="4.7300000000000004"/>
    <n v="15.7"/>
    <n v="10.25"/>
    <n v="1.35"/>
    <n v="-0.5"/>
    <n v="0.73"/>
    <n v="102"/>
    <n v="17.11"/>
    <n v="272.58999999999997"/>
    <n v="72.94"/>
    <n v="46.63"/>
    <n v="273.73"/>
    <n v="73.239999999999995"/>
    <n v="46.83"/>
    <n v="16"/>
    <n v="16"/>
    <n v="0"/>
    <n v="5739.9970000000003"/>
    <s v="Healthcare"/>
  </r>
  <r>
    <s v="Tenet Healthcare Senior Unsecured (Domestic)"/>
    <s v="Q3 2005"/>
    <x v="11"/>
    <n v="38625"/>
    <n v="5.16"/>
    <n v="17.149999999999999"/>
    <n v="11.64"/>
    <n v="0.97"/>
    <n v="0.23"/>
    <n v="0.06"/>
    <n v="101"/>
    <n v="13.68"/>
    <n v="350.92"/>
    <n v="77.569999999999993"/>
    <n v="47.99"/>
    <n v="352.38"/>
    <n v="77.89"/>
    <n v="48.19"/>
    <n v="16"/>
    <n v="16"/>
    <n v="0"/>
    <n v="5271.4294"/>
    <s v="Healthcare"/>
  </r>
  <r>
    <s v="Tenet Healthcare Senior Unsecured (Domestic)"/>
    <s v="Q4 2005"/>
    <x v="11"/>
    <n v="38717"/>
    <n v="5.85"/>
    <n v="18.98"/>
    <n v="13.54"/>
    <n v="1.23"/>
    <n v="-0.45"/>
    <n v="0.43"/>
    <n v="100"/>
    <n v="10.41"/>
    <n v="468.56"/>
    <n v="82.14"/>
    <n v="48.76"/>
    <n v="470.42"/>
    <n v="82.47"/>
    <n v="48.95"/>
    <n v="16"/>
    <n v="16"/>
    <n v="0"/>
    <n v="3597.9785999999999"/>
    <s v="Healthcare"/>
  </r>
  <r>
    <s v="Tenet Healthcare Senior Unsecured (Domestic)"/>
    <s v="Q1 2006"/>
    <x v="11"/>
    <n v="38807"/>
    <n v="6.54"/>
    <n v="18.62"/>
    <n v="14.8"/>
    <n v="2.21"/>
    <n v="1.07"/>
    <n v="1.32"/>
    <n v="102"/>
    <n v="11.77"/>
    <n v="435.4"/>
    <n v="81.06"/>
    <n v="51.25"/>
    <n v="437.12"/>
    <n v="81.38"/>
    <n v="51.45"/>
    <n v="16"/>
    <n v="16"/>
    <n v="0"/>
    <n v="3471.98"/>
    <s v="Healthcare"/>
  </r>
  <r>
    <s v="Tenet Healthcare Senior Unsecured (Domestic)"/>
    <s v="Q2 2006"/>
    <x v="11"/>
    <n v="38898"/>
    <n v="6.53"/>
    <n v="15.45"/>
    <n v="13.59"/>
    <n v="1.99"/>
    <n v="0.77"/>
    <n v="1.26"/>
    <n v="101"/>
    <n v="7.68"/>
    <n v="677.09"/>
    <n v="86.83"/>
    <n v="52.03"/>
    <n v="679.77"/>
    <n v="87.18"/>
    <n v="52.24"/>
    <n v="16"/>
    <n v="17"/>
    <n v="0"/>
    <n v="3285.1649000000002"/>
    <s v="Healthcare"/>
  </r>
  <r>
    <s v="Tenet Healthcare Senior Unsecured (Domestic)"/>
    <s v="Q3 2006"/>
    <x v="12"/>
    <n v="38990"/>
    <n v="6.01"/>
    <n v="14.23"/>
    <n v="11.79"/>
    <n v="1.08"/>
    <n v="0.08"/>
    <n v="0.31"/>
    <n v="104"/>
    <n v="6.98"/>
    <n v="754.2"/>
    <n v="87.68"/>
    <n v="52.63"/>
    <n v="760.22"/>
    <n v="88.38"/>
    <n v="53.05"/>
    <n v="17"/>
    <n v="17"/>
    <n v="1"/>
    <n v="3836.5203999999999"/>
    <s v="Healthcare"/>
  </r>
  <r>
    <s v="Tenet Healthcare Senior Unsecured (Domestic)"/>
    <s v="Q4 2006"/>
    <x v="12"/>
    <n v="39082"/>
    <n v="5.73"/>
    <n v="13.51"/>
    <n v="11.18"/>
    <n v="1.5"/>
    <n v="-1.61"/>
    <n v="0.59"/>
    <n v="102"/>
    <n v="3.09"/>
    <n v="1803.03"/>
    <n v="94.33"/>
    <n v="55.74"/>
    <n v="1811.36"/>
    <n v="94.77"/>
    <n v="56"/>
    <n v="17"/>
    <n v="17"/>
    <n v="0"/>
    <n v="3286.9474"/>
    <s v="Healthcare"/>
  </r>
  <r>
    <s v="Tenet Healthcare Senior Unsecured (Domestic)"/>
    <s v="Q1 2007"/>
    <x v="12"/>
    <n v="39172"/>
    <n v="6.31"/>
    <n v="14.77"/>
    <n v="12.85"/>
    <n v="1.85"/>
    <n v="0.9"/>
    <n v="1"/>
    <n v="105"/>
    <n v="2.02"/>
    <n v="2851.5"/>
    <n v="96.18"/>
    <n v="57.55"/>
    <n v="2864.67"/>
    <n v="96.63"/>
    <n v="57.81"/>
    <n v="17"/>
    <n v="17"/>
    <n v="0"/>
    <n v="3041.4863999999998"/>
    <s v="Healthcare"/>
  </r>
  <r>
    <s v="Tenet Healthcare Senior Unsecured (Domestic)"/>
    <s v="Q2 2007"/>
    <x v="12"/>
    <n v="39263"/>
    <n v="6.66"/>
    <n v="17.86"/>
    <n v="15.19"/>
    <n v="1.45"/>
    <n v="0.08"/>
    <n v="0.68"/>
    <n v="105"/>
    <n v="1.81"/>
    <n v="3197.32"/>
    <n v="96.53"/>
    <n v="57.72"/>
    <n v="3212.08"/>
    <n v="96.98"/>
    <n v="57.99"/>
    <n v="17"/>
    <n v="17"/>
    <n v="0"/>
    <n v="3082.1073999999999"/>
    <s v="Healthcare"/>
  </r>
  <r>
    <s v="Tenet Healthcare Senior Unsecured (Domestic)"/>
    <s v="Q3 2007"/>
    <x v="12"/>
    <n v="39355"/>
    <n v="6.16"/>
    <n v="15.09"/>
    <n v="12.91"/>
    <n v="1.55"/>
    <n v="0"/>
    <n v="0.76"/>
    <n v="105"/>
    <n v="1.23"/>
    <n v="4718.8100000000004"/>
    <n v="97.9"/>
    <n v="57.87"/>
    <n v="4719.8"/>
    <n v="97.93"/>
    <n v="57.89"/>
    <n v="17"/>
    <n v="17"/>
    <n v="0"/>
    <n v="1592.9525000000001"/>
    <s v="Healthcare"/>
  </r>
  <r>
    <s v="Tenet Healthcare Senior Unsecured (Domestic)"/>
    <s v="Q4 2007"/>
    <x v="12"/>
    <n v="39447"/>
    <n v="6.21"/>
    <n v="14.59"/>
    <n v="12.78"/>
    <n v="1.58"/>
    <n v="-1.05"/>
    <n v="0.68"/>
    <n v="104"/>
    <n v="0.64"/>
    <n v="8835.19"/>
    <n v="98.86"/>
    <n v="56.84"/>
    <n v="8837.0400000000009"/>
    <n v="98.88"/>
    <n v="56.86"/>
    <n v="17"/>
    <n v="17"/>
    <n v="0"/>
    <n v="2409.8453"/>
    <s v="Healthcare"/>
  </r>
  <r>
    <s v="Tenet Healthcare Senior Unsecured (Domestic)"/>
    <s v="Q1 2008"/>
    <x v="12"/>
    <n v="39538"/>
    <n v="6.46"/>
    <n v="13.76"/>
    <n v="12.92"/>
    <n v="2.0699999999999998"/>
    <n v="0.54"/>
    <n v="1.2"/>
    <n v="104"/>
    <n v="0.39"/>
    <n v="14915.63"/>
    <n v="99.29"/>
    <n v="58.39"/>
    <n v="14921.88"/>
    <n v="99.33"/>
    <n v="58.42"/>
    <n v="17"/>
    <n v="17"/>
    <n v="0"/>
    <n v="2695.0203000000001"/>
    <s v="Healthcare"/>
  </r>
  <r>
    <s v="Tenet Healthcare Senior Unsecured (Domestic)"/>
    <s v="Q2 2008"/>
    <x v="12"/>
    <n v="39629"/>
    <n v="6.23"/>
    <n v="13.81"/>
    <n v="12.77"/>
    <n v="1.64"/>
    <n v="0.36"/>
    <n v="0.69"/>
    <n v="102"/>
    <n v="0.35"/>
    <n v="16465.52"/>
    <n v="99.35"/>
    <n v="57.93"/>
    <n v="16472.41"/>
    <n v="99.4"/>
    <n v="57.95"/>
    <n v="17"/>
    <n v="17"/>
    <n v="0"/>
    <n v="2649.2455"/>
    <s v="Healthcare"/>
  </r>
  <r>
    <s v="Tenet Healthcare Senior Unsecured (Domestic)"/>
    <s v="Q3 2008"/>
    <x v="12"/>
    <n v="39721"/>
    <n v="6.01"/>
    <n v="14.39"/>
    <n v="12.71"/>
    <n v="1.47"/>
    <n v="0.45"/>
    <n v="0.62"/>
    <n v="106"/>
    <n v="1.64"/>
    <n v="3512.5"/>
    <n v="97.19"/>
    <n v="57.6"/>
    <n v="3513.97"/>
    <n v="97.23"/>
    <n v="57.62"/>
    <n v="17"/>
    <n v="17"/>
    <n v="0"/>
    <n v="2647.2833999999998"/>
    <s v="Healthcare"/>
  </r>
  <r>
    <s v="Tenet Healthcare Senior Unsecured (Domestic)"/>
    <s v="Q4 2008"/>
    <x v="12"/>
    <n v="39813"/>
    <n v="5.74"/>
    <n v="12.88"/>
    <n v="11.47"/>
    <n v="1.92"/>
    <n v="0.7"/>
    <n v="1.04"/>
    <n v="106"/>
    <n v="1.26"/>
    <n v="3250.34"/>
    <n v="96.98"/>
    <n v="58.45"/>
    <n v="3251.7"/>
    <n v="97.02"/>
    <n v="58.48"/>
    <n v="17"/>
    <n v="17"/>
    <n v="0"/>
    <n v="548.74890000000005"/>
    <s v="Healthcare"/>
  </r>
  <r>
    <s v="Tenet Healthcare Senior Unsecured (Domestic)"/>
    <s v="Q1 2009"/>
    <x v="12"/>
    <n v="39903"/>
    <n v="4.9800000000000004"/>
    <n v="11"/>
    <n v="9.44"/>
    <n v="2.4700000000000002"/>
    <n v="1.55"/>
    <n v="1.6"/>
    <n v="110"/>
    <n v="3.6"/>
    <n v="1372.49"/>
    <n v="93.17"/>
    <n v="57.33"/>
    <n v="1373.08"/>
    <n v="93.21"/>
    <n v="57.35"/>
    <n v="17"/>
    <n v="18"/>
    <n v="0"/>
    <n v="556.71879999999999"/>
    <s v="Healthcare"/>
  </r>
  <r>
    <s v="Tenet Healthcare Senior Unsecured (Domestic)"/>
    <s v="Q2 2009"/>
    <x v="13"/>
    <n v="39994"/>
    <n v="4.45"/>
    <n v="9.44"/>
    <n v="7.88"/>
    <n v="1.96"/>
    <n v="1.24"/>
    <n v="1.1499999999999999"/>
    <n v="120"/>
    <n v="3.61"/>
    <n v="1388.59"/>
    <n v="93.24"/>
    <n v="58.32"/>
    <n v="1389.19"/>
    <n v="93.28"/>
    <n v="58.35"/>
    <n v="18"/>
    <n v="18"/>
    <n v="1"/>
    <n v="1355.9011"/>
    <s v="Healthcare"/>
  </r>
  <r>
    <s v="Tenet Healthcare Senior Unsecured (Domestic)"/>
    <s v="Q3 2009"/>
    <x v="13"/>
    <n v="40086"/>
    <n v="3.74"/>
    <n v="7.66"/>
    <n v="6.32"/>
    <n v="2.0499999999999998"/>
    <n v="1.24"/>
    <n v="1.19"/>
    <n v="112"/>
    <n v="3.71"/>
    <n v="634.03"/>
    <n v="86.34"/>
    <n v="54.18"/>
    <n v="634.32000000000005"/>
    <n v="86.38"/>
    <n v="54.2"/>
    <n v="18"/>
    <n v="18"/>
    <n v="0"/>
    <n v="2828.8679999999999"/>
    <s v="Healthcare"/>
  </r>
  <r>
    <s v="Tenet Healthcare Senior Unsecured (Domestic)"/>
    <s v="Q4 2009"/>
    <x v="13"/>
    <n v="40178"/>
    <n v="3.87"/>
    <n v="7.94"/>
    <n v="6.64"/>
    <n v="1.81"/>
    <n v="-0.06"/>
    <n v="0.88"/>
    <n v="103"/>
    <n v="3.92"/>
    <n v="612.91"/>
    <n v="85.94"/>
    <n v="53.72"/>
    <n v="613.20000000000005"/>
    <n v="85.98"/>
    <n v="53.74"/>
    <n v="18"/>
    <n v="18"/>
    <n v="0"/>
    <n v="2593.3175999999999"/>
    <s v="Healthcare"/>
  </r>
  <r>
    <s v="Tenet Healthcare Senior Unsecured (Domestic)"/>
    <s v="Q1 2010"/>
    <x v="13"/>
    <n v="40268"/>
    <n v="3.89"/>
    <n v="7.59"/>
    <n v="6.54"/>
    <n v="2.72"/>
    <n v="1.95"/>
    <n v="1.84"/>
    <n v="109"/>
    <n v="5.18"/>
    <n v="539.95000000000005"/>
    <n v="84.34"/>
    <n v="54.65"/>
    <n v="540.20000000000005"/>
    <n v="84.38"/>
    <n v="54.68"/>
    <n v="18"/>
    <n v="16"/>
    <n v="0"/>
    <n v="2768.8631999999998"/>
    <s v="Healthcare"/>
  </r>
  <r>
    <s v="Tenet Healthcare Senior Unsecured (Domestic)"/>
    <s v="Q2 2010"/>
    <x v="11"/>
    <n v="40359"/>
    <n v="3.63"/>
    <n v="7.17"/>
    <n v="5.97"/>
    <n v="2.5"/>
    <n v="1.79"/>
    <n v="1.6"/>
    <n v="107"/>
    <n v="5.59"/>
    <n v="517.19000000000005"/>
    <n v="83.76"/>
    <n v="54.53"/>
    <n v="517.42999999999995"/>
    <n v="83.8"/>
    <n v="54.56"/>
    <n v="16"/>
    <n v="16"/>
    <n v="-2"/>
    <n v="2105.0432000000001"/>
    <s v="Healthcare"/>
  </r>
  <r>
    <s v="Tenet Healthcare Senior Unsecured (Domestic)"/>
    <s v="Q3 2010"/>
    <x v="11"/>
    <n v="40451"/>
    <n v="3.86"/>
    <n v="7.25"/>
    <n v="6.53"/>
    <n v="1.85"/>
    <n v="0.85"/>
    <n v="0.91"/>
    <n v="107"/>
    <n v="16.13"/>
    <n v="229.99"/>
    <n v="69.67"/>
    <n v="47.53"/>
    <n v="230.1"/>
    <n v="69.709999999999994"/>
    <n v="47.56"/>
    <n v="16"/>
    <n v="16"/>
    <n v="0"/>
    <n v="2290.7433999999998"/>
    <s v="Healthcare"/>
  </r>
  <r>
    <s v="Tenet Healthcare Senior Unsecured (Domestic)"/>
    <s v="Q4 2010"/>
    <x v="11"/>
    <n v="40543"/>
    <n v="3.56"/>
    <n v="6.41"/>
    <n v="5.77"/>
    <n v="2.63"/>
    <n v="0.69"/>
    <n v="1.63"/>
    <n v="101"/>
    <n v="16.850000000000001"/>
    <n v="219.74"/>
    <n v="67.94"/>
    <n v="47.02"/>
    <n v="223.42"/>
    <n v="69.08"/>
    <n v="47.81"/>
    <n v="16"/>
    <n v="16"/>
    <n v="0"/>
    <n v="3249.8883000000001"/>
    <s v="Healthcare"/>
  </r>
  <r>
    <s v="Tenet Healthcare Senior Unsecured (Domestic)"/>
    <s v="Q1 2011"/>
    <x v="11"/>
    <n v="40633"/>
    <n v="3.49"/>
    <n v="5.9"/>
    <n v="5.51"/>
    <n v="3.05"/>
    <n v="2.0699999999999998"/>
    <n v="2.19"/>
    <n v="118"/>
    <n v="17.71"/>
    <n v="210.38"/>
    <n v="67.010000000000005"/>
    <n v="47.09"/>
    <n v="213.94"/>
    <n v="68.150000000000006"/>
    <n v="47.89"/>
    <n v="16"/>
    <n v="16"/>
    <n v="0"/>
    <n v="3645.5605999999998"/>
    <s v="Healthcare"/>
  </r>
  <r>
    <s v="Tenet Healthcare Senior Unsecured (Domestic)"/>
    <s v="Q2 2011"/>
    <x v="11"/>
    <n v="40724"/>
    <n v="3.53"/>
    <n v="6"/>
    <n v="5.62"/>
    <n v="2.74"/>
    <n v="1.91"/>
    <n v="1.68"/>
    <n v="98"/>
    <n v="17.5"/>
    <n v="212.86"/>
    <n v="66.58"/>
    <n v="47.29"/>
    <n v="219.69"/>
    <n v="68.72"/>
    <n v="48.81"/>
    <n v="16"/>
    <n v="16"/>
    <n v="0"/>
    <n v="2987.2876999999999"/>
    <s v="Healthcare"/>
  </r>
  <r>
    <s v="Tenet Healthcare Senior Unsecured (Domestic)"/>
    <s v="Q3 2011"/>
    <x v="11"/>
    <n v="40816"/>
    <n v="3.66"/>
    <n v="6.13"/>
    <n v="5.85"/>
    <n v="2.92"/>
    <n v="1.29"/>
    <n v="1.34"/>
    <n v="59"/>
    <n v="16.45"/>
    <n v="223.19"/>
    <n v="67.540000000000006"/>
    <n v="47.82"/>
    <n v="230.44"/>
    <n v="69.739999999999995"/>
    <n v="49.38"/>
    <n v="16"/>
    <n v="16"/>
    <n v="0"/>
    <n v="1705.7563"/>
    <s v="Healthcare"/>
  </r>
  <r>
    <s v="Tenet Healthcare Senior Unsecured (Domestic)"/>
    <s v="Q4 2011"/>
    <x v="11"/>
    <n v="40908"/>
    <n v="4.0199999999999996"/>
    <n v="6.63"/>
    <n v="6.45"/>
    <n v="2.5499999999999998"/>
    <n v="0.82"/>
    <n v="1.55"/>
    <n v="100"/>
    <n v="13.06"/>
    <n v="284.75"/>
    <n v="73.180000000000007"/>
    <n v="50.74"/>
    <n v="289.12"/>
    <n v="74.3"/>
    <n v="51.52"/>
    <n v="16"/>
    <n v="16"/>
    <n v="0"/>
    <n v="2129.0826000000002"/>
    <s v="Healthcare"/>
  </r>
  <r>
    <s v="Tenet Healthcare Senior Unsecured (Domestic)"/>
    <s v="Q1 2012"/>
    <x v="11"/>
    <n v="40999"/>
    <n v="4.46"/>
    <n v="7.59"/>
    <n v="7.42"/>
    <n v="3.15"/>
    <n v="1.77"/>
    <n v="2.09"/>
    <n v="98"/>
    <n v="13.18"/>
    <n v="277.63"/>
    <n v="70.069999999999993"/>
    <n v="50.26"/>
    <n v="296.25"/>
    <n v="74.760000000000005"/>
    <n v="53.63"/>
    <n v="16"/>
    <n v="16"/>
    <n v="0"/>
    <n v="8783.4053999999996"/>
    <s v="Healthcare"/>
  </r>
  <r>
    <s v="Tenet Healthcare Senior Unsecured (Domestic)"/>
    <s v="Q2 2012"/>
    <x v="11"/>
    <n v="41090"/>
    <n v="4.59"/>
    <n v="7.67"/>
    <n v="7.54"/>
    <n v="2.75"/>
    <n v="1.62"/>
    <n v="1.76"/>
    <n v="102"/>
    <n v="13.33"/>
    <n v="362.33"/>
    <n v="75.27"/>
    <n v="53.16"/>
    <n v="381.37"/>
    <n v="79.23"/>
    <n v="55.96"/>
    <n v="16"/>
    <n v="16"/>
    <n v="0"/>
    <n v="2182.4286000000002"/>
    <s v="Healthcare"/>
  </r>
  <r>
    <s v="Tenet Healthcare Senior Unsecured (Domestic)"/>
    <s v="Q3 2012"/>
    <x v="11"/>
    <n v="41182"/>
    <n v="4.22"/>
    <n v="6.86"/>
    <n v="6.74"/>
    <n v="2.5499999999999998"/>
    <n v="1.51"/>
    <n v="1.49"/>
    <n v="103"/>
    <n v="13.92"/>
    <n v="350.82"/>
    <n v="74.69"/>
    <n v="53.22"/>
    <n v="369.73"/>
    <n v="78.709999999999994"/>
    <n v="56.09"/>
    <n v="16"/>
    <n v="16"/>
    <n v="0"/>
    <n v="2618.8191000000002"/>
    <s v="Healthcare"/>
  </r>
  <r>
    <s v="Tenet Healthcare Senior Unsecured (Domestic)"/>
    <s v="Q4 2012"/>
    <x v="11"/>
    <n v="41274"/>
    <n v="4.1500000000000004"/>
    <n v="7.01"/>
    <n v="6.53"/>
    <n v="3"/>
    <n v="1.64"/>
    <n v="1.94"/>
    <n v="109"/>
    <n v="12.64"/>
    <n v="417.99"/>
    <n v="79.53"/>
    <n v="57.03"/>
    <n v="425.61"/>
    <n v="80.97"/>
    <n v="58.07"/>
    <n v="16"/>
    <n v="16"/>
    <n v="0"/>
    <n v="3397.4335000000001"/>
    <s v="Healthcare"/>
  </r>
  <r>
    <s v="Tenet Healthcare Senior Unsecured (Domestic)"/>
    <s v="Q1 2013"/>
    <x v="11"/>
    <n v="41364"/>
    <n v="4.72"/>
    <n v="7.87"/>
    <n v="7.73"/>
    <n v="2.52"/>
    <n v="1.23"/>
    <n v="1.42"/>
    <n v="103"/>
    <n v="10.87"/>
    <n v="496.77"/>
    <n v="82.58"/>
    <n v="60.29"/>
    <n v="501.57"/>
    <n v="83.38"/>
    <n v="60.87"/>
    <n v="16"/>
    <n v="16"/>
    <n v="0"/>
    <n v="4921.0091000000002"/>
    <s v="Healthcare"/>
  </r>
  <r>
    <s v="Tenet Healthcare Senior Unsecured (Domestic)"/>
    <s v="Q2 2013"/>
    <x v="11"/>
    <n v="41455"/>
    <n v="4.7300000000000004"/>
    <n v="7.91"/>
    <n v="7.79"/>
    <n v="3.3"/>
    <n v="2.04"/>
    <n v="2.06"/>
    <n v="98"/>
    <n v="9.7799999999999994"/>
    <n v="524.41"/>
    <n v="83.09"/>
    <n v="60.77"/>
    <n v="531.1"/>
    <n v="84.15"/>
    <n v="61.54"/>
    <n v="16"/>
    <n v="16"/>
    <n v="0"/>
    <n v="4690.1217999999999"/>
    <s v="Healthcare"/>
  </r>
  <r>
    <s v="Tenet Healthcare Senior Unsecured (Domestic)"/>
    <s v="Q3 2013"/>
    <x v="11"/>
    <n v="41547"/>
    <n v="4.88"/>
    <n v="8.24"/>
    <n v="8.1199999999999992"/>
    <n v="2.93"/>
    <n v="1.37"/>
    <n v="1.63"/>
    <n v="91"/>
    <n v="8.84"/>
    <n v="567.29999999999995"/>
    <n v="83.36"/>
    <n v="60.94"/>
    <n v="580.55999999999995"/>
    <n v="85.31"/>
    <n v="62.36"/>
    <n v="16"/>
    <n v="16"/>
    <n v="0"/>
    <n v="4084.6475"/>
    <s v="Healthcare"/>
  </r>
  <r>
    <s v="Tenet Healthcare Senior Unsecured (Domestic)"/>
    <s v="Q4 2013"/>
    <x v="11"/>
    <n v="41639"/>
    <n v="8.89"/>
    <n v="16.36"/>
    <n v="16.190000000000001"/>
    <n v="1.97"/>
    <n v="0.36"/>
    <n v="0.92"/>
    <n v="182"/>
    <n v="4.59"/>
    <n v="878.16"/>
    <n v="88.64"/>
    <n v="65.02"/>
    <n v="890.72"/>
    <n v="89.91"/>
    <n v="65.95"/>
    <n v="16"/>
    <n v="16"/>
    <n v="0"/>
    <n v="4079.7431999999999"/>
    <s v="Healthcare"/>
  </r>
  <r>
    <s v="Tenet Healthcare Senior Unsecured (Domestic)"/>
    <s v="Q1 2014"/>
    <x v="11"/>
    <n v="41729"/>
    <n v="8.4600000000000009"/>
    <n v="16.350000000000001"/>
    <n v="16.149999999999999"/>
    <n v="1.99"/>
    <n v="0.45"/>
    <n v="0.93"/>
    <n v="182"/>
    <n v="4.42"/>
    <n v="946.65"/>
    <n v="85.89"/>
    <n v="64.38"/>
    <n v="1002.14"/>
    <n v="90.93"/>
    <n v="68.150000000000006"/>
    <n v="16"/>
    <n v="16"/>
    <n v="0"/>
    <n v="4177.6138000000001"/>
    <s v="Healthcare"/>
  </r>
  <r>
    <s v="Tenet Healthcare Senior Unsecured (Domestic)"/>
    <s v="Q2 2014"/>
    <x v="11"/>
    <n v="41820"/>
    <n v="7.95"/>
    <n v="16.71"/>
    <n v="16.12"/>
    <n v="2.19"/>
    <n v="0.92"/>
    <n v="1.0900000000000001"/>
    <n v="190"/>
    <n v="4.28"/>
    <n v="951.48"/>
    <n v="86.06"/>
    <n v="64.72"/>
    <n v="1005.57"/>
    <n v="90.95"/>
    <n v="68.400000000000006"/>
    <n v="16"/>
    <n v="16"/>
    <n v="0"/>
    <n v="4591.3891999999996"/>
    <s v="Healthcare"/>
  </r>
  <r>
    <s v="Tenet Healthcare Senior Unsecured (Domestic)"/>
    <s v="Q3 2014"/>
    <x v="11"/>
    <n v="41912"/>
    <n v="7.3"/>
    <n v="15.3"/>
    <n v="15.04"/>
    <n v="2.25"/>
    <n v="1.1100000000000001"/>
    <n v="1.1299999999999999"/>
    <n v="186"/>
    <n v="4.25"/>
    <n v="907.69"/>
    <n v="89.39"/>
    <n v="66.17"/>
    <n v="915.45"/>
    <n v="90.15"/>
    <n v="66.73"/>
    <n v="16"/>
    <n v="16"/>
    <n v="0"/>
    <n v="5833.5234"/>
    <s v="Healthcare"/>
  </r>
  <r>
    <s v="Tenet Healthcare Senior Unsecured (Domestic)"/>
    <s v="Q4 2014"/>
    <x v="11"/>
    <n v="42004"/>
    <n v="6.44"/>
    <n v="12.56"/>
    <n v="12.35"/>
    <n v="2.94"/>
    <n v="1.93"/>
    <n v="1.72"/>
    <n v="196"/>
    <n v="3.63"/>
    <n v="970.07"/>
    <n v="89.86"/>
    <n v="64.09"/>
    <n v="979.51"/>
    <n v="90.74"/>
    <n v="64.72"/>
    <n v="16"/>
    <n v="16"/>
    <n v="0"/>
    <n v="4985.0159000000003"/>
    <s v="Healthcare"/>
  </r>
  <r>
    <s v="Tenet Healthcare Senior Unsecured (Domestic)"/>
    <s v="Q1 2015"/>
    <x v="11"/>
    <n v="42094"/>
    <n v="6.37"/>
    <n v="11.8"/>
    <n v="11.63"/>
    <n v="2.5"/>
    <n v="1.57"/>
    <n v="1.46"/>
    <n v="199"/>
    <n v="4.55"/>
    <n v="1002.03"/>
    <n v="87.49"/>
    <n v="64.17"/>
    <n v="1045.25"/>
    <n v="91.27"/>
    <n v="66.94"/>
    <n v="16"/>
    <n v="16"/>
    <n v="0"/>
    <n v="4909.6095999999998"/>
    <s v="Healthcare"/>
  </r>
  <r>
    <s v="Tenet Healthcare Senior Unsecured (Domestic)"/>
    <s v="Q2 2015"/>
    <x v="11"/>
    <n v="42185"/>
    <n v="7.8"/>
    <n v="14.72"/>
    <n v="14.43"/>
    <n v="1.66"/>
    <n v="0.86"/>
    <n v="0.76"/>
    <n v="217"/>
    <n v="3.53"/>
    <n v="561.02"/>
    <n v="84.3"/>
    <n v="64.349999999999994"/>
    <n v="565.5"/>
    <n v="84.97"/>
    <n v="64.86"/>
    <n v="16"/>
    <n v="16"/>
    <n v="0"/>
    <n v="5748.3522000000003"/>
    <s v="Healthcare"/>
  </r>
  <r>
    <s v="Tenet Healthcare Senior Unsecured (Domestic)"/>
    <s v="Q3 2015"/>
    <x v="11"/>
    <n v="42277"/>
    <n v="7.5"/>
    <n v="13.69"/>
    <n v="13.27"/>
    <n v="1.9"/>
    <n v="1.07"/>
    <n v="1.1599999999999999"/>
    <n v="248"/>
    <n v="3.46"/>
    <n v="542.29999999999995"/>
    <n v="83.89"/>
    <n v="63.19"/>
    <n v="546.44000000000005"/>
    <n v="84.53"/>
    <n v="63.67"/>
    <n v="16"/>
    <n v="16"/>
    <n v="0"/>
    <n v="3676.9366"/>
    <s v="Healthcare"/>
  </r>
  <r>
    <s v="Tenet Healthcare Senior Unsecured (Domestic)"/>
    <s v="Q4 2015"/>
    <x v="11"/>
    <n v="42369"/>
    <n v="7.64"/>
    <n v="13.74"/>
    <n v="13.4"/>
    <n v="2.11"/>
    <n v="1"/>
    <n v="1.27"/>
    <n v="248"/>
    <n v="2.92"/>
    <n v="446.12"/>
    <n v="81.099999999999994"/>
    <n v="60.73"/>
    <n v="450.06"/>
    <n v="81.819999999999993"/>
    <n v="61.27"/>
    <n v="16"/>
    <n v="16"/>
    <n v="0"/>
    <n v="2984.3984999999998"/>
    <s v="Healthcare"/>
  </r>
  <r>
    <s v="Tenet Healthcare Senior Unsecured (Domestic)"/>
    <s v="Q1 2016"/>
    <x v="11"/>
    <n v="42460"/>
    <n v="7.2"/>
    <n v="13.05"/>
    <n v="12.39"/>
    <n v="2.2999999999999998"/>
    <n v="1.44"/>
    <n v="1.43"/>
    <n v="243"/>
    <n v="2.63"/>
    <n v="433.93"/>
    <n v="80.489999999999995"/>
    <n v="60.38"/>
    <n v="439.13"/>
    <n v="81.45"/>
    <n v="61.1"/>
    <n v="16"/>
    <n v="17"/>
    <n v="0"/>
    <n v="2871.8231999999998"/>
    <s v="Healthcare"/>
  </r>
  <r>
    <s v="Tenet Healthcare Senior Unsecured (Domestic)"/>
    <s v="Q2 2016"/>
    <x v="12"/>
    <n v="42551"/>
    <n v="6.8"/>
    <n v="11.93"/>
    <n v="11.39"/>
    <n v="1.98"/>
    <n v="1.1399999999999999"/>
    <n v="1.0900000000000001"/>
    <n v="244"/>
    <n v="2.16"/>
    <n v="417.86"/>
    <n v="79.88"/>
    <n v="59.08"/>
    <n v="423.14"/>
    <n v="80.88"/>
    <n v="59.82"/>
    <n v="17"/>
    <n v="17"/>
    <n v="1"/>
    <n v="2750.6221999999998"/>
    <s v="Healthcare"/>
  </r>
  <r>
    <s v="Google Senior Unsecured"/>
    <s v="Q3 2011"/>
    <x v="14"/>
    <n v="40816"/>
    <n v="-3.03"/>
    <n v="0.37"/>
    <n v="-3.5"/>
    <n v="169.05"/>
    <n v="136.66999999999999"/>
    <n v="145.62"/>
    <n v="21"/>
    <n v="79.36"/>
    <n v="5.45"/>
    <n v="5.0599999999999996"/>
    <n v="4.32"/>
    <n v="7.67"/>
    <n v="7.12"/>
    <n v="6.08"/>
    <n v="3"/>
    <n v="3"/>
    <n v="0"/>
    <n v="165482.867"/>
    <s v="Tech"/>
  </r>
  <r>
    <s v="Google Senior Unsecured"/>
    <s v="Q4 2011"/>
    <x v="14"/>
    <n v="40908"/>
    <n v="-3.03"/>
    <n v="0.36"/>
    <n v="-3.51"/>
    <n v="108.38"/>
    <n v="82.68"/>
    <n v="94.78"/>
    <n v="37"/>
    <n v="80.12"/>
    <n v="5.14"/>
    <n v="4.79"/>
    <n v="4.1100000000000003"/>
    <n v="7.23"/>
    <n v="6.74"/>
    <n v="5.79"/>
    <n v="3"/>
    <n v="3"/>
    <n v="0"/>
    <n v="209849.68049999999"/>
    <s v="Tech"/>
  </r>
  <r>
    <s v="Google Senior Unsecured"/>
    <s v="Q1 2012"/>
    <x v="14"/>
    <n v="40999"/>
    <n v="-3.02"/>
    <n v="0.43"/>
    <n v="-3.49"/>
    <n v="195"/>
    <n v="164.65"/>
    <n v="169.45"/>
    <n v="20"/>
    <n v="80"/>
    <n v="4.84"/>
    <n v="4.45"/>
    <n v="3.87"/>
    <n v="8.84"/>
    <n v="8.1199999999999992"/>
    <n v="7.07"/>
    <n v="3"/>
    <n v="3"/>
    <n v="0"/>
    <n v="208983.96340000001"/>
    <s v="Tech"/>
  </r>
  <r>
    <s v="Google Senior Unsecured"/>
    <s v="Q2 2012"/>
    <x v="14"/>
    <n v="41090"/>
    <n v="-2.4700000000000002"/>
    <n v="0.47"/>
    <n v="-2.88"/>
    <n v="177.59"/>
    <n v="142.41"/>
    <n v="147.13999999999999"/>
    <n v="22"/>
    <n v="75.209999999999994"/>
    <n v="4.62"/>
    <n v="4.21"/>
    <n v="3.47"/>
    <n v="9.59"/>
    <n v="8.75"/>
    <n v="7.21"/>
    <n v="3"/>
    <n v="3"/>
    <n v="0"/>
    <n v="188461.84270000001"/>
    <s v="Tech"/>
  </r>
  <r>
    <s v="Google Senior Unsecured"/>
    <s v="Q3 2012"/>
    <x v="14"/>
    <n v="41182"/>
    <n v="-2.64"/>
    <n v="0.48"/>
    <n v="-3.15"/>
    <n v="169.9"/>
    <n v="128.38"/>
    <n v="130.47999999999999"/>
    <n v="21"/>
    <n v="75.81"/>
    <n v="4.3899999999999997"/>
    <n v="4.03"/>
    <n v="3.33"/>
    <n v="9.1199999999999992"/>
    <n v="8.36"/>
    <n v="6.92"/>
    <n v="3"/>
    <n v="3"/>
    <n v="0"/>
    <n v="247892.484"/>
    <s v="Tech"/>
  </r>
  <r>
    <s v="Google Senior Unsecured"/>
    <s v="Q4 2012"/>
    <x v="14"/>
    <n v="41274"/>
    <n v="-2.8"/>
    <n v="0.43"/>
    <n v="-3.45"/>
    <n v="207"/>
    <n v="158.43"/>
    <n v="161.62"/>
    <n v="21"/>
    <n v="76.459999999999994"/>
    <n v="4.17"/>
    <n v="3.87"/>
    <n v="3.19"/>
    <n v="7.72"/>
    <n v="7.17"/>
    <n v="5.9"/>
    <n v="3"/>
    <n v="3"/>
    <n v="0"/>
    <n v="233420.54500000001"/>
    <s v="Tech"/>
  </r>
  <r>
    <s v="Google Senior Unsecured"/>
    <s v="Q1 2013"/>
    <x v="14"/>
    <n v="41364"/>
    <n v="-2.82"/>
    <n v="0.39"/>
    <n v="-3.54"/>
    <n v="221.29"/>
    <n v="164"/>
    <n v="178.48"/>
    <n v="21"/>
    <n v="78.06"/>
    <n v="3.96"/>
    <n v="3.71"/>
    <n v="3.09"/>
    <n v="6.81"/>
    <n v="6.37"/>
    <n v="5.31"/>
    <n v="3"/>
    <n v="3"/>
    <n v="0"/>
    <n v="262065.3621"/>
    <s v="Tech"/>
  </r>
  <r>
    <s v="Google Senior Unsecured"/>
    <s v="Q2 2013"/>
    <x v="14"/>
    <n v="41455"/>
    <n v="-2.99"/>
    <n v="0.37"/>
    <n v="-3.82"/>
    <n v="236.58"/>
    <n v="151.79"/>
    <n v="182.37"/>
    <n v="19"/>
    <n v="77.930000000000007"/>
    <n v="2.52"/>
    <n v="2.37"/>
    <n v="1.97"/>
    <n v="6.33"/>
    <n v="5.95"/>
    <n v="4.93"/>
    <n v="3"/>
    <n v="3"/>
    <n v="0"/>
    <n v="293281.17959999997"/>
    <s v="Tech"/>
  </r>
  <r>
    <s v="Google Senior Unsecured"/>
    <s v="Q3 2013"/>
    <x v="14"/>
    <n v="41547"/>
    <n v="-2.91"/>
    <n v="0.37"/>
    <n v="-3.7"/>
    <n v="249.21"/>
    <n v="128.74"/>
    <n v="197.95"/>
    <n v="19"/>
    <n v="78.989999999999995"/>
    <n v="2.7"/>
    <n v="2.54"/>
    <n v="2.13"/>
    <n v="6.32"/>
    <n v="5.95"/>
    <n v="4.99"/>
    <n v="3"/>
    <n v="3"/>
    <n v="0"/>
    <n v="292691.45789999998"/>
    <s v="Tech"/>
  </r>
  <r>
    <s v="Google Senior Unsecured"/>
    <s v="Q4 2013"/>
    <x v="14"/>
    <n v="41639"/>
    <n v="-2.87"/>
    <n v="0.34"/>
    <n v="-3.6"/>
    <n v="248.41"/>
    <n v="145.91"/>
    <n v="201.32"/>
    <n v="22"/>
    <n v="78.709999999999994"/>
    <n v="2.56"/>
    <n v="2.42"/>
    <n v="2.02"/>
    <n v="6.01"/>
    <n v="5.67"/>
    <n v="4.7300000000000004"/>
    <n v="3"/>
    <n v="3"/>
    <n v="0"/>
    <n v="376371.40480000002"/>
    <s v="Tech"/>
  </r>
  <r>
    <s v="Google Senior Unsecured"/>
    <s v="Q1 2014"/>
    <x v="14"/>
    <n v="41729"/>
    <n v="-2.78"/>
    <n v="0.4"/>
    <n v="-3.5"/>
    <n v="216.71"/>
    <n v="119"/>
    <n v="171.46"/>
    <n v="24"/>
    <n v="78.7"/>
    <n v="3.53"/>
    <n v="3.3"/>
    <n v="2.78"/>
    <n v="6.81"/>
    <n v="6.37"/>
    <n v="5.36"/>
    <n v="3"/>
    <n v="3"/>
    <n v="0"/>
    <n v="375847.32179999998"/>
    <s v="Tech"/>
  </r>
  <r>
    <s v="Google Senior Unsecured"/>
    <s v="Q2 2014"/>
    <x v="14"/>
    <n v="41820"/>
    <n v="-2.81"/>
    <n v="0.32"/>
    <n v="-3.52"/>
    <n v="197.67"/>
    <n v="99.67"/>
    <n v="157.69999999999999"/>
    <n v="27"/>
    <n v="78.739999999999995"/>
    <n v="3.38"/>
    <n v="3.2"/>
    <n v="2.66"/>
    <n v="5.48"/>
    <n v="5.2"/>
    <n v="4.32"/>
    <n v="3"/>
    <n v="3"/>
    <n v="0"/>
    <n v="391750.00870000001"/>
    <s v="Tech"/>
  </r>
  <r>
    <s v="Google Senior Unsecured"/>
    <s v="Q3 2014"/>
    <x v="14"/>
    <n v="41912"/>
    <n v="-2.79"/>
    <n v="0.32"/>
    <n v="-3.59"/>
    <n v="210.84"/>
    <n v="114.16"/>
    <n v="148.96"/>
    <n v="25"/>
    <n v="78.56"/>
    <n v="3.27"/>
    <n v="3.1"/>
    <n v="2.57"/>
    <n v="5.3"/>
    <n v="5.03"/>
    <n v="4.17"/>
    <n v="3"/>
    <n v="3"/>
    <n v="0"/>
    <n v="395055.79350000003"/>
    <s v="Tech"/>
  </r>
  <r>
    <s v="Google Senior Unsecured"/>
    <s v="Q4 2014"/>
    <x v="14"/>
    <n v="42004"/>
    <n v="-2.9"/>
    <n v="0.32"/>
    <n v="-3.77"/>
    <n v="226.64"/>
    <n v="84.6"/>
    <n v="175.96"/>
    <n v="25"/>
    <n v="80.400000000000006"/>
    <n v="3.11"/>
    <n v="2.96"/>
    <n v="2.5"/>
    <n v="5.04"/>
    <n v="4.8"/>
    <n v="4.05"/>
    <n v="3"/>
    <n v="3"/>
    <n v="0"/>
    <n v="359376.6225"/>
    <s v="Tech"/>
  </r>
  <r>
    <s v="Google Senior Unsecured"/>
    <s v="Q1 2015"/>
    <x v="14"/>
    <n v="42094"/>
    <n v="-2.94"/>
    <n v="0.31"/>
    <n v="-3.82"/>
    <n v="216.31"/>
    <n v="103.73"/>
    <n v="171.04"/>
    <n v="26"/>
    <n v="81.3"/>
    <n v="2.97"/>
    <n v="2.84"/>
    <n v="2.42"/>
    <n v="4.83"/>
    <n v="4.5999999999999996"/>
    <n v="3.92"/>
    <n v="3"/>
    <n v="3"/>
    <n v="0"/>
    <n v="376023.57770000002"/>
    <s v="Tech"/>
  </r>
  <r>
    <s v="Google Senior Unsecured"/>
    <s v="Q2 2015"/>
    <x v="14"/>
    <n v="42185"/>
    <n v="-3.05"/>
    <n v="0.3"/>
    <n v="-3.96"/>
    <n v="233.04"/>
    <n v="136.31"/>
    <n v="185.58"/>
    <n v="26"/>
    <n v="80.53"/>
    <n v="1.99"/>
    <n v="1.9"/>
    <n v="1.6"/>
    <n v="4.68"/>
    <n v="4.47"/>
    <n v="3.77"/>
    <n v="3"/>
    <n v="3"/>
    <n v="0"/>
    <n v="362970.18030000001"/>
    <s v="Tech"/>
  </r>
  <r>
    <s v="Google Senior Unsecured"/>
    <s v="Q3 2015"/>
    <x v="14"/>
    <n v="42277"/>
    <n v="-3.1"/>
    <n v="0.28000000000000003"/>
    <n v="-3.94"/>
    <n v="229.08"/>
    <n v="137.81"/>
    <n v="181.08"/>
    <n v="26"/>
    <n v="80.569999999999993"/>
    <n v="1.72"/>
    <n v="1.64"/>
    <n v="1.38"/>
    <n v="4.5"/>
    <n v="4.3099999999999996"/>
    <n v="3.63"/>
    <n v="3"/>
    <n v="3"/>
    <n v="0"/>
    <n v="427891.61210000003"/>
    <s v="Tech"/>
  </r>
  <r>
    <s v="Google Senior Unsecured"/>
    <s v="Q4 2015"/>
    <x v="14"/>
    <n v="42369"/>
    <n v="-2.99"/>
    <n v="0.27"/>
    <n v="-3.77"/>
    <n v="260.92"/>
    <n v="180.15"/>
    <n v="206.92"/>
    <n v="26"/>
    <n v="81.599999999999994"/>
    <n v="1.66"/>
    <n v="1.59"/>
    <n v="1.35"/>
    <n v="4.34"/>
    <n v="4.16"/>
    <n v="3.54"/>
    <n v="3"/>
    <n v="3"/>
    <n v="0"/>
    <n v="527687.3689"/>
    <s v="Tech"/>
  </r>
  <r>
    <s v="Google Senior Unsecured"/>
    <s v="Q1 2016"/>
    <x v="14"/>
    <n v="42460"/>
    <n v="-2.96"/>
    <n v="0.26"/>
    <n v="-3.73"/>
    <n v="223.77"/>
    <n v="142.83000000000001"/>
    <n v="178.07"/>
    <n v="30"/>
    <n v="82.52"/>
    <n v="1.61"/>
    <n v="1.54"/>
    <n v="1.33"/>
    <n v="4.21"/>
    <n v="4.04"/>
    <n v="3.48"/>
    <n v="3"/>
    <n v="3"/>
    <n v="0"/>
    <n v="517738.02669999999"/>
    <s v="Tech"/>
  </r>
  <r>
    <s v="Exxon Mobil Senior Unsecured (Domestic)"/>
    <s v="Q1 2014"/>
    <x v="15"/>
    <n v="41729"/>
    <n v="0.28000000000000003"/>
    <n v="0.54"/>
    <n v="0.4"/>
    <n v="219.27"/>
    <n v="108.24"/>
    <n v="155.76"/>
    <n v="66"/>
    <n v="49.97"/>
    <n v="6.64"/>
    <n v="5.95"/>
    <n v="3.44"/>
    <n v="11.68"/>
    <n v="10.46"/>
    <n v="6.05"/>
    <n v="1"/>
    <n v="1"/>
    <n v="0"/>
    <n v="419437.92"/>
    <s v="Basic Materials"/>
  </r>
  <r>
    <s v="Exxon Mobil Senior Unsecured (Domestic)"/>
    <s v="Q2 2014"/>
    <x v="15"/>
    <n v="41820"/>
    <n v="0.28000000000000003"/>
    <n v="0.56000000000000005"/>
    <n v="0.4"/>
    <n v="203.3"/>
    <n v="69.83"/>
    <n v="136.34"/>
    <n v="64"/>
    <n v="50.52"/>
    <n v="6.28"/>
    <n v="5.63"/>
    <n v="3.3"/>
    <n v="11.57"/>
    <n v="10.37"/>
    <n v="6.07"/>
    <n v="1"/>
    <n v="1"/>
    <n v="0"/>
    <n v="429400.2"/>
    <s v="Basic Materials"/>
  </r>
  <r>
    <s v="Exxon Mobil Senior Unsecured (Domestic)"/>
    <s v="Q3 2014"/>
    <x v="15"/>
    <n v="41912"/>
    <n v="0.3"/>
    <n v="0.56999999999999995"/>
    <n v="0.44"/>
    <n v="158.36000000000001"/>
    <n v="65.2"/>
    <n v="108.8"/>
    <n v="88"/>
    <n v="51.19"/>
    <n v="6.18"/>
    <n v="5.54"/>
    <n v="3.29"/>
    <n v="11.65"/>
    <n v="10.43"/>
    <n v="6.19"/>
    <n v="1"/>
    <n v="1"/>
    <n v="0"/>
    <n v="398301.75"/>
    <s v="Basic Materials"/>
  </r>
  <r>
    <s v="Exxon Mobil Senior Unsecured (Domestic)"/>
    <s v="Q4 2014"/>
    <x v="15"/>
    <n v="42004"/>
    <n v="0.48"/>
    <n v="0.85"/>
    <n v="0.72"/>
    <n v="146.47"/>
    <n v="15.82"/>
    <n v="80.91"/>
    <n v="68"/>
    <n v="49.9"/>
    <n v="6.44"/>
    <n v="5.54"/>
    <n v="3.33"/>
    <n v="16.079999999999998"/>
    <n v="13.85"/>
    <n v="8.33"/>
    <n v="1"/>
    <n v="1"/>
    <n v="0"/>
    <n v="388382.45"/>
    <s v="Basic Materials"/>
  </r>
  <r>
    <s v="Exxon Mobil Senior Unsecured (Domestic)"/>
    <s v="Q1 2015"/>
    <x v="15"/>
    <n v="42094"/>
    <n v="0.61"/>
    <n v="1.18"/>
    <n v="1"/>
    <n v="92.76"/>
    <n v="14.99"/>
    <n v="43.9"/>
    <n v="88"/>
    <n v="49.93"/>
    <n v="10.99"/>
    <n v="9.27"/>
    <n v="5.68"/>
    <n v="18.47"/>
    <n v="15.59"/>
    <n v="9.56"/>
    <n v="1"/>
    <n v="1"/>
    <n v="0"/>
    <n v="355385"/>
    <s v="Basic Materials"/>
  </r>
  <r>
    <s v="Exxon Mobil Senior Unsecured (Domestic)"/>
    <s v="Q2 2015"/>
    <x v="15"/>
    <n v="42185"/>
    <n v="0.72"/>
    <n v="1.46"/>
    <n v="1.27"/>
    <n v="102.79"/>
    <n v="19.149999999999999"/>
    <n v="50.42"/>
    <n v="85"/>
    <n v="49.58"/>
    <n v="10.86"/>
    <n v="9.1300000000000008"/>
    <n v="5.58"/>
    <n v="18.91"/>
    <n v="15.9"/>
    <n v="9.7200000000000006"/>
    <n v="1"/>
    <n v="1"/>
    <n v="0"/>
    <n v="346860.79999999999"/>
    <s v="Basic Materials"/>
  </r>
  <r>
    <s v="Exxon Mobil Senior Unsecured (Domestic)"/>
    <s v="Q3 2015"/>
    <x v="15"/>
    <n v="42277"/>
    <n v="0.84"/>
    <n v="1.93"/>
    <n v="1.69"/>
    <n v="111.59"/>
    <n v="29.53"/>
    <n v="53.36"/>
    <n v="78"/>
    <n v="50.12"/>
    <n v="11.22"/>
    <n v="9.4"/>
    <n v="5.82"/>
    <n v="19.399999999999999"/>
    <n v="16.25"/>
    <n v="10.07"/>
    <n v="1"/>
    <n v="1"/>
    <n v="0"/>
    <n v="309519.05"/>
    <s v="Basic Materials"/>
  </r>
  <r>
    <s v="Exxon Mobil Senior Unsecured (Domestic)"/>
    <s v="Q4 2015"/>
    <x v="15"/>
    <n v="42369"/>
    <n v="1.1299999999999999"/>
    <n v="3"/>
    <n v="2.72"/>
    <n v="88.78"/>
    <n v="-13.48"/>
    <n v="9.5299999999999994"/>
    <n v="60"/>
    <n v="50.72"/>
    <n v="11.27"/>
    <n v="9.25"/>
    <n v="5.92"/>
    <n v="21.88"/>
    <n v="17.95"/>
    <n v="11.49"/>
    <n v="1"/>
    <n v="1"/>
    <n v="0"/>
    <n v="323960.2"/>
    <s v="Basic Materials"/>
  </r>
  <r>
    <s v="Exxon Mobil Senior Unsecured (Domestic)"/>
    <s v="Q1 2016"/>
    <x v="15"/>
    <n v="42460"/>
    <n v="1.38"/>
    <n v="4.67"/>
    <n v="4.1500000000000004"/>
    <n v="64.55"/>
    <n v="4.79"/>
    <n v="2.66"/>
    <n v="77"/>
    <n v="50.23"/>
    <n v="16.559999999999999"/>
    <n v="13.34"/>
    <n v="8.6300000000000008"/>
    <n v="24.15"/>
    <n v="19.45"/>
    <n v="12.58"/>
    <n v="1"/>
    <n v="1"/>
    <n v="0"/>
    <n v="346647.73"/>
    <s v="Basic Materials"/>
  </r>
  <r>
    <s v="Exxon Mobil Senior Unsecured (Domestic)"/>
    <s v="Q2 2016"/>
    <x v="15"/>
    <n v="42551"/>
    <n v="1.61"/>
    <n v="7.32"/>
    <n v="6.6"/>
    <n v="79.44"/>
    <n v="22.49"/>
    <n v="15.16"/>
    <n v="75"/>
    <n v="49.81"/>
    <n v="16.68"/>
    <n v="13.33"/>
    <n v="8.61"/>
    <n v="25.14"/>
    <n v="20.09"/>
    <n v="12.99"/>
    <n v="1"/>
    <n v="1"/>
    <n v="0"/>
    <n v="388739.78"/>
    <s v="Basic Materials"/>
  </r>
  <r>
    <s v="Six Flags Senior Unsecured (Domestic)"/>
    <s v="Q3 2014"/>
    <x v="11"/>
    <n v="41912"/>
    <n v="3.37"/>
    <n v="5.5"/>
    <n v="4.8499999999999996"/>
    <n v="12.41"/>
    <n v="11.65"/>
    <n v="10.94"/>
    <n v="18.5"/>
    <n v="12.69"/>
    <n v="172.67"/>
    <n v="63.14"/>
    <n v="50.59"/>
    <n v="173.45"/>
    <n v="63.43"/>
    <n v="50.81"/>
    <n v="16"/>
    <n v="16"/>
    <n v="0"/>
    <n v="3251.2051999999999"/>
    <s v="Services"/>
  </r>
  <r>
    <s v="Six Flags Senior Unsecured (Domestic)"/>
    <s v="Q4 2014"/>
    <x v="11"/>
    <n v="42004"/>
    <n v="3.95"/>
    <n v="6.19"/>
    <n v="5.86"/>
    <n v="-0.35"/>
    <n v="-1.04"/>
    <n v="-1.82"/>
    <n v="18.399999999999999"/>
    <n v="9.26"/>
    <n v="207.67"/>
    <n v="67.290000000000006"/>
    <n v="56.83"/>
    <n v="208.62"/>
    <n v="67.599999999999994"/>
    <n v="57.09"/>
    <n v="16"/>
    <n v="16"/>
    <n v="0"/>
    <n v="4010.2583"/>
    <s v="Services"/>
  </r>
  <r>
    <s v="Six Flags Senior Unsecured (Domestic)"/>
    <s v="Q1 2015"/>
    <x v="11"/>
    <n v="42094"/>
    <n v="4.55"/>
    <n v="6.91"/>
    <n v="6.83"/>
    <n v="-3.24"/>
    <n v="-5.0599999999999996"/>
    <n v="-4.67"/>
    <n v="18.7"/>
    <n v="5.0199999999999996"/>
    <n v="246.9"/>
    <n v="68.16"/>
    <n v="55.96"/>
    <n v="262.26"/>
    <n v="72.400000000000006"/>
    <n v="59.43"/>
    <n v="16"/>
    <n v="16"/>
    <n v="0"/>
    <n v="4592.5141999999996"/>
    <s v="Services"/>
  </r>
  <r>
    <s v="Six Flags Senior Unsecured (Domestic)"/>
    <s v="Q2 2015"/>
    <x v="11"/>
    <n v="42185"/>
    <n v="4.22"/>
    <n v="6.99"/>
    <n v="6.28"/>
    <n v="8.5500000000000007"/>
    <n v="6.64"/>
    <n v="7.2"/>
    <n v="19"/>
    <n v="5.0199999999999996"/>
    <n v="257.32"/>
    <n v="71.760000000000005"/>
    <n v="56.29"/>
    <n v="258.58999999999997"/>
    <n v="72.11"/>
    <n v="56.57"/>
    <n v="16"/>
    <n v="16"/>
    <n v="0"/>
    <n v="4249.9975999999997"/>
    <s v="Services"/>
  </r>
  <r>
    <s v="Six Flags Senior Unsecured (Domestic)"/>
    <s v="Q3 2015"/>
    <x v="11"/>
    <n v="42277"/>
    <n v="3.2"/>
    <n v="5.01"/>
    <n v="4.32"/>
    <n v="16.36"/>
    <n v="15.26"/>
    <n v="14.99"/>
    <n v="19.3"/>
    <n v="5.93"/>
    <n v="246.29"/>
    <n v="70.87"/>
    <n v="55.77"/>
    <n v="247.5"/>
    <n v="71.22"/>
    <n v="56.04"/>
    <n v="16"/>
    <n v="16"/>
    <n v="0"/>
    <n v="4264.3473999999997"/>
    <s v="Services"/>
  </r>
  <r>
    <s v="Six Flags Senior Unsecured (Domestic)"/>
    <s v="Q4 2015"/>
    <x v="11"/>
    <n v="42369"/>
    <n v="3.1"/>
    <n v="4.3499999999999996"/>
    <n v="4.0599999999999996"/>
    <n v="1.9"/>
    <n v="0.71"/>
    <n v="0.41"/>
    <n v="19.3"/>
    <n v="1"/>
    <n v="325.7"/>
    <n v="76.22"/>
    <n v="61.69"/>
    <n v="327.33"/>
    <n v="76.599999999999994"/>
    <n v="62"/>
    <n v="16"/>
    <n v="16"/>
    <n v="0"/>
    <n v="5029.8037999999997"/>
    <s v="Services"/>
  </r>
  <r>
    <s v="Six Flags Senior Unsecured (Domestic)"/>
    <s v="Q1 2016"/>
    <x v="11"/>
    <n v="42460"/>
    <n v="3.18"/>
    <n v="4.12"/>
    <n v="4.0599999999999996"/>
    <n v="-1.26"/>
    <n v="-3.44"/>
    <n v="-2.58"/>
    <n v="19.600000000000001"/>
    <n v="-3.06"/>
    <n v="412.93"/>
    <n v="77.2"/>
    <n v="62.55"/>
    <n v="434.86"/>
    <n v="81.3"/>
    <n v="65.87"/>
    <n v="16"/>
    <n v="16"/>
    <n v="0"/>
    <n v="5174.4612999999999"/>
    <s v="Services"/>
  </r>
  <r>
    <s v="Six Flags Senior Unsecured (Domestic)"/>
    <s v="Q2 2016"/>
    <x v="11"/>
    <n v="42551"/>
    <n v="3"/>
    <n v="4.24"/>
    <n v="3.82"/>
    <n v="8.4"/>
    <n v="6.51"/>
    <n v="7.11"/>
    <n v="20.2"/>
    <n v="-3.56"/>
    <n v="455.53"/>
    <n v="81.98"/>
    <n v="63.75"/>
    <n v="455.67"/>
    <n v="82"/>
    <n v="63.77"/>
    <n v="16"/>
    <n v="16"/>
    <n v="0"/>
    <n v="5305.3717999999999"/>
    <s v="Services"/>
  </r>
  <r>
    <s v="Six Flags Senior Unsecured (Domestic)"/>
    <s v="Q3 2016"/>
    <x v="11"/>
    <n v="42643"/>
    <n v="3.46"/>
    <n v="5.49"/>
    <n v="4.7"/>
    <n v="10.68"/>
    <n v="9.73"/>
    <n v="9.39"/>
    <n v="21.3"/>
    <n v="-0.69"/>
    <n v="378.7"/>
    <n v="79.09"/>
    <n v="62.38"/>
    <n v="378.83"/>
    <n v="79.12"/>
    <n v="62.4"/>
    <n v="16"/>
    <n v="16"/>
    <n v="0"/>
    <n v="4934.3531000000003"/>
    <s v="Services"/>
  </r>
  <r>
    <s v="Six Flags Senior Unsecured (Domestic)"/>
    <s v="Q3 2011"/>
    <x v="11"/>
    <n v="40816"/>
    <n v="2.6"/>
    <n v="11.41"/>
    <n v="7.83"/>
    <n v="15.6"/>
    <n v="15.02"/>
    <n v="13.09"/>
    <n v="16.7"/>
    <n v="32.69"/>
    <n v="68.099999999999994"/>
    <n v="39.97"/>
    <n v="33.51"/>
    <n v="70.400000000000006"/>
    <n v="41.31"/>
    <n v="34.64"/>
    <n v="16"/>
    <n v="16"/>
    <n v="0"/>
    <n v="1522.9804999999999"/>
    <s v="Services"/>
  </r>
  <r>
    <s v="Six Flags Senior Unsecured (Domestic)"/>
    <s v="Q4 2011"/>
    <x v="11"/>
    <n v="40908"/>
    <n v="2.5099999999999998"/>
    <n v="7.96"/>
    <n v="6.04"/>
    <n v="0.41"/>
    <n v="-0.94"/>
    <n v="-2.15"/>
    <n v="16.3"/>
    <n v="28.83"/>
    <n v="76.349999999999994"/>
    <n v="42.59"/>
    <n v="34.81"/>
    <n v="79.27"/>
    <n v="44.22"/>
    <n v="36.15"/>
    <n v="16"/>
    <n v="16"/>
    <n v="0"/>
    <n v="2253.4313000000002"/>
    <s v="Services"/>
  </r>
  <r>
    <s v="Six Flags Senior Unsecured (Domestic)"/>
    <s v="Q1 2012"/>
    <x v="11"/>
    <n v="40999"/>
    <n v="2.8"/>
    <n v="6.37"/>
    <n v="5.91"/>
    <n v="-5.72"/>
    <n v="-8.86"/>
    <n v="-9.3000000000000007"/>
    <n v="11.6"/>
    <n v="25.07"/>
    <n v="85.25"/>
    <n v="45.15"/>
    <n v="36.369999999999997"/>
    <n v="88.8"/>
    <n v="47.03"/>
    <n v="37.89"/>
    <n v="16"/>
    <n v="16"/>
    <n v="0"/>
    <n v="2531.2440999999999"/>
    <s v="Services"/>
  </r>
  <r>
    <s v="Six Flags Senior Unsecured (Domestic)"/>
    <s v="Q2 2012"/>
    <x v="11"/>
    <n v="41090"/>
    <n v="2.4300000000000002"/>
    <n v="5.33"/>
    <n v="4.6100000000000003"/>
    <n v="12.13"/>
    <n v="9.57"/>
    <n v="9.01"/>
    <n v="11.5"/>
    <n v="24.14"/>
    <n v="86.64"/>
    <n v="46.19"/>
    <n v="36.159999999999997"/>
    <n v="87.58"/>
    <n v="46.69"/>
    <n v="36.549999999999997"/>
    <n v="16"/>
    <n v="16"/>
    <n v="0"/>
    <n v="2875.7909"/>
    <s v="Services"/>
  </r>
  <r>
    <s v="Six Flags Senior Unsecured (Domestic)"/>
    <s v="Q3 2012"/>
    <x v="11"/>
    <n v="41182"/>
    <n v="1.99"/>
    <n v="5.2"/>
    <n v="3.67"/>
    <n v="22.19"/>
    <n v="20.91"/>
    <n v="19.149999999999999"/>
    <n v="11.6"/>
    <n v="31.88"/>
    <n v="69.739999999999995"/>
    <n v="40.85"/>
    <n v="33.76"/>
    <n v="70.739999999999995"/>
    <n v="41.43"/>
    <n v="34.24"/>
    <n v="16"/>
    <n v="16"/>
    <n v="0"/>
    <n v="3181.6201000000001"/>
    <s v="Services"/>
  </r>
  <r>
    <s v="Six Flags Senior Unsecured (Domestic)"/>
    <s v="Q4 2012"/>
    <x v="11"/>
    <n v="41274"/>
    <n v="2.27"/>
    <n v="7.23"/>
    <n v="3.99"/>
    <n v="0.86"/>
    <n v="-0.67"/>
    <n v="-1.93"/>
    <n v="12.7"/>
    <n v="28.95"/>
    <n v="105.45"/>
    <n v="51.21"/>
    <n v="45.77"/>
    <n v="105.92"/>
    <n v="51.44"/>
    <n v="45.98"/>
    <n v="16"/>
    <n v="16"/>
    <n v="0"/>
    <n v="3293.7082"/>
    <s v="Services"/>
  </r>
  <r>
    <s v="Six Flags Senior Unsecured (Domestic)"/>
    <s v="Q1 2013"/>
    <x v="11"/>
    <n v="41364"/>
    <n v="3.48"/>
    <n v="6.33"/>
    <n v="5.71"/>
    <n v="-2.41"/>
    <n v="-4.37"/>
    <n v="-4.29"/>
    <n v="18.7"/>
    <n v="15.82"/>
    <n v="162.09"/>
    <n v="61.68"/>
    <n v="52.66"/>
    <n v="162.82"/>
    <n v="61.95"/>
    <n v="52.9"/>
    <n v="16"/>
    <n v="16"/>
    <n v="0"/>
    <n v="3492.9767000000002"/>
    <s v="Services"/>
  </r>
  <r>
    <s v="Six Flags Senior Unsecured (Domestic)"/>
    <s v="Q2 2013"/>
    <x v="11"/>
    <n v="41455"/>
    <n v="3.23"/>
    <n v="5.96"/>
    <n v="5.1100000000000003"/>
    <n v="7.94"/>
    <n v="6.03"/>
    <n v="6.28"/>
    <n v="18.7"/>
    <n v="14.53"/>
    <n v="161.69"/>
    <n v="61.62"/>
    <n v="50.34"/>
    <n v="162.41999999999999"/>
    <n v="61.89"/>
    <n v="50.57"/>
    <n v="16"/>
    <n v="16"/>
    <n v="0"/>
    <n v="3366.4695000000002"/>
    <s v="Services"/>
  </r>
  <r>
    <s v="Six Flags Senior Unsecured (Domestic)"/>
    <s v="Q3 2013"/>
    <x v="11"/>
    <n v="41547"/>
    <n v="3.07"/>
    <n v="5.43"/>
    <n v="4.6500000000000004"/>
    <n v="14.7"/>
    <n v="13.81"/>
    <n v="13.06"/>
    <n v="18.8"/>
    <n v="14.73"/>
    <n v="162.07"/>
    <n v="61.67"/>
    <n v="50.8"/>
    <n v="162.80000000000001"/>
    <n v="61.95"/>
    <n v="51.03"/>
    <n v="16"/>
    <n v="16"/>
    <n v="0"/>
    <n v="3210.9618999999998"/>
    <s v="Services"/>
  </r>
  <r>
    <s v="Murphy Oil Senior Unsecured (Domestic)"/>
    <s v="Q2 1999"/>
    <x v="0"/>
    <n v="36341"/>
    <n v="1.75"/>
    <n v="9.69"/>
    <n v="8.8000000000000007"/>
    <n v="13.47"/>
    <n v="-1.1100000000000001"/>
    <n v="5.42"/>
    <n v="6.3"/>
    <n v="41.52"/>
    <n v="50.88"/>
    <n v="33.72"/>
    <n v="21.12"/>
    <n v="50.88"/>
    <n v="33.72"/>
    <n v="21.13"/>
    <n v="7"/>
    <n v="7"/>
    <n v="0"/>
    <n v="2193.9265999999998"/>
    <s v="Basic Materials"/>
  </r>
  <r>
    <s v="Murphy Oil Senior Unsecured (Domestic)"/>
    <s v="Q3 1999"/>
    <x v="0"/>
    <n v="36433"/>
    <n v="1.2"/>
    <n v="3.64"/>
    <n v="3.27"/>
    <n v="26.18"/>
    <n v="5.25"/>
    <n v="16.190000000000001"/>
    <n v="5.2"/>
    <n v="42.65"/>
    <n v="42.39"/>
    <n v="29.77"/>
    <n v="18.079999999999998"/>
    <n v="42.4"/>
    <n v="29.77"/>
    <n v="18.079999999999998"/>
    <n v="7"/>
    <n v="7"/>
    <n v="0"/>
    <n v="2431.4069"/>
    <s v="Basic Materials"/>
  </r>
  <r>
    <s v="Murphy Oil Senior Unsecured (Domestic)"/>
    <s v="Q4 1999"/>
    <x v="0"/>
    <n v="36525"/>
    <n v="0.9"/>
    <n v="2.0099999999999998"/>
    <n v="1.83"/>
    <n v="32.28"/>
    <n v="5.07"/>
    <n v="19.48"/>
    <n v="4.3"/>
    <n v="43.23"/>
    <n v="37.19"/>
    <n v="27.11"/>
    <n v="16.079999999999998"/>
    <n v="37.200000000000003"/>
    <n v="27.11"/>
    <n v="16.079999999999998"/>
    <n v="7"/>
    <n v="7"/>
    <n v="0"/>
    <n v="2581.7602000000002"/>
    <s v="Basic Materials"/>
  </r>
  <r>
    <s v="Murphy Oil Senior Unsecured (Domestic)"/>
    <s v="Q1 2000"/>
    <x v="0"/>
    <n v="36616"/>
    <n v="0.69"/>
    <n v="1.41"/>
    <n v="1.21"/>
    <n v="36.71"/>
    <n v="0.65"/>
    <n v="21.25"/>
    <n v="3.6"/>
    <n v="43.06"/>
    <n v="36.200000000000003"/>
    <n v="26.58"/>
    <n v="15.59"/>
    <n v="36.200000000000003"/>
    <n v="26.58"/>
    <n v="15.59"/>
    <n v="7"/>
    <n v="7"/>
    <n v="0"/>
    <n v="2593.8164999999999"/>
    <s v="Basic Materials"/>
  </r>
  <r>
    <s v="Murphy Oil Senior Unsecured (Domestic)"/>
    <s v="Q2 2000"/>
    <x v="0"/>
    <n v="36707"/>
    <n v="0.51"/>
    <n v="1.0900000000000001"/>
    <n v="0.81"/>
    <n v="52.36"/>
    <n v="6.05"/>
    <n v="36.700000000000003"/>
    <n v="3.2"/>
    <n v="42.46"/>
    <n v="35.11"/>
    <n v="25.98"/>
    <n v="14.91"/>
    <n v="35.119999999999997"/>
    <n v="25.99"/>
    <n v="14.91"/>
    <n v="7"/>
    <n v="7"/>
    <n v="0"/>
    <n v="2678.2891"/>
    <s v="Basic Materials"/>
  </r>
  <r>
    <s v="Murphy Oil Senior Unsecured (Domestic)"/>
    <s v="Q3 2000"/>
    <x v="0"/>
    <n v="36799"/>
    <n v="0.37"/>
    <n v="0.94"/>
    <n v="0.56000000000000005"/>
    <n v="26.69"/>
    <n v="4.2"/>
    <n v="19.43"/>
    <n v="6.8"/>
    <n v="43.09"/>
    <n v="32.6"/>
    <n v="24.58"/>
    <n v="14.05"/>
    <n v="32.6"/>
    <n v="24.59"/>
    <n v="14.05"/>
    <n v="7"/>
    <n v="7"/>
    <n v="0"/>
    <n v="2919.9976000000001"/>
    <s v="Basic Materials"/>
  </r>
  <r>
    <s v="Murphy Oil Senior Unsecured (Domestic)"/>
    <s v="Q4 2000"/>
    <x v="0"/>
    <n v="36891"/>
    <n v="0.63"/>
    <n v="1.2"/>
    <n v="0.92"/>
    <n v="74.87"/>
    <n v="14.86"/>
    <n v="52.35"/>
    <n v="2.7"/>
    <n v="40.19"/>
    <n v="41.66"/>
    <n v="28.81"/>
    <n v="16.739999999999998"/>
    <n v="44.62"/>
    <n v="30.85"/>
    <n v="17.93"/>
    <n v="7"/>
    <n v="7"/>
    <n v="0"/>
    <n v="2722.4072000000001"/>
    <s v="Basic Materials"/>
  </r>
  <r>
    <s v="Murphy Oil Senior Unsecured (Domestic)"/>
    <s v="Q1 2001"/>
    <x v="0"/>
    <n v="36981"/>
    <n v="0.51"/>
    <n v="1.02"/>
    <n v="0.72"/>
    <n v="34.54"/>
    <n v="3.39"/>
    <n v="25.73"/>
    <n v="6.2"/>
    <n v="41.53"/>
    <n v="39.56"/>
    <n v="27.67"/>
    <n v="16.43"/>
    <n v="43"/>
    <n v="30.07"/>
    <n v="17.86"/>
    <n v="7"/>
    <n v="7"/>
    <n v="0"/>
    <n v="3001.0934999999999"/>
    <s v="Basic Materials"/>
  </r>
  <r>
    <s v="Murphy Oil Senior Unsecured (Domestic)"/>
    <s v="Q2 2001"/>
    <x v="0"/>
    <n v="37072"/>
    <n v="0.38"/>
    <n v="0.8"/>
    <n v="0.5"/>
    <n v="57.23"/>
    <n v="9.59"/>
    <n v="46.38"/>
    <n v="5.4"/>
    <n v="44.75"/>
    <n v="33.72"/>
    <n v="24.7"/>
    <n v="15.09"/>
    <n v="36.53"/>
    <n v="26.76"/>
    <n v="16.350000000000001"/>
    <n v="7"/>
    <n v="7"/>
    <n v="0"/>
    <n v="3334.1536000000001"/>
    <s v="Basic Materials"/>
  </r>
  <r>
    <s v="Murphy Oil Senior Unsecured (Domestic)"/>
    <s v="Q3 2001"/>
    <x v="0"/>
    <n v="37164"/>
    <n v="0.43"/>
    <n v="0.86"/>
    <n v="0.6"/>
    <n v="29.03"/>
    <n v="-6.79"/>
    <n v="15.98"/>
    <n v="4.5"/>
    <n v="45.04"/>
    <n v="32.26"/>
    <n v="23.81"/>
    <n v="14.53"/>
    <n v="35.46"/>
    <n v="26.18"/>
    <n v="15.97"/>
    <n v="7"/>
    <n v="7"/>
    <n v="0"/>
    <n v="3278.5592000000001"/>
    <s v="Basic Materials"/>
  </r>
  <r>
    <s v="Murphy Oil Senior Unsecured (Domestic)"/>
    <s v="Q4 2001"/>
    <x v="0"/>
    <n v="37256"/>
    <n v="0.65"/>
    <n v="1.0900000000000001"/>
    <n v="0.93"/>
    <n v="34.26"/>
    <n v="-11.82"/>
    <n v="14.89"/>
    <n v="3"/>
    <n v="45.97"/>
    <n v="34.76"/>
    <n v="25.19"/>
    <n v="15.98"/>
    <n v="37.979999999999997"/>
    <n v="27.53"/>
    <n v="17.46"/>
    <n v="7"/>
    <n v="7"/>
    <n v="0"/>
    <n v="3809.6172000000001"/>
    <s v="Basic Materials"/>
  </r>
  <r>
    <s v="Murphy Oil Senior Unsecured (Domestic)"/>
    <s v="Q1 2002"/>
    <x v="0"/>
    <n v="37346"/>
    <n v="1.02"/>
    <n v="1.94"/>
    <n v="1.69"/>
    <n v="16.600000000000001"/>
    <n v="-13.25"/>
    <n v="1.64"/>
    <n v="4.7"/>
    <n v="43.77"/>
    <n v="44.71"/>
    <n v="30.22"/>
    <n v="19.57"/>
    <n v="47.97"/>
    <n v="32.42"/>
    <n v="21"/>
    <n v="7"/>
    <n v="8"/>
    <n v="0"/>
    <n v="4389.4080000000004"/>
    <s v="Basic Materials"/>
  </r>
  <r>
    <s v="Murphy Oil Senior Unsecured (Domestic)"/>
    <s v="Q2 2003"/>
    <x v="4"/>
    <n v="37802"/>
    <n v="1.38"/>
    <n v="3.73"/>
    <n v="2.95"/>
    <n v="38.97"/>
    <n v="-7.56"/>
    <n v="15.55"/>
    <n v="4.2"/>
    <n v="41.65"/>
    <n v="52.72"/>
    <n v="33.79"/>
    <n v="21.96"/>
    <n v="56.01"/>
    <n v="35.9"/>
    <n v="23.33"/>
    <n v="8"/>
    <n v="8"/>
    <n v="1"/>
    <n v="4830.7839999999997"/>
    <s v="Basic Materials"/>
  </r>
  <r>
    <s v="Murphy Oil Senior Unsecured (Domestic)"/>
    <s v="Q3 2003"/>
    <x v="4"/>
    <n v="37894"/>
    <n v="1.42"/>
    <n v="3.62"/>
    <n v="2.85"/>
    <n v="33.01"/>
    <n v="-7.32"/>
    <n v="18.440000000000001"/>
    <n v="4.4000000000000004"/>
    <n v="41.09"/>
    <n v="55.77"/>
    <n v="35.06"/>
    <n v="22.92"/>
    <n v="59.07"/>
    <n v="37.130000000000003"/>
    <n v="24.27"/>
    <n v="8"/>
    <n v="8"/>
    <n v="0"/>
    <n v="5396.54"/>
    <s v="Basic Materials"/>
  </r>
  <r>
    <s v="Murphy Oil Senior Unsecured (Domestic)"/>
    <s v="Q4 2003"/>
    <x v="4"/>
    <n v="37986"/>
    <n v="1.39"/>
    <n v="3.6"/>
    <n v="2.82"/>
    <n v="21.33"/>
    <n v="-4.82"/>
    <n v="9.23"/>
    <n v="7.5"/>
    <n v="41.4"/>
    <n v="55.89"/>
    <n v="35.08"/>
    <n v="23.14"/>
    <n v="59.33"/>
    <n v="37.24"/>
    <n v="24.56"/>
    <n v="8"/>
    <n v="8"/>
    <n v="0"/>
    <n v="6000.0950000000003"/>
    <s v="Basic Materials"/>
  </r>
  <r>
    <s v="Murphy Oil Senior Unsecured (Domestic)"/>
    <s v="Q1 2004"/>
    <x v="4"/>
    <n v="38077"/>
    <n v="1.19"/>
    <n v="3.26"/>
    <n v="2.37"/>
    <n v="19.78"/>
    <n v="0.21"/>
    <n v="11.79"/>
    <n v="10"/>
    <n v="41.93"/>
    <n v="50.48"/>
    <n v="32.83"/>
    <n v="21.16"/>
    <n v="53.73"/>
    <n v="34.950000000000003"/>
    <n v="22.53"/>
    <n v="8"/>
    <n v="8"/>
    <n v="0"/>
    <n v="5783.1647999999996"/>
    <s v="Basic Materials"/>
  </r>
  <r>
    <s v="Murphy Oil Senior Unsecured (Domestic)"/>
    <s v="Q2 2004"/>
    <x v="4"/>
    <n v="38168"/>
    <n v="0.19"/>
    <n v="2.1"/>
    <n v="0.31"/>
    <n v="36.409999999999997"/>
    <n v="9.76"/>
    <n v="27.58"/>
    <n v="9.4"/>
    <n v="44.34"/>
    <n v="44.54"/>
    <n v="30.26"/>
    <n v="19.75"/>
    <n v="47.16"/>
    <n v="32.049999999999997"/>
    <n v="20.91"/>
    <n v="8"/>
    <n v="8"/>
    <n v="0"/>
    <n v="6780.7685000000001"/>
    <s v="Basic Materials"/>
  </r>
  <r>
    <s v="Murphy Oil Senior Unsecured (Domestic)"/>
    <s v="Q3 2004"/>
    <x v="4"/>
    <n v="38260"/>
    <n v="0.14000000000000001"/>
    <n v="1.76"/>
    <n v="0.22"/>
    <n v="31.72"/>
    <n v="-6.08"/>
    <n v="22.07"/>
    <n v="7.8"/>
    <n v="44.45"/>
    <n v="42.05"/>
    <n v="29.25"/>
    <n v="18.690000000000001"/>
    <n v="43.76"/>
    <n v="30.44"/>
    <n v="19.45"/>
    <n v="8"/>
    <n v="8"/>
    <n v="0"/>
    <n v="7983.6208999999999"/>
    <s v="Basic Materials"/>
  </r>
  <r>
    <s v="Murphy Oil Senior Unsecured (Domestic)"/>
    <s v="Q4 2004"/>
    <x v="4"/>
    <n v="38352"/>
    <n v="0.1"/>
    <n v="0.85"/>
    <n v="0.14000000000000001"/>
    <n v="45.67"/>
    <n v="7.5"/>
    <n v="33.51"/>
    <n v="6.8"/>
    <n v="48.53"/>
    <n v="23.15"/>
    <n v="18.510000000000002"/>
    <n v="11.24"/>
    <n v="25.07"/>
    <n v="20.04"/>
    <n v="12.17"/>
    <n v="8"/>
    <n v="8"/>
    <n v="0"/>
    <n v="7404.2461000000003"/>
    <s v="Basic Materials"/>
  </r>
  <r>
    <s v="Murphy Oil Senior Unsecured (Domestic)"/>
    <s v="Q1 2005"/>
    <x v="4"/>
    <n v="38442"/>
    <n v="0.16"/>
    <n v="0.76"/>
    <n v="0.22"/>
    <n v="69.63"/>
    <n v="4.3099999999999996"/>
    <n v="44.63"/>
    <n v="4.5"/>
    <n v="49.71"/>
    <n v="22.48"/>
    <n v="18.13"/>
    <n v="11.17"/>
    <n v="23.98"/>
    <n v="19.34"/>
    <n v="11.92"/>
    <n v="8"/>
    <n v="8"/>
    <n v="0"/>
    <n v="9104.4087"/>
    <s v="Basic Materials"/>
  </r>
  <r>
    <s v="Murphy Oil Senior Unsecured (Domestic)"/>
    <s v="Q2 2005"/>
    <x v="4"/>
    <n v="38533"/>
    <n v="0.1"/>
    <n v="0.65"/>
    <n v="0.13"/>
    <n v="183.22"/>
    <n v="16.18"/>
    <n v="141.65"/>
    <n v="2.7"/>
    <n v="51.9"/>
    <n v="20.04"/>
    <n v="16.55"/>
    <n v="10.4"/>
    <n v="21.07"/>
    <n v="17.41"/>
    <n v="10.94"/>
    <n v="8"/>
    <n v="8"/>
    <n v="0"/>
    <n v="9632.8039000000008"/>
    <s v="Basic Materials"/>
  </r>
  <r>
    <s v="Murphy Oil Senior Unsecured (Domestic)"/>
    <s v="Q3 2005"/>
    <x v="4"/>
    <n v="38625"/>
    <n v="0.06"/>
    <n v="0.52"/>
    <n v="0.08"/>
    <n v="354.27"/>
    <n v="15.74"/>
    <n v="275.01"/>
    <n v="1.4"/>
    <n v="53.05"/>
    <n v="18.399999999999999"/>
    <n v="15.46"/>
    <n v="9.76"/>
    <n v="19.059999999999999"/>
    <n v="16.010000000000002"/>
    <n v="10.11"/>
    <n v="8"/>
    <n v="8"/>
    <n v="0"/>
    <n v="9252.4274999999998"/>
    <s v="Basic Materials"/>
  </r>
  <r>
    <s v="Murphy Oil Senior Unsecured (Domestic)"/>
    <s v="Q4 2005"/>
    <x v="4"/>
    <n v="38717"/>
    <n v="0.02"/>
    <n v="0.5"/>
    <n v="0.02"/>
    <n v="2124.77"/>
    <n v="-4.8499999999999996"/>
    <n v="1715.95"/>
    <n v="0.1"/>
    <n v="54.35"/>
    <n v="17.61"/>
    <n v="14.96"/>
    <n v="9.57"/>
    <n v="17.739999999999998"/>
    <n v="15.07"/>
    <n v="9.64"/>
    <n v="8"/>
    <n v="8"/>
    <n v="0"/>
    <n v="10039.2611"/>
    <s v="Basic Materials"/>
  </r>
  <r>
    <s v="Murphy Oil Senior Unsecured (Domestic)"/>
    <s v="Q1 2006"/>
    <x v="4"/>
    <n v="38807"/>
    <n v="0.08"/>
    <n v="0.5"/>
    <n v="0.11"/>
    <n v="319.81"/>
    <n v="3.03"/>
    <n v="219.85"/>
    <n v="1"/>
    <n v="54.8"/>
    <n v="17.09"/>
    <n v="14.58"/>
    <n v="9.3699999999999992"/>
    <n v="17.22"/>
    <n v="14.69"/>
    <n v="9.44"/>
    <n v="8"/>
    <n v="10"/>
    <n v="0"/>
    <n v="9298.1705999999995"/>
    <s v="Basic Materials"/>
  </r>
  <r>
    <s v="Murphy Oil Senior Unsecured (Domestic)"/>
    <s v="Q2 2007"/>
    <x v="5"/>
    <n v="39263"/>
    <n v="0.28999999999999998"/>
    <n v="1.03"/>
    <n v="0.39"/>
    <n v="288.44"/>
    <n v="2.8"/>
    <n v="229.87"/>
    <n v="2"/>
    <n v="53.34"/>
    <n v="23.93"/>
    <n v="19.239999999999998"/>
    <n v="12.83"/>
    <n v="24.33"/>
    <n v="19.57"/>
    <n v="13.05"/>
    <n v="10"/>
    <n v="10"/>
    <n v="2"/>
    <n v="11204.6428"/>
    <s v="Basic Materials"/>
  </r>
  <r>
    <s v="Murphy Oil Senior Unsecured (Domestic)"/>
    <s v="Q3 2007"/>
    <x v="5"/>
    <n v="39355"/>
    <n v="0.45"/>
    <n v="1.51"/>
    <n v="0.66"/>
    <n v="63.71"/>
    <n v="0.33"/>
    <n v="43.35"/>
    <n v="7.4"/>
    <n v="51.21"/>
    <n v="30.43"/>
    <n v="23.27"/>
    <n v="15.67"/>
    <n v="30.76"/>
    <n v="23.52"/>
    <n v="15.84"/>
    <n v="10"/>
    <n v="10"/>
    <n v="0"/>
    <n v="13227.218199999999"/>
    <s v="Basic Materials"/>
  </r>
  <r>
    <s v="Murphy Oil Senior Unsecured (Domestic)"/>
    <s v="Q4 2007"/>
    <x v="5"/>
    <n v="39447"/>
    <n v="0.48"/>
    <n v="1.17"/>
    <n v="0.66"/>
    <n v="29.26"/>
    <n v="-10.130000000000001"/>
    <n v="21.72"/>
    <n v="15.4"/>
    <n v="48.09"/>
    <n v="29.77"/>
    <n v="22.9"/>
    <n v="14.39"/>
    <n v="30.02"/>
    <n v="23.09"/>
    <n v="14.51"/>
    <n v="10"/>
    <n v="10"/>
    <n v="0"/>
    <n v="16095.348400000001"/>
    <s v="Basic Materials"/>
  </r>
  <r>
    <s v="Murphy Oil Senior Unsecured (Domestic)"/>
    <s v="Q1 2008"/>
    <x v="5"/>
    <n v="39538"/>
    <n v="0.37"/>
    <n v="0.99"/>
    <n v="0.49"/>
    <n v="56.75"/>
    <n v="13.98"/>
    <n v="44.58"/>
    <n v="14.2"/>
    <n v="48.33"/>
    <n v="31.44"/>
    <n v="23.89"/>
    <n v="15.19"/>
    <n v="31.59"/>
    <n v="24"/>
    <n v="15.27"/>
    <n v="10"/>
    <n v="10"/>
    <n v="0"/>
    <n v="15604.9167"/>
    <s v="Basic Materials"/>
  </r>
  <r>
    <s v="Murphy Oil Senior Unsecured (Domestic)"/>
    <s v="Q2 2008"/>
    <x v="5"/>
    <n v="39629"/>
    <n v="0.03"/>
    <n v="0.71"/>
    <n v="0.04"/>
    <n v="68.099999999999994"/>
    <n v="25.75"/>
    <n v="57.48"/>
    <n v="15.6"/>
    <n v="49.6"/>
    <n v="25.39"/>
    <n v="20.239999999999998"/>
    <n v="12.59"/>
    <n v="25.44"/>
    <n v="20.28"/>
    <n v="12.62"/>
    <n v="10"/>
    <n v="10"/>
    <n v="0"/>
    <n v="18672.124899999999"/>
    <s v="Basic Materials"/>
  </r>
  <r>
    <s v="Murphy Oil Senior Unsecured (Domestic)"/>
    <s v="Q3 2008"/>
    <x v="5"/>
    <n v="39721"/>
    <n v="-0.11"/>
    <n v="0.38"/>
    <n v="-0.13"/>
    <n v="40.619999999999997"/>
    <n v="15.96"/>
    <n v="35.33"/>
    <n v="26.9"/>
    <n v="55.11"/>
    <n v="16.350000000000001"/>
    <n v="14.05"/>
    <n v="9.01"/>
    <n v="16.399999999999999"/>
    <n v="14.09"/>
    <n v="9.0399999999999991"/>
    <n v="10"/>
    <n v="10"/>
    <n v="0"/>
    <n v="12217.6883"/>
    <s v="Basic Materials"/>
  </r>
  <r>
    <s v="Murphy Oil Senior Unsecured (Domestic)"/>
    <s v="Q4 2008"/>
    <x v="5"/>
    <n v="39813"/>
    <n v="-0.02"/>
    <n v="0.37"/>
    <n v="-0.02"/>
    <n v="154.29"/>
    <n v="-10.63"/>
    <n v="93.3"/>
    <n v="3.1"/>
    <n v="56.32"/>
    <n v="16.34"/>
    <n v="14.04"/>
    <n v="9.1999999999999993"/>
    <n v="16.39"/>
    <n v="14.08"/>
    <n v="9.23"/>
    <n v="10"/>
    <n v="10"/>
    <n v="0"/>
    <n v="8458.1573000000008"/>
    <s v="Basic Materials"/>
  </r>
  <r>
    <s v="Murphy Oil Senior Unsecured (Domestic)"/>
    <s v="Q1 2009"/>
    <x v="5"/>
    <n v="39903"/>
    <n v="0.02"/>
    <n v="0.44"/>
    <n v="0.02"/>
    <n v="198.26"/>
    <n v="-15.12"/>
    <n v="81.28"/>
    <n v="1.7"/>
    <n v="57.3"/>
    <n v="15.71"/>
    <n v="13.58"/>
    <n v="9"/>
    <n v="15.71"/>
    <n v="13.58"/>
    <n v="9"/>
    <n v="10"/>
    <n v="10"/>
    <n v="0"/>
    <n v="8541.5496000000003"/>
    <s v="Basic Materials"/>
  </r>
  <r>
    <s v="Murphy Oil Senior Unsecured (Domestic)"/>
    <s v="Q2 2009"/>
    <x v="5"/>
    <n v="39994"/>
    <n v="0.19"/>
    <n v="0.96"/>
    <n v="0.28000000000000003"/>
    <n v="396.88"/>
    <n v="-5.62"/>
    <n v="210.1"/>
    <n v="1.1000000000000001"/>
    <n v="54.81"/>
    <n v="23.07"/>
    <n v="18.75"/>
    <n v="12.65"/>
    <n v="23.07"/>
    <n v="18.75"/>
    <n v="12.65"/>
    <n v="10"/>
    <n v="10"/>
    <n v="0"/>
    <n v="10365.157800000001"/>
    <s v="Basic Materials"/>
  </r>
  <r>
    <s v="Murphy Oil Senior Unsecured (Domestic)"/>
    <s v="Q3 2009"/>
    <x v="5"/>
    <n v="40086"/>
    <n v="0.2"/>
    <n v="1.5"/>
    <n v="0.37"/>
    <n v="69.86"/>
    <n v="4.3600000000000003"/>
    <n v="40.89"/>
    <n v="8.5"/>
    <n v="56.61"/>
    <n v="21.29"/>
    <n v="17.55"/>
    <n v="12.05"/>
    <n v="21.29"/>
    <n v="17.55"/>
    <n v="12.05"/>
    <n v="10"/>
    <n v="10"/>
    <n v="0"/>
    <n v="10991.9817"/>
    <s v="Basic Materials"/>
  </r>
  <r>
    <s v="Murphy Oil Senior Unsecured (Domestic)"/>
    <s v="Q4 2009"/>
    <x v="5"/>
    <n v="40178"/>
    <n v="0.13"/>
    <n v="1.07"/>
    <n v="0.22"/>
    <n v="63.54"/>
    <n v="26.39"/>
    <n v="42.22"/>
    <n v="13.2"/>
    <n v="57.59"/>
    <n v="18.420000000000002"/>
    <n v="15.56"/>
    <n v="10.61"/>
    <n v="18.420000000000002"/>
    <n v="15.56"/>
    <n v="10.61"/>
    <n v="10"/>
    <n v="10"/>
    <n v="0"/>
    <n v="10358.4535"/>
    <s v="Basic Materials"/>
  </r>
  <r>
    <s v="Murphy Oil Senior Unsecured (Domestic)"/>
    <s v="Q1 2010"/>
    <x v="5"/>
    <n v="40268"/>
    <n v="0.01"/>
    <n v="0.83"/>
    <n v="0.02"/>
    <n v="53.34"/>
    <n v="11.26"/>
    <n v="29.24"/>
    <n v="12.1"/>
    <n v="57.36"/>
    <n v="16.3"/>
    <n v="14.02"/>
    <n v="9.35"/>
    <n v="16.3"/>
    <n v="14.02"/>
    <n v="9.35"/>
    <n v="10"/>
    <n v="10"/>
    <n v="0"/>
    <n v="10759.41"/>
    <s v="Basic Materials"/>
  </r>
  <r>
    <s v="Murphy Oil Senior Unsecured (Domestic)"/>
    <s v="Q2 2011"/>
    <x v="5"/>
    <n v="40724"/>
    <n v="7.0000000000000007E-2"/>
    <n v="0.95"/>
    <n v="0.12"/>
    <n v="77.64"/>
    <n v="-95.55"/>
    <n v="51.86"/>
    <n v="10"/>
    <n v="56.72"/>
    <n v="13.42"/>
    <n v="11.43"/>
    <n v="7.61"/>
    <n v="17.38"/>
    <n v="14.81"/>
    <n v="9.86"/>
    <n v="10"/>
    <n v="10"/>
    <n v="0"/>
    <n v="12706.0617"/>
    <s v="Basic Materials"/>
  </r>
  <r>
    <s v="Murphy Oil Senior Unsecured (Domestic)"/>
    <s v="Q3 2011"/>
    <x v="5"/>
    <n v="40816"/>
    <n v="-0.16"/>
    <n v="0.75"/>
    <n v="-0.25"/>
    <n v="53.01"/>
    <n v="-24.55"/>
    <n v="35.31"/>
    <n v="14.9"/>
    <n v="57.38"/>
    <n v="10.96"/>
    <n v="9.5399999999999991"/>
    <n v="6.29"/>
    <n v="14.9"/>
    <n v="12.97"/>
    <n v="8.5500000000000007"/>
    <n v="10"/>
    <n v="10"/>
    <n v="0"/>
    <n v="8545.9276000000009"/>
    <s v="Basic Materials"/>
  </r>
  <r>
    <s v="Murphy Oil Senior Unsecured (Domestic)"/>
    <s v="Q4 2011"/>
    <x v="5"/>
    <n v="40908"/>
    <n v="-0.17"/>
    <n v="0.38"/>
    <n v="-0.28000000000000003"/>
    <n v="37.909999999999997"/>
    <n v="-25.12"/>
    <n v="9.9600000000000009"/>
    <n v="10.6"/>
    <n v="62.09"/>
    <n v="2.84"/>
    <n v="2.66"/>
    <n v="1.77"/>
    <n v="6.83"/>
    <n v="6.39"/>
    <n v="4.24"/>
    <n v="10"/>
    <n v="10"/>
    <n v="0"/>
    <n v="10798.131600000001"/>
    <s v="Basic Materials"/>
  </r>
  <r>
    <s v="Murphy Oil Senior Unsecured (Domestic)"/>
    <s v="Q1 2012"/>
    <x v="5"/>
    <n v="40999"/>
    <n v="-0.3"/>
    <n v="0.37"/>
    <n v="-0.51"/>
    <n v="150.59"/>
    <n v="20.350000000000001"/>
    <n v="88.03"/>
    <n v="5.3"/>
    <n v="61.05"/>
    <n v="2.74"/>
    <n v="2.57"/>
    <n v="1.67"/>
    <n v="6.58"/>
    <n v="6.17"/>
    <n v="4.01"/>
    <n v="10"/>
    <n v="10"/>
    <n v="0"/>
    <n v="10925.8091"/>
    <s v="Basic Materials"/>
  </r>
  <r>
    <s v="Murphy Oil Senior Unsecured (Domestic)"/>
    <s v="Q2 2012"/>
    <x v="5"/>
    <n v="41090"/>
    <n v="-0.12"/>
    <n v="0.5"/>
    <n v="-0.22"/>
    <n v="386.16"/>
    <n v="3.8"/>
    <n v="230.4"/>
    <n v="2.1"/>
    <n v="62.03"/>
    <n v="8.51"/>
    <n v="7.84"/>
    <n v="5.28"/>
    <n v="8.51"/>
    <n v="7.84"/>
    <n v="5.28"/>
    <n v="10"/>
    <n v="10"/>
    <n v="0"/>
    <n v="9769.1702000000005"/>
    <s v="Basic Materials"/>
  </r>
  <r>
    <s v="Murphy Oil Senior Unsecured (Domestic)"/>
    <s v="Q3 2012"/>
    <x v="5"/>
    <n v="41182"/>
    <n v="-0.05"/>
    <n v="0.81"/>
    <n v="-0.08"/>
    <n v="439.74"/>
    <n v="-13.04"/>
    <n v="268.23"/>
    <n v="1.5"/>
    <n v="57.97"/>
    <n v="12.32"/>
    <n v="10.97"/>
    <n v="7.14"/>
    <n v="12.32"/>
    <n v="10.97"/>
    <n v="7.14"/>
    <n v="10"/>
    <n v="10"/>
    <n v="0"/>
    <n v="10434.0116"/>
    <s v="Basic Materials"/>
  </r>
  <r>
    <s v="Murphy Oil Senior Unsecured (Domestic)"/>
    <s v="Q4 2012"/>
    <x v="5"/>
    <n v="41274"/>
    <n v="0.42"/>
    <n v="1.44"/>
    <n v="0.76"/>
    <n v="96.08"/>
    <n v="-46.15"/>
    <n v="34.33"/>
    <n v="6"/>
    <n v="51.03"/>
    <n v="25.11"/>
    <n v="20.07"/>
    <n v="12.81"/>
    <n v="25.11"/>
    <n v="20.07"/>
    <n v="12.81"/>
    <n v="10"/>
    <n v="10"/>
    <n v="0"/>
    <n v="11352.690399999999"/>
    <s v="Basic Materials"/>
  </r>
  <r>
    <s v="Murphy Oil Senior Unsecured (Domestic)"/>
    <s v="Q1 2013"/>
    <x v="5"/>
    <n v="41364"/>
    <n v="0.42"/>
    <n v="1.7"/>
    <n v="0.8"/>
    <n v="54.6"/>
    <n v="-8.16"/>
    <n v="27.98"/>
    <n v="13.6"/>
    <n v="51.48"/>
    <n v="27.44"/>
    <n v="21.53"/>
    <n v="14.12"/>
    <n v="27.44"/>
    <n v="21.53"/>
    <n v="14.12"/>
    <n v="10"/>
    <n v="10"/>
    <n v="0"/>
    <n v="12170.7526"/>
    <s v="Basic Materials"/>
  </r>
  <r>
    <s v="Murphy Oil Senior Unsecured (Domestic)"/>
    <s v="Q2 2013"/>
    <x v="5"/>
    <n v="41455"/>
    <n v="0.69"/>
    <n v="2.11"/>
    <n v="1.35"/>
    <n v="55.99"/>
    <n v="-1.43"/>
    <n v="30.75"/>
    <n v="15.1"/>
    <n v="48.52"/>
    <n v="33.35"/>
    <n v="24.97"/>
    <n v="16.18"/>
    <n v="33.54"/>
    <n v="25.12"/>
    <n v="16.27"/>
    <n v="10"/>
    <n v="10"/>
    <n v="0"/>
    <n v="11379.6726"/>
    <s v="Basic Materials"/>
  </r>
  <r>
    <s v="Murphy Oil Senior Unsecured (Domestic)"/>
    <s v="Q3 2013"/>
    <x v="5"/>
    <n v="41547"/>
    <n v="0.43"/>
    <n v="1.76"/>
    <n v="0.86"/>
    <n v="40.229999999999997"/>
    <n v="-0.47"/>
    <n v="21"/>
    <n v="2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l Senior Unsecured (Domestic)"/>
    <s v="Q4 2013"/>
    <x v="5"/>
    <n v="41639"/>
    <n v="0.6"/>
    <n v="1.98"/>
    <n v="1.23"/>
    <n v="27.92"/>
    <n v="-7.68"/>
    <n v="9.61"/>
    <n v="22.6"/>
    <n v="49.09"/>
    <n v="34.159999999999997"/>
    <n v="25.41"/>
    <n v="16.77"/>
    <n v="34.47"/>
    <n v="25.63"/>
    <n v="16.920000000000002"/>
    <n v="10"/>
    <n v="10"/>
    <n v="0"/>
    <n v="11899.4146"/>
    <s v="Basic Materials"/>
  </r>
  <r>
    <s v="Murphy Oil Senior Unsecured (Domestic)"/>
    <s v="Q1 2014"/>
    <x v="5"/>
    <n v="41729"/>
    <n v="0.79"/>
    <n v="2.35"/>
    <n v="1.65"/>
    <n v="31.23"/>
    <n v="-7.48"/>
    <n v="14.73"/>
    <n v="24"/>
    <n v="47.31"/>
    <n v="41.13"/>
    <n v="29.07"/>
    <n v="19.46"/>
    <n v="41.5"/>
    <n v="29.33"/>
    <n v="19.64"/>
    <n v="10"/>
    <n v="10"/>
    <n v="0"/>
    <n v="11280.024799999999"/>
    <s v="Basic Materials"/>
  </r>
  <r>
    <s v="Murphy Oil Senior Unsecured (Domestic)"/>
    <s v="Q2 2014"/>
    <x v="5"/>
    <n v="41820"/>
    <n v="0.91"/>
    <n v="2.84"/>
    <n v="2.0299999999999998"/>
    <n v="27.89"/>
    <n v="-1.28"/>
    <n v="11.91"/>
    <n v="28.7"/>
    <n v="46.99"/>
    <n v="45.08"/>
    <n v="30.98"/>
    <n v="21.18"/>
    <n v="45.5"/>
    <n v="31.27"/>
    <n v="21.38"/>
    <n v="10"/>
    <n v="10"/>
    <n v="0"/>
    <n v="11804.9548"/>
    <s v="Basic Materials"/>
  </r>
  <r>
    <s v="Murphy Oil Senior Unsecured (Domestic)"/>
    <s v="Q3 2014"/>
    <x v="5"/>
    <n v="41912"/>
    <n v="0.93"/>
    <n v="3.01"/>
    <n v="2.16"/>
    <n v="31.16"/>
    <n v="-1.21"/>
    <n v="14.32"/>
    <n v="29.6"/>
    <n v="47.08"/>
    <n v="47.44"/>
    <n v="32.07"/>
    <n v="22.34"/>
    <n v="47.91"/>
    <n v="32.39"/>
    <n v="22.56"/>
    <n v="10"/>
    <n v="10"/>
    <n v="0"/>
    <n v="10101.227500000001"/>
    <s v="Basic Materials"/>
  </r>
  <r>
    <s v="Murphy Oil Senior Unsecured (Domestic)"/>
    <s v="Q4 2014"/>
    <x v="5"/>
    <n v="42004"/>
    <n v="0.4"/>
    <n v="2.14"/>
    <n v="0.95"/>
    <n v="24.7"/>
    <n v="-1.35"/>
    <n v="8.1999999999999993"/>
    <n v="33.4"/>
    <n v="51.27"/>
    <n v="29.37"/>
    <n v="21.79"/>
    <n v="15.05"/>
    <n v="34.79"/>
    <n v="25.81"/>
    <n v="17.84"/>
    <n v="10"/>
    <n v="10"/>
    <n v="0"/>
    <n v="8967.2754000000004"/>
    <s v="Basic Materials"/>
  </r>
  <r>
    <s v="Murphy Oil Senior Unsecured (Domestic)"/>
    <s v="Q1 2015"/>
    <x v="5"/>
    <n v="42094"/>
    <n v="0.42"/>
    <n v="2.71"/>
    <n v="1.29"/>
    <n v="14.4"/>
    <n v="-14.23"/>
    <n v="-2.73"/>
    <n v="28.1"/>
    <n v="54.12"/>
    <n v="31.59"/>
    <n v="23.96"/>
    <n v="17.09"/>
    <n v="31.85"/>
    <n v="24.16"/>
    <n v="17.239999999999998"/>
    <n v="10"/>
    <n v="10"/>
    <n v="0"/>
    <n v="8293.3561000000009"/>
    <s v="Basic Materials"/>
  </r>
  <r>
    <s v="Microsoft Senior Unsecured (Domestic)"/>
    <s v="Q1 2010"/>
    <x v="15"/>
    <n v="40086"/>
    <n v="-1.43"/>
    <n v="0.32"/>
    <n v="-1.63"/>
    <n v="138.59"/>
    <n v="126.84"/>
    <n v="121.14"/>
    <n v="37"/>
    <n v="50.5"/>
    <n v="9.09"/>
    <n v="7.94"/>
    <n v="4.59"/>
    <n v="14.55"/>
    <n v="12.7"/>
    <n v="7.35"/>
    <n v="1"/>
    <n v="1"/>
    <n v="0"/>
    <n v="256617.07500000001"/>
    <s v="Tech"/>
  </r>
  <r>
    <s v="Microsoft Senior Unsecured (Domestic)"/>
    <s v="Q2 2010"/>
    <x v="15"/>
    <n v="40178"/>
    <n v="-1.25"/>
    <n v="0.28000000000000003"/>
    <n v="-1.41"/>
    <n v="246.7"/>
    <n v="236.54"/>
    <n v="230.08"/>
    <n v="37"/>
    <n v="53.94"/>
    <n v="8.4600000000000009"/>
    <n v="7.45"/>
    <n v="4.5599999999999996"/>
    <n v="13.54"/>
    <n v="11.92"/>
    <n v="7.3"/>
    <n v="1"/>
    <n v="1"/>
    <n v="0"/>
    <n v="199450.68"/>
    <s v="Tech"/>
  </r>
  <r>
    <s v="Microsoft Senior Unsecured (Domestic)"/>
    <s v="Q3 2010"/>
    <x v="15"/>
    <n v="40268"/>
    <n v="-1.36"/>
    <n v="0.27"/>
    <n v="-1.52"/>
    <n v="158.57"/>
    <n v="147.54"/>
    <n v="139.81"/>
    <n v="37"/>
    <n v="53.83"/>
    <n v="8.1999999999999993"/>
    <n v="7.24"/>
    <n v="4.41"/>
    <n v="13.12"/>
    <n v="11.59"/>
    <n v="7.06"/>
    <n v="1"/>
    <n v="1"/>
    <n v="0"/>
    <n v="209683.38"/>
    <s v="Tech"/>
  </r>
  <r>
    <s v="Microsoft Senior Unsecured (Domestic)"/>
    <s v="Q4 2010"/>
    <x v="15"/>
    <n v="40359"/>
    <n v="-1.1499999999999999"/>
    <n v="0.25"/>
    <n v="-1.28"/>
    <n v="179.68"/>
    <n v="159.19"/>
    <n v="160.27000000000001"/>
    <n v="37"/>
    <n v="53.62"/>
    <n v="10.7"/>
    <n v="9.48"/>
    <n v="5.74"/>
    <n v="12.86"/>
    <n v="11.4"/>
    <n v="6.9"/>
    <n v="1"/>
    <n v="1"/>
    <n v="0"/>
    <n v="234527.73"/>
    <s v="Tech"/>
  </r>
  <r>
    <s v="Microsoft Senior Unsecured (Domestic)"/>
    <s v="Q1 2011"/>
    <x v="15"/>
    <n v="40451"/>
    <n v="-1.1399999999999999"/>
    <n v="0.4"/>
    <n v="-1.25"/>
    <n v="173.56"/>
    <n v="161.02000000000001"/>
    <n v="158.13"/>
    <n v="45"/>
    <n v="51.28"/>
    <n v="20.59"/>
    <n v="16.78"/>
    <n v="10.56"/>
    <n v="22.72"/>
    <n v="18.510000000000002"/>
    <n v="11.65"/>
    <n v="1"/>
    <n v="1"/>
    <n v="0"/>
    <n v="214063.09"/>
    <s v="Tech"/>
  </r>
  <r>
    <s v="Microsoft Senior Unsecured (Domestic)"/>
    <s v="Q2 2011"/>
    <x v="15"/>
    <n v="40543"/>
    <n v="-1.08"/>
    <n v="0.37"/>
    <n v="-1.2"/>
    <n v="122.61"/>
    <n v="115.79"/>
    <n v="113.4"/>
    <n v="72"/>
    <n v="52.52"/>
    <n v="19.95"/>
    <n v="16.63"/>
    <n v="10.48"/>
    <n v="19.95"/>
    <n v="16.63"/>
    <n v="10.48"/>
    <n v="1"/>
    <n v="1"/>
    <n v="0"/>
    <n v="217776"/>
    <s v="Tech"/>
  </r>
  <r>
    <s v="Microsoft Senior Unsecured (Domestic)"/>
    <s v="Q3 2011"/>
    <x v="15"/>
    <n v="40633"/>
    <n v="-1.29"/>
    <n v="0.44"/>
    <n v="-1.42"/>
    <n v="76.540000000000006"/>
    <n v="68.7"/>
    <n v="67.959999999999994"/>
    <n v="84"/>
    <n v="53.6"/>
    <n v="22.29"/>
    <n v="18.23"/>
    <n v="11.95"/>
    <n v="22.29"/>
    <n v="18.23"/>
    <n v="11.95"/>
    <n v="1"/>
    <n v="1"/>
    <n v="0"/>
    <n v="209324.9"/>
    <s v="Tech"/>
  </r>
  <r>
    <s v="Microsoft Senior Unsecured (Domestic)"/>
    <s v="Q4 2011"/>
    <x v="15"/>
    <n v="40724"/>
    <n v="-1.37"/>
    <n v="0.44"/>
    <n v="-1.5"/>
    <n v="72.98"/>
    <n v="66.150000000000006"/>
    <n v="65.650000000000006"/>
    <n v="94"/>
    <n v="52.51"/>
    <n v="20.88"/>
    <n v="17.28"/>
    <n v="10.97"/>
    <n v="20.88"/>
    <n v="17.28"/>
    <n v="10.97"/>
    <n v="1"/>
    <n v="1"/>
    <n v="0"/>
    <n v="217596.72"/>
    <s v="Tech"/>
  </r>
  <r>
    <s v="Microsoft Senior Unsecured (Domestic)"/>
    <s v="Q1 2012"/>
    <x v="15"/>
    <n v="40816"/>
    <n v="-1.51"/>
    <n v="0.44"/>
    <n v="-1.67"/>
    <n v="84.35"/>
    <n v="79.709999999999994"/>
    <n v="76.63"/>
    <n v="94"/>
    <n v="55.29"/>
    <n v="20.079999999999998"/>
    <n v="16.72"/>
    <n v="11.1"/>
    <n v="20.079999999999998"/>
    <n v="16.72"/>
    <n v="11.1"/>
    <n v="1"/>
    <n v="1"/>
    <n v="0"/>
    <n v="270942"/>
    <s v="Tech"/>
  </r>
  <r>
    <s v="Microsoft Senior Unsecured (Domestic)"/>
    <s v="Q2 2012"/>
    <x v="15"/>
    <n v="40908"/>
    <n v="-1.33"/>
    <n v="0.44"/>
    <n v="-1.47"/>
    <n v="91.28"/>
    <n v="86.04"/>
    <n v="84.15"/>
    <n v="95"/>
    <n v="57.13"/>
    <n v="18.61"/>
    <n v="15.69"/>
    <n v="10.63"/>
    <n v="18.61"/>
    <n v="15.69"/>
    <n v="10.63"/>
    <n v="1"/>
    <n v="1"/>
    <n v="0"/>
    <n v="256374.79"/>
    <s v="Tech"/>
  </r>
  <r>
    <s v="Microsoft Senior Unsecured (Domestic)"/>
    <s v="Q3 2012"/>
    <x v="15"/>
    <n v="40999"/>
    <n v="-1.56"/>
    <n v="0.43"/>
    <n v="-1.72"/>
    <n v="75.16"/>
    <n v="67.27"/>
    <n v="67.09"/>
    <n v="95"/>
    <n v="58.18"/>
    <n v="17.39"/>
    <n v="14.81"/>
    <n v="10.119999999999999"/>
    <n v="17.39"/>
    <n v="14.81"/>
    <n v="10.119999999999999"/>
    <n v="1"/>
    <n v="1"/>
    <n v="0"/>
    <n v="250638.72"/>
    <s v="Tech"/>
  </r>
  <r>
    <s v="Microsoft Senior Unsecured (Domestic)"/>
    <s v="Q4 2012"/>
    <x v="15"/>
    <n v="41090"/>
    <n v="-2.0699999999999998"/>
    <n v="0.55000000000000004"/>
    <n v="-2.35"/>
    <n v="10.3"/>
    <n v="0.14000000000000001"/>
    <n v="2"/>
    <n v="96"/>
    <n v="54.72"/>
    <n v="16.14"/>
    <n v="13.68"/>
    <n v="8.83"/>
    <n v="18"/>
    <n v="15.25"/>
    <n v="9.85"/>
    <n v="1"/>
    <n v="1"/>
    <n v="0"/>
    <n v="223666.94409999999"/>
    <s v="Tech"/>
  </r>
  <r>
    <s v="Microsoft Senior Unsecured (Domestic)"/>
    <s v="Q1 2013"/>
    <x v="15"/>
    <n v="41182"/>
    <n v="-2.4"/>
    <n v="0.6"/>
    <n v="-2.75"/>
    <n v="63.35"/>
    <n v="57"/>
    <n v="55.87"/>
    <n v="95"/>
    <n v="56.48"/>
    <n v="14.11"/>
    <n v="12.02"/>
    <n v="7.97"/>
    <n v="17.36"/>
    <n v="14.79"/>
    <n v="9.81"/>
    <n v="1"/>
    <n v="1"/>
    <n v="0"/>
    <n v="238823.14499999999"/>
    <s v="Tech"/>
  </r>
  <r>
    <s v="Microsoft Senior Unsecured (Domestic)"/>
    <s v="Q2 2013"/>
    <x v="15"/>
    <n v="41274"/>
    <n v="-2.36"/>
    <n v="0.72"/>
    <n v="-2.76"/>
    <n v="83.62"/>
    <n v="74.760000000000005"/>
    <n v="74.010000000000005"/>
    <n v="105"/>
    <n v="56.4"/>
    <n v="16.46"/>
    <n v="13.77"/>
    <n v="9.2799999999999994"/>
    <n v="19.55"/>
    <n v="16.350000000000001"/>
    <n v="11.03"/>
    <n v="1"/>
    <n v="1"/>
    <n v="0"/>
    <n v="287690.76"/>
    <s v="Tech"/>
  </r>
  <r>
    <s v="Microsoft Senior Unsecured (Domestic)"/>
    <s v="Q3 2013"/>
    <x v="15"/>
    <n v="41364"/>
    <n v="-2.4700000000000002"/>
    <n v="0.68"/>
    <n v="-2.89"/>
    <n v="79.5"/>
    <n v="70.959999999999994"/>
    <n v="69.83"/>
    <n v="109"/>
    <n v="57.19"/>
    <n v="15.58"/>
    <n v="13.15"/>
    <n v="8.91"/>
    <n v="18.510000000000002"/>
    <n v="15.62"/>
    <n v="10.58"/>
    <n v="1"/>
    <n v="1"/>
    <n v="0"/>
    <n v="277754.88"/>
    <s v="Tech"/>
  </r>
  <r>
    <s v="Microsoft Senior Unsecured (Domestic)"/>
    <s v="Q4 2013"/>
    <x v="15"/>
    <n v="41455"/>
    <n v="-2.0099999999999998"/>
    <n v="0.57999999999999996"/>
    <n v="-2.29"/>
    <n v="58.8"/>
    <n v="43.85"/>
    <n v="50.61"/>
    <n v="120"/>
    <n v="55.43"/>
    <n v="15.96"/>
    <n v="13.33"/>
    <n v="8.85"/>
    <n v="19.760000000000002"/>
    <n v="16.5"/>
    <n v="10.95"/>
    <n v="1"/>
    <n v="1"/>
    <n v="0"/>
    <n v="310503"/>
    <s v="Tech"/>
  </r>
  <r>
    <s v="Microsoft Senior Unsecured (Domestic)"/>
    <s v="Q1 2014"/>
    <x v="15"/>
    <n v="41547"/>
    <n v="-2.04"/>
    <n v="0.56999999999999995"/>
    <n v="-2.33"/>
    <n v="61.76"/>
    <n v="51.33"/>
    <n v="53.68"/>
    <n v="118"/>
    <n v="57.35"/>
    <n v="15.47"/>
    <n v="12.95"/>
    <n v="8.8699999999999992"/>
    <n v="19.510000000000002"/>
    <n v="16.329999999999998"/>
    <n v="11.19"/>
    <n v="1"/>
    <n v="1"/>
    <n v="0"/>
    <n v="338577.4"/>
    <s v="Tech"/>
  </r>
  <r>
    <s v="Microsoft Senior Unsecured (Domestic)"/>
    <s v="Q2 2014"/>
    <x v="15"/>
    <n v="41639"/>
    <n v="-1.89"/>
    <n v="0.82"/>
    <n v="-2.1800000000000002"/>
    <n v="68.37"/>
    <n v="55.54"/>
    <n v="59.03"/>
    <n v="135"/>
    <n v="55.42"/>
    <n v="24.3"/>
    <n v="19.13"/>
    <n v="13.47"/>
    <n v="27"/>
    <n v="21.26"/>
    <n v="14.96"/>
    <n v="1"/>
    <n v="1"/>
    <n v="0"/>
    <n v="343566.3"/>
    <s v="Tech"/>
  </r>
  <r>
    <s v="Microsoft Senior Unsecured (Domestic)"/>
    <s v="Q3 2014"/>
    <x v="15"/>
    <n v="41729"/>
    <n v="-2.13"/>
    <n v="0.76"/>
    <n v="-2.4700000000000002"/>
    <n v="47.02"/>
    <n v="40.21"/>
    <n v="39.85"/>
    <n v="175"/>
    <n v="56"/>
    <n v="23.65"/>
    <n v="19.11"/>
    <n v="13.25"/>
    <n v="23.77"/>
    <n v="19.21"/>
    <n v="13.31"/>
    <n v="1"/>
    <n v="1"/>
    <n v="0"/>
    <n v="382701.8"/>
    <s v="Tech"/>
  </r>
  <r>
    <s v="Microsoft Senior Unsecured (Domestic)"/>
    <s v="Q4 2014"/>
    <x v="15"/>
    <n v="41820"/>
    <n v="-1.91"/>
    <n v="0.82"/>
    <n v="-2.27"/>
    <n v="48.66"/>
    <n v="40.79"/>
    <n v="38.36"/>
    <n v="169"/>
    <n v="52.08"/>
    <n v="22.99"/>
    <n v="18.36"/>
    <n v="11.98"/>
    <n v="25.22"/>
    <n v="20.14"/>
    <n v="13.14"/>
    <n v="1"/>
    <n v="1"/>
    <n v="0"/>
    <n v="381726.1"/>
    <s v="Tech"/>
  </r>
  <r>
    <s v="Microsoft Senior Unsecured (Domestic)"/>
    <s v="Q1 2015"/>
    <x v="15"/>
    <n v="41912"/>
    <n v="-1.99"/>
    <n v="0.87"/>
    <n v="-2.4"/>
    <n v="45.17"/>
    <n v="37.200000000000003"/>
    <n v="36.299999999999997"/>
    <n v="161"/>
    <n v="53.15"/>
    <n v="20.49"/>
    <n v="16.22"/>
    <n v="10.89"/>
    <n v="26.31"/>
    <n v="20.83"/>
    <n v="13.98"/>
    <n v="1"/>
    <n v="1"/>
    <n v="0"/>
    <n v="329834.01500000001"/>
    <s v="Tech"/>
  </r>
  <r>
    <s v="Microsoft Senior Unsecured (Domestic)"/>
    <s v="Q2 2015"/>
    <x v="15"/>
    <n v="42004"/>
    <n v="-1.9"/>
    <n v="1.02"/>
    <n v="-2.3199999999999998"/>
    <n v="57.39"/>
    <n v="48.19"/>
    <n v="48"/>
    <n v="162"/>
    <n v="52.55"/>
    <n v="19.87"/>
    <n v="15.29"/>
    <n v="10.44"/>
    <n v="29.99"/>
    <n v="23.07"/>
    <n v="15.76"/>
    <n v="1"/>
    <n v="1"/>
    <n v="0"/>
    <n v="354392.05"/>
    <s v="Tech"/>
  </r>
  <r>
    <s v="Microsoft Senior Unsecured (Domestic)"/>
    <s v="Q3 2015"/>
    <x v="15"/>
    <n v="42094"/>
    <n v="-1.93"/>
    <n v="1.19"/>
    <n v="-2.38"/>
    <n v="38.43"/>
    <n v="31.84"/>
    <n v="31.25"/>
    <n v="211"/>
    <n v="51.01"/>
    <n v="30.67"/>
    <n v="22.66"/>
    <n v="15.65"/>
    <n v="35.36"/>
    <n v="26.12"/>
    <n v="18.04"/>
    <n v="1"/>
    <n v="1"/>
    <n v="0"/>
    <n v="353460.36"/>
    <s v="Tech"/>
  </r>
  <r>
    <s v="Microsoft Senior Unsecured (Domestic)"/>
    <s v="Q4 2015"/>
    <x v="15"/>
    <n v="42185"/>
    <n v="-2.54"/>
    <n v="1.94"/>
    <n v="-3.37"/>
    <n v="-2.27"/>
    <n v="-9.48"/>
    <n v="-8.31"/>
    <n v="247"/>
    <n v="45.9"/>
    <n v="34.72"/>
    <n v="24.1"/>
    <n v="15.94"/>
    <n v="44.07"/>
    <n v="30.59"/>
    <n v="20.23"/>
    <n v="1"/>
    <n v="1"/>
    <n v="0"/>
    <n v="439679"/>
    <s v="Tech"/>
  </r>
  <r>
    <s v="Microsoft Senior Unsecured (Domestic)"/>
    <s v="Q1 2016"/>
    <x v="15"/>
    <n v="42277"/>
    <n v="-2.52"/>
    <n v="2.13"/>
    <n v="-3.36"/>
    <n v="29.13"/>
    <n v="23.69"/>
    <n v="23.27"/>
    <n v="249"/>
    <n v="44.79"/>
    <n v="35.92"/>
    <n v="23.98"/>
    <n v="16.09"/>
    <n v="49.8"/>
    <n v="33.24"/>
    <n v="22.31"/>
    <n v="1"/>
    <n v="1"/>
    <n v="0"/>
    <n v="434660.1"/>
    <s v="Tech"/>
  </r>
  <r>
    <s v="Teck Resources Senior Unsecured (Foreign)"/>
    <s v="Q3 2002"/>
    <x v="5"/>
    <n v="37529"/>
    <n v="5.54"/>
    <n v="57.41"/>
    <n v="56.45"/>
    <n v="4.13"/>
    <n v="-0.53"/>
    <n v="1"/>
    <n v="15"/>
    <n v="88.36"/>
    <n v="28.41"/>
    <n v="22.07"/>
    <n v="25.28"/>
    <n v="28.73"/>
    <n v="22.32"/>
    <n v="25.57"/>
    <n v="10"/>
    <n v="10"/>
    <n v="0"/>
    <n v="1885.6809000000001"/>
    <s v="Basic Materials"/>
  </r>
  <r>
    <s v="Teck Resources Senior Unsecured (Foreign)"/>
    <s v="Q4 2002"/>
    <x v="5"/>
    <n v="37621"/>
    <n v="4.04"/>
    <n v="15.68"/>
    <n v="14.49"/>
    <n v="5"/>
    <n v="2.44"/>
    <n v="1.72"/>
    <n v="18"/>
    <n v="48.67"/>
    <n v="48.34"/>
    <n v="32.36"/>
    <n v="23.82"/>
    <n v="49.41"/>
    <n v="33.07"/>
    <n v="24.34"/>
    <n v="10"/>
    <n v="10"/>
    <n v="0"/>
    <n v="2144.8429999999998"/>
    <s v="Basic Materials"/>
  </r>
  <r>
    <s v="Teck Resources Senior Unsecured (Foreign)"/>
    <s v="Q1 2003"/>
    <x v="5"/>
    <n v="37711"/>
    <n v="3.8"/>
    <n v="9"/>
    <n v="8.7899999999999991"/>
    <n v="8.1300000000000008"/>
    <n v="6.31"/>
    <n v="5.25"/>
    <n v="16"/>
    <n v="54.43"/>
    <n v="47.6"/>
    <n v="32.090000000000003"/>
    <n v="26.17"/>
    <n v="48.35"/>
    <n v="32.590000000000003"/>
    <n v="26.58"/>
    <n v="10"/>
    <n v="10"/>
    <n v="0"/>
    <n v="2057.6170000000002"/>
    <s v="Basic Materials"/>
  </r>
  <r>
    <s v="Teck Resources Senior Unsecured (Foreign)"/>
    <s v="Q2 2003"/>
    <x v="5"/>
    <n v="37802"/>
    <n v="3.8"/>
    <n v="9.25"/>
    <n v="9.01"/>
    <n v="3.44"/>
    <n v="1.75"/>
    <n v="0.75"/>
    <n v="16"/>
    <n v="47.58"/>
    <n v="55.32"/>
    <n v="35.369999999999997"/>
    <n v="26.61"/>
    <n v="56.39"/>
    <n v="36.06"/>
    <n v="27.13"/>
    <n v="10"/>
    <n v="10"/>
    <n v="0"/>
    <n v="2043.9567999999999"/>
    <s v="Basic Materials"/>
  </r>
  <r>
    <s v="Teck Resources Senior Unsecured (Foreign)"/>
    <s v="Q3 2003"/>
    <x v="5"/>
    <n v="37894"/>
    <n v="4.2699999999999996"/>
    <n v="9.94"/>
    <n v="9.58"/>
    <n v="5"/>
    <n v="2.15"/>
    <n v="2"/>
    <n v="20"/>
    <n v="44.22"/>
    <n v="67.709999999999994"/>
    <n v="39.619999999999997"/>
    <n v="30.26"/>
    <n v="70.91"/>
    <n v="41.49"/>
    <n v="31.69"/>
    <n v="10"/>
    <n v="10"/>
    <n v="0"/>
    <n v="2678.4611"/>
    <s v="Basic Materials"/>
  </r>
  <r>
    <s v="Teck Resources Senior Unsecured (Foreign)"/>
    <s v="Q4 2003"/>
    <x v="5"/>
    <n v="37986"/>
    <n v="2.97"/>
    <n v="5.95"/>
    <n v="5.56"/>
    <n v="13.31"/>
    <n v="9.6199999999999992"/>
    <n v="8.3800000000000008"/>
    <n v="13"/>
    <n v="43.16"/>
    <n v="59.73"/>
    <n v="36.82"/>
    <n v="26.05"/>
    <n v="62.2"/>
    <n v="38.35"/>
    <n v="27.13"/>
    <n v="10"/>
    <n v="10"/>
    <n v="0"/>
    <n v="4095.9486000000002"/>
    <s v="Basic Materials"/>
  </r>
  <r>
    <s v="Teck Resources Senior Unsecured (Foreign)"/>
    <s v="Q1 2004"/>
    <x v="5"/>
    <n v="38077"/>
    <n v="2.25"/>
    <n v="4.46"/>
    <n v="3.87"/>
    <n v="14.27"/>
    <n v="12.2"/>
    <n v="10.27"/>
    <n v="15"/>
    <n v="45.1"/>
    <n v="53.37"/>
    <n v="34.270000000000003"/>
    <n v="24.07"/>
    <n v="55.75"/>
    <n v="35.799999999999997"/>
    <n v="25.14"/>
    <n v="10"/>
    <n v="10"/>
    <n v="0"/>
    <n v="4708.2925999999998"/>
    <s v="Basic Materials"/>
  </r>
  <r>
    <s v="Teck Resources Senior Unsecured (Foreign)"/>
    <s v="Q2 2004"/>
    <x v="5"/>
    <n v="38168"/>
    <n v="1.48"/>
    <n v="2.89"/>
    <n v="2.23"/>
    <n v="15.94"/>
    <n v="12.81"/>
    <n v="11.81"/>
    <n v="16"/>
    <n v="45.62"/>
    <n v="51.65"/>
    <n v="33.58"/>
    <n v="23.56"/>
    <n v="53.8"/>
    <n v="34.979999999999997"/>
    <n v="24.55"/>
    <n v="10"/>
    <n v="10"/>
    <n v="0"/>
    <n v="4626.9211999999998"/>
    <s v="Basic Materials"/>
  </r>
  <r>
    <s v="Teck Resources Senior Unsecured (Foreign)"/>
    <s v="Q3 2004"/>
    <x v="5"/>
    <n v="38260"/>
    <n v="0.88"/>
    <n v="1.76"/>
    <n v="1.19"/>
    <n v="23.38"/>
    <n v="19.190000000000001"/>
    <n v="18.690000000000001"/>
    <n v="16"/>
    <n v="46.38"/>
    <n v="46.85"/>
    <n v="31.51"/>
    <n v="21.73"/>
    <n v="48.69"/>
    <n v="32.75"/>
    <n v="22.58"/>
    <n v="10"/>
    <n v="10"/>
    <n v="0"/>
    <n v="5256.2822999999999"/>
    <s v="Basic Materials"/>
  </r>
  <r>
    <s v="Teck Resources Senior Unsecured (Foreign)"/>
    <s v="Q4 2004"/>
    <x v="5"/>
    <n v="38352"/>
    <n v="0.09"/>
    <n v="1.02"/>
    <n v="0.11"/>
    <n v="30.79"/>
    <n v="25.93"/>
    <n v="25.57"/>
    <n v="14"/>
    <n v="51.39"/>
    <n v="31.43"/>
    <n v="23.7"/>
    <n v="16.21"/>
    <n v="32.65"/>
    <n v="24.61"/>
    <n v="16.829999999999998"/>
    <n v="10"/>
    <n v="10"/>
    <n v="0"/>
    <n v="7434.7181"/>
    <s v="Basic Materials"/>
  </r>
  <r>
    <s v="Teck Resources Senior Unsecured (Foreign)"/>
    <s v="Q1 2005"/>
    <x v="5"/>
    <n v="38442"/>
    <n v="-0.12"/>
    <n v="0.85"/>
    <n v="-0.15"/>
    <n v="28.54"/>
    <n v="23.77"/>
    <n v="23.15"/>
    <n v="13"/>
    <n v="53.03"/>
    <n v="22.72"/>
    <n v="17.57"/>
    <n v="12.05"/>
    <n v="29.31"/>
    <n v="22.67"/>
    <n v="15.54"/>
    <n v="10"/>
    <n v="10"/>
    <n v="0"/>
    <n v="9072.8634000000002"/>
    <s v="Basic Materials"/>
  </r>
  <r>
    <s v="Teck Resources Senior Unsecured (Foreign)"/>
    <s v="Q2 2005"/>
    <x v="5"/>
    <n v="38533"/>
    <n v="-0.36"/>
    <n v="0.55000000000000004"/>
    <n v="-0.44"/>
    <n v="33.69"/>
    <n v="28.08"/>
    <n v="28.77"/>
    <n v="13"/>
    <n v="53.77"/>
    <n v="14.66"/>
    <n v="12.11"/>
    <n v="7.9"/>
    <n v="21.03"/>
    <n v="17.38"/>
    <n v="11.34"/>
    <n v="10"/>
    <n v="9"/>
    <n v="0"/>
    <n v="8375.6342000000004"/>
    <s v="Basic Materials"/>
  </r>
  <r>
    <s v="Teck Resources Senior Unsecured (Foreign)"/>
    <s v="Q3 2005"/>
    <x v="7"/>
    <n v="38625"/>
    <n v="-0.32"/>
    <n v="1.28"/>
    <n v="-0.38"/>
    <n v="43.54"/>
    <n v="36.54"/>
    <n v="38.08"/>
    <n v="13"/>
    <n v="49.1"/>
    <n v="43.99"/>
    <n v="29.45"/>
    <n v="21.6"/>
    <n v="49.35"/>
    <n v="33.049999999999997"/>
    <n v="24.24"/>
    <n v="9"/>
    <n v="9"/>
    <n v="-1"/>
    <n v="10626.399799999999"/>
    <s v="Basic Materials"/>
  </r>
  <r>
    <s v="Teck Resources Senior Unsecured (Foreign)"/>
    <s v="Q4 2005"/>
    <x v="7"/>
    <n v="38717"/>
    <n v="-0.48"/>
    <n v="1.1499999999999999"/>
    <n v="-0.56000000000000005"/>
    <n v="23.53"/>
    <n v="19.63"/>
    <n v="21.17"/>
    <n v="30"/>
    <n v="48.54"/>
    <n v="43.39"/>
    <n v="29.25"/>
    <n v="21.15"/>
    <n v="48.35"/>
    <n v="32.590000000000003"/>
    <n v="23.57"/>
    <n v="9"/>
    <n v="9"/>
    <n v="0"/>
    <n v="12638.3508"/>
    <s v="Basic Materials"/>
  </r>
  <r>
    <s v="Teck Resources Senior Unsecured (Foreign)"/>
    <s v="Q1 2006"/>
    <x v="7"/>
    <n v="38807"/>
    <n v="-0.59"/>
    <n v="0.85"/>
    <n v="-0.66"/>
    <n v="23.89"/>
    <n v="19.149999999999999"/>
    <n v="21.78"/>
    <n v="27"/>
    <n v="54.21"/>
    <n v="35.700000000000003"/>
    <n v="26.16"/>
    <n v="19.440000000000001"/>
    <n v="36.479999999999997"/>
    <n v="26.73"/>
    <n v="19.87"/>
    <n v="9"/>
    <n v="9"/>
    <n v="0"/>
    <n v="15322.5383"/>
    <s v="Basic Materials"/>
  </r>
  <r>
    <s v="Teck Resources Senior Unsecured (Foreign)"/>
    <s v="Q2 2006"/>
    <x v="7"/>
    <n v="38898"/>
    <n v="-0.66"/>
    <n v="0.66"/>
    <n v="-0.73"/>
    <n v="38.130000000000003"/>
    <n v="35.54"/>
    <n v="35.75"/>
    <n v="24"/>
    <n v="55.9"/>
    <n v="31.54"/>
    <n v="23.86"/>
    <n v="17.739999999999998"/>
    <n v="32.18"/>
    <n v="24.35"/>
    <n v="18.100000000000001"/>
    <n v="9"/>
    <n v="9"/>
    <n v="0"/>
    <n v="14447.822899999999"/>
    <s v="Basic Materials"/>
  </r>
  <r>
    <s v="Teck Resources Senior Unsecured (Foreign)"/>
    <s v="Q3 2006"/>
    <x v="7"/>
    <n v="38990"/>
    <n v="-0.85"/>
    <n v="0.56000000000000005"/>
    <n v="-0.92"/>
    <n v="37.04"/>
    <n v="32"/>
    <n v="34.17"/>
    <n v="24"/>
    <n v="58.51"/>
    <n v="24.82"/>
    <n v="19.399999999999999"/>
    <n v="14.62"/>
    <n v="27.96"/>
    <n v="21.85"/>
    <n v="16.47"/>
    <n v="9"/>
    <n v="9"/>
    <n v="0"/>
    <n v="15102.325199999999"/>
    <s v="Basic Materials"/>
  </r>
  <r>
    <s v="Teck Resources Senior Unsecured (Foreign)"/>
    <s v="Q4 2006"/>
    <x v="7"/>
    <n v="39082"/>
    <n v="-1.04"/>
    <n v="0.45"/>
    <n v="-1.1200000000000001"/>
    <n v="53.91"/>
    <n v="46.77"/>
    <n v="50.23"/>
    <n v="22"/>
    <n v="57.21"/>
    <n v="22.89"/>
    <n v="18.63"/>
    <n v="13.18"/>
    <n v="22.89"/>
    <n v="18.63"/>
    <n v="13.18"/>
    <n v="9"/>
    <n v="9"/>
    <n v="0"/>
    <n v="18979.557400000002"/>
    <s v="Basic Materials"/>
  </r>
  <r>
    <s v="Teck Resources Senior Unsecured (Foreign)"/>
    <s v="Q1 2007"/>
    <x v="7"/>
    <n v="39172"/>
    <n v="-0.91"/>
    <n v="0.44"/>
    <n v="-0.98"/>
    <n v="28.91"/>
    <n v="22.23"/>
    <n v="26"/>
    <n v="22"/>
    <n v="61.95"/>
    <n v="21.32"/>
    <n v="17.559999999999999"/>
    <n v="13.31"/>
    <n v="21.43"/>
    <n v="17.64"/>
    <n v="13.37"/>
    <n v="9"/>
    <n v="9"/>
    <n v="0"/>
    <n v="17248.681499999999"/>
    <s v="Basic Materials"/>
  </r>
  <r>
    <s v="Teck Resources Senior Unsecured (Foreign)"/>
    <s v="Q2 2007"/>
    <x v="7"/>
    <n v="39263"/>
    <n v="-0.81"/>
    <n v="0.43"/>
    <n v="-0.88"/>
    <n v="36.43"/>
    <n v="29.24"/>
    <n v="33.19"/>
    <n v="21"/>
    <n v="61.14"/>
    <n v="20.9"/>
    <n v="17.27"/>
    <n v="12.89"/>
    <n v="21"/>
    <n v="17.36"/>
    <n v="12.96"/>
    <n v="9"/>
    <n v="8"/>
    <n v="0"/>
    <n v="18988.646199999999"/>
    <s v="Basic Materials"/>
  </r>
  <r>
    <s v="Teck Resources Senior Unsecured (Foreign)"/>
    <s v="Q3 2007"/>
    <x v="4"/>
    <n v="39355"/>
    <n v="-0.08"/>
    <n v="0.48"/>
    <n v="-0.08"/>
    <n v="43.48"/>
    <n v="36.9"/>
    <n v="39.049999999999997"/>
    <n v="21"/>
    <n v="56.67"/>
    <n v="18.77"/>
    <n v="15.75"/>
    <n v="10.75"/>
    <n v="19.16"/>
    <n v="16.079999999999998"/>
    <n v="10.97"/>
    <n v="8"/>
    <n v="8"/>
    <n v="-1"/>
    <n v="21362.206099999999"/>
    <s v="Basic Materials"/>
  </r>
  <r>
    <s v="Teck Resources Senior Unsecured (Foreign)"/>
    <s v="Q4 2007"/>
    <x v="4"/>
    <n v="39447"/>
    <n v="0.04"/>
    <n v="0.61"/>
    <n v="0.05"/>
    <n v="24.33"/>
    <n v="16.57"/>
    <n v="19.190000000000001"/>
    <n v="21"/>
    <n v="56.87"/>
    <n v="19.100000000000001"/>
    <n v="15.98"/>
    <n v="10.99"/>
    <n v="19.5"/>
    <n v="16.32"/>
    <n v="11.22"/>
    <n v="8"/>
    <n v="8"/>
    <n v="0"/>
    <n v="15743.3421"/>
    <s v="Basic Materials"/>
  </r>
  <r>
    <s v="Teck Resources Senior Unsecured (Foreign)"/>
    <s v="Q1 2008"/>
    <x v="4"/>
    <n v="39538"/>
    <n v="0.17"/>
    <n v="0.63"/>
    <n v="0.2"/>
    <n v="32.950000000000003"/>
    <n v="23"/>
    <n v="27.7"/>
    <n v="20"/>
    <n v="59.13"/>
    <n v="18.399999999999999"/>
    <n v="15.49"/>
    <n v="11.02"/>
    <n v="18.79"/>
    <n v="15.82"/>
    <n v="11.25"/>
    <n v="8"/>
    <n v="8"/>
    <n v="0"/>
    <n v="18666.867300000002"/>
    <s v="Basic Materials"/>
  </r>
  <r>
    <s v="Teck Resources Senior Unsecured (Foreign)"/>
    <s v="Q2 2008"/>
    <x v="4"/>
    <n v="39629"/>
    <n v="0.13"/>
    <n v="0.6"/>
    <n v="0.15"/>
    <n v="52.24"/>
    <n v="32.1"/>
    <n v="46.71"/>
    <n v="17"/>
    <n v="59.46"/>
    <n v="17.72"/>
    <n v="15"/>
    <n v="10.63"/>
    <n v="18.09"/>
    <n v="15.32"/>
    <n v="10.86"/>
    <n v="8"/>
    <n v="8"/>
    <n v="0"/>
    <n v="21803.636600000002"/>
    <s v="Basic Materials"/>
  </r>
  <r>
    <s v="Teck Resources Senior Unsecured (Foreign)"/>
    <s v="Q3 2008"/>
    <x v="4"/>
    <n v="39721"/>
    <n v="0.1"/>
    <n v="0.65"/>
    <n v="0.12"/>
    <n v="43.12"/>
    <n v="15.57"/>
    <n v="36.119999999999997"/>
    <n v="17"/>
    <n v="59.84"/>
    <n v="16.79"/>
    <n v="14.38"/>
    <n v="10.130000000000001"/>
    <n v="16.79"/>
    <n v="14.38"/>
    <n v="10.130000000000001"/>
    <n v="8"/>
    <n v="11"/>
    <n v="0"/>
    <n v="13631.266799999999"/>
    <s v="Basic Materials"/>
  </r>
  <r>
    <s v="Teck Resources Senior Unsecured (Foreign)"/>
    <s v="Q4 2008"/>
    <x v="6"/>
    <n v="39813"/>
    <n v="4.67"/>
    <n v="6.12"/>
    <n v="5.72"/>
    <n v="2.27"/>
    <n v="0.63"/>
    <n v="1.0900000000000001"/>
    <n v="128"/>
    <n v="34.57"/>
    <n v="46.36"/>
    <n v="21.37"/>
    <n v="16.18"/>
    <n v="116.99"/>
    <n v="53.92"/>
    <n v="40.83"/>
    <n v="11"/>
    <n v="13"/>
    <n v="3"/>
    <n v="2942.5288999999998"/>
    <s v="Basic Materials"/>
  </r>
  <r>
    <s v="Teck Resources Senior Unsecured (Foreign)"/>
    <s v="Q1 2009"/>
    <x v="8"/>
    <n v="39903"/>
    <n v="4.29"/>
    <n v="6.24"/>
    <n v="5.41"/>
    <n v="7.93"/>
    <n v="6.23"/>
    <n v="5.97"/>
    <n v="97"/>
    <n v="35.229999999999997"/>
    <n v="42.66"/>
    <n v="19.68"/>
    <n v="15.17"/>
    <n v="116.8"/>
    <n v="53.88"/>
    <n v="41.53"/>
    <n v="13"/>
    <n v="13"/>
    <n v="2"/>
    <n v="3432.645"/>
    <s v="Basic Materials"/>
  </r>
  <r>
    <s v="Teck Resources Senior Unsecured (Foreign)"/>
    <s v="Q2 2009"/>
    <x v="8"/>
    <n v="39994"/>
    <n v="4.07"/>
    <n v="5.89"/>
    <n v="5.49"/>
    <n v="4.53"/>
    <n v="3.47"/>
    <n v="3.34"/>
    <n v="172"/>
    <n v="38.840000000000003"/>
    <n v="88.51"/>
    <n v="45.39"/>
    <n v="34.65"/>
    <n v="95.02"/>
    <n v="48.72"/>
    <n v="37.19"/>
    <n v="13"/>
    <n v="12"/>
    <n v="0"/>
    <n v="9035.7049999999999"/>
    <s v="Basic Materials"/>
  </r>
  <r>
    <s v="Teck Resources Senior Unsecured (Foreign)"/>
    <s v="Q3 2009"/>
    <x v="9"/>
    <n v="40086"/>
    <n v="2.71"/>
    <n v="4.43"/>
    <n v="3.87"/>
    <n v="5.46"/>
    <n v="4.4000000000000004"/>
    <n v="3.79"/>
    <n v="164"/>
    <n v="46.94"/>
    <n v="54.04"/>
    <n v="33.74"/>
    <n v="25.51"/>
    <n v="60.14"/>
    <n v="37.56"/>
    <n v="28.39"/>
    <n v="12"/>
    <n v="12"/>
    <n v="-1"/>
    <n v="17366.650000000001"/>
    <s v="Basic Materials"/>
  </r>
  <r>
    <s v="Teck Resources Senior Unsecured (Foreign)"/>
    <s v="Q4 2009"/>
    <x v="9"/>
    <n v="40178"/>
    <n v="1.96"/>
    <n v="3.24"/>
    <n v="2.7"/>
    <n v="4.5599999999999996"/>
    <n v="3.54"/>
    <n v="3.33"/>
    <n v="209"/>
    <n v="48.5"/>
    <n v="47.17"/>
    <n v="30.46"/>
    <n v="23.04"/>
    <n v="54.86"/>
    <n v="35.42"/>
    <n v="26.79"/>
    <n v="12"/>
    <n v="11"/>
    <n v="0"/>
    <n v="21690.662"/>
    <s v="Basic Materials"/>
  </r>
  <r>
    <s v="Teck Resources Senior Unsecured (Foreign)"/>
    <s v="Q1 2010"/>
    <x v="6"/>
    <n v="40268"/>
    <n v="1.22"/>
    <n v="1.84"/>
    <n v="1.6"/>
    <n v="9.56"/>
    <n v="8.61"/>
    <n v="8.06"/>
    <n v="155"/>
    <n v="54.11"/>
    <n v="36.26"/>
    <n v="26.38"/>
    <n v="19.75"/>
    <n v="37.44"/>
    <n v="27.24"/>
    <n v="20.39"/>
    <n v="11"/>
    <n v="10"/>
    <n v="-1"/>
    <n v="26080.95"/>
    <s v="Basic Materials"/>
  </r>
  <r>
    <s v="Teck Resources Senior Unsecured (Foreign)"/>
    <s v="Q2 2010"/>
    <x v="5"/>
    <n v="40359"/>
    <n v="1.1399999999999999"/>
    <n v="1.72"/>
    <n v="1.49"/>
    <n v="7.07"/>
    <n v="5.86"/>
    <n v="5.33"/>
    <n v="137"/>
    <n v="54.32"/>
    <n v="35.96"/>
    <n v="26.37"/>
    <n v="19.66"/>
    <n v="36.35"/>
    <n v="26.66"/>
    <n v="19.87"/>
    <n v="10"/>
    <n v="10"/>
    <n v="-1"/>
    <n v="18557.46"/>
    <s v="Basic Materials"/>
  </r>
  <r>
    <s v="Teck Resources Senior Unsecured (Foreign)"/>
    <s v="Q3 2010"/>
    <x v="5"/>
    <n v="40451"/>
    <n v="1.05"/>
    <n v="1.65"/>
    <n v="1.33"/>
    <n v="8.61"/>
    <n v="7.08"/>
    <n v="6.95"/>
    <n v="132"/>
    <n v="53.8"/>
    <n v="35.270000000000003"/>
    <n v="25.69"/>
    <n v="19.11"/>
    <n v="37.299999999999997"/>
    <n v="27.17"/>
    <n v="20.21"/>
    <n v="10"/>
    <n v="9"/>
    <n v="0"/>
    <n v="24951.871999999999"/>
    <s v="Basic Materials"/>
  </r>
  <r>
    <s v="Teck Resources Senior Unsecured (Foreign)"/>
    <s v="Q4 2010"/>
    <x v="7"/>
    <n v="40543"/>
    <n v="0.85"/>
    <n v="1.25"/>
    <n v="1.04"/>
    <n v="11.3"/>
    <n v="8.01"/>
    <n v="9.31"/>
    <n v="113"/>
    <n v="54.29"/>
    <n v="30.72"/>
    <n v="23.43"/>
    <n v="16.809999999999999"/>
    <n v="31.13"/>
    <n v="23.74"/>
    <n v="17.03"/>
    <n v="9"/>
    <n v="9"/>
    <n v="-1"/>
    <n v="36493.173999999999"/>
    <s v="Basic Materials"/>
  </r>
  <r>
    <s v="Teck Resources Senior Unsecured (Foreign)"/>
    <s v="Q1 2011"/>
    <x v="7"/>
    <n v="40633"/>
    <n v="0.83"/>
    <n v="1.34"/>
    <n v="1.04"/>
    <n v="11.39"/>
    <n v="8.4700000000000006"/>
    <n v="9.0399999999999991"/>
    <n v="92"/>
    <n v="55.68"/>
    <n v="28.9"/>
    <n v="22.42"/>
    <n v="16.22"/>
    <n v="28.9"/>
    <n v="22.42"/>
    <n v="16.22"/>
    <n v="9"/>
    <n v="9"/>
    <n v="0"/>
    <n v="30361.212"/>
    <s v="Basic Materials"/>
  </r>
  <r>
    <s v="Teck Resources Senior Unsecured (Foreign)"/>
    <s v="Q2 2011"/>
    <x v="7"/>
    <n v="40724"/>
    <n v="0.7"/>
    <n v="1.18"/>
    <n v="0.85"/>
    <n v="15.77"/>
    <n v="12.19"/>
    <n v="13.3"/>
    <n v="93"/>
    <n v="55.97"/>
    <n v="27.88"/>
    <n v="21.74"/>
    <n v="15.74"/>
    <n v="28.25"/>
    <n v="22.03"/>
    <n v="15.95"/>
    <n v="9"/>
    <n v="9"/>
    <n v="0"/>
    <n v="28961.016"/>
    <s v="Basic Materials"/>
  </r>
  <r>
    <s v="Teck Resources Senior Unsecured (Foreign)"/>
    <s v="Q3 2011"/>
    <x v="7"/>
    <n v="40816"/>
    <n v="0.55000000000000004"/>
    <n v="1.62"/>
    <n v="0.67"/>
    <n v="13.38"/>
    <n v="9.94"/>
    <n v="11.36"/>
    <n v="120"/>
    <n v="52.14"/>
    <n v="38.85"/>
    <n v="27.57"/>
    <n v="20.45"/>
    <n v="40.93"/>
    <n v="29.04"/>
    <n v="21.54"/>
    <n v="9"/>
    <n v="9"/>
    <n v="0"/>
    <n v="18267.536"/>
    <s v="Basic Materials"/>
  </r>
  <r>
    <s v="Teck Resources Senior Unsecured (Foreign)"/>
    <s v="Q4 2011"/>
    <x v="7"/>
    <n v="40908"/>
    <n v="0.49"/>
    <n v="1.58"/>
    <n v="0.59"/>
    <n v="9.9700000000000006"/>
    <n v="6.76"/>
    <n v="8.19"/>
    <n v="125"/>
    <n v="51.79"/>
    <n v="37.31"/>
    <n v="26.78"/>
    <n v="19.510000000000002"/>
    <n v="39.32"/>
    <n v="28.22"/>
    <n v="20.56"/>
    <n v="9"/>
    <n v="9"/>
    <n v="0"/>
    <n v="21064.806"/>
    <s v="Basic Materials"/>
  </r>
  <r>
    <s v="Teck Resources Senior Unsecured (Foreign)"/>
    <s v="Q1 2012"/>
    <x v="7"/>
    <n v="40999"/>
    <n v="0.56000000000000005"/>
    <n v="1.48"/>
    <n v="0.67"/>
    <n v="10.54"/>
    <n v="6.25"/>
    <n v="8.75"/>
    <n v="116"/>
    <n v="52.95"/>
    <n v="35.94"/>
    <n v="26.07"/>
    <n v="19.22"/>
    <n v="37.83"/>
    <n v="27.45"/>
    <n v="20.239999999999998"/>
    <n v="9"/>
    <n v="9"/>
    <n v="0"/>
    <n v="20863.899000000001"/>
    <s v="Basic Materials"/>
  </r>
  <r>
    <s v="Teck Resources Senior Unsecured (Foreign)"/>
    <s v="Q2 2012"/>
    <x v="7"/>
    <n v="41090"/>
    <n v="0.67"/>
    <n v="1.71"/>
    <n v="0.82"/>
    <n v="9.49"/>
    <n v="3.4"/>
    <n v="6.94"/>
    <n v="101"/>
    <n v="52.25"/>
    <n v="36.81"/>
    <n v="26.54"/>
    <n v="19.440000000000001"/>
    <n v="38.700000000000003"/>
    <n v="27.9"/>
    <n v="20.440000000000001"/>
    <n v="9"/>
    <n v="9"/>
    <n v="0"/>
    <n v="18476.580000000002"/>
    <s v="Basic Materials"/>
  </r>
  <r>
    <s v="Teck Resources Senior Unsecured (Foreign)"/>
    <s v="Q3 2012"/>
    <x v="7"/>
    <n v="41182"/>
    <n v="0.82"/>
    <n v="2.14"/>
    <n v="1.04"/>
    <n v="10.81"/>
    <n v="4.1399999999999997"/>
    <n v="8.27"/>
    <n v="98"/>
    <n v="51.44"/>
    <n v="41.77"/>
    <n v="29.39"/>
    <n v="21.7"/>
    <n v="42.13"/>
    <n v="29.64"/>
    <n v="21.88"/>
    <n v="9"/>
    <n v="9"/>
    <n v="0"/>
    <n v="16999.86"/>
    <s v="Basic Materials"/>
  </r>
  <r>
    <s v="Teck Resources Senior Unsecured (Foreign)"/>
    <s v="Q4 2012"/>
    <x v="7"/>
    <n v="41274"/>
    <n v="0.93"/>
    <n v="2.2200000000000002"/>
    <n v="1.21"/>
    <n v="14.28"/>
    <n v="2.76"/>
    <n v="10.38"/>
    <n v="69"/>
    <n v="51.56"/>
    <n v="39.200000000000003"/>
    <n v="28.12"/>
    <n v="20.43"/>
    <n v="39.39"/>
    <n v="28.26"/>
    <n v="20.52"/>
    <n v="9"/>
    <n v="9"/>
    <n v="0"/>
    <n v="21050.145"/>
    <s v="Basic Materials"/>
  </r>
  <r>
    <s v="Teck Resources Senior Unsecured (Foreign)"/>
    <s v="Q1 2013"/>
    <x v="7"/>
    <n v="41364"/>
    <n v="1.1200000000000001"/>
    <n v="2.57"/>
    <n v="1.54"/>
    <n v="10.89"/>
    <n v="2.95"/>
    <n v="7.45"/>
    <n v="85"/>
    <n v="52.97"/>
    <n v="39.28"/>
    <n v="28.17"/>
    <n v="21.02"/>
    <n v="39.450000000000003"/>
    <n v="28.29"/>
    <n v="21.11"/>
    <n v="9"/>
    <n v="9"/>
    <n v="0"/>
    <n v="16630.900000000001"/>
    <s v="Basic Materials"/>
  </r>
  <r>
    <s v="Teck Resources Senior Unsecured (Foreign)"/>
    <s v="Q2 2013"/>
    <x v="7"/>
    <n v="41455"/>
    <n v="1.3"/>
    <n v="2.93"/>
    <n v="1.85"/>
    <n v="11.9"/>
    <n v="1.03"/>
    <n v="7.16"/>
    <n v="61"/>
    <n v="52.12"/>
    <n v="41.06"/>
    <n v="29.07"/>
    <n v="21.64"/>
    <n v="41.28"/>
    <n v="29.22"/>
    <n v="21.76"/>
    <n v="9"/>
    <n v="9"/>
    <n v="0"/>
    <n v="12947.214"/>
    <s v="Basic Materials"/>
  </r>
  <r>
    <s v="Teck Resources Senior Unsecured (Foreign)"/>
    <s v="Q3 2013"/>
    <x v="7"/>
    <n v="41547"/>
    <n v="1.51"/>
    <n v="3.27"/>
    <n v="2.2799999999999998"/>
    <n v="14.42"/>
    <n v="1.96"/>
    <n v="8.77"/>
    <n v="57"/>
    <n v="53"/>
    <n v="39.68"/>
    <n v="28.36"/>
    <n v="21.26"/>
    <n v="39.93"/>
    <n v="28.53"/>
    <n v="21.39"/>
    <n v="9"/>
    <n v="9"/>
    <n v="0"/>
    <n v="15949.216"/>
    <s v="Basic Materials"/>
  </r>
  <r>
    <s v="Teck Resources Senior Unsecured (Foreign)"/>
    <s v="Q4 2013"/>
    <x v="7"/>
    <n v="41639"/>
    <n v="1.54"/>
    <n v="3.91"/>
    <n v="2.5"/>
    <n v="15.66"/>
    <n v="0.11"/>
    <n v="8.66"/>
    <n v="47"/>
    <n v="51.4"/>
    <n v="40.74"/>
    <n v="28.88"/>
    <n v="21.18"/>
    <n v="41.06"/>
    <n v="29.11"/>
    <n v="21.34"/>
    <n v="9"/>
    <n v="9"/>
    <n v="0"/>
    <n v="15934.695"/>
    <s v="Basic Materials"/>
  </r>
  <r>
    <s v="Teck Resources Senior Unsecured (Foreign)"/>
    <s v="Q1 2014"/>
    <x v="7"/>
    <n v="41729"/>
    <n v="1.97"/>
    <n v="5.03"/>
    <n v="3.54"/>
    <n v="12.87"/>
    <n v="-0.26"/>
    <n v="5.6"/>
    <n v="45"/>
    <n v="51.56"/>
    <n v="41.96"/>
    <n v="29.48"/>
    <n v="21.89"/>
    <n v="42.32"/>
    <n v="29.74"/>
    <n v="22.08"/>
    <n v="9"/>
    <n v="9"/>
    <n v="0"/>
    <n v="13750.518"/>
    <s v="Basic Materials"/>
  </r>
  <r>
    <s v="Teck Resources Senior Unsecured (Foreign)"/>
    <s v="Q2 2014"/>
    <x v="7"/>
    <n v="41820"/>
    <n v="2.09"/>
    <n v="5.65"/>
    <n v="4.0999999999999996"/>
    <n v="11"/>
    <n v="0.17"/>
    <n v="4.24"/>
    <n v="50"/>
    <n v="51.11"/>
    <n v="40.89"/>
    <n v="28.93"/>
    <n v="21.14"/>
    <n v="41.32"/>
    <n v="29.24"/>
    <n v="21.37"/>
    <n v="9"/>
    <n v="9"/>
    <n v="0"/>
    <n v="14033.796"/>
    <s v="Basic Materials"/>
  </r>
  <r>
    <s v="Teck Resources Senior Unsecured (Foreign)"/>
    <s v="Q3 2014"/>
    <x v="7"/>
    <n v="41912"/>
    <n v="2.48"/>
    <n v="6.77"/>
    <n v="5.23"/>
    <n v="12.6"/>
    <n v="1.89"/>
    <n v="6.23"/>
    <n v="53"/>
    <n v="51.2"/>
    <n v="42.62"/>
    <n v="29.8"/>
    <n v="22.08"/>
    <n v="43.05"/>
    <n v="30.09"/>
    <n v="22.3"/>
    <n v="9"/>
    <n v="9"/>
    <n v="0"/>
    <n v="12219.081"/>
    <s v="Basic Materials"/>
  </r>
  <r>
    <s v="Teck Resources Senior Unsecured (Foreign)"/>
    <s v="Q4 2014"/>
    <x v="7"/>
    <n v="42004"/>
    <n v="2.68"/>
    <n v="8.0500000000000007"/>
    <n v="6.12"/>
    <n v="11.23"/>
    <n v="0.08"/>
    <n v="4.79"/>
    <n v="53"/>
    <n v="50.51"/>
    <n v="42.54"/>
    <n v="29.38"/>
    <n v="21.75"/>
    <n v="44.81"/>
    <n v="30.95"/>
    <n v="22.91"/>
    <n v="9"/>
    <n v="10"/>
    <n v="0"/>
    <n v="9148.4680000000008"/>
    <s v="Basic Materials"/>
  </r>
  <r>
    <s v="Teck Resources Senior Unsecured (Foreign)"/>
    <s v="Q1 2015"/>
    <x v="5"/>
    <n v="42094"/>
    <n v="3.2"/>
    <n v="8.92"/>
    <n v="7.4"/>
    <n v="10.81"/>
    <n v="0.34"/>
    <n v="4.45"/>
    <n v="53"/>
    <n v="49.98"/>
    <n v="45.96"/>
    <n v="30.97"/>
    <n v="23.28"/>
    <n v="48.39"/>
    <n v="32.61"/>
    <n v="24.51"/>
    <n v="10"/>
    <n v="10"/>
    <n v="1"/>
    <n v="10014.356"/>
    <s v="Basic Materials"/>
  </r>
  <r>
    <s v="McDonald's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70105.441000000006"/>
    <s v="Services"/>
  </r>
  <r>
    <s v="McDonald's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6"/>
    <n v="0"/>
    <n v="78719.815000000002"/>
    <s v="Services"/>
  </r>
  <r>
    <s v="McDonald's Senior Unsecured (Domestic)"/>
    <s v="Q4 2010"/>
    <x v="3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6"/>
    <n v="6"/>
    <n v="1"/>
    <n v="80874.335999999996"/>
    <s v="Services"/>
  </r>
  <r>
    <s v="McDonald's Senior Unsecured (Domestic)"/>
    <s v="Q1 2011"/>
    <x v="3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6"/>
    <n v="6"/>
    <n v="0"/>
    <n v="78950.983999999997"/>
    <s v="Services"/>
  </r>
  <r>
    <s v="McDonald's Senior Unsecured (Domestic)"/>
    <s v="Q2 2011"/>
    <x v="3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6"/>
    <n v="6"/>
    <n v="0"/>
    <n v="86992.944000000003"/>
    <s v="Services"/>
  </r>
  <r>
    <s v="McDonald's Senior Unsecured (Domestic)"/>
    <s v="Q3 2011"/>
    <x v="3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6"/>
    <n v="6"/>
    <n v="0"/>
    <n v="89857.423999999999"/>
    <s v="Services"/>
  </r>
  <r>
    <s v="McDonald's Senior Unsecured (Domestic)"/>
    <s v="Q4 2011"/>
    <x v="3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6"/>
    <n v="6"/>
    <n v="0"/>
    <n v="102477.06200000001"/>
    <s v="Services"/>
  </r>
  <r>
    <s v="McDonald's Senior Unsecured (Domestic)"/>
    <s v="Q1 2012"/>
    <x v="3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6"/>
    <n v="6"/>
    <n v="0"/>
    <n v="99689.22"/>
    <s v="Services"/>
  </r>
  <r>
    <s v="McDonald's Senior Unsecured (Domestic)"/>
    <s v="Q2 2012"/>
    <x v="3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6"/>
    <n v="6"/>
    <n v="0"/>
    <n v="89273.652000000002"/>
    <s v="Services"/>
  </r>
  <r>
    <s v="McDonald's Senior Unsecured (Domestic)"/>
    <s v="Q3 2012"/>
    <x v="3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6"/>
    <n v="6"/>
    <n v="0"/>
    <n v="92117"/>
    <s v="Services"/>
  </r>
  <r>
    <s v="McDonald's Senior Unsecured (Domestic)"/>
    <s v="Q4 2012"/>
    <x v="3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6"/>
    <n v="6"/>
    <n v="0"/>
    <n v="88448.167000000001"/>
    <s v="Services"/>
  </r>
  <r>
    <s v="McDonald's Senior Unsecured (Domestic)"/>
    <s v="Q1 2013"/>
    <x v="3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6"/>
    <n v="6"/>
    <n v="0"/>
    <n v="99939.225000000006"/>
    <s v="Services"/>
  </r>
  <r>
    <s v="McDonald's Senior Unsecured (Domestic)"/>
    <s v="Q2 2013"/>
    <x v="3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6"/>
    <n v="6"/>
    <n v="0"/>
    <n v="98960.4"/>
    <s v="Services"/>
  </r>
  <r>
    <s v="McDonald's Senior Unsecured (Domestic)"/>
    <s v="Q3 2013"/>
    <x v="3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6"/>
    <n v="6"/>
    <n v="0"/>
    <n v="95728.95"/>
    <s v="Services"/>
  </r>
  <r>
    <s v="McDonald's Senior Unsecured (Domestic)"/>
    <s v="Q4 2013"/>
    <x v="3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6"/>
    <n v="6"/>
    <n v="0"/>
    <n v="96098.512000000002"/>
    <s v="Services"/>
  </r>
  <r>
    <s v="McDonald's Senior Unsecured (Domestic)"/>
    <s v="Q1 2014"/>
    <x v="3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6"/>
    <n v="6"/>
    <n v="0"/>
    <n v="96892.851999999999"/>
    <s v="Services"/>
  </r>
  <r>
    <s v="McDonald's Senior Unsecured (Domestic)"/>
    <s v="Q2 2014"/>
    <x v="3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6"/>
    <n v="6"/>
    <n v="0"/>
    <n v="98916.606"/>
    <s v="Services"/>
  </r>
  <r>
    <s v="McDonald's Senior Unsecured (Domestic)"/>
    <s v="Q3 2014"/>
    <x v="3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6"/>
    <n v="6"/>
    <n v="0"/>
    <n v="92269.092000000004"/>
    <s v="Services"/>
  </r>
  <r>
    <s v="McDonald's Senior Unsecured (Domestic)"/>
    <s v="Q4 2014"/>
    <x v="3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6"/>
    <n v="6"/>
    <n v="0"/>
    <n v="90223.73"/>
    <s v="Services"/>
  </r>
  <r>
    <s v="McDonald's Senior Unsecured (Domestic)"/>
    <s v="Q1 2015"/>
    <x v="3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6"/>
    <n v="7"/>
    <n v="0"/>
    <n v="93396.24"/>
    <s v="Services"/>
  </r>
  <r>
    <s v="McDonald's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8"/>
    <n v="-1"/>
    <n v="89536.926000000007"/>
    <s v="Services"/>
  </r>
  <r>
    <s v="McDonald's Senior Unsecured (Domestic)"/>
    <s v="Q3 2015"/>
    <x v="4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8"/>
    <n v="8"/>
    <n v="-1"/>
    <n v="90470.245999999999"/>
    <s v="Services"/>
  </r>
  <r>
    <s v="McDonald's Senior Unsecured (Domestic)"/>
    <s v="Q4 2015"/>
    <x v="4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8"/>
    <n v="8"/>
    <n v="0"/>
    <n v="107129.352"/>
    <s v="Services"/>
  </r>
  <r>
    <s v="McDonald's Senior Unsecured (Domestic)"/>
    <s v="Q1 2016"/>
    <x v="4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8"/>
    <n v="8"/>
    <n v="0"/>
    <n v="110321.90399999999"/>
    <s v="Services"/>
  </r>
  <r>
    <s v="Pacific Gas and Electric Senior Unsecured (Domestic)"/>
    <s v="Q1 2005"/>
    <x v="4"/>
    <n v="38442"/>
    <n v="1.52"/>
    <n v="2.41"/>
    <n v="2.0299999999999998"/>
    <n v="13.65"/>
    <n v="10.83"/>
    <n v="10.130000000000001"/>
    <n v="89.8"/>
    <n v="53.75"/>
    <n v="55.71"/>
    <n v="35.01"/>
    <n v="29.94"/>
    <n v="59.15"/>
    <n v="37.17"/>
    <n v="31.79"/>
    <n v="8"/>
    <n v="8"/>
    <n v="0"/>
    <n v="223.29599999999999"/>
    <s v="Utilities"/>
  </r>
  <r>
    <s v="Pacific Gas and Electric Senior Unsecured (Domestic)"/>
    <s v="Q2 2005"/>
    <x v="4"/>
    <n v="38533"/>
    <n v="1.43"/>
    <n v="2.35"/>
    <n v="1.92"/>
    <n v="14.99"/>
    <n v="10.74"/>
    <n v="11.51"/>
    <n v="88.3"/>
    <n v="53.23"/>
    <n v="54.06"/>
    <n v="33.880000000000003"/>
    <n v="28.78"/>
    <n v="59.59"/>
    <n v="37.340000000000003"/>
    <n v="31.72"/>
    <n v="8"/>
    <n v="8"/>
    <n v="0"/>
    <n v="230.0009"/>
    <s v="Utilities"/>
  </r>
  <r>
    <s v="Pacific Gas and Electric Senior Unsecured (Domestic)"/>
    <s v="Q3 2005"/>
    <x v="4"/>
    <n v="38625"/>
    <n v="1.1599999999999999"/>
    <n v="2.1800000000000002"/>
    <n v="1.56"/>
    <n v="16.97"/>
    <n v="12.48"/>
    <n v="13.39"/>
    <n v="86.6"/>
    <n v="52.13"/>
    <n v="50.63"/>
    <n v="32.549999999999997"/>
    <n v="26.4"/>
    <n v="55.56"/>
    <n v="35.72"/>
    <n v="28.97"/>
    <n v="8"/>
    <n v="8"/>
    <n v="0"/>
    <n v="227.5438"/>
    <s v="Utilities"/>
  </r>
  <r>
    <s v="Pacific Gas and Electric Senior Unsecured (Domestic)"/>
    <s v="Q4 2005"/>
    <x v="4"/>
    <n v="38717"/>
    <n v="1.1200000000000001"/>
    <n v="2.54"/>
    <n v="1.47"/>
    <n v="13.39"/>
    <n v="7.37"/>
    <n v="9.92"/>
    <n v="91.4"/>
    <n v="50.51"/>
    <n v="59.01"/>
    <n v="35.340000000000003"/>
    <n v="29.8"/>
    <n v="66.95"/>
    <n v="40.1"/>
    <n v="33.81"/>
    <n v="8"/>
    <n v="8"/>
    <n v="0"/>
    <n v="231.14349999999999"/>
    <s v="Utilities"/>
  </r>
  <r>
    <s v="Pacific Gas and Electric Senior Unsecured (Domestic)"/>
    <s v="Q1 2006"/>
    <x v="4"/>
    <n v="38807"/>
    <n v="1.1499999999999999"/>
    <n v="2.4300000000000002"/>
    <n v="1.5"/>
    <n v="12.74"/>
    <n v="9.6"/>
    <n v="9.75"/>
    <n v="102.3"/>
    <n v="51.24"/>
    <n v="57.42"/>
    <n v="34.729999999999997"/>
    <n v="29.42"/>
    <n v="65.349999999999994"/>
    <n v="39.520000000000003"/>
    <n v="33.479999999999997"/>
    <n v="8"/>
    <n v="8"/>
    <n v="0"/>
    <n v="211.7987"/>
    <s v="Utilities"/>
  </r>
  <r>
    <s v="Pacific Gas and Electric Senior Unsecured (Domestic)"/>
    <s v="Q2 2006"/>
    <x v="4"/>
    <n v="38898"/>
    <n v="1.1399999999999999"/>
    <n v="2.2599999999999998"/>
    <n v="1.48"/>
    <n v="14.95"/>
    <n v="10.92"/>
    <n v="11.73"/>
    <n v="97.7"/>
    <n v="52.53"/>
    <n v="53.4"/>
    <n v="33.21"/>
    <n v="28.05"/>
    <n v="60.79"/>
    <n v="37.81"/>
    <n v="31.93"/>
    <n v="8"/>
    <n v="8"/>
    <n v="0"/>
    <n v="213.84989999999999"/>
    <s v="Utilities"/>
  </r>
  <r>
    <s v="Pacific Gas and Electric Senior Unsecured (Domestic)"/>
    <s v="Q3 2006"/>
    <x v="4"/>
    <n v="38990"/>
    <n v="0.87"/>
    <n v="2.11"/>
    <n v="1.1299999999999999"/>
    <n v="15.74"/>
    <n v="11.43"/>
    <n v="12.69"/>
    <n v="102.9"/>
    <n v="50.36"/>
    <n v="55.19"/>
    <n v="34.67"/>
    <n v="27.8"/>
    <n v="59.18"/>
    <n v="37.18"/>
    <n v="29.8"/>
    <n v="8"/>
    <n v="8"/>
    <n v="0"/>
    <n v="202.12729999999999"/>
    <s v="Utilities"/>
  </r>
  <r>
    <s v="Pacific Gas and Electric Senior Unsecured (Domestic)"/>
    <s v="Q4 2006"/>
    <x v="4"/>
    <n v="39082"/>
    <n v="1.07"/>
    <n v="1.82"/>
    <n v="1.36"/>
    <n v="15"/>
    <n v="8.48"/>
    <n v="11.81"/>
    <n v="99"/>
    <n v="53.35"/>
    <n v="54.27"/>
    <n v="35.15"/>
    <n v="28.96"/>
    <n v="54.39"/>
    <n v="35.229999999999997"/>
    <n v="29.02"/>
    <n v="8"/>
    <n v="8"/>
    <n v="0"/>
    <n v="232.4143"/>
    <s v="Utilities"/>
  </r>
  <r>
    <s v="Pacific Gas and Electric Senior Unsecured (Domestic)"/>
    <s v="Q1 2007"/>
    <x v="4"/>
    <n v="39172"/>
    <n v="1.05"/>
    <n v="1.83"/>
    <n v="1.33"/>
    <n v="15.38"/>
    <n v="10.95"/>
    <n v="12.18"/>
    <n v="97.2"/>
    <n v="53.5"/>
    <n v="52.01"/>
    <n v="33.36"/>
    <n v="27.82"/>
    <n v="55.9"/>
    <n v="35.86"/>
    <n v="29.9"/>
    <n v="8"/>
    <n v="8"/>
    <n v="0"/>
    <n v="252.27760000000001"/>
    <s v="Utilities"/>
  </r>
  <r>
    <s v="Pacific Gas and Electric Senior Unsecured (Domestic)"/>
    <s v="Q2 2007"/>
    <x v="4"/>
    <n v="39263"/>
    <n v="0.95"/>
    <n v="1.61"/>
    <n v="1.19"/>
    <n v="17.02"/>
    <n v="12.66"/>
    <n v="14.04"/>
    <n v="101.8"/>
    <n v="52.03"/>
    <n v="52.27"/>
    <n v="33.9"/>
    <n v="27.2"/>
    <n v="54.18"/>
    <n v="35.14"/>
    <n v="28.19"/>
    <n v="8"/>
    <n v="8"/>
    <n v="0"/>
    <n v="225.06489999999999"/>
    <s v="Utilities"/>
  </r>
  <r>
    <s v="Pacific Gas and Electric Senior Unsecured (Domestic)"/>
    <s v="Q3 2007"/>
    <x v="4"/>
    <n v="39355"/>
    <n v="0.72"/>
    <n v="1.45"/>
    <n v="0.89"/>
    <n v="19.149999999999999"/>
    <n v="14.94"/>
    <n v="16.11"/>
    <n v="97.9"/>
    <n v="50.44"/>
    <n v="51.35"/>
    <n v="33.840000000000003"/>
    <n v="25.9"/>
    <n v="51.76"/>
    <n v="34.11"/>
    <n v="26.11"/>
    <n v="8"/>
    <n v="7"/>
    <n v="0"/>
    <n v="212.1523"/>
    <s v="Utilities"/>
  </r>
  <r>
    <s v="Pacific Gas and Electric Senior Unsecured (Domestic)"/>
    <s v="Q4 2007"/>
    <x v="0"/>
    <n v="39447"/>
    <n v="1.08"/>
    <n v="1.68"/>
    <n v="1.32"/>
    <n v="14.67"/>
    <n v="7.95"/>
    <n v="12"/>
    <n v="113.2"/>
    <n v="51.99"/>
    <n v="47.84"/>
    <n v="29.74"/>
    <n v="24.87"/>
    <n v="60.87"/>
    <n v="37.840000000000003"/>
    <n v="31.65"/>
    <n v="7"/>
    <n v="7"/>
    <n v="1"/>
    <n v="204.0412"/>
    <s v="Utilities"/>
  </r>
  <r>
    <s v="Pacific Gas and Electric Senior Unsecured (Domestic)"/>
    <s v="Q1 2008"/>
    <x v="0"/>
    <n v="39538"/>
    <n v="1.25"/>
    <n v="2.0099999999999998"/>
    <n v="1.51"/>
    <n v="13.76"/>
    <n v="10.46"/>
    <n v="11.39"/>
    <n v="128.5"/>
    <n v="46.61"/>
    <n v="72.45"/>
    <n v="39.94"/>
    <n v="33.770000000000003"/>
    <n v="81.41"/>
    <n v="44.87"/>
    <n v="37.950000000000003"/>
    <n v="7"/>
    <n v="7"/>
    <n v="0"/>
    <n v="224.1379"/>
    <s v="Utilities"/>
  </r>
  <r>
    <s v="Pacific Gas and Electric Senior Unsecured (Domestic)"/>
    <s v="Q2 2008"/>
    <x v="0"/>
    <n v="39629"/>
    <n v="1.2"/>
    <n v="1.83"/>
    <n v="1.44"/>
    <n v="13.46"/>
    <n v="10.029999999999999"/>
    <n v="11.31"/>
    <n v="146.30000000000001"/>
    <n v="47.91"/>
    <n v="71.400000000000006"/>
    <n v="40.65"/>
    <n v="34.200000000000003"/>
    <n v="75.64"/>
    <n v="43.07"/>
    <n v="36.24"/>
    <n v="7"/>
    <n v="7"/>
    <n v="0"/>
    <n v="182.3408"/>
    <s v="Utilities"/>
  </r>
  <r>
    <s v="Pacific Gas and Electric Senior Unsecured (Domestic)"/>
    <s v="Q3 2008"/>
    <x v="0"/>
    <n v="39721"/>
    <n v="1.1100000000000001"/>
    <n v="1.57"/>
    <n v="1.33"/>
    <n v="16.22"/>
    <n v="11.53"/>
    <n v="13.86"/>
    <n v="131.6"/>
    <n v="46.39"/>
    <n v="75.55"/>
    <n v="43"/>
    <n v="35.049999999999997"/>
    <n v="75.69"/>
    <n v="43.08"/>
    <n v="35.11"/>
    <n v="7"/>
    <n v="7"/>
    <n v="0"/>
    <n v="277.66030000000001"/>
    <s v="Utilities"/>
  </r>
  <r>
    <s v="Pacific Gas and Electric Senior Unsecured (Domestic)"/>
    <s v="Q4 2008"/>
    <x v="0"/>
    <n v="39813"/>
    <n v="1.07"/>
    <n v="1.58"/>
    <n v="1.26"/>
    <n v="15.36"/>
    <n v="9.1199999999999992"/>
    <n v="12.97"/>
    <n v="116.2"/>
    <n v="47.02"/>
    <n v="76.11"/>
    <n v="43.16"/>
    <n v="35.79"/>
    <n v="76.349999999999994"/>
    <n v="43.3"/>
    <n v="35.9"/>
    <n v="7"/>
    <n v="7"/>
    <n v="0"/>
    <n v="220.8409"/>
    <s v="Utilities"/>
  </r>
  <r>
    <s v="Pacific Gas and Electric Senior Unsecured (Domestic)"/>
    <s v="Q1 2009"/>
    <x v="0"/>
    <n v="39903"/>
    <n v="1.1200000000000001"/>
    <n v="1.63"/>
    <n v="1.32"/>
    <n v="13.92"/>
    <n v="10.32"/>
    <n v="11.58"/>
    <n v="120.9"/>
    <n v="45.61"/>
    <n v="82.16"/>
    <n v="45.07"/>
    <n v="37.47"/>
    <n v="82.31"/>
    <n v="45.15"/>
    <n v="37.54"/>
    <n v="7"/>
    <n v="7"/>
    <n v="0"/>
    <n v="149.637"/>
    <s v="Utilities"/>
  </r>
  <r>
    <s v="Pacific Gas and Electric Senior Unsecured (Domestic)"/>
    <s v="Q2 2009"/>
    <x v="0"/>
    <n v="39994"/>
    <n v="1.1599999999999999"/>
    <n v="1.72"/>
    <n v="1.38"/>
    <n v="16.649999999999999"/>
    <n v="12.73"/>
    <n v="14.09"/>
    <n v="119.3"/>
    <n v="45.35"/>
    <n v="79.22"/>
    <n v="43.28"/>
    <n v="35.93"/>
    <n v="83.06"/>
    <n v="45.37"/>
    <n v="37.659999999999997"/>
    <n v="7"/>
    <n v="7"/>
    <n v="0"/>
    <n v="168.11439999999999"/>
    <s v="Utilities"/>
  </r>
  <r>
    <s v="Pacific Gas and Electric Senior Unsecured (Domestic)"/>
    <s v="Q3 2009"/>
    <x v="0"/>
    <n v="40086"/>
    <n v="1.1499999999999999"/>
    <n v="1.7"/>
    <n v="1.36"/>
    <n v="19.059999999999999"/>
    <n v="14.62"/>
    <n v="16.41"/>
    <n v="117.8"/>
    <n v="43.86"/>
    <n v="80.81"/>
    <n v="43.91"/>
    <n v="35.44"/>
    <n v="84.02"/>
    <n v="45.66"/>
    <n v="36.85"/>
    <n v="7"/>
    <n v="7"/>
    <n v="0"/>
    <n v="139.97749999999999"/>
    <s v="Utilities"/>
  </r>
  <r>
    <s v="Pacific Gas and Electric Senior Unsecured (Domestic)"/>
    <s v="Q4 2009"/>
    <x v="0"/>
    <n v="40178"/>
    <n v="1.0900000000000001"/>
    <n v="1.55"/>
    <n v="1.28"/>
    <n v="18.61"/>
    <n v="12.72"/>
    <n v="15.85"/>
    <n v="115.2"/>
    <n v="46.43"/>
    <n v="75.25"/>
    <n v="42.91"/>
    <n v="34.94"/>
    <n v="75.38"/>
    <n v="42.98"/>
    <n v="35"/>
    <n v="7"/>
    <n v="7"/>
    <n v="0"/>
    <n v="110.6138"/>
    <s v="Utilities"/>
  </r>
  <r>
    <s v="Pacific Gas and Electric Senior Unsecured (Domestic)"/>
    <s v="Q1 2010"/>
    <x v="0"/>
    <n v="40268"/>
    <n v="1.02"/>
    <n v="1.48"/>
    <n v="1.19"/>
    <n v="17.95"/>
    <n v="14.04"/>
    <n v="15.08"/>
    <n v="111"/>
    <n v="47.33"/>
    <n v="74.260000000000005"/>
    <n v="42.58"/>
    <n v="35.15"/>
    <n v="74.38"/>
    <n v="42.66"/>
    <n v="35.21"/>
    <n v="7"/>
    <n v="7"/>
    <n v="0"/>
    <n v="137.9708"/>
    <s v="Utilities"/>
  </r>
  <r>
    <s v="Pacific Gas and Electric Senior Unsecured (Domestic)"/>
    <s v="Q2 2010"/>
    <x v="0"/>
    <n v="40359"/>
    <n v="1.05"/>
    <n v="1.46"/>
    <n v="1.23"/>
    <n v="19.95"/>
    <n v="15.92"/>
    <n v="17.07"/>
    <n v="108.1"/>
    <n v="45.79"/>
    <n v="78.37"/>
    <n v="43.32"/>
    <n v="35.89"/>
    <n v="80.92"/>
    <n v="44.73"/>
    <n v="37.06"/>
    <n v="7"/>
    <n v="7"/>
    <n v="0"/>
    <n v="102.7848"/>
    <s v="Utilities"/>
  </r>
  <r>
    <s v="Pacific Gas and Electric Senior Unsecured (Domestic)"/>
    <s v="Q3 2010"/>
    <x v="0"/>
    <n v="40451"/>
    <n v="1.03"/>
    <n v="1.54"/>
    <n v="1.2"/>
    <n v="20.99"/>
    <n v="15.97"/>
    <n v="18.260000000000002"/>
    <n v="114.8"/>
    <n v="43.76"/>
    <n v="83.28"/>
    <n v="45.29"/>
    <n v="36.44"/>
    <n v="83.86"/>
    <n v="45.61"/>
    <n v="36.69"/>
    <n v="7"/>
    <n v="7"/>
    <n v="0"/>
    <n v="103.5265"/>
    <s v="Utilities"/>
  </r>
  <r>
    <s v="Pacific Gas and Electric Senior Unsecured (Domestic)"/>
    <s v="Q4 2010"/>
    <x v="0"/>
    <n v="40543"/>
    <n v="1.04"/>
    <n v="1.54"/>
    <n v="1.22"/>
    <n v="18.73"/>
    <n v="11.38"/>
    <n v="15.87"/>
    <n v="117"/>
    <n v="45.77"/>
    <n v="78.56"/>
    <n v="43.98"/>
    <n v="35.96"/>
    <n v="78.62"/>
    <n v="44.01"/>
    <n v="35.979999999999997"/>
    <n v="7"/>
    <n v="7"/>
    <n v="0"/>
    <n v="114.72069999999999"/>
    <s v="Utilities"/>
  </r>
  <r>
    <s v="Pacific Gas and Electric Senior Unsecured (Domestic)"/>
    <s v="Q1 2011"/>
    <x v="0"/>
    <n v="40633"/>
    <n v="1.1299999999999999"/>
    <n v="1.58"/>
    <n v="1.32"/>
    <n v="18.03"/>
    <n v="13.11"/>
    <n v="15.2"/>
    <n v="120.1"/>
    <n v="45.05"/>
    <n v="72.81"/>
    <n v="39.72"/>
    <n v="32.81"/>
    <n v="83.31"/>
    <n v="45.45"/>
    <n v="37.53"/>
    <n v="7"/>
    <n v="7"/>
    <n v="0"/>
    <n v="116.989"/>
    <s v="Utilities"/>
  </r>
  <r>
    <s v="Pacific Gas and Electric Senior Unsecured (Domestic)"/>
    <s v="Q2 2011"/>
    <x v="0"/>
    <n v="40724"/>
    <n v="1.1000000000000001"/>
    <n v="1.54"/>
    <n v="1.28"/>
    <n v="20.85"/>
    <n v="15.11"/>
    <n v="17.97"/>
    <n v="121.8"/>
    <n v="45.54"/>
    <n v="73.98"/>
    <n v="40.619999999999997"/>
    <n v="33.69"/>
    <n v="82.14"/>
    <n v="45.1"/>
    <n v="37.409999999999997"/>
    <n v="7"/>
    <n v="7"/>
    <n v="0"/>
    <n v="103.9689"/>
    <s v="Utilities"/>
  </r>
  <r>
    <s v="Pacific Gas and Electric Senior Unsecured (Domestic)"/>
    <s v="Q3 2011"/>
    <x v="0"/>
    <n v="40816"/>
    <n v="1.05"/>
    <n v="1.52"/>
    <n v="1.23"/>
    <n v="22.2"/>
    <n v="15.36"/>
    <n v="19.309999999999999"/>
    <n v="124"/>
    <n v="41.32"/>
    <n v="82.38"/>
    <n v="42.48"/>
    <n v="34.04"/>
    <n v="93.94"/>
    <n v="48.44"/>
    <n v="38.82"/>
    <n v="7"/>
    <n v="7"/>
    <n v="0"/>
    <n v="87.502600000000001"/>
    <s v="Utilities"/>
  </r>
  <r>
    <s v="Pacific Gas and Electric Senior Unsecured (Domestic)"/>
    <s v="Q4 2011"/>
    <x v="0"/>
    <n v="40908"/>
    <n v="1.02"/>
    <n v="1.47"/>
    <n v="1.19"/>
    <n v="19.600000000000001"/>
    <n v="11.92"/>
    <n v="16.71"/>
    <n v="126.9"/>
    <n v="43.62"/>
    <n v="84.32"/>
    <n v="45.12"/>
    <n v="36.78"/>
    <n v="86.87"/>
    <n v="46.49"/>
    <n v="37.89"/>
    <n v="7"/>
    <n v="7"/>
    <n v="0"/>
    <n v="94.951599999999999"/>
    <s v="Utilities"/>
  </r>
  <r>
    <s v="Pacific Gas and Electric Senior Unsecured (Domestic)"/>
    <s v="Q1 2012"/>
    <x v="0"/>
    <n v="40999"/>
    <n v="1.04"/>
    <n v="1.47"/>
    <n v="1.21"/>
    <n v="18.07"/>
    <n v="12.83"/>
    <n v="15.24"/>
    <n v="128.9"/>
    <n v="43.98"/>
    <n v="82.23"/>
    <n v="43.93"/>
    <n v="36.17"/>
    <n v="87.17"/>
    <n v="46.57"/>
    <n v="38.340000000000003"/>
    <n v="7"/>
    <n v="7"/>
    <n v="0"/>
    <n v="119.95399999999999"/>
    <s v="Utilities"/>
  </r>
  <r>
    <s v="Pacific Gas and Electric Senior Unsecured (Domestic)"/>
    <s v="Q2 2012"/>
    <x v="0"/>
    <n v="41090"/>
    <n v="1.1000000000000001"/>
    <n v="1.57"/>
    <n v="1.28"/>
    <n v="19.39"/>
    <n v="13.22"/>
    <n v="16.579999999999998"/>
    <n v="130"/>
    <n v="42.11"/>
    <n v="90.63"/>
    <n v="46.07"/>
    <n v="38.159999999999997"/>
    <n v="96.71"/>
    <n v="49.16"/>
    <n v="40.72"/>
    <n v="7"/>
    <n v="7"/>
    <n v="0"/>
    <n v="137.65389999999999"/>
    <s v="Utilities"/>
  </r>
  <r>
    <s v="Pacific Gas and Electric Senior Unsecured (Domestic)"/>
    <s v="Q3 2012"/>
    <x v="0"/>
    <n v="41182"/>
    <n v="1.1100000000000001"/>
    <n v="1.56"/>
    <n v="1.3"/>
    <n v="20.76"/>
    <n v="13.78"/>
    <n v="17.850000000000001"/>
    <n v="128.1"/>
    <n v="41.05"/>
    <n v="91.85"/>
    <n v="46.97"/>
    <n v="37.700000000000003"/>
    <n v="95.53"/>
    <n v="48.86"/>
    <n v="39.21"/>
    <n v="7"/>
    <n v="7"/>
    <n v="0"/>
    <n v="145.10730000000001"/>
    <s v="Utilities"/>
  </r>
  <r>
    <s v="Pacific Gas and Electric Senior Unsecured (Domestic)"/>
    <s v="Q4 2012"/>
    <x v="0"/>
    <n v="41274"/>
    <n v="1.1200000000000001"/>
    <n v="1.58"/>
    <n v="1.31"/>
    <n v="19.940000000000001"/>
    <n v="11.51"/>
    <n v="16.96"/>
    <n v="129.6"/>
    <n v="43.22"/>
    <n v="89.14"/>
    <n v="47.13"/>
    <n v="38.520000000000003"/>
    <n v="89.14"/>
    <n v="47.13"/>
    <n v="38.520000000000003"/>
    <n v="7"/>
    <n v="7"/>
    <n v="0"/>
    <n v="125.5626"/>
    <s v="Utilities"/>
  </r>
  <r>
    <s v="Pacific Gas and Electric Senior Unsecured (Domestic)"/>
    <s v="Q1 2013"/>
    <x v="0"/>
    <n v="41364"/>
    <n v="1.08"/>
    <n v="1.49"/>
    <n v="1.27"/>
    <n v="18.27"/>
    <n v="12.63"/>
    <n v="15.22"/>
    <n v="128.1"/>
    <n v="44.63"/>
    <n v="84.04"/>
    <n v="45.66"/>
    <n v="37.5"/>
    <n v="84.04"/>
    <n v="45.66"/>
    <n v="37.5"/>
    <n v="7"/>
    <n v="7"/>
    <n v="0"/>
    <n v="134.09479999999999"/>
    <s v="Utilities"/>
  </r>
  <r>
    <s v="Pacific Gas and Electric Senior Unsecured (Domestic)"/>
    <s v="Q2 2013"/>
    <x v="0"/>
    <n v="41455"/>
    <n v="1.0900000000000001"/>
    <n v="1.55"/>
    <n v="1.28"/>
    <n v="19.940000000000001"/>
    <n v="14.44"/>
    <n v="16.93"/>
    <n v="129.80000000000001"/>
    <n v="44.03"/>
    <n v="88.13"/>
    <n v="46.85"/>
    <n v="38.81"/>
    <n v="88.13"/>
    <n v="46.85"/>
    <n v="38.81"/>
    <n v="7"/>
    <n v="7"/>
    <n v="0"/>
    <n v="157.8038"/>
    <s v="Utilities"/>
  </r>
  <r>
    <s v="Pacific Gas and Electric Senior Unsecured (Domestic)"/>
    <s v="Q3 2013"/>
    <x v="0"/>
    <n v="41547"/>
    <n v="1.06"/>
    <n v="1.54"/>
    <n v="1.25"/>
    <n v="21.54"/>
    <n v="15.29"/>
    <n v="18.52"/>
    <n v="130.5"/>
    <n v="42.66"/>
    <n v="88.94"/>
    <n v="47.07"/>
    <n v="37.94"/>
    <n v="88.94"/>
    <n v="47.07"/>
    <n v="37.94"/>
    <n v="7"/>
    <n v="7"/>
    <n v="0"/>
    <n v="168.40129999999999"/>
    <s v="Utilities"/>
  </r>
  <r>
    <s v="Pacific Gas and Electric Senior Unsecured (Domestic)"/>
    <s v="Q4 2013"/>
    <x v="0"/>
    <n v="41639"/>
    <n v="1.0900000000000001"/>
    <n v="1.61"/>
    <n v="1.29"/>
    <n v="19.54"/>
    <n v="12.07"/>
    <n v="16.48"/>
    <n v="133.5"/>
    <n v="43.71"/>
    <n v="88.26"/>
    <n v="46.88"/>
    <n v="38.58"/>
    <n v="88.26"/>
    <n v="46.88"/>
    <n v="38.58"/>
    <n v="7"/>
    <n v="7"/>
    <n v="0"/>
    <n v="225.16069999999999"/>
    <s v="Utilities"/>
  </r>
  <r>
    <s v="Pacific Gas and Electric Senior Unsecured (Domestic)"/>
    <s v="Q1 2014"/>
    <x v="0"/>
    <n v="41729"/>
    <n v="1.08"/>
    <n v="1.59"/>
    <n v="1.28"/>
    <n v="17.32"/>
    <n v="12.8"/>
    <n v="14.29"/>
    <n v="135.5"/>
    <n v="44.4"/>
    <n v="85.62"/>
    <n v="45.97"/>
    <n v="38.01"/>
    <n v="86.25"/>
    <n v="46.31"/>
    <n v="38.29"/>
    <n v="7"/>
    <n v="7"/>
    <n v="0"/>
    <n v="264.72410000000002"/>
    <s v="Utilities"/>
  </r>
  <r>
    <s v="Pacific Gas and Electric Senior Unsecured (Domestic)"/>
    <s v="Q2 2014"/>
    <x v="0"/>
    <n v="41820"/>
    <n v="1.1299999999999999"/>
    <n v="1.77"/>
    <n v="1.35"/>
    <n v="18.87"/>
    <n v="14.2"/>
    <n v="15.87"/>
    <n v="137.9"/>
    <n v="42.76"/>
    <n v="92.18"/>
    <n v="47.15"/>
    <n v="39.42"/>
    <n v="95.52"/>
    <n v="48.85"/>
    <n v="40.840000000000003"/>
    <n v="7"/>
    <n v="7"/>
    <n v="0"/>
    <n v="257.78949999999998"/>
    <s v="Utilities"/>
  </r>
  <r>
    <s v="Pacific Gas and Electric Senior Unsecured (Domestic)"/>
    <s v="Q3 2014"/>
    <x v="0"/>
    <n v="41912"/>
    <n v="1.18"/>
    <n v="1.8"/>
    <n v="1.42"/>
    <n v="16.649999999999999"/>
    <n v="11.93"/>
    <n v="13.88"/>
    <n v="149.30000000000001"/>
    <n v="37.83"/>
    <n v="106.54"/>
    <n v="50.48"/>
    <n v="40.299999999999997"/>
    <n v="111.04"/>
    <n v="52.62"/>
    <n v="42"/>
    <n v="7"/>
    <n v="7"/>
    <n v="0"/>
    <n v="215.01939999999999"/>
    <s v="Utilities"/>
  </r>
  <r>
    <s v="Pacific Gas and Electric Senior Unsecured (Domestic)"/>
    <s v="Q4 2014"/>
    <x v="0"/>
    <n v="42004"/>
    <n v="1.34"/>
    <n v="1.88"/>
    <n v="1.62"/>
    <n v="14.61"/>
    <n v="9.1999999999999993"/>
    <n v="11.85"/>
    <n v="147.80000000000001"/>
    <n v="37.549999999999997"/>
    <n v="116.2"/>
    <n v="53.75"/>
    <n v="43.64"/>
    <n v="116.2"/>
    <n v="53.75"/>
    <n v="43.64"/>
    <n v="7"/>
    <n v="7"/>
    <n v="0"/>
    <n v="281.2901"/>
    <s v="Utilities"/>
  </r>
  <r>
    <s v="Pacific Gas and Electric Senior Unsecured (Domestic)"/>
    <s v="Q1 2015"/>
    <x v="0"/>
    <n v="42094"/>
    <n v="1.4"/>
    <n v="1.93"/>
    <n v="1.71"/>
    <n v="12.03"/>
    <n v="9.1999999999999993"/>
    <n v="9.41"/>
    <n v="147.30000000000001"/>
    <n v="35.46"/>
    <n v="125.33"/>
    <n v="55.62"/>
    <n v="44.45"/>
    <n v="125.33"/>
    <n v="55.62"/>
    <n v="44.45"/>
    <n v="7"/>
    <n v="7"/>
    <n v="0"/>
    <n v="333.51330000000002"/>
    <s v="Utilities"/>
  </r>
  <r>
    <s v="Pacific Gas and Electric Senior Unsecured (Domestic)"/>
    <s v="Q2 2015"/>
    <x v="0"/>
    <n v="42185"/>
    <n v="1.61"/>
    <n v="2.54"/>
    <n v="1.97"/>
    <n v="15.02"/>
    <n v="12.06"/>
    <n v="12.39"/>
    <n v="149.19999999999999"/>
    <n v="30.22"/>
    <n v="169.51"/>
    <n v="62.9"/>
    <n v="51.22"/>
    <n v="169.51"/>
    <n v="62.9"/>
    <n v="51.22"/>
    <n v="7"/>
    <n v="7"/>
    <n v="0"/>
    <n v="346.45800000000003"/>
    <s v="Utilities"/>
  </r>
  <r>
    <s v="Pacific Gas and Electric Senior Unsecured (Domestic)"/>
    <s v="Q3 2015"/>
    <x v="0"/>
    <n v="42277"/>
    <n v="1.81"/>
    <n v="2.56"/>
    <n v="2.21"/>
    <n v="15.03"/>
    <n v="12.28"/>
    <n v="12.62"/>
    <n v="160.9"/>
    <n v="25.21"/>
    <n v="216.5"/>
    <n v="68.400000000000006"/>
    <n v="54.58"/>
    <n v="216.5"/>
    <n v="68.400000000000006"/>
    <n v="54.58"/>
    <n v="7"/>
    <n v="7"/>
    <n v="0"/>
    <n v="334.60910000000001"/>
    <s v="Utilities"/>
  </r>
  <r>
    <s v="Pacific Gas and Electric Senior Unsecured (Domestic)"/>
    <s v="Q4 2015"/>
    <x v="0"/>
    <n v="42369"/>
    <n v="1.89"/>
    <n v="3.38"/>
    <n v="2.2999999999999998"/>
    <n v="12.55"/>
    <n v="9.16"/>
    <n v="10.39"/>
    <n v="180.9"/>
    <n v="18.68"/>
    <n v="340.33"/>
    <n v="77.290000000000006"/>
    <n v="63.58"/>
    <n v="340.33"/>
    <n v="77.290000000000006"/>
    <n v="63.58"/>
    <n v="7"/>
    <n v="7"/>
    <n v="0"/>
    <n v="322.78410000000002"/>
    <s v="Utilities"/>
  </r>
  <r>
    <s v="Pacific Gas and Electric Senior Unsecured (Domestic)"/>
    <s v="Q1 2016"/>
    <x v="0"/>
    <n v="42460"/>
    <n v="2.2000000000000002"/>
    <n v="3.1"/>
    <n v="2.66"/>
    <n v="9.91"/>
    <n v="8.06"/>
    <n v="8.16"/>
    <n v="218.3"/>
    <n v="11.43"/>
    <n v="604.52"/>
    <n v="85.81"/>
    <n v="69.099999999999994"/>
    <n v="604.52"/>
    <n v="85.81"/>
    <n v="69.099999999999994"/>
    <n v="7"/>
    <n v="7"/>
    <n v="0"/>
    <n v="275.92360000000002"/>
    <s v="Utilities"/>
  </r>
  <r>
    <s v="Valeant Senior Unsecured (Foreign)"/>
    <s v="Q1 2012"/>
    <x v="16"/>
    <n v="40999"/>
    <n v="6.75"/>
    <n v="24.4"/>
    <n v="23.24"/>
    <n v="2.72"/>
    <n v="2.61"/>
    <n v="0.6"/>
    <n v="102"/>
    <n v="29.93"/>
    <n v="168.06"/>
    <n v="61.87"/>
    <n v="50.3"/>
    <n v="171.62"/>
    <n v="63.18"/>
    <n v="51.37"/>
    <n v="14"/>
    <n v="14"/>
    <n v="0"/>
    <n v="16327.849899999999"/>
    <s v="Healthcare"/>
  </r>
  <r>
    <s v="Valeant Senior Unsecured (Foreign)"/>
    <s v="Q2 2012"/>
    <x v="16"/>
    <n v="41090"/>
    <n v="6.78"/>
    <n v="29.61"/>
    <n v="28.06"/>
    <n v="3.07"/>
    <n v="2.93"/>
    <n v="0.86"/>
    <n v="100.6"/>
    <n v="26.36"/>
    <n v="199.06"/>
    <n v="65.41"/>
    <n v="52.47"/>
    <n v="204.34"/>
    <n v="67.14"/>
    <n v="53.86"/>
    <n v="14"/>
    <n v="14"/>
    <n v="0"/>
    <n v="13542.844999999999"/>
    <s v="Healthcare"/>
  </r>
  <r>
    <s v="Valeant Senior Unsecured (Foreign)"/>
    <s v="Q3 2012"/>
    <x v="16"/>
    <n v="41182"/>
    <n v="7"/>
    <n v="44.32"/>
    <n v="42.82"/>
    <n v="2.2799999999999998"/>
    <n v="1.79"/>
    <n v="0.25"/>
    <n v="116"/>
    <n v="26.76"/>
    <n v="196.1"/>
    <n v="65.02"/>
    <n v="52.47"/>
    <n v="201.58"/>
    <n v="66.84"/>
    <n v="53.94"/>
    <n v="14"/>
    <n v="14"/>
    <n v="0"/>
    <n v="16707.657599999999"/>
    <s v="Healthcare"/>
  </r>
  <r>
    <s v="Valeant Senior Unsecured (Foreign)"/>
    <s v="Q4 2012"/>
    <x v="16"/>
    <n v="41274"/>
    <n v="9.4600000000000009"/>
    <n v="138.24"/>
    <n v="126.6"/>
    <n v="1.32"/>
    <n v="1.1599999999999999"/>
    <n v="-0.6"/>
    <n v="162.9"/>
    <n v="20.71"/>
    <n v="283.41000000000003"/>
    <n v="71.510000000000005"/>
    <n v="58.69"/>
    <n v="296.33"/>
    <n v="74.77"/>
    <n v="61.37"/>
    <n v="14"/>
    <n v="14"/>
    <n v="0"/>
    <n v="18123.556400000001"/>
    <s v="Healthcare"/>
  </r>
  <r>
    <s v="Valeant Senior Unsecured (Foreign)"/>
    <s v="Q1 2013"/>
    <x v="16"/>
    <n v="41364"/>
    <n v="8.18"/>
    <n v="78.540000000000006"/>
    <n v="75.47"/>
    <n v="2.95"/>
    <n v="2.86"/>
    <n v="0.75"/>
    <n v="155.30000000000001"/>
    <n v="20.51"/>
    <n v="287.91000000000003"/>
    <n v="72.709999999999994"/>
    <n v="59.06"/>
    <n v="295.99"/>
    <n v="74.75"/>
    <n v="60.72"/>
    <n v="14"/>
    <n v="14"/>
    <n v="0"/>
    <n v="22791.858400000001"/>
    <s v="Healthcare"/>
  </r>
  <r>
    <s v="Valeant Senior Unsecured (Foreign)"/>
    <s v="Q2 2013"/>
    <x v="16"/>
    <n v="41455"/>
    <n v="5.91"/>
    <n v="56.85"/>
    <n v="43.47"/>
    <n v="2.6"/>
    <n v="2.5299999999999998"/>
    <n v="0.8"/>
    <n v="176.8"/>
    <n v="28.83"/>
    <n v="183.2"/>
    <n v="63.33"/>
    <n v="52.81"/>
    <n v="189.29"/>
    <n v="65.430000000000007"/>
    <n v="54.56"/>
    <n v="14"/>
    <n v="14"/>
    <n v="0"/>
    <n v="28637.822400000001"/>
    <s v="Healthcare"/>
  </r>
  <r>
    <s v="Valeant Senior Unsecured (Foreign)"/>
    <s v="Q2 2014"/>
    <x v="16"/>
    <n v="41820"/>
    <n v="7.6"/>
    <n v="396.67"/>
    <n v="384.51"/>
    <n v="3.16"/>
    <n v="2.69"/>
    <n v="1.47"/>
    <n v="241.2"/>
    <n v="18.850000000000001"/>
    <n v="317.83"/>
    <n v="75.17"/>
    <n v="61.15"/>
    <n v="322.8"/>
    <n v="76.349999999999994"/>
    <n v="62.11"/>
    <n v="14"/>
    <n v="14"/>
    <n v="0"/>
    <n v="42227.553"/>
    <s v="Healthcare"/>
  </r>
  <r>
    <s v="Valeant Senior Unsecured (Foreign)"/>
    <s v="Q3 2014"/>
    <x v="16"/>
    <n v="41912"/>
    <n v="4.72"/>
    <n v="10.050000000000001"/>
    <n v="9.5500000000000007"/>
    <n v="4.3499999999999996"/>
    <n v="4.1900000000000004"/>
    <n v="2.65"/>
    <n v="258.39999999999998"/>
    <n v="18.93"/>
    <n v="297.77"/>
    <n v="72.459999999999994"/>
    <n v="57.59"/>
    <n v="310.97000000000003"/>
    <n v="75.67"/>
    <n v="60.14"/>
    <n v="14"/>
    <n v="14"/>
    <n v="0"/>
    <n v="43732.360999999997"/>
    <s v="Healthcare"/>
  </r>
  <r>
    <s v="Valeant Senior Unsecured (Foreign)"/>
    <s v="Q4 2014"/>
    <x v="16"/>
    <n v="42004"/>
    <n v="3.99"/>
    <n v="7.61"/>
    <n v="7.45"/>
    <n v="4.87"/>
    <n v="4.51"/>
    <n v="2.69"/>
    <n v="224.9"/>
    <n v="20.07"/>
    <n v="281.91000000000003"/>
    <n v="73.81"/>
    <n v="57.89"/>
    <n v="281.93"/>
    <n v="73.819999999999993"/>
    <n v="57.89"/>
    <n v="14"/>
    <n v="14"/>
    <n v="0"/>
    <n v="47887.440799999997"/>
    <s v="Healthcare"/>
  </r>
  <r>
    <s v="Valeant Senior Unsecured (Foreign)"/>
    <s v="Q1 2015"/>
    <x v="16"/>
    <n v="42094"/>
    <n v="6.1"/>
    <n v="11.75"/>
    <n v="10.91"/>
    <n v="3.28"/>
    <n v="3.06"/>
    <n v="1.92"/>
    <n v="297.8"/>
    <n v="16.73"/>
    <n v="393.87"/>
    <n v="79.45"/>
    <n v="67.150000000000006"/>
    <n v="395.74"/>
    <n v="79.83"/>
    <n v="67.47"/>
    <n v="14"/>
    <n v="14"/>
    <n v="0"/>
    <n v="67548.876999999993"/>
    <s v="Healthcare"/>
  </r>
  <r>
    <s v="Valeant Senior Unsecured (Foreign)"/>
    <s v="Q2 2015"/>
    <x v="16"/>
    <n v="42185"/>
    <n v="7.17"/>
    <n v="14.03"/>
    <n v="13.59"/>
    <n v="2.37"/>
    <n v="2.25"/>
    <n v="0.83"/>
    <n v="412.7"/>
    <n v="13.31"/>
    <n v="461.85"/>
    <n v="80.900000000000006"/>
    <n v="62.66"/>
    <n v="470.86"/>
    <n v="82.48"/>
    <n v="63.88"/>
    <n v="14"/>
    <n v="14"/>
    <n v="0"/>
    <n v="76190.117499999993"/>
    <s v="Healthcare"/>
  </r>
  <r>
    <s v="Valeant Senior Unsecured (Foreign)"/>
    <s v="Q3 2015"/>
    <x v="16"/>
    <n v="42277"/>
    <n v="6.98"/>
    <n v="15.71"/>
    <n v="14.99"/>
    <n v="2.79"/>
    <n v="2.67"/>
    <n v="1.07"/>
    <n v="420.2"/>
    <n v="13.09"/>
    <n v="466.79"/>
    <n v="80.8"/>
    <n v="62.28"/>
    <n v="477.72"/>
    <n v="82.69"/>
    <n v="63.74"/>
    <n v="14"/>
    <n v="14"/>
    <n v="0"/>
    <n v="60997.894699999997"/>
    <s v="Healthcare"/>
  </r>
  <r>
    <s v="Valeant Senior Unsecured (Foreign)"/>
    <s v="Q4 2015"/>
    <x v="16"/>
    <n v="42369"/>
    <n v="7.24"/>
    <n v="19.649999999999999"/>
    <n v="19.27"/>
    <n v="2.5"/>
    <n v="2.33"/>
    <n v="0.51"/>
    <n v="432.5"/>
    <n v="12.07"/>
    <n v="501.93"/>
    <n v="81.540000000000006"/>
    <n v="61.81"/>
    <n v="515.58000000000004"/>
    <n v="83.76"/>
    <n v="63.49"/>
    <n v="14"/>
    <n v="15"/>
    <n v="0"/>
    <n v="34471.214899999999"/>
    <s v="Healthcare"/>
  </r>
  <r>
    <s v="Valeant Senior Unsecured (Foreign)"/>
    <s v="Q1 2016"/>
    <x v="17"/>
    <n v="42460"/>
    <n v="7.58"/>
    <n v="29.68"/>
    <n v="28.46"/>
    <n v="1.91"/>
    <n v="1.76"/>
    <n v="0.16"/>
    <n v="426.6"/>
    <n v="11.54"/>
    <n v="541.99"/>
    <n v="82.91"/>
    <n v="63.86"/>
    <n v="553.67999999999995"/>
    <n v="84.7"/>
    <n v="65.239999999999995"/>
    <n v="15"/>
    <n v="16"/>
    <n v="1"/>
    <n v="8998.6494000000002"/>
    <s v="Healthcare"/>
  </r>
  <r>
    <s v="Pfizer Senior Unsecured (Domestic)"/>
    <s v="Q4 2001"/>
    <x v="15"/>
    <n v="37256"/>
    <n v="0.02"/>
    <n v="0.83"/>
    <n v="0.02"/>
    <n v="21.75"/>
    <n v="16.21"/>
    <n v="19.38"/>
    <n v="125"/>
    <n v="46.72"/>
    <n v="14.26"/>
    <n v="9.6"/>
    <n v="6.66"/>
    <n v="48.5"/>
    <n v="32.659999999999997"/>
    <n v="22.66"/>
    <n v="1"/>
    <n v="1"/>
    <n v="0"/>
    <n v="250138.45"/>
    <s v="Healthcare"/>
  </r>
  <r>
    <s v="Pfizer Senior Unsecured (Domestic)"/>
    <s v="Q1 2002"/>
    <x v="15"/>
    <n v="37346"/>
    <n v="0.04"/>
    <n v="0.94"/>
    <n v="0.04"/>
    <n v="57.79"/>
    <n v="45.45"/>
    <n v="53.12"/>
    <n v="58"/>
    <n v="47.62"/>
    <n v="13.11"/>
    <n v="8.6"/>
    <n v="6.24"/>
    <n v="52.49"/>
    <n v="34.42"/>
    <n v="24.99"/>
    <n v="1"/>
    <n v="1"/>
    <n v="0"/>
    <n v="248164.85490000001"/>
    <s v="Healthcare"/>
  </r>
  <r>
    <s v="Pfizer Senior Unsecured (Domestic)"/>
    <s v="Q2 2002"/>
    <x v="15"/>
    <n v="37437"/>
    <n v="-0.01"/>
    <n v="1.05"/>
    <n v="-0.02"/>
    <n v="50.15"/>
    <n v="35.340000000000003"/>
    <n v="45.33"/>
    <n v="55"/>
    <n v="44.24"/>
    <n v="16.309999999999999"/>
    <n v="10.15"/>
    <n v="7.22"/>
    <n v="60.74"/>
    <n v="37.79"/>
    <n v="26.87"/>
    <n v="1"/>
    <n v="1"/>
    <n v="0"/>
    <n v="216638.345"/>
    <s v="Healthcare"/>
  </r>
  <r>
    <s v="Pfizer Senior Unsecured (Domestic)"/>
    <s v="Q3 2002"/>
    <x v="15"/>
    <n v="37528"/>
    <n v="0.1"/>
    <n v="1.25"/>
    <n v="0.11"/>
    <n v="45.93"/>
    <n v="37.380000000000003"/>
    <n v="42.16"/>
    <n v="73"/>
    <n v="42.23"/>
    <n v="16.45"/>
    <n v="9.52"/>
    <n v="6.95"/>
    <n v="72.849999999999994"/>
    <n v="42.15"/>
    <n v="30.77"/>
    <n v="1"/>
    <n v="1"/>
    <n v="0"/>
    <n v="176114.6471"/>
    <s v="Healthcare"/>
  </r>
  <r>
    <s v="Pfizer Senior Unsecured (Domestic)"/>
    <s v="Q4 2002"/>
    <x v="15"/>
    <n v="37621"/>
    <n v="-0.06"/>
    <n v="0.96"/>
    <n v="-0.06"/>
    <n v="59.8"/>
    <n v="48.4"/>
    <n v="56.34"/>
    <n v="65"/>
    <n v="43.04"/>
    <n v="15.74"/>
    <n v="9.89"/>
    <n v="6.77"/>
    <n v="59.19"/>
    <n v="37.18"/>
    <n v="25.47"/>
    <n v="1"/>
    <n v="1"/>
    <n v="0"/>
    <n v="188372.34"/>
    <s v="Healthcare"/>
  </r>
  <r>
    <s v="Pfizer Senior Unsecured (Domestic)"/>
    <s v="Q2 2003"/>
    <x v="15"/>
    <n v="37801"/>
    <n v="-7.0000000000000007E-2"/>
    <n v="1.1399999999999999"/>
    <n v="-0.08"/>
    <n v="54.04"/>
    <n v="42.3"/>
    <n v="40.43"/>
    <n v="70"/>
    <n v="56.37"/>
    <n v="9.5500000000000007"/>
    <n v="7.88"/>
    <n v="5.4"/>
    <n v="21.23"/>
    <n v="17.52"/>
    <n v="12.01"/>
    <n v="1"/>
    <n v="1"/>
    <n v="0"/>
    <n v="251123.0907"/>
    <s v="Healthcare"/>
  </r>
  <r>
    <s v="Pfizer Senior Unsecured (Domestic)"/>
    <s v="Q3 2003"/>
    <x v="15"/>
    <n v="37892"/>
    <n v="0.09"/>
    <n v="1.26"/>
    <n v="0.11"/>
    <n v="57.69"/>
    <n v="47.41"/>
    <n v="40.42"/>
    <n v="64"/>
    <n v="56.89"/>
    <n v="9.4"/>
    <n v="7.63"/>
    <n v="5.36"/>
    <n v="23.11"/>
    <n v="18.77"/>
    <n v="13.19"/>
    <n v="1"/>
    <n v="1"/>
    <n v="0"/>
    <n v="272517.84000000003"/>
    <s v="Healthcare"/>
  </r>
  <r>
    <s v="Pfizer Senior Unsecured (Domestic)"/>
    <s v="Q4 2003"/>
    <x v="15"/>
    <n v="37986"/>
    <n v="0.15"/>
    <n v="1.05"/>
    <n v="0.19"/>
    <n v="78.930000000000007"/>
    <n v="67.52"/>
    <n v="58.95"/>
    <n v="85"/>
    <n v="55.8"/>
    <n v="8.8000000000000007"/>
    <n v="7.2"/>
    <n v="4.93"/>
    <n v="22.29"/>
    <n v="18.23"/>
    <n v="12.48"/>
    <n v="1"/>
    <n v="1"/>
    <n v="0"/>
    <n v="233219.34289999999"/>
    <s v="Healthcare"/>
  </r>
  <r>
    <s v="Pfizer Senior Unsecured (Domestic)"/>
    <s v="Q1 2004"/>
    <x v="15"/>
    <n v="38074"/>
    <n v="0.2"/>
    <n v="1.21"/>
    <n v="0.26"/>
    <n v="96.22"/>
    <n v="82.4"/>
    <n v="74.48"/>
    <n v="58"/>
    <n v="56.29"/>
    <n v="10.35"/>
    <n v="8.2200000000000006"/>
    <n v="5.84"/>
    <n v="25.83"/>
    <n v="20.53"/>
    <n v="14.59"/>
    <n v="1"/>
    <n v="1"/>
    <n v="0"/>
    <n v="269532.57"/>
    <s v="Healthcare"/>
  </r>
  <r>
    <s v="Pfizer Senior Unsecured (Domestic)"/>
    <s v="Q2 2004"/>
    <x v="15"/>
    <n v="38165"/>
    <n v="7.0000000000000007E-2"/>
    <n v="1.22"/>
    <n v="0.1"/>
    <n v="66.73"/>
    <n v="57.66"/>
    <n v="49.52"/>
    <n v="73"/>
    <n v="55.43"/>
    <n v="10.14"/>
    <n v="7.9"/>
    <n v="5.64"/>
    <n v="28.44"/>
    <n v="22.14"/>
    <n v="15.81"/>
    <n v="1"/>
    <n v="1"/>
    <n v="0"/>
    <n v="261651.21660000001"/>
    <s v="Healthcare"/>
  </r>
  <r>
    <s v="Pfizer Senior Unsecured (Domestic)"/>
    <s v="Q3 2004"/>
    <x v="15"/>
    <n v="38256"/>
    <n v="0.01"/>
    <n v="1.08"/>
    <n v="0.01"/>
    <n v="64.650000000000006"/>
    <n v="56.93"/>
    <n v="50.27"/>
    <n v="88"/>
    <n v="55.78"/>
    <n v="11.63"/>
    <n v="9.1199999999999992"/>
    <n v="6.51"/>
    <n v="27.51"/>
    <n v="21.58"/>
    <n v="15.39"/>
    <n v="1"/>
    <n v="1"/>
    <n v="0"/>
    <n v="255367.37959999999"/>
    <s v="Healthcare"/>
  </r>
  <r>
    <s v="Pfizer Senior Unsecured (Domestic)"/>
    <s v="Q4 2004"/>
    <x v="15"/>
    <n v="38352"/>
    <n v="-0.06"/>
    <n v="1.0900000000000001"/>
    <n v="-0.08"/>
    <n v="46.93"/>
    <n v="37.65"/>
    <n v="36.69"/>
    <n v="128"/>
    <n v="55.05"/>
    <n v="10.66"/>
    <n v="8.3800000000000008"/>
    <n v="5.89"/>
    <n v="27.16"/>
    <n v="21.36"/>
    <n v="14.99"/>
    <n v="1"/>
    <n v="1"/>
    <n v="0"/>
    <n v="223369.46"/>
    <s v="Healthcare"/>
  </r>
  <r>
    <s v="Pfizer Senior Unsecured (Domestic)"/>
    <s v="Q1 2005"/>
    <x v="15"/>
    <n v="38445"/>
    <n v="-0.1"/>
    <n v="1.17"/>
    <n v="-0.13"/>
    <n v="44.04"/>
    <n v="40.380000000000003"/>
    <n v="33.28"/>
    <n v="127"/>
    <n v="54.78"/>
    <n v="9.52"/>
    <n v="7.36"/>
    <n v="5.23"/>
    <n v="29.37"/>
    <n v="22.7"/>
    <n v="16.13"/>
    <n v="1"/>
    <n v="1"/>
    <n v="0"/>
    <n v="200948.97"/>
    <s v="Healthcare"/>
  </r>
  <r>
    <s v="Pfizer Senior Unsecured (Domestic)"/>
    <s v="Q2 2005"/>
    <x v="15"/>
    <n v="38536"/>
    <n v="-0.08"/>
    <n v="0.76"/>
    <n v="-0.11"/>
    <n v="40.53"/>
    <n v="36.17"/>
    <n v="28.98"/>
    <n v="122"/>
    <n v="58"/>
    <n v="8.4499999999999993"/>
    <n v="7.06"/>
    <n v="4.91"/>
    <n v="19.559999999999999"/>
    <n v="16.36"/>
    <n v="11.38"/>
    <n v="1"/>
    <n v="1"/>
    <n v="0"/>
    <n v="194434.24619999999"/>
    <s v="Healthcare"/>
  </r>
  <r>
    <s v="Pfizer Senior Unsecured (Domestic)"/>
    <s v="Q3 2005"/>
    <x v="15"/>
    <n v="38627"/>
    <n v="-0.06"/>
    <n v="0.74"/>
    <n v="-0.08"/>
    <n v="43.66"/>
    <n v="39.6"/>
    <n v="32.46"/>
    <n v="122"/>
    <n v="60.39"/>
    <n v="8.1"/>
    <n v="6.86"/>
    <n v="4.91"/>
    <n v="18.18"/>
    <n v="15.38"/>
    <n v="11"/>
    <n v="1"/>
    <n v="1"/>
    <n v="0"/>
    <n v="199740.58730000001"/>
    <s v="Healthcare"/>
  </r>
  <r>
    <s v="Pfizer Senior Unsecured (Domestic)"/>
    <s v="Q4 2005"/>
    <x v="15"/>
    <n v="38717"/>
    <n v="-0.21"/>
    <n v="1.17"/>
    <n v="-0.28000000000000003"/>
    <n v="35.700000000000003"/>
    <n v="27.98"/>
    <n v="25.54"/>
    <n v="141"/>
    <n v="56.08"/>
    <n v="9.65"/>
    <n v="7.58"/>
    <n v="5.43"/>
    <n v="27.27"/>
    <n v="21.43"/>
    <n v="15.33"/>
    <n v="1"/>
    <n v="1"/>
    <n v="0"/>
    <n v="184063.76759999999"/>
    <s v="Healthcare"/>
  </r>
  <r>
    <s v="Pfizer Senior Unsecured (Domestic)"/>
    <s v="Q1 2006"/>
    <x v="15"/>
    <n v="38809"/>
    <n v="-0.19"/>
    <n v="0.75"/>
    <n v="-0.25"/>
    <n v="31.66"/>
    <n v="29.35"/>
    <n v="24.2"/>
    <n v="181"/>
    <n v="61.48"/>
    <n v="9.35"/>
    <n v="8.02"/>
    <n v="5.76"/>
    <n v="16.62"/>
    <n v="14.25"/>
    <n v="10.24"/>
    <n v="1"/>
    <n v="1"/>
    <n v="0"/>
    <n v="171658.52"/>
    <s v="Healthcare"/>
  </r>
  <r>
    <s v="Pfizer Senior Unsecured (Domestic)"/>
    <s v="Q2 2006"/>
    <x v="15"/>
    <n v="38900"/>
    <n v="-0.26"/>
    <n v="0.59"/>
    <n v="-0.35"/>
    <n v="43.53"/>
    <n v="37.24"/>
    <n v="31.96"/>
    <n v="116"/>
    <n v="61.26"/>
    <n v="7.96"/>
    <n v="7.01"/>
    <n v="4.8899999999999997"/>
    <n v="13.48"/>
    <n v="11.87"/>
    <n v="8.27"/>
    <n v="1"/>
    <n v="1"/>
    <n v="0"/>
    <n v="182598.54430000001"/>
    <s v="Healthcare"/>
  </r>
  <r>
    <s v="Pfizer Senior Unsecured (Domestic)"/>
    <s v="Q3 2006"/>
    <x v="15"/>
    <n v="38991"/>
    <n v="-0.22"/>
    <n v="0.51"/>
    <n v="-0.3"/>
    <n v="52.76"/>
    <n v="44.32"/>
    <n v="39.71"/>
    <n v="102"/>
    <n v="64.069999999999993"/>
    <n v="7.98"/>
    <n v="7.15"/>
    <n v="5.12"/>
    <n v="11.57"/>
    <n v="10.37"/>
    <n v="7.43"/>
    <n v="1"/>
    <n v="2"/>
    <n v="0"/>
    <n v="171130.36319999999"/>
    <s v="Healthcare"/>
  </r>
  <r>
    <s v="Pfizer Senior Unsecured (Domestic)"/>
    <s v="Q4 2006"/>
    <x v="10"/>
    <n v="39082"/>
    <n v="-0.99"/>
    <n v="0.54"/>
    <n v="-1.34"/>
    <n v="32.75"/>
    <n v="27.56"/>
    <n v="22.01"/>
    <n v="118"/>
    <n v="61.64"/>
    <n v="7.76"/>
    <n v="6.98"/>
    <n v="4.8"/>
    <n v="11.17"/>
    <n v="10.050000000000001"/>
    <n v="6.91"/>
    <n v="2"/>
    <n v="2"/>
    <n v="1"/>
    <n v="204488.21059999999"/>
    <s v="Healthcare"/>
  </r>
  <r>
    <s v="Pfizer Senior Unsecured (Domestic)"/>
    <s v="Q1 2007"/>
    <x v="10"/>
    <n v="39173"/>
    <n v="-0.74"/>
    <n v="0.49"/>
    <n v="-0.99"/>
    <n v="39.94"/>
    <n v="35.74"/>
    <n v="31.74"/>
    <n v="155"/>
    <n v="65.5"/>
    <n v="6.58"/>
    <n v="5.97"/>
    <n v="4.32"/>
    <n v="10.220000000000001"/>
    <n v="9.27"/>
    <n v="6.71"/>
    <n v="2"/>
    <n v="2"/>
    <n v="0"/>
    <n v="184511.6"/>
    <s v="Healthcare"/>
  </r>
  <r>
    <s v="Pfizer Senior Unsecured (Domestic)"/>
    <s v="Q2 2007"/>
    <x v="10"/>
    <n v="39264"/>
    <n v="-0.72"/>
    <n v="0.57999999999999996"/>
    <n v="-0.99"/>
    <n v="102.67"/>
    <n v="71.52"/>
    <n v="65.72"/>
    <n v="39"/>
    <n v="61.58"/>
    <n v="8.48"/>
    <n v="7.57"/>
    <n v="5.23"/>
    <n v="12.06"/>
    <n v="10.76"/>
    <n v="7.44"/>
    <n v="2"/>
    <n v="2"/>
    <n v="0"/>
    <n v="177281.32310000001"/>
    <s v="Healthcare"/>
  </r>
  <r>
    <s v="Pfizer Senior Unsecured (Domestic)"/>
    <s v="Q3 2007"/>
    <x v="10"/>
    <n v="39355"/>
    <n v="-0.7"/>
    <n v="0.62"/>
    <n v="-0.96"/>
    <n v="78.41"/>
    <n v="61.1"/>
    <n v="58.52"/>
    <n v="69"/>
    <n v="61"/>
    <n v="9.07"/>
    <n v="8.02"/>
    <n v="5.54"/>
    <n v="13.04"/>
    <n v="11.54"/>
    <n v="7.97"/>
    <n v="2"/>
    <n v="2"/>
    <n v="0"/>
    <n v="177126.17290000001"/>
    <s v="Healthcare"/>
  </r>
  <r>
    <s v="Pfizer Senior Unsecured (Domestic)"/>
    <s v="Q4 2007"/>
    <x v="10"/>
    <n v="39447"/>
    <n v="-0.61"/>
    <n v="0.88"/>
    <n v="-0.83"/>
    <n v="33.340000000000003"/>
    <n v="21.5"/>
    <n v="25.01"/>
    <n v="134"/>
    <n v="56.32"/>
    <n v="11.23"/>
    <n v="9.35"/>
    <n v="6.35"/>
    <n v="20.18"/>
    <n v="16.79"/>
    <n v="11.4"/>
    <n v="2"/>
    <n v="2"/>
    <n v="0"/>
    <n v="166852.1379"/>
    <s v="Healthcare"/>
  </r>
  <r>
    <s v="Pfizer Senior Unsecured (Domestic)"/>
    <s v="Q1 2008"/>
    <x v="10"/>
    <n v="39537"/>
    <n v="-0.59"/>
    <n v="1.2"/>
    <n v="-0.82"/>
    <n v="40.18"/>
    <n v="34.130000000000003"/>
    <n v="29.7"/>
    <n v="142"/>
    <n v="56.8"/>
    <n v="12.05"/>
    <n v="9.6199999999999992"/>
    <n v="6.87"/>
    <n v="25.24"/>
    <n v="20.149999999999999"/>
    <n v="14.38"/>
    <n v="2"/>
    <n v="2"/>
    <n v="0"/>
    <n v="153677.53"/>
    <s v="Healthcare"/>
  </r>
  <r>
    <s v="Pfizer Senior Unsecured (Domestic)"/>
    <s v="Q2 2008"/>
    <x v="10"/>
    <n v="39628"/>
    <n v="-0.46"/>
    <n v="1.0900000000000001"/>
    <n v="-0.62"/>
    <n v="29.47"/>
    <n v="25.53"/>
    <n v="22.2"/>
    <n v="169"/>
    <n v="57.06"/>
    <n v="10.86"/>
    <n v="8.69"/>
    <n v="6.22"/>
    <n v="25.02"/>
    <n v="20.010000000000002"/>
    <n v="14.33"/>
    <n v="2"/>
    <n v="2"/>
    <n v="0"/>
    <n v="138686.53820000001"/>
    <s v="Healthcare"/>
  </r>
  <r>
    <s v="Pfizer Senior Unsecured (Domestic)"/>
    <s v="Q3 2008"/>
    <x v="10"/>
    <n v="39719"/>
    <n v="-0.47"/>
    <n v="1.04"/>
    <n v="-0.62"/>
    <n v="46.16"/>
    <n v="38.369999999999997"/>
    <n v="36.270000000000003"/>
    <n v="121"/>
    <n v="58.36"/>
    <n v="10.6"/>
    <n v="8.5299999999999994"/>
    <n v="6.21"/>
    <n v="24.22"/>
    <n v="19.5"/>
    <n v="14.18"/>
    <n v="2"/>
    <n v="2"/>
    <n v="0"/>
    <n v="116484.3823"/>
    <s v="Healthcare"/>
  </r>
  <r>
    <s v="Pfizer Senior Unsecured (Domestic)"/>
    <s v="Q4 2008"/>
    <x v="10"/>
    <n v="39813"/>
    <n v="-0.28999999999999998"/>
    <n v="1.02"/>
    <n v="-0.38"/>
    <n v="44.25"/>
    <n v="38.04"/>
    <n v="35.19"/>
    <n v="130"/>
    <n v="51.72"/>
    <n v="13.79"/>
    <n v="10.61"/>
    <n v="7.16"/>
    <n v="29.93"/>
    <n v="23.04"/>
    <n v="15.55"/>
    <n v="2"/>
    <n v="3"/>
    <n v="0"/>
    <n v="125823.1747"/>
    <s v="Healthcare"/>
  </r>
  <r>
    <s v="Pfizer Senior Unsecured (Domestic)"/>
    <s v="Q1 2009"/>
    <x v="14"/>
    <n v="39901"/>
    <n v="-0.26"/>
    <n v="1.74"/>
    <n v="-0.33"/>
    <n v="36.85"/>
    <n v="32.380000000000003"/>
    <n v="29.04"/>
    <n v="129"/>
    <n v="48.96"/>
    <n v="34.85"/>
    <n v="23.64"/>
    <n v="17.13"/>
    <n v="47.45"/>
    <n v="32.18"/>
    <n v="23.33"/>
    <n v="3"/>
    <n v="3"/>
    <n v="1"/>
    <n v="119471.66"/>
    <s v="Healthcare"/>
  </r>
  <r>
    <s v="Pfizer Senior Unsecured (Domestic)"/>
    <s v="Q2 2009"/>
    <x v="14"/>
    <n v="39992"/>
    <n v="-0.5"/>
    <n v="2.5"/>
    <n v="-0.64"/>
    <n v="15.29"/>
    <n v="13.83"/>
    <n v="11.56"/>
    <n v="270"/>
    <n v="45.2"/>
    <n v="50.39"/>
    <n v="31.01"/>
    <n v="22.87"/>
    <n v="62.48"/>
    <n v="38.450000000000003"/>
    <n v="28.35"/>
    <n v="3"/>
    <n v="3"/>
    <n v="0"/>
    <n v="94741.625700000004"/>
    <s v="Healthcare"/>
  </r>
  <r>
    <s v="Pfizer Senior Unsecured (Domestic)"/>
    <s v="Q3 2009"/>
    <x v="14"/>
    <n v="40083"/>
    <n v="-0.66"/>
    <n v="2.5299999999999998"/>
    <n v="-0.84"/>
    <n v="13.82"/>
    <n v="12.84"/>
    <n v="11.2"/>
    <n v="369"/>
    <n v="46.78"/>
    <n v="48.91"/>
    <n v="30.68"/>
    <n v="22.93"/>
    <n v="59.41"/>
    <n v="37.270000000000003"/>
    <n v="27.85"/>
    <n v="3"/>
    <n v="5"/>
    <n v="0"/>
    <n v="102519.48239999999"/>
    <s v="Healthcare"/>
  </r>
  <r>
    <s v="Pfizer Senior Unsecured (Domestic)"/>
    <s v="Q4 2009"/>
    <x v="1"/>
    <n v="40178"/>
    <n v="1.43"/>
    <n v="4.3600000000000003"/>
    <n v="2.0299999999999998"/>
    <n v="4.1900000000000004"/>
    <n v="3.23"/>
    <n v="0.36"/>
    <n v="464"/>
    <n v="42.24"/>
    <n v="47.76"/>
    <n v="31.05"/>
    <n v="20.28"/>
    <n v="53.8"/>
    <n v="34.979999999999997"/>
    <n v="22.85"/>
    <n v="5"/>
    <n v="5"/>
    <n v="2"/>
    <n v="132340.39139999999"/>
    <s v="Healthcare"/>
  </r>
  <r>
    <s v="Pfizer Senior Unsecured (Domestic)"/>
    <s v="Q1 2010"/>
    <x v="1"/>
    <n v="40272"/>
    <n v="1.72"/>
    <n v="4.1900000000000004"/>
    <n v="2.62"/>
    <n v="10.75"/>
    <n v="9.99"/>
    <n v="6.82"/>
    <n v="522"/>
    <n v="45.92"/>
    <n v="42.5"/>
    <n v="28.12"/>
    <n v="19.62"/>
    <n v="51.12"/>
    <n v="33.83"/>
    <n v="23.6"/>
    <n v="5"/>
    <n v="5"/>
    <n v="0"/>
    <n v="146793.29999999999"/>
    <s v="Healthcare"/>
  </r>
  <r>
    <s v="Pfizer Senior Unsecured (Domestic)"/>
    <s v="Q2 2011"/>
    <x v="1"/>
    <n v="40727"/>
    <n v="0.72"/>
    <n v="3.02"/>
    <n v="1.17"/>
    <n v="15.66"/>
    <n v="14.49"/>
    <n v="9.9499999999999993"/>
    <n v="404"/>
    <n v="45.14"/>
    <n v="40.15"/>
    <n v="27.34"/>
    <n v="18.239999999999998"/>
    <n v="46.89"/>
    <n v="31.92"/>
    <n v="21.29"/>
    <n v="5"/>
    <n v="5"/>
    <n v="0"/>
    <n v="137769.5655"/>
    <s v="Healthcare"/>
  </r>
  <r>
    <s v="Pfizer Senior Unsecured (Domestic)"/>
    <s v="Q3 2011"/>
    <x v="1"/>
    <n v="40818"/>
    <n v="0.53"/>
    <n v="2.9"/>
    <n v="0.85"/>
    <n v="14.98"/>
    <n v="13.77"/>
    <n v="9.66"/>
    <n v="423"/>
    <n v="45.89"/>
    <n v="39.1"/>
    <n v="26.91"/>
    <n v="18.05"/>
    <n v="45.33"/>
    <n v="31.19"/>
    <n v="20.92"/>
    <n v="5"/>
    <n v="5"/>
    <n v="0"/>
    <n v="161894.12729999999"/>
    <s v="Healthcare"/>
  </r>
  <r>
    <s v="Pfizer Senior Unsecured (Domestic)"/>
    <s v="Q4 2011"/>
    <x v="1"/>
    <n v="40908"/>
    <n v="0.52"/>
    <n v="2.61"/>
    <n v="0.84"/>
    <n v="12.89"/>
    <n v="10.5"/>
    <n v="7.2"/>
    <n v="396"/>
    <n v="43.69"/>
    <n v="42.27"/>
    <n v="28.73"/>
    <n v="18.579999999999998"/>
    <n v="47.13"/>
    <n v="32.03"/>
    <n v="20.71"/>
    <n v="5"/>
    <n v="5"/>
    <n v="0"/>
    <n v="135905.57279999999"/>
    <s v="Healthcare"/>
  </r>
  <r>
    <s v="Pfizer Senior Unsecured (Domestic)"/>
    <s v="Q1 2012"/>
    <x v="1"/>
    <n v="41000"/>
    <n v="0.63"/>
    <n v="2.6"/>
    <n v="1"/>
    <n v="16.190000000000001"/>
    <n v="15.15"/>
    <n v="10.49"/>
    <n v="390"/>
    <n v="44.81"/>
    <n v="40.090000000000003"/>
    <n v="27.33"/>
    <n v="18.059999999999999"/>
    <n v="46.69"/>
    <n v="31.83"/>
    <n v="21.04"/>
    <n v="5"/>
    <n v="5"/>
    <n v="0"/>
    <n v="163923"/>
    <s v="Healthcare"/>
  </r>
  <r>
    <s v="Pfizer Senior Unsecured (Domestic)"/>
    <s v="Q2 2012"/>
    <x v="1"/>
    <n v="41091"/>
    <n v="0.59"/>
    <n v="2.4300000000000002"/>
    <n v="0.9"/>
    <n v="17.22"/>
    <n v="16.02"/>
    <n v="12.88"/>
    <n v="378"/>
    <n v="43.48"/>
    <n v="38.6"/>
    <n v="26.04"/>
    <n v="16.88"/>
    <n v="48.24"/>
    <n v="32.54"/>
    <n v="21.1"/>
    <n v="5"/>
    <n v="5"/>
    <n v="0"/>
    <n v="169568.8413"/>
    <s v="Healthcare"/>
  </r>
  <r>
    <s v="Pfizer Senior Unsecured (Domestic)"/>
    <s v="Q3 2012"/>
    <x v="1"/>
    <n v="41182"/>
    <n v="0.7"/>
    <n v="2.6"/>
    <n v="1.06"/>
    <n v="12.32"/>
    <n v="11.31"/>
    <n v="8.18"/>
    <n v="381"/>
    <n v="44.72"/>
    <n v="37.85"/>
    <n v="25.69"/>
    <n v="17.02"/>
    <n v="47.32"/>
    <n v="32.119999999999997"/>
    <n v="21.28"/>
    <n v="5"/>
    <n v="5"/>
    <n v="0"/>
    <n v="171798.12330000001"/>
    <s v="Healthcare"/>
  </r>
  <r>
    <s v="Pfizer Senior Unsecured (Domestic)"/>
    <s v="Q4 2012"/>
    <x v="1"/>
    <n v="41274"/>
    <n v="0.22"/>
    <n v="2.5099999999999998"/>
    <n v="0.34"/>
    <n v="13.54"/>
    <n v="11.84"/>
    <n v="7.6"/>
    <n v="373"/>
    <n v="43.71"/>
    <n v="38"/>
    <n v="26.05"/>
    <n v="16.7"/>
    <n v="45.86"/>
    <n v="31.44"/>
    <n v="20.16"/>
    <n v="5"/>
    <n v="5"/>
    <n v="0"/>
    <n v="182959.9522"/>
    <s v="Healthcare"/>
  </r>
  <r>
    <s v="Pfizer Senior Unsecured (Domestic)"/>
    <s v="Q1 2013"/>
    <x v="1"/>
    <n v="41364"/>
    <n v="0.23"/>
    <n v="2.75"/>
    <n v="0.34"/>
    <n v="15.21"/>
    <n v="14.32"/>
    <n v="10.43"/>
    <n v="371"/>
    <n v="43.87"/>
    <n v="38.01"/>
    <n v="25.55"/>
    <n v="16.8"/>
    <n v="48.75"/>
    <n v="32.770000000000003"/>
    <n v="21.55"/>
    <n v="5"/>
    <n v="5"/>
    <n v="0"/>
    <n v="182477.05960000001"/>
    <s v="Healthcare"/>
  </r>
  <r>
    <s v="Pfizer Senior Unsecured (Domestic)"/>
    <s v="Q2 2013"/>
    <x v="1"/>
    <n v="41455"/>
    <n v="0.14000000000000001"/>
    <n v="2.6"/>
    <n v="0.22"/>
    <n v="16.61"/>
    <n v="15.74"/>
    <n v="12.04"/>
    <n v="356"/>
    <n v="43.78"/>
    <n v="39.93"/>
    <n v="27.25"/>
    <n v="17.579999999999998"/>
    <n v="46.53"/>
    <n v="31.75"/>
    <n v="20.49"/>
    <n v="5"/>
    <n v="5"/>
    <n v="0"/>
    <n v="204710.4253"/>
    <s v="Healthcare"/>
  </r>
  <r>
    <s v="Pfizer Senior Unsecured (Domestic)"/>
    <s v="Q3 2013"/>
    <x v="1"/>
    <n v="41546"/>
    <n v="0.13"/>
    <n v="2.5099999999999998"/>
    <n v="0.2"/>
    <n v="14.98"/>
    <n v="14.16"/>
    <n v="10.51"/>
    <n v="340"/>
    <n v="44.4"/>
    <n v="40.6"/>
    <n v="27.69"/>
    <n v="18.12"/>
    <n v="46.65"/>
    <n v="31.81"/>
    <n v="20.82"/>
    <n v="5"/>
    <n v="5"/>
    <n v="0"/>
    <n v="185434.59940000001"/>
    <s v="Healthcare"/>
  </r>
  <r>
    <s v="Pfizer Senior Unsecured (Domestic)"/>
    <s v="Q4 2013"/>
    <x v="1"/>
    <n v="41639"/>
    <n v="0.19"/>
    <n v="2.4700000000000002"/>
    <n v="0.28000000000000003"/>
    <n v="13.06"/>
    <n v="11.56"/>
    <n v="8.77"/>
    <n v="347"/>
    <n v="44.32"/>
    <n v="39.76"/>
    <n v="26.93"/>
    <n v="17.7"/>
    <n v="47.62"/>
    <n v="32.26"/>
    <n v="21.2"/>
    <n v="5"/>
    <n v="5"/>
    <n v="0"/>
    <n v="187173.326"/>
    <s v="Healthcare"/>
  </r>
  <r>
    <s v="Pfizer Senior Unsecured (Domestic)"/>
    <s v="Q1 2014"/>
    <x v="1"/>
    <n v="41728"/>
    <n v="0.15"/>
    <n v="2.57"/>
    <n v="0.21"/>
    <n v="15.35"/>
    <n v="14"/>
    <n v="10.81"/>
    <n v="321"/>
    <n v="45.25"/>
    <n v="35.42"/>
    <n v="24.04"/>
    <n v="16.09"/>
    <n v="47.35"/>
    <n v="32.14"/>
    <n v="21.52"/>
    <n v="5"/>
    <n v="5"/>
    <n v="0"/>
    <n v="196001.37"/>
    <s v="Healthcare"/>
  </r>
  <r>
    <s v="Pfizer Senior Unsecured (Domestic)"/>
    <s v="Q2 2014"/>
    <x v="1"/>
    <n v="41819"/>
    <n v="0.19"/>
    <n v="2.7"/>
    <n v="0.27"/>
    <n v="15.67"/>
    <n v="14.86"/>
    <n v="11.52"/>
    <n v="343"/>
    <n v="44.38"/>
    <n v="41.93"/>
    <n v="28.11"/>
    <n v="18.690000000000001"/>
    <n v="49.16"/>
    <n v="32.96"/>
    <n v="21.92"/>
    <n v="5"/>
    <n v="5"/>
    <n v="0"/>
    <n v="203353.5392"/>
    <s v="Healthcare"/>
  </r>
  <r>
    <s v="Pfizer Senior Unsecured (Domestic)"/>
    <s v="Q3 2014"/>
    <x v="1"/>
    <n v="41910"/>
    <n v="0.18"/>
    <n v="2.62"/>
    <n v="0.26"/>
    <n v="14.6"/>
    <n v="13.8"/>
    <n v="10.73"/>
    <n v="343"/>
    <n v="45.49"/>
    <n v="40.44"/>
    <n v="27.45"/>
    <n v="18.48"/>
    <n v="47.32"/>
    <n v="32.119999999999997"/>
    <n v="21.62"/>
    <n v="5"/>
    <n v="5"/>
    <n v="0"/>
    <n v="188133.40890000001"/>
    <s v="Healthcare"/>
  </r>
  <r>
    <s v="Pfizer Senior Unsecured (Domestic)"/>
    <s v="Q4 2014"/>
    <x v="1"/>
    <n v="42004"/>
    <n v="0.03"/>
    <n v="2.77"/>
    <n v="0.04"/>
    <n v="9.86"/>
    <n v="8.51"/>
    <n v="6.08"/>
    <n v="353"/>
    <n v="42.53"/>
    <n v="44.04"/>
    <n v="29.12"/>
    <n v="18.82"/>
    <n v="51.22"/>
    <n v="33.869999999999997"/>
    <n v="21.89"/>
    <n v="5"/>
    <n v="5"/>
    <n v="0"/>
    <n v="187255.5331"/>
    <s v="Healthcare"/>
  </r>
  <r>
    <s v="Pfizer Senior Unsecured (Domestic)"/>
    <s v="Q1 2015"/>
    <x v="1"/>
    <n v="42092"/>
    <n v="0.45"/>
    <n v="2.8"/>
    <n v="0.64"/>
    <n v="13.91"/>
    <n v="13.05"/>
    <n v="9.83"/>
    <n v="309"/>
    <n v="41.88"/>
    <n v="43.46"/>
    <n v="28.37"/>
    <n v="18.28"/>
    <n v="53.15"/>
    <n v="34.71"/>
    <n v="22.36"/>
    <n v="5"/>
    <n v="5"/>
    <n v="0"/>
    <n v="195964.65"/>
    <s v="Healthcare"/>
  </r>
  <r>
    <s v="Pfizer Senior Unsecured (Domestic)"/>
    <s v="Q2 2015"/>
    <x v="1"/>
    <n v="42183"/>
    <n v="0.28000000000000003"/>
    <n v="2.82"/>
    <n v="0.39"/>
    <n v="17.25"/>
    <n v="16.32"/>
    <n v="12.93"/>
    <n v="278"/>
    <n v="41.56"/>
    <n v="39.79"/>
    <n v="26.13"/>
    <n v="16.61"/>
    <n v="52.28"/>
    <n v="34.33"/>
    <n v="21.83"/>
    <n v="5"/>
    <n v="5"/>
    <n v="0"/>
    <n v="212624.34280000001"/>
    <s v="Healthcare"/>
  </r>
  <r>
    <s v="Pfizer Senior Unsecured (Domestic)"/>
    <s v="Q3 2015"/>
    <x v="1"/>
    <n v="42274"/>
    <n v="1.06"/>
    <n v="3.2"/>
    <n v="1.5"/>
    <n v="16.649999999999999"/>
    <n v="15.13"/>
    <n v="12.08"/>
    <n v="278"/>
    <n v="39.1"/>
    <n v="43.32"/>
    <n v="27.43"/>
    <n v="17.02"/>
    <n v="57.95"/>
    <n v="36.69"/>
    <n v="22.76"/>
    <n v="5"/>
    <n v="5"/>
    <n v="0"/>
    <n v="209196.43599999999"/>
    <s v="Healthcare"/>
  </r>
  <r>
    <s v="Pfizer Senior Unsecured (Domestic)"/>
    <s v="Q4 2015"/>
    <x v="1"/>
    <n v="42369"/>
    <n v="0.92"/>
    <n v="3.3"/>
    <n v="1.33"/>
    <n v="9.73"/>
    <n v="7.61"/>
    <n v="5.48"/>
    <n v="335"/>
    <n v="38.630000000000003"/>
    <n v="44.34"/>
    <n v="27.72"/>
    <n v="17.21"/>
    <n v="59.97"/>
    <n v="37.49"/>
    <n v="23.28"/>
    <n v="5"/>
    <n v="5"/>
    <n v="0"/>
    <n v="196857.03219999999"/>
    <s v="Healthcare"/>
  </r>
  <r>
    <s v="Pfizer Senior Unsecured (Domestic)"/>
    <s v="Q1 2016"/>
    <x v="1"/>
    <n v="42463"/>
    <n v="1.1100000000000001"/>
    <n v="3.1"/>
    <n v="1.57"/>
    <n v="17.37"/>
    <n v="15.62"/>
    <n v="12.72"/>
    <n v="306"/>
    <n v="38.69"/>
    <n v="43.92"/>
    <n v="27.09"/>
    <n v="17.079999999999998"/>
    <n v="62.15"/>
    <n v="38.33"/>
    <n v="24.16"/>
    <n v="5"/>
    <n v="5"/>
    <n v="0"/>
    <n v="199329"/>
    <s v="Healthcare"/>
  </r>
  <r>
    <s v="Pfizer Senior Unsecured (Domestic)"/>
    <s v="Q2 2016"/>
    <x v="1"/>
    <n v="42554"/>
    <n v="1.29"/>
    <n v="3.52"/>
    <n v="1.85"/>
    <n v="16.66"/>
    <n v="14.49"/>
    <n v="11.91"/>
    <n v="292"/>
    <n v="36.770000000000003"/>
    <n v="48.29"/>
    <n v="28.4"/>
    <n v="17.850000000000001"/>
    <n v="70.05"/>
    <n v="41.2"/>
    <n v="25.89"/>
    <n v="5"/>
    <n v="5"/>
    <n v="0"/>
    <n v="182188.0748"/>
    <s v="Healthcare"/>
  </r>
  <r>
    <s v="Softbank Senior Unsecured"/>
    <s v="Q3 2006"/>
    <x v="7"/>
    <n v="38717"/>
    <n v="4.47"/>
    <n v="48.03"/>
    <n v="27.5"/>
    <n v="6.41"/>
    <n v="3.5"/>
    <n v="3.5"/>
    <n v="6.7"/>
    <n v="12.53"/>
    <n v="216.51"/>
    <n v="59.85"/>
    <n v="38.36"/>
    <n v="261.73"/>
    <n v="72.36"/>
    <n v="46.37"/>
    <n v="9"/>
    <n v="8"/>
    <n v="0"/>
    <n v="33090.909090000001"/>
    <s v="Financial"/>
  </r>
  <r>
    <s v="Softbank Senior Unsecured"/>
    <s v="Q4 2006"/>
    <x v="4"/>
    <n v="38807"/>
    <n v="3.19"/>
    <n v="14.53"/>
    <n v="7.3"/>
    <n v="8.11"/>
    <n v="6.2"/>
    <n v="5.29"/>
    <n v="6.5"/>
    <n v="13.42"/>
    <n v="193.4"/>
    <n v="53.27"/>
    <n v="36.799999999999997"/>
    <n v="263.08"/>
    <n v="72.459999999999994"/>
    <n v="50.06"/>
    <n v="8"/>
    <n v="8"/>
    <n v="-1"/>
    <n v="24604.545450000001"/>
    <s v="Financial"/>
  </r>
  <r>
    <s v="Softbank Senior Unsecured"/>
    <s v="Q1 2007"/>
    <x v="4"/>
    <n v="38898"/>
    <n v="9.8000000000000007"/>
    <n v="21.11"/>
    <n v="18.670000000000002"/>
    <n v="7.08"/>
    <n v="1.82"/>
    <n v="3.72"/>
    <n v="14.6"/>
    <n v="5.91"/>
    <n v="146.15"/>
    <n v="29.74"/>
    <n v="23.43"/>
    <n v="391.46"/>
    <n v="79.650000000000006"/>
    <n v="62.75"/>
    <n v="8"/>
    <n v="8"/>
    <n v="0"/>
    <n v="23453.63636"/>
    <s v="Financial"/>
  </r>
  <r>
    <s v="Softbank Senior Unsecured"/>
    <s v="Q2 2007"/>
    <x v="4"/>
    <n v="38990"/>
    <n v="6.6"/>
    <n v="14.02"/>
    <n v="12.37"/>
    <n v="6.72"/>
    <n v="2.16"/>
    <n v="3.24"/>
    <n v="17.899999999999999"/>
    <n v="6.33"/>
    <n v="129.72999999999999"/>
    <n v="28.26"/>
    <n v="21.66"/>
    <n v="359.03"/>
    <n v="78.209999999999994"/>
    <n v="59.95"/>
    <n v="8"/>
    <n v="8"/>
    <n v="0"/>
    <n v="22474.545450000001"/>
    <s v="Financial"/>
  </r>
  <r>
    <s v="Softbank Senior Unsecured"/>
    <s v="Q3 2007"/>
    <x v="4"/>
    <n v="39082"/>
    <n v="5"/>
    <n v="10.67"/>
    <n v="9.24"/>
    <n v="7.19"/>
    <n v="3.77"/>
    <n v="4.04"/>
    <n v="21"/>
    <n v="6.46"/>
    <n v="312.18"/>
    <n v="68.599999999999994"/>
    <n v="51.83"/>
    <n v="355.05"/>
    <n v="78.02"/>
    <n v="58.94"/>
    <n v="8"/>
    <n v="8"/>
    <n v="0"/>
    <n v="29080"/>
    <s v="Financial"/>
  </r>
  <r>
    <s v="Softbank Senior Unsecured"/>
    <s v="Q4 2007"/>
    <x v="4"/>
    <n v="39172"/>
    <n v="4.09"/>
    <n v="9.18"/>
    <n v="7.75"/>
    <n v="5.34"/>
    <n v="2.75"/>
    <n v="2.84"/>
    <n v="26"/>
    <n v="6.64"/>
    <n v="310.89999999999998"/>
    <n v="69.510000000000005"/>
    <n v="51.65"/>
    <n v="347.29"/>
    <n v="77.64"/>
    <n v="57.7"/>
    <n v="8"/>
    <n v="8"/>
    <n v="0"/>
    <n v="25543.63636"/>
    <s v="Financial"/>
  </r>
  <r>
    <s v="Softbank Senior Unsecured"/>
    <s v="Q1 2008"/>
    <x v="4"/>
    <n v="39263"/>
    <n v="4.01"/>
    <n v="9.1999999999999993"/>
    <n v="7.55"/>
    <n v="5.44"/>
    <n v="2"/>
    <n v="2.92"/>
    <n v="27"/>
    <n v="7.17"/>
    <n v="315.39999999999998"/>
    <n v="68.92"/>
    <n v="53.77"/>
    <n v="357.65"/>
    <n v="78.150000000000006"/>
    <n v="60.97"/>
    <n v="8"/>
    <n v="8"/>
    <n v="0"/>
    <n v="20821.818179999998"/>
    <s v="Financial"/>
  </r>
  <r>
    <s v="Softbank Senior Unsecured"/>
    <s v="Q2 2008"/>
    <x v="4"/>
    <n v="39355"/>
    <n v="3.8"/>
    <n v="8.4"/>
    <n v="6.93"/>
    <n v="5.57"/>
    <n v="1.65"/>
    <n v="3.13"/>
    <n v="28.4"/>
    <n v="7.93"/>
    <n v="295.67"/>
    <n v="66.64"/>
    <n v="52.9"/>
    <n v="343.68"/>
    <n v="77.459999999999994"/>
    <n v="61.49"/>
    <n v="8"/>
    <n v="8"/>
    <n v="0"/>
    <n v="22689.090909999999"/>
    <s v="Financial"/>
  </r>
  <r>
    <s v="Softbank Senior Unsecured"/>
    <s v="Q3 2008"/>
    <x v="4"/>
    <n v="39447"/>
    <n v="3.96"/>
    <n v="8.1999999999999993"/>
    <n v="7.19"/>
    <n v="5.77"/>
    <n v="2.96"/>
    <n v="3.28"/>
    <n v="28.2"/>
    <n v="8.69"/>
    <n v="278.77"/>
    <n v="65.63"/>
    <n v="52.44"/>
    <n v="324.77"/>
    <n v="76.459999999999994"/>
    <n v="61.09"/>
    <n v="8"/>
    <n v="8"/>
    <n v="0"/>
    <n v="17750"/>
    <s v="Financial"/>
  </r>
  <r>
    <s v="Softbank Senior Unsecured"/>
    <s v="Q4 2008"/>
    <x v="4"/>
    <n v="39538"/>
    <n v="3.89"/>
    <n v="8.77"/>
    <n v="7.24"/>
    <n v="4.34"/>
    <n v="2.36"/>
    <n v="2.0499999999999998"/>
    <n v="31.3"/>
    <n v="8.42"/>
    <n v="267.85000000000002"/>
    <n v="61.56"/>
    <n v="49.87"/>
    <n v="335.12"/>
    <n v="77.02"/>
    <n v="62.39"/>
    <n v="8"/>
    <n v="8"/>
    <n v="0"/>
    <n v="17584.545450000001"/>
    <s v="Financial"/>
  </r>
  <r>
    <s v="Softbank Senior Unsecured"/>
    <s v="Q1 2009"/>
    <x v="4"/>
    <n v="39629"/>
    <n v="3.96"/>
    <n v="8.65"/>
    <n v="7.36"/>
    <n v="5.54"/>
    <n v="3.02"/>
    <n v="3"/>
    <n v="28.4"/>
    <n v="8.9700000000000006"/>
    <n v="263.26"/>
    <n v="60.01"/>
    <n v="50.21"/>
    <n v="338.69"/>
    <n v="77.2"/>
    <n v="64.599999999999994"/>
    <n v="8"/>
    <n v="8"/>
    <n v="0"/>
    <n v="13193.63636"/>
    <s v="Financial"/>
  </r>
  <r>
    <s v="Softbank Senior Unsecured"/>
    <s v="Q2 2009"/>
    <x v="4"/>
    <n v="39721"/>
    <n v="3.86"/>
    <n v="8.41"/>
    <n v="7.15"/>
    <n v="5.88"/>
    <n v="3.39"/>
    <n v="3.31"/>
    <n v="28.7"/>
    <n v="9.36"/>
    <n v="253.55"/>
    <n v="59.19"/>
    <n v="49.4"/>
    <n v="328.35"/>
    <n v="76.650000000000006"/>
    <n v="63.97"/>
    <n v="8"/>
    <n v="8"/>
    <n v="0"/>
    <n v="15750.909089999999"/>
    <s v="Financial"/>
  </r>
  <r>
    <s v="Softbank Senior Unsecured"/>
    <s v="Q3 2009"/>
    <x v="4"/>
    <n v="39813"/>
    <n v="3.75"/>
    <n v="8.1199999999999992"/>
    <n v="6.98"/>
    <n v="6.03"/>
    <n v="4.13"/>
    <n v="3.36"/>
    <n v="28.2"/>
    <n v="9.0299999999999994"/>
    <n v="244.83"/>
    <n v="57.45"/>
    <n v="48.01"/>
    <n v="326.12"/>
    <n v="76.53"/>
    <n v="63.95"/>
    <n v="8"/>
    <n v="8"/>
    <n v="0"/>
    <n v="12341.81818"/>
    <s v="Financial"/>
  </r>
  <r>
    <s v="Softbank Senior Unsecured"/>
    <s v="Q4 2009"/>
    <x v="4"/>
    <n v="39903"/>
    <n v="3.45"/>
    <n v="7.58"/>
    <n v="6.3"/>
    <n v="5.93"/>
    <n v="4.3"/>
    <n v="3.11"/>
    <n v="27.1"/>
    <n v="8.5299999999999994"/>
    <n v="241.78"/>
    <n v="56.23"/>
    <n v="45.46"/>
    <n v="330.01"/>
    <n v="76.739999999999995"/>
    <n v="62.05"/>
    <n v="8"/>
    <n v="8"/>
    <n v="0"/>
    <n v="18517.272730000001"/>
    <s v="Financial"/>
  </r>
  <r>
    <s v="Softbank Senior Unsecured"/>
    <s v="Q1 2010"/>
    <x v="4"/>
    <n v="39994"/>
    <n v="3.24"/>
    <n v="7.05"/>
    <n v="5.78"/>
    <n v="6.67"/>
    <n v="3.89"/>
    <n v="3.94"/>
    <n v="27.5"/>
    <n v="9.52"/>
    <n v="227.64"/>
    <n v="55.51"/>
    <n v="45.72"/>
    <n v="310.06"/>
    <n v="75.61"/>
    <n v="62.27"/>
    <n v="8"/>
    <n v="8"/>
    <n v="0"/>
    <n v="19412.727269999999"/>
    <s v="Financial"/>
  </r>
  <r>
    <s v="Verizon Senior Unsecured (Domestic)"/>
    <s v="Q1 2006"/>
    <x v="0"/>
    <n v="38807"/>
    <n v="1.42"/>
    <n v="3.15"/>
    <n v="2.86"/>
    <n v="10.76"/>
    <n v="3.79"/>
    <n v="4.99"/>
    <n v="636"/>
    <n v="24.49"/>
    <n v="47.98"/>
    <n v="30.05"/>
    <n v="18.93"/>
    <n v="59.67"/>
    <n v="37.369999999999997"/>
    <n v="23.55"/>
    <n v="7"/>
    <n v="7"/>
    <n v="0"/>
    <n v="99360.581099999996"/>
    <s v="Tech"/>
  </r>
  <r>
    <s v="Verizon Senior Unsecured (Domestic)"/>
    <s v="Q2 2006"/>
    <x v="0"/>
    <n v="38898"/>
    <n v="1.42"/>
    <n v="3.15"/>
    <n v="2.91"/>
    <n v="11.57"/>
    <n v="3.62"/>
    <n v="5.45"/>
    <n v="590"/>
    <n v="24.36"/>
    <n v="44.16"/>
    <n v="27.88"/>
    <n v="17.420000000000002"/>
    <n v="58.4"/>
    <n v="36.869999999999997"/>
    <n v="23.04"/>
    <n v="7"/>
    <n v="7"/>
    <n v="0"/>
    <n v="97078.248099999997"/>
    <s v="Tech"/>
  </r>
  <r>
    <s v="Verizon Senior Unsecured (Domestic)"/>
    <s v="Q3 2006"/>
    <x v="0"/>
    <n v="38990"/>
    <n v="1.38"/>
    <n v="3.09"/>
    <n v="2.84"/>
    <n v="12.49"/>
    <n v="4.5199999999999996"/>
    <n v="6.18"/>
    <n v="572"/>
    <n v="24.92"/>
    <n v="40.86"/>
    <n v="26.11"/>
    <n v="16.239999999999998"/>
    <n v="56.48"/>
    <n v="36.090000000000003"/>
    <n v="22.45"/>
    <n v="7"/>
    <n v="7"/>
    <n v="0"/>
    <n v="108401.60279999999"/>
    <s v="Tech"/>
  </r>
  <r>
    <s v="Verizon Senior Unsecured (Domestic)"/>
    <s v="Q4 2006"/>
    <x v="0"/>
    <n v="39082"/>
    <n v="1.0900000000000001"/>
    <n v="2.67"/>
    <n v="2.2599999999999998"/>
    <n v="13.32"/>
    <n v="3.8"/>
    <n v="6.67"/>
    <n v="551"/>
    <n v="25.71"/>
    <n v="37.26"/>
    <n v="25.3"/>
    <n v="15.17"/>
    <n v="47.3"/>
    <n v="32.11"/>
    <n v="19.260000000000002"/>
    <n v="7"/>
    <n v="7"/>
    <n v="0"/>
    <n v="108424.46249999999"/>
    <s v="Tech"/>
  </r>
  <r>
    <s v="Verizon Senior Unsecured (Domestic)"/>
    <s v="Q1 2007"/>
    <x v="0"/>
    <n v="39172"/>
    <n v="1.0900000000000001"/>
    <n v="2.44"/>
    <n v="2.2000000000000002"/>
    <n v="15.11"/>
    <n v="5.33"/>
    <n v="7.83"/>
    <n v="485"/>
    <n v="26.47"/>
    <n v="35.979999999999997"/>
    <n v="24.91"/>
    <n v="15.23"/>
    <n v="44.45"/>
    <n v="30.77"/>
    <n v="18.82"/>
    <n v="7"/>
    <n v="7"/>
    <n v="0"/>
    <n v="110095.5515"/>
    <s v="Tech"/>
  </r>
  <r>
    <s v="Verizon Senior Unsecured (Domestic)"/>
    <s v="Q2 2007"/>
    <x v="0"/>
    <n v="39263"/>
    <n v="1.02"/>
    <n v="2.15"/>
    <n v="1.99"/>
    <n v="16.97"/>
    <n v="5.88"/>
    <n v="9.1199999999999992"/>
    <n v="455"/>
    <n v="26.97"/>
    <n v="36.700000000000003"/>
    <n v="26.1"/>
    <n v="15.9"/>
    <n v="40.64"/>
    <n v="28.9"/>
    <n v="17.600000000000001"/>
    <n v="7"/>
    <n v="7"/>
    <n v="0"/>
    <n v="119497.58809999999"/>
    <s v="Tech"/>
  </r>
  <r>
    <s v="Verizon Senior Unsecured (Domestic)"/>
    <s v="Q3 2007"/>
    <x v="0"/>
    <n v="39355"/>
    <n v="0.98"/>
    <n v="1.99"/>
    <n v="1.87"/>
    <n v="17.37"/>
    <n v="6.37"/>
    <n v="9.36"/>
    <n v="450"/>
    <n v="26.77"/>
    <n v="36.31"/>
    <n v="26.15"/>
    <n v="15.83"/>
    <n v="38.86"/>
    <n v="27.99"/>
    <n v="16.940000000000001"/>
    <n v="7"/>
    <n v="7"/>
    <n v="0"/>
    <n v="127983.6914"/>
    <s v="Tech"/>
  </r>
  <r>
    <s v="Verizon Senior Unsecured (Domestic)"/>
    <s v="Q4 2007"/>
    <x v="0"/>
    <n v="39447"/>
    <n v="0.9"/>
    <n v="1.89"/>
    <n v="1.68"/>
    <n v="18.21"/>
    <n v="6.06"/>
    <n v="9.86"/>
    <n v="439"/>
    <n v="27.05"/>
    <n v="34.03"/>
    <n v="24.73"/>
    <n v="15.09"/>
    <n v="37.6"/>
    <n v="27.32"/>
    <n v="16.670000000000002"/>
    <n v="7"/>
    <n v="7"/>
    <n v="0"/>
    <n v="125688.4458"/>
    <s v="Tech"/>
  </r>
  <r>
    <s v="Verizon Senior Unsecured (Domestic)"/>
    <s v="Q1 2008"/>
    <x v="0"/>
    <n v="39538"/>
    <n v="0.9"/>
    <n v="2.11"/>
    <n v="1.67"/>
    <n v="17.239999999999998"/>
    <n v="6.79"/>
    <n v="9.44"/>
    <n v="459"/>
    <n v="26.28"/>
    <n v="38.4"/>
    <n v="26.88"/>
    <n v="16.8"/>
    <n v="42.84"/>
    <n v="29.99"/>
    <n v="18.739999999999998"/>
    <n v="7"/>
    <n v="7"/>
    <n v="0"/>
    <n v="103905.40180000001"/>
    <s v="Tech"/>
  </r>
  <r>
    <s v="Verizon Senior Unsecured (Domestic)"/>
    <s v="Q2 2008"/>
    <x v="0"/>
    <n v="39629"/>
    <n v="1.29"/>
    <n v="2.48"/>
    <n v="2.36"/>
    <n v="20.170000000000002"/>
    <n v="4.83"/>
    <n v="11.28"/>
    <n v="403"/>
    <n v="25.36"/>
    <n v="39.5"/>
    <n v="26.26"/>
    <n v="16.829999999999998"/>
    <n v="50.41"/>
    <n v="33.51"/>
    <n v="21.49"/>
    <n v="7"/>
    <n v="7"/>
    <n v="0"/>
    <n v="100809.70209999999"/>
    <s v="Tech"/>
  </r>
  <r>
    <s v="Verizon Senior Unsecured (Domestic)"/>
    <s v="Q3 2008"/>
    <x v="0"/>
    <n v="39721"/>
    <n v="1.35"/>
    <n v="2.58"/>
    <n v="2.48"/>
    <n v="17.78"/>
    <n v="5.52"/>
    <n v="9.48"/>
    <n v="440"/>
    <n v="24.87"/>
    <n v="43.15"/>
    <n v="28.47"/>
    <n v="18.29"/>
    <n v="51.56"/>
    <n v="34.020000000000003"/>
    <n v="21.86"/>
    <n v="7"/>
    <n v="7"/>
    <n v="0"/>
    <n v="91151.140899999999"/>
    <s v="Tech"/>
  </r>
  <r>
    <s v="Verizon Senior Unsecured (Domestic)"/>
    <s v="Q4 2008"/>
    <x v="0"/>
    <n v="39813"/>
    <n v="1.32"/>
    <n v="3.08"/>
    <n v="2.4700000000000002"/>
    <n v="14.66"/>
    <n v="5.64"/>
    <n v="7.41"/>
    <n v="517"/>
    <n v="20.61"/>
    <n v="59.51"/>
    <n v="35.89"/>
    <n v="23.21"/>
    <n v="65.84"/>
    <n v="39.700000000000003"/>
    <n v="25.67"/>
    <n v="7"/>
    <n v="7"/>
    <n v="0"/>
    <n v="96293.631999999998"/>
    <s v="Tech"/>
  </r>
  <r>
    <s v="Verizon Senior Unsecured (Domestic)"/>
    <s v="Q1 2009"/>
    <x v="0"/>
    <n v="39903"/>
    <n v="2.0099999999999998"/>
    <n v="4.01"/>
    <n v="3.76"/>
    <n v="9.43"/>
    <n v="3.59"/>
    <n v="5.07"/>
    <n v="925"/>
    <n v="18.45"/>
    <n v="69.11"/>
    <n v="37.19"/>
    <n v="24.54"/>
    <n v="85.82"/>
    <n v="46.19"/>
    <n v="30.48"/>
    <n v="7"/>
    <n v="7"/>
    <n v="0"/>
    <n v="85785.332399999999"/>
    <s v="Tech"/>
  </r>
  <r>
    <s v="Verizon Senior Unsecured (Domestic)"/>
    <s v="Q2 2009"/>
    <x v="0"/>
    <n v="39994"/>
    <n v="1.95"/>
    <n v="3.79"/>
    <n v="3.72"/>
    <n v="10.81"/>
    <n v="4.05"/>
    <n v="5.61"/>
    <n v="787"/>
    <n v="18.97"/>
    <n v="71.8"/>
    <n v="40.26"/>
    <n v="26.43"/>
    <n v="78.37"/>
    <n v="43.94"/>
    <n v="28.85"/>
    <n v="7"/>
    <n v="7"/>
    <n v="0"/>
    <n v="87292.051500000001"/>
    <s v="Tech"/>
  </r>
  <r>
    <s v="Verizon Senior Unsecured (Domestic)"/>
    <s v="Q3 2009"/>
    <x v="0"/>
    <n v="40086"/>
    <n v="1.85"/>
    <n v="3.71"/>
    <n v="3.61"/>
    <n v="11.59"/>
    <n v="4.07"/>
    <n v="5.66"/>
    <n v="704"/>
    <n v="19.07"/>
    <n v="67.83"/>
    <n v="38.92"/>
    <n v="25.34"/>
    <n v="74.27"/>
    <n v="42.62"/>
    <n v="27.75"/>
    <n v="7"/>
    <n v="7"/>
    <n v="0"/>
    <n v="85986.417600000001"/>
    <s v="Tech"/>
  </r>
  <r>
    <s v="Verizon Senior Unsecured (Domestic)"/>
    <s v="Q4 2009"/>
    <x v="0"/>
    <n v="40178"/>
    <n v="1.83"/>
    <n v="3.88"/>
    <n v="3.72"/>
    <n v="10.49"/>
    <n v="4.04"/>
    <n v="4.3"/>
    <n v="686"/>
    <n v="18.239999999999998"/>
    <n v="65.430000000000007"/>
    <n v="37.6"/>
    <n v="24.26"/>
    <n v="73.989999999999995"/>
    <n v="42.52"/>
    <n v="27.44"/>
    <n v="7"/>
    <n v="7"/>
    <n v="0"/>
    <n v="93945.684800000003"/>
    <s v="Tech"/>
  </r>
  <r>
    <s v="Verizon Senior Unsecured (Domestic)"/>
    <s v="Q1 2010"/>
    <x v="0"/>
    <n v="40268"/>
    <n v="1.79"/>
    <n v="3.9"/>
    <n v="3.67"/>
    <n v="12.59"/>
    <n v="5.67"/>
    <n v="6.53"/>
    <n v="680"/>
    <n v="17.8"/>
    <n v="64.290000000000006"/>
    <n v="37.22"/>
    <n v="23.94"/>
    <n v="72.709999999999994"/>
    <n v="42.1"/>
    <n v="27.07"/>
    <n v="7"/>
    <n v="7"/>
    <n v="0"/>
    <n v="87685.2402"/>
    <s v="Tech"/>
  </r>
  <r>
    <s v="Verizon Senior Unsecured (Domestic)"/>
    <s v="Q2 2010"/>
    <x v="0"/>
    <n v="40359"/>
    <n v="1.83"/>
    <n v="4.87"/>
    <n v="4.43"/>
    <n v="6.76"/>
    <n v="0.43"/>
    <n v="0.6"/>
    <n v="679"/>
    <n v="17.350000000000001"/>
    <n v="58.71"/>
    <n v="34.94"/>
    <n v="21.92"/>
    <n v="68.03"/>
    <n v="40.49"/>
    <n v="25.4"/>
    <n v="7"/>
    <n v="7"/>
    <n v="0"/>
    <n v="79205.302100000001"/>
    <s v="Tech"/>
  </r>
  <r>
    <s v="Verizon Senior Unsecured (Domestic)"/>
    <s v="Q3 2010"/>
    <x v="0"/>
    <n v="40451"/>
    <n v="1.7"/>
    <n v="4.75"/>
    <n v="4.22"/>
    <n v="12.41"/>
    <n v="3.06"/>
    <n v="5.67"/>
    <n v="597"/>
    <n v="17.170000000000002"/>
    <n v="55.97"/>
    <n v="34.369999999999997"/>
    <n v="21.44"/>
    <n v="62.83"/>
    <n v="38.590000000000003"/>
    <n v="24.07"/>
    <n v="7"/>
    <n v="7"/>
    <n v="0"/>
    <n v="92124.8459"/>
    <s v="Tech"/>
  </r>
  <r>
    <s v="Verizon Senior Unsecured (Domestic)"/>
    <s v="Q4 2010"/>
    <x v="0"/>
    <n v="40543"/>
    <n v="1.47"/>
    <n v="3.61"/>
    <n v="3.12"/>
    <n v="18.510000000000002"/>
    <n v="6.9"/>
    <n v="11.31"/>
    <n v="567"/>
    <n v="17.53"/>
    <n v="52.07"/>
    <n v="32.369999999999997"/>
    <n v="20.57"/>
    <n v="60.83"/>
    <n v="37.82"/>
    <n v="24.03"/>
    <n v="7"/>
    <n v="7"/>
    <n v="0"/>
    <n v="101150.8872"/>
    <s v="Tech"/>
  </r>
  <r>
    <s v="Verizon Senior Unsecured (Domestic)"/>
    <s v="Q1 2011"/>
    <x v="0"/>
    <n v="40633"/>
    <n v="1.5"/>
    <n v="4.18"/>
    <n v="3.17"/>
    <n v="11.96"/>
    <n v="5"/>
    <n v="6.28"/>
    <n v="709"/>
    <n v="17.09"/>
    <n v="55.56"/>
    <n v="32.9"/>
    <n v="21.65"/>
    <n v="68.87"/>
    <n v="40.78"/>
    <n v="26.83"/>
    <n v="7"/>
    <n v="7"/>
    <n v="0"/>
    <n v="109032.67479999999"/>
    <s v="Tech"/>
  </r>
  <r>
    <s v="Verizon Senior Unsecured (Domestic)"/>
    <s v="Q2 2011"/>
    <x v="0"/>
    <n v="40724"/>
    <n v="1.33"/>
    <n v="2.82"/>
    <n v="2.46"/>
    <n v="12.56"/>
    <n v="5.33"/>
    <n v="6.82"/>
    <n v="717"/>
    <n v="17.59"/>
    <n v="52.83"/>
    <n v="33.119999999999997"/>
    <n v="21.42"/>
    <n v="59.51"/>
    <n v="37.31"/>
    <n v="24.13"/>
    <n v="7"/>
    <n v="7"/>
    <n v="0"/>
    <n v="105382.5258"/>
    <s v="Tech"/>
  </r>
  <r>
    <s v="Verizon Senior Unsecured (Domestic)"/>
    <s v="Q3 2011"/>
    <x v="0"/>
    <n v="40816"/>
    <n v="1.2"/>
    <n v="2.69"/>
    <n v="2.16"/>
    <n v="12.64"/>
    <n v="5.66"/>
    <n v="6.66"/>
    <n v="698"/>
    <n v="17.13"/>
    <n v="52.89"/>
    <n v="32.5"/>
    <n v="20.3"/>
    <n v="62.75"/>
    <n v="38.56"/>
    <n v="24.08"/>
    <n v="7"/>
    <n v="7"/>
    <n v="0"/>
    <n v="104184.1361"/>
    <s v="Tech"/>
  </r>
  <r>
    <s v="Verizon Senior Unsecured (Domestic)"/>
    <s v="Q4 2011"/>
    <x v="0"/>
    <n v="40908"/>
    <n v="1.4"/>
    <n v="4.29"/>
    <n v="3.2"/>
    <n v="4.3600000000000003"/>
    <n v="-0.7"/>
    <n v="-1.58"/>
    <n v="703"/>
    <n v="15.61"/>
    <n v="58.55"/>
    <n v="35.64"/>
    <n v="21.83"/>
    <n v="64.28"/>
    <n v="39.130000000000003"/>
    <n v="23.96"/>
    <n v="7"/>
    <n v="7"/>
    <n v="0"/>
    <n v="113761.2292"/>
    <s v="Tech"/>
  </r>
  <r>
    <s v="Verizon Senior Unsecured (Domestic)"/>
    <s v="Q1 2012"/>
    <x v="0"/>
    <n v="40999"/>
    <n v="1.5"/>
    <n v="3.79"/>
    <n v="3.31"/>
    <n v="13.46"/>
    <n v="7.51"/>
    <n v="7.58"/>
    <n v="685"/>
    <n v="16.45"/>
    <n v="54.82"/>
    <n v="34.619999999999997"/>
    <n v="21.75"/>
    <n v="58.35"/>
    <n v="36.85"/>
    <n v="23.15"/>
    <n v="7"/>
    <n v="7"/>
    <n v="0"/>
    <n v="108612.6765"/>
    <s v="Tech"/>
  </r>
  <r>
    <s v="Verizon Senior Unsecured (Domestic)"/>
    <s v="Q2 2012"/>
    <x v="0"/>
    <n v="41090"/>
    <n v="1.35"/>
    <n v="3.64"/>
    <n v="2.89"/>
    <n v="14.4"/>
    <n v="7.95"/>
    <n v="8.32"/>
    <n v="679"/>
    <n v="16.43"/>
    <n v="51.4"/>
    <n v="32.54"/>
    <n v="20.56"/>
    <n v="57.94"/>
    <n v="36.68"/>
    <n v="23.17"/>
    <n v="7"/>
    <n v="7"/>
    <n v="0"/>
    <n v="126604.0883"/>
    <s v="Tech"/>
  </r>
  <r>
    <s v="Verizon Senior Unsecured (Domestic)"/>
    <s v="Q3 2012"/>
    <x v="0"/>
    <n v="41182"/>
    <n v="1.34"/>
    <n v="3.47"/>
    <n v="2.79"/>
    <n v="15.27"/>
    <n v="6.85"/>
    <n v="8.68"/>
    <n v="632"/>
    <n v="16.29"/>
    <n v="50.17"/>
    <n v="31.95"/>
    <n v="20.11"/>
    <n v="57"/>
    <n v="36.31"/>
    <n v="22.85"/>
    <n v="7"/>
    <n v="7"/>
    <n v="0"/>
    <n v="130053.12270000001"/>
    <s v="Tech"/>
  </r>
  <r>
    <s v="Verizon Senior Unsecured (Domestic)"/>
    <s v="Q4 2012"/>
    <x v="0"/>
    <n v="41274"/>
    <n v="1.64"/>
    <n v="3.96"/>
    <n v="3.68"/>
    <n v="1.68"/>
    <n v="-4.2699999999999996"/>
    <n v="-5.51"/>
    <n v="575"/>
    <n v="14.72"/>
    <n v="55.67"/>
    <n v="34.61"/>
    <n v="21.14"/>
    <n v="60.85"/>
    <n v="37.83"/>
    <n v="23.11"/>
    <n v="7"/>
    <n v="7"/>
    <n v="0"/>
    <n v="123690.2858"/>
    <s v="Tech"/>
  </r>
  <r>
    <s v="Verizon Senior Unsecured (Domestic)"/>
    <s v="Q1 2013"/>
    <x v="0"/>
    <n v="41364"/>
    <n v="1.52"/>
    <n v="3.73"/>
    <n v="3.29"/>
    <n v="19.260000000000002"/>
    <n v="9.44"/>
    <n v="11.59"/>
    <n v="537"/>
    <n v="14.73"/>
    <n v="47.94"/>
    <n v="29.89"/>
    <n v="18.57"/>
    <n v="60.37"/>
    <n v="37.65"/>
    <n v="23.38"/>
    <n v="7"/>
    <n v="7"/>
    <n v="0"/>
    <n v="140623.9209"/>
    <s v="Tech"/>
  </r>
  <r>
    <s v="Verizon Senior Unsecured (Domestic)"/>
    <s v="Q2 2013"/>
    <x v="0"/>
    <n v="41455"/>
    <n v="1.5"/>
    <n v="3.3"/>
    <n v="3.14"/>
    <n v="20.83"/>
    <n v="9.56"/>
    <n v="12.75"/>
    <n v="514"/>
    <n v="15.25"/>
    <n v="47.95"/>
    <n v="30.52"/>
    <n v="18.71"/>
    <n v="57.08"/>
    <n v="36.340000000000003"/>
    <n v="22.28"/>
    <n v="7"/>
    <n v="8"/>
    <n v="0"/>
    <n v="144055.27239999999"/>
    <s v="Tech"/>
  </r>
  <r>
    <s v="Verizon Senior Unsecured (Domestic)"/>
    <s v="Q3 2013"/>
    <x v="4"/>
    <n v="41547"/>
    <n v="1.26"/>
    <n v="5.92"/>
    <n v="2.5"/>
    <n v="20.329999999999998"/>
    <n v="9.52"/>
    <n v="12.84"/>
    <n v="555"/>
    <n v="12.64"/>
    <n v="100.75"/>
    <n v="48.01"/>
    <n v="32.869999999999997"/>
    <n v="109.83"/>
    <n v="52.34"/>
    <n v="35.83"/>
    <n v="8"/>
    <n v="8"/>
    <n v="1"/>
    <n v="133572.21679999999"/>
    <s v="Tech"/>
  </r>
  <r>
    <s v="Verizon Senior Unsecured (Domestic)"/>
    <s v="Q4 2013"/>
    <x v="4"/>
    <n v="41639"/>
    <n v="0.81"/>
    <n v="2.93"/>
    <n v="1.23"/>
    <n v="15.31"/>
    <n v="9.07"/>
    <n v="11.37"/>
    <n v="1061"/>
    <n v="14.17"/>
    <n v="93.97"/>
    <n v="47.44"/>
    <n v="32.71"/>
    <n v="98.09"/>
    <n v="49.52"/>
    <n v="34.15"/>
    <n v="8"/>
    <n v="8"/>
    <n v="0"/>
    <n v="140638.68"/>
    <s v="Tech"/>
  </r>
  <r>
    <s v="Verizon Senior Unsecured (Domestic)"/>
    <s v="Q1 2014"/>
    <x v="4"/>
    <n v="41729"/>
    <n v="2.14"/>
    <n v="3.34"/>
    <n v="3.23"/>
    <n v="9.31"/>
    <n v="5.29"/>
    <n v="5.9"/>
    <n v="1214"/>
    <n v="5.74"/>
    <n v="776.96"/>
    <n v="87.05"/>
    <n v="48.57"/>
    <n v="792.5"/>
    <n v="88.8"/>
    <n v="49.54"/>
    <n v="8"/>
    <n v="8"/>
    <n v="0"/>
    <n v="196994.45680000001"/>
    <s v="Tech"/>
  </r>
  <r>
    <s v="Verizon Senior Unsecured (Domestic)"/>
    <s v="Q2 2014"/>
    <x v="4"/>
    <n v="41820"/>
    <n v="2.04"/>
    <n v="3.23"/>
    <n v="3.04"/>
    <n v="10.18"/>
    <n v="6.45"/>
    <n v="6.6"/>
    <n v="1164"/>
    <n v="6.64"/>
    <n v="672.6"/>
    <n v="85.48"/>
    <n v="47.99"/>
    <n v="686.85"/>
    <n v="87.29"/>
    <n v="49"/>
    <n v="8"/>
    <n v="8"/>
    <n v="0"/>
    <n v="202826.2083"/>
    <s v="Tech"/>
  </r>
  <r>
    <s v="Verizon Senior Unsecured (Domestic)"/>
    <s v="Q3 2014"/>
    <x v="4"/>
    <n v="41912"/>
    <n v="2.0099999999999998"/>
    <n v="3.23"/>
    <n v="3"/>
    <n v="8.81"/>
    <n v="5.2"/>
    <n v="5.49"/>
    <n v="1255"/>
    <n v="7.33"/>
    <n v="598.99"/>
    <n v="84.61"/>
    <n v="47.56"/>
    <n v="607.91"/>
    <n v="85.87"/>
    <n v="48.27"/>
    <n v="8"/>
    <n v="8"/>
    <n v="0"/>
    <n v="207444.6881"/>
    <s v="Tech"/>
  </r>
  <r>
    <s v="Verizon Senior Unsecured (Domestic)"/>
    <s v="Q4 2014"/>
    <x v="4"/>
    <n v="42004"/>
    <n v="2.83"/>
    <n v="5.78"/>
    <n v="5.21"/>
    <n v="1.51"/>
    <n v="-1.98"/>
    <n v="-1.67"/>
    <n v="1282"/>
    <n v="5.29"/>
    <n v="808.25"/>
    <n v="87.07"/>
    <n v="47.52"/>
    <n v="828.25"/>
    <n v="89.23"/>
    <n v="48.69"/>
    <n v="8"/>
    <n v="8"/>
    <n v="0"/>
    <n v="194369.22709999999"/>
    <s v="Tech"/>
  </r>
  <r>
    <s v="Verizon Senior Unsecured (Domestic)"/>
    <s v="Q1 2015"/>
    <x v="4"/>
    <n v="42094"/>
    <n v="2.95"/>
    <n v="5.56"/>
    <n v="5.32"/>
    <n v="8.9700000000000006"/>
    <n v="5.99"/>
    <n v="5.98"/>
    <n v="1332"/>
    <n v="3.96"/>
    <n v="1012.63"/>
    <n v="87.76"/>
    <n v="46.21"/>
    <n v="1053.8900000000001"/>
    <n v="91.33"/>
    <n v="48.09"/>
    <n v="8"/>
    <n v="8"/>
    <n v="0"/>
    <n v="198336.8265"/>
    <s v="Tech"/>
  </r>
  <r>
    <s v="Verizon Senior Unsecured (Domestic)"/>
    <s v="Q2 2015"/>
    <x v="4"/>
    <n v="42185"/>
    <n v="3"/>
    <n v="5.54"/>
    <n v="5.37"/>
    <n v="9.77"/>
    <n v="5.31"/>
    <n v="6.47"/>
    <n v="1208"/>
    <n v="4.74"/>
    <n v="850.28"/>
    <n v="86.5"/>
    <n v="45.47"/>
    <n v="882.95"/>
    <n v="89.83"/>
    <n v="47.21"/>
    <n v="8"/>
    <n v="8"/>
    <n v="0"/>
    <n v="189501.8793"/>
    <s v="Tech"/>
  </r>
  <r>
    <s v="Verizon Senior Unsecured (Domestic)"/>
    <s v="Q3 2015"/>
    <x v="4"/>
    <n v="42277"/>
    <n v="2.91"/>
    <n v="5.3"/>
    <n v="5.1100000000000003"/>
    <n v="9.6"/>
    <n v="5.16"/>
    <n v="6.27"/>
    <n v="1202"/>
    <n v="5.43"/>
    <n v="722.46"/>
    <n v="82.81"/>
    <n v="43.4"/>
    <n v="772.41"/>
    <n v="88.54"/>
    <n v="46.4"/>
    <n v="8"/>
    <n v="8"/>
    <n v="0"/>
    <n v="177036.67019999999"/>
    <s v="Tech"/>
  </r>
  <r>
    <s v="Verizon Senior Unsecured (Domestic)"/>
    <s v="Q4 2015"/>
    <x v="4"/>
    <n v="42369"/>
    <n v="2.15"/>
    <n v="3.33"/>
    <n v="3.19"/>
    <n v="11.7"/>
    <n v="6.3"/>
    <n v="8.27"/>
    <n v="1178"/>
    <n v="6.72"/>
    <n v="581.24"/>
    <n v="81"/>
    <n v="42.39"/>
    <n v="617.61"/>
    <n v="86.06"/>
    <n v="45.04"/>
    <n v="8"/>
    <n v="8"/>
    <n v="0"/>
    <n v="188262.15960000001"/>
    <s v="Tech"/>
  </r>
  <r>
    <s v="Verizon Senior Unsecured (Domestic)"/>
    <s v="Q1 2016"/>
    <x v="4"/>
    <n v="42460"/>
    <n v="2.12"/>
    <n v="3.33"/>
    <n v="3.15"/>
    <n v="10.07"/>
    <n v="6.32"/>
    <n v="6.69"/>
    <n v="1188"/>
    <n v="7.62"/>
    <n v="515.41999999999996"/>
    <n v="79.709999999999994"/>
    <n v="42.36"/>
    <n v="546.59"/>
    <n v="84.53"/>
    <n v="44.92"/>
    <n v="8"/>
    <n v="8"/>
    <n v="0"/>
    <n v="220445.658"/>
    <s v="Tech"/>
  </r>
  <r>
    <s v="Verizon Senior Unsecured (Domestic)"/>
    <s v="Q2 2016"/>
    <x v="4"/>
    <n v="42551"/>
    <n v="2.11"/>
    <n v="3.35"/>
    <n v="3.25"/>
    <n v="8.43"/>
    <n v="3.88"/>
    <n v="4.5"/>
    <n v="1013"/>
    <n v="8.3000000000000007"/>
    <n v="447.95"/>
    <n v="77.13"/>
    <n v="40.08"/>
    <n v="480.74"/>
    <n v="82.78"/>
    <n v="43.01"/>
    <n v="8"/>
    <n v="8"/>
    <n v="0"/>
    <n v="227620.69440000001"/>
    <s v="Tech"/>
  </r>
  <r>
    <s v="Oracle Senior Unsecured (Domestic)"/>
    <s v="Q1 2003"/>
    <x v="0"/>
    <n v="37499"/>
    <n v="-1.62"/>
    <n v="0.09"/>
    <n v="-1.79"/>
    <n v="166"/>
    <n v="155.25"/>
    <n v="145"/>
    <n v="4"/>
    <n v="55.08"/>
    <n v="5.42"/>
    <n v="5.14"/>
    <n v="2.99"/>
    <n v="5.42"/>
    <n v="5.14"/>
    <n v="2.99"/>
    <n v="7"/>
    <n v="7"/>
    <n v="0"/>
    <n v="62694.32"/>
    <s v="Tech"/>
  </r>
  <r>
    <s v="Oracle Senior Unsecured (Domestic)"/>
    <s v="Q2 2003"/>
    <x v="0"/>
    <n v="37590"/>
    <n v="-1.38"/>
    <n v="0.09"/>
    <n v="-1.53"/>
    <n v="219"/>
    <n v="211"/>
    <n v="198.5"/>
    <n v="4"/>
    <n v="54.33"/>
    <n v="5.91"/>
    <n v="5.58"/>
    <n v="3.21"/>
    <n v="5.91"/>
    <n v="5.58"/>
    <n v="3.21"/>
    <n v="7"/>
    <n v="7"/>
    <n v="0"/>
    <n v="68081.33"/>
    <s v="Tech"/>
  </r>
  <r>
    <s v="Oracle Senior Unsecured (Domestic)"/>
    <s v="Q3 2003"/>
    <x v="0"/>
    <n v="37680"/>
    <n v="-1.51"/>
    <n v="0.09"/>
    <n v="-1.69"/>
    <n v="222"/>
    <n v="218.75"/>
    <n v="199"/>
    <n v="4"/>
    <n v="56.13"/>
    <n v="2.9"/>
    <n v="2.75"/>
    <n v="1.63"/>
    <n v="5.64"/>
    <n v="5.34"/>
    <n v="3.17"/>
    <n v="7"/>
    <n v="7"/>
    <n v="0"/>
    <n v="67023.92"/>
    <s v="Tech"/>
  </r>
  <r>
    <s v="Oracle Senior Unsecured (Domestic)"/>
    <s v="Q4 2003"/>
    <x v="0"/>
    <n v="37772"/>
    <n v="-1.64"/>
    <n v="0.1"/>
    <n v="-1.8"/>
    <n v="334.75"/>
    <n v="284"/>
    <n v="317.5"/>
    <n v="4"/>
    <n v="57.63"/>
    <n v="2.77"/>
    <n v="2.63"/>
    <n v="1.6"/>
    <n v="5.19"/>
    <n v="4.93"/>
    <n v="2.99"/>
    <n v="7"/>
    <n v="7"/>
    <n v="0"/>
    <n v="62816.52"/>
    <s v="Tech"/>
  </r>
  <r>
    <s v="Oracle Senior Unsecured (Domestic)"/>
    <s v="Q1 2004"/>
    <x v="0"/>
    <n v="37864"/>
    <n v="-1.87"/>
    <n v="0.09"/>
    <n v="-2.04"/>
    <n v="61.55"/>
    <n v="54.64"/>
    <n v="56"/>
    <n v="11"/>
    <n v="57.98"/>
    <n v="2.58"/>
    <n v="2.46"/>
    <n v="1.5"/>
    <n v="4.92"/>
    <n v="4.6900000000000004"/>
    <n v="2.85"/>
    <n v="7"/>
    <n v="7"/>
    <n v="0"/>
    <n v="66859.649999999994"/>
    <s v="Tech"/>
  </r>
  <r>
    <s v="Oracle Senior Unsecured (Domestic)"/>
    <s v="Q2 2004"/>
    <x v="0"/>
    <n v="37955"/>
    <n v="-2"/>
    <n v="0.09"/>
    <n v="-2.16"/>
    <n v="325"/>
    <n v="316"/>
    <n v="305"/>
    <n v="3"/>
    <n v="61.13"/>
    <n v="2.35"/>
    <n v="2.25"/>
    <n v="1.44"/>
    <n v="4.46"/>
    <n v="4.2699999999999996"/>
    <n v="2.73"/>
    <n v="7"/>
    <n v="7"/>
    <n v="0"/>
    <n v="58949.4"/>
    <s v="Tech"/>
  </r>
  <r>
    <s v="Oracle Senior Unsecured (Domestic)"/>
    <s v="Q3 2004"/>
    <x v="0"/>
    <n v="38046"/>
    <n v="-1.97"/>
    <n v="0.05"/>
    <n v="-2.11"/>
    <n v="246.25"/>
    <n v="236"/>
    <n v="231.75"/>
    <n v="4"/>
    <n v="63.22"/>
    <n v="2.2999999999999998"/>
    <n v="2.2400000000000002"/>
    <n v="1.45"/>
    <n v="2.2999999999999998"/>
    <n v="2.2400000000000002"/>
    <n v="1.45"/>
    <n v="7"/>
    <n v="7"/>
    <n v="0"/>
    <n v="51126.16"/>
    <s v="Tech"/>
  </r>
  <r>
    <s v="Oracle Senior Unsecured (Domestic)"/>
    <s v="Q4 2004"/>
    <x v="0"/>
    <n v="38138"/>
    <n v="-2.0499999999999998"/>
    <n v="0.04"/>
    <n v="-2.1800000000000002"/>
    <n v="486.33"/>
    <n v="471.33"/>
    <n v="468"/>
    <n v="3"/>
    <n v="62.64"/>
    <n v="2.04"/>
    <n v="2"/>
    <n v="1.28"/>
    <n v="2.15"/>
    <n v="2.11"/>
    <n v="1.35"/>
    <n v="7"/>
    <n v="7"/>
    <n v="0"/>
    <n v="65024.959999999999"/>
    <s v="Tech"/>
  </r>
  <r>
    <s v="Oracle Senior Unsecured (Domestic)"/>
    <s v="Q1 2005"/>
    <x v="0"/>
    <n v="38230"/>
    <n v="-2.21"/>
    <n v="0.04"/>
    <n v="-2.34"/>
    <n v="128"/>
    <n v="122.33"/>
    <n v="119.17"/>
    <n v="6"/>
    <n v="63.18"/>
    <n v="2.0299999999999998"/>
    <n v="1.99"/>
    <n v="1.28"/>
    <n v="2.15"/>
    <n v="2.1"/>
    <n v="1.36"/>
    <n v="7"/>
    <n v="7"/>
    <n v="0"/>
    <n v="66511.199999999997"/>
    <s v="Tech"/>
  </r>
  <r>
    <s v="Oracle Senior Unsecured (Domestic)"/>
    <s v="Q2 2005"/>
    <x v="0"/>
    <n v="38321"/>
    <n v="-2.11"/>
    <n v="0.04"/>
    <n v="-2.2200000000000002"/>
    <n v="197.17"/>
    <n v="187.5"/>
    <n v="188.5"/>
    <n v="6"/>
    <n v="65.459999999999994"/>
    <n v="1.88"/>
    <n v="1.85"/>
    <n v="1.23"/>
    <n v="1.99"/>
    <n v="1.95"/>
    <n v="1.3"/>
    <n v="7"/>
    <n v="7"/>
    <n v="0"/>
    <n v="65856"/>
    <s v="Tech"/>
  </r>
  <r>
    <s v="Oracle Senior Unsecured (Domestic)"/>
    <s v="Q3 2005"/>
    <x v="0"/>
    <n v="38411"/>
    <n v="-0.39"/>
    <n v="1.76"/>
    <n v="-0.42"/>
    <n v="18.309999999999999"/>
    <n v="17.309999999999999"/>
    <n v="16"/>
    <n v="58"/>
    <n v="41.53"/>
    <n v="1.61"/>
    <n v="0.92"/>
    <n v="0.67"/>
    <n v="74.650000000000006"/>
    <n v="42.74"/>
    <n v="31"/>
    <n v="7"/>
    <n v="7"/>
    <n v="0"/>
    <n v="66885.509999999995"/>
    <s v="Tech"/>
  </r>
  <r>
    <s v="Oracle Senior Unsecured (Domestic)"/>
    <s v="Q4 2005"/>
    <x v="0"/>
    <n v="38503"/>
    <n v="-0.4"/>
    <n v="0.65"/>
    <n v="-0.45"/>
    <n v="28.63"/>
    <n v="28.05"/>
    <n v="24.66"/>
    <n v="65"/>
    <n v="52.39"/>
    <n v="1.47"/>
    <n v="1.1599999999999999"/>
    <n v="0.77"/>
    <n v="26.32"/>
    <n v="20.83"/>
    <n v="13.79"/>
    <n v="7"/>
    <n v="7"/>
    <n v="0"/>
    <n v="64940.4"/>
    <s v="Tech"/>
  </r>
  <r>
    <s v="Oracle Senior Unsecured (Domestic)"/>
    <s v="Q1 2006"/>
    <x v="0"/>
    <n v="38595"/>
    <n v="-0.57999999999999996"/>
    <n v="0.38"/>
    <n v="-0.67"/>
    <n v="44.9"/>
    <n v="42.43"/>
    <n v="35.76"/>
    <n v="21"/>
    <n v="57.82"/>
    <n v="1.39"/>
    <n v="1.21"/>
    <n v="0.8"/>
    <n v="14.82"/>
    <n v="12.91"/>
    <n v="8.57"/>
    <n v="7"/>
    <n v="7"/>
    <n v="0"/>
    <n v="65975.039999999994"/>
    <s v="Tech"/>
  </r>
  <r>
    <s v="Oracle Senior Unsecured (Domestic)"/>
    <s v="Q2 2006"/>
    <x v="0"/>
    <n v="38686"/>
    <n v="-0.45"/>
    <n v="0.24"/>
    <n v="-0.53"/>
    <n v="80.19"/>
    <n v="78.06"/>
    <n v="69.75"/>
    <n v="16"/>
    <n v="62.62"/>
    <n v="1.29"/>
    <n v="1.18"/>
    <n v="0.81"/>
    <n v="8.77"/>
    <n v="8.07"/>
    <n v="5.49"/>
    <n v="7"/>
    <n v="7"/>
    <n v="0"/>
    <n v="81197.100000000006"/>
    <s v="Tech"/>
  </r>
  <r>
    <s v="Oracle Senior Unsecured (Domestic)"/>
    <s v="Q3 2006"/>
    <x v="0"/>
    <n v="38776"/>
    <n v="-0.31"/>
    <n v="1.31"/>
    <n v="-0.36"/>
    <n v="28.47"/>
    <n v="26.94"/>
    <n v="23.73"/>
    <n v="49"/>
    <n v="52.85"/>
    <n v="38.159999999999997"/>
    <n v="27.18"/>
    <n v="20.170000000000002"/>
    <n v="40.43"/>
    <n v="28.79"/>
    <n v="21.37"/>
    <n v="7"/>
    <n v="6"/>
    <n v="0"/>
    <n v="98640.9"/>
    <s v="Tech"/>
  </r>
  <r>
    <s v="Oracle Senior Unsecured (Domestic)"/>
    <s v="Q4 2007"/>
    <x v="3"/>
    <n v="39233"/>
    <n v="0.08"/>
    <n v="1.24"/>
    <n v="0.09"/>
    <n v="27.82"/>
    <n v="26.41"/>
    <n v="24.49"/>
    <n v="96"/>
    <n v="48.94"/>
    <n v="36.85"/>
    <n v="25.44"/>
    <n v="18.03"/>
    <n v="44.88"/>
    <n v="30.98"/>
    <n v="21.96"/>
    <n v="6"/>
    <n v="6"/>
    <n v="-1"/>
    <n v="103483.04"/>
    <s v="Tech"/>
  </r>
  <r>
    <s v="Oracle Senior Unsecured (Domestic)"/>
    <s v="Q1 2008"/>
    <x v="3"/>
    <n v="39325"/>
    <n v="-0.2"/>
    <n v="0.98"/>
    <n v="-0.24"/>
    <n v="17.190000000000001"/>
    <n v="16.27"/>
    <n v="13.45"/>
    <n v="94"/>
    <n v="51.83"/>
    <n v="35.06"/>
    <n v="25.96"/>
    <n v="18.170000000000002"/>
    <n v="35.07"/>
    <n v="25.97"/>
    <n v="18.18"/>
    <n v="6"/>
    <n v="6"/>
    <n v="0"/>
    <n v="96801.2"/>
    <s v="Tech"/>
  </r>
  <r>
    <s v="Oracle Senior Unsecured (Domestic)"/>
    <s v="Q2 2008"/>
    <x v="3"/>
    <n v="39416"/>
    <n v="-0.27"/>
    <n v="0.91"/>
    <n v="-0.32"/>
    <n v="24.38"/>
    <n v="23.61"/>
    <n v="20.34"/>
    <n v="89"/>
    <n v="54.12"/>
    <n v="32.32"/>
    <n v="24.42"/>
    <n v="17.489999999999998"/>
    <n v="32.33"/>
    <n v="24.43"/>
    <n v="17.5"/>
    <n v="6"/>
    <n v="6"/>
    <n v="0"/>
    <n v="117626"/>
    <s v="Tech"/>
  </r>
  <r>
    <s v="Oracle Senior Unsecured (Domestic)"/>
    <s v="Q3 2008"/>
    <x v="3"/>
    <n v="39507"/>
    <n v="-0.49"/>
    <n v="0.86"/>
    <n v="-0.59"/>
    <n v="26.83"/>
    <n v="26.35"/>
    <n v="22.48"/>
    <n v="82"/>
    <n v="55.78"/>
    <n v="29.96"/>
    <n v="23.05"/>
    <n v="16.71"/>
    <n v="29.97"/>
    <n v="23.06"/>
    <n v="16.72"/>
    <n v="6"/>
    <n v="6"/>
    <n v="0"/>
    <n v="113027.22"/>
    <s v="Tech"/>
  </r>
  <r>
    <s v="Oracle Senior Unsecured (Domestic)"/>
    <s v="Q4 2008"/>
    <x v="3"/>
    <n v="39599"/>
    <n v="0.02"/>
    <n v="1.4"/>
    <n v="0.02"/>
    <n v="26.96"/>
    <n v="26.59"/>
    <n v="23.8"/>
    <n v="130"/>
    <n v="48.71"/>
    <n v="44.45"/>
    <n v="29.87"/>
    <n v="21.65"/>
    <n v="48.8"/>
    <n v="32.799999999999997"/>
    <n v="23.77"/>
    <n v="6"/>
    <n v="6"/>
    <n v="0"/>
    <n v="81190.14"/>
    <s v="Tech"/>
  </r>
  <r>
    <s v="Oracle Senior Unsecured (Domestic)"/>
    <s v="Q1 2009"/>
    <x v="3"/>
    <n v="39691"/>
    <n v="-0.18"/>
    <n v="1.36"/>
    <n v="-0.22"/>
    <n v="12.57"/>
    <n v="10.53"/>
    <n v="9.57"/>
    <n v="159"/>
    <n v="50.4"/>
    <n v="42.98"/>
    <n v="29.2"/>
    <n v="21.66"/>
    <n v="47.18"/>
    <n v="32.06"/>
    <n v="23.78"/>
    <n v="6"/>
    <n v="6"/>
    <n v="0"/>
    <n v="77435.820000000007"/>
    <s v="Tech"/>
  </r>
  <r>
    <s v="Oracle Senior Unsecured (Domestic)"/>
    <s v="Q2 2009"/>
    <x v="3"/>
    <n v="39782"/>
    <n v="0.06"/>
    <n v="1.33"/>
    <n v="7.0000000000000007E-2"/>
    <n v="15.74"/>
    <n v="15.25"/>
    <n v="12.58"/>
    <n v="157"/>
    <n v="50.94"/>
    <n v="44.85"/>
    <n v="30.05"/>
    <n v="22.85"/>
    <n v="49.24"/>
    <n v="33"/>
    <n v="25.08"/>
    <n v="6"/>
    <n v="6"/>
    <n v="0"/>
    <n v="98047.95"/>
    <s v="Tech"/>
  </r>
  <r>
    <s v="Oracle Senior Unsecured (Domestic)"/>
    <s v="Q3 2009"/>
    <x v="3"/>
    <n v="39872"/>
    <n v="-0.01"/>
    <n v="1.32"/>
    <n v="-0.01"/>
    <n v="15.85"/>
    <n v="15.25"/>
    <n v="12.6"/>
    <n v="154"/>
    <n v="51.34"/>
    <n v="44.36"/>
    <n v="29.83"/>
    <n v="22.77"/>
    <n v="48.7"/>
    <n v="32.75"/>
    <n v="25"/>
    <n v="6"/>
    <n v="6"/>
    <n v="0"/>
    <n v="109662.56"/>
    <s v="Tech"/>
  </r>
  <r>
    <s v="Oracle Senior Unsecured (Domestic)"/>
    <s v="Q4 2009"/>
    <x v="3"/>
    <n v="39964"/>
    <n v="-0.23"/>
    <n v="1.23"/>
    <n v="-0.28999999999999998"/>
    <n v="21.3"/>
    <n v="21.06"/>
    <n v="18.14"/>
    <n v="159"/>
    <n v="52.91"/>
    <n v="36.82"/>
    <n v="26.15"/>
    <n v="19.48"/>
    <n v="40.81"/>
    <n v="28.98"/>
    <n v="21.59"/>
    <n v="6"/>
    <n v="6"/>
    <n v="0"/>
    <n v="110598.72"/>
    <s v="Tech"/>
  </r>
  <r>
    <s v="Oracle Senior Unsecured (Domestic)"/>
    <s v="Q1 2010"/>
    <x v="3"/>
    <n v="40056"/>
    <n v="-0.55000000000000004"/>
    <n v="1.72"/>
    <n v="-0.68"/>
    <n v="12.47"/>
    <n v="12.16"/>
    <n v="9.7200000000000006"/>
    <n v="179"/>
    <n v="49.33"/>
    <n v="51.81"/>
    <n v="33.299999999999997"/>
    <n v="25.89"/>
    <n v="55.59"/>
    <n v="35.729999999999997"/>
    <n v="27.78"/>
    <n v="6"/>
    <n v="6"/>
    <n v="0"/>
    <n v="123619.75"/>
    <s v="Tech"/>
  </r>
  <r>
    <s v="Oracle Senior Unsecured (Domestic)"/>
    <s v="Q2 2010"/>
    <x v="3"/>
    <n v="40147"/>
    <n v="-0.56000000000000005"/>
    <n v="1.69"/>
    <n v="-0.69"/>
    <n v="14.23"/>
    <n v="13.99"/>
    <n v="11.59"/>
    <n v="188"/>
    <n v="51.14"/>
    <n v="49.26"/>
    <n v="32.229999999999997"/>
    <n v="25.54"/>
    <n v="52.85"/>
    <n v="34.57"/>
    <n v="27.4"/>
    <n v="6"/>
    <n v="6"/>
    <n v="0"/>
    <n v="113436.82"/>
    <s v="Tech"/>
  </r>
  <r>
    <s v="Oracle Senior Unsecured (Domestic)"/>
    <s v="Q3 2010"/>
    <x v="3"/>
    <n v="40237"/>
    <n v="-0.17"/>
    <n v="1.82"/>
    <n v="-0.2"/>
    <n v="13"/>
    <n v="12.67"/>
    <n v="9.91"/>
    <n v="186"/>
    <n v="47.95"/>
    <n v="39.85"/>
    <n v="25.8"/>
    <n v="19.36"/>
    <n v="54.48"/>
    <n v="35.270000000000003"/>
    <n v="26.47"/>
    <n v="6"/>
    <n v="6"/>
    <n v="0"/>
    <n v="109771.125"/>
    <s v="Tech"/>
  </r>
  <r>
    <s v="Oracle Senior Unsecured (Domestic)"/>
    <s v="Q4 2010"/>
    <x v="3"/>
    <n v="40329"/>
    <n v="-0.34"/>
    <n v="1.62"/>
    <n v="-0.42"/>
    <n v="19.93"/>
    <n v="19.59"/>
    <n v="16.420000000000002"/>
    <n v="201"/>
    <n v="50.01"/>
    <n v="36.89"/>
    <n v="25.1"/>
    <n v="18.690000000000001"/>
    <n v="46.97"/>
    <n v="31.96"/>
    <n v="23.8"/>
    <n v="6"/>
    <n v="6"/>
    <n v="0"/>
    <n v="136604.29500000001"/>
    <s v="Tech"/>
  </r>
  <r>
    <s v="Oracle Senior Unsecured (Domestic)"/>
    <s v="Q1 2011"/>
    <x v="3"/>
    <n v="40421"/>
    <n v="-0.56000000000000005"/>
    <n v="1.84"/>
    <n v="-0.71"/>
    <n v="13.36"/>
    <n v="12.76"/>
    <n v="9.7799999999999994"/>
    <n v="196"/>
    <n v="49.2"/>
    <n v="45.45"/>
    <n v="29.82"/>
    <n v="22.65"/>
    <n v="52.41"/>
    <n v="34.39"/>
    <n v="26.11"/>
    <n v="6"/>
    <n v="6"/>
    <n v="0"/>
    <n v="166506.9"/>
    <s v="Tech"/>
  </r>
  <r>
    <s v="Oracle Senior Unsecured (Domestic)"/>
    <s v="Q2 2011"/>
    <x v="3"/>
    <n v="40512"/>
    <n v="-0.62"/>
    <n v="1.73"/>
    <n v="-0.79"/>
    <n v="16.260000000000002"/>
    <n v="15.69"/>
    <n v="12.94"/>
    <n v="214"/>
    <n v="51.18"/>
    <n v="42.41"/>
    <n v="28.49"/>
    <n v="21.98"/>
    <n v="48.88"/>
    <n v="32.83"/>
    <n v="25.33"/>
    <n v="6"/>
    <n v="5"/>
    <n v="0"/>
    <n v="173426.96"/>
    <s v="Tech"/>
  </r>
  <r>
    <s v="Oracle Senior Unsecured (Domestic)"/>
    <s v="Q3 2011"/>
    <x v="1"/>
    <n v="40602"/>
    <n v="-0.7"/>
    <n v="1.34"/>
    <n v="-0.88"/>
    <n v="18.079999999999998"/>
    <n v="17.43"/>
    <n v="14.64"/>
    <n v="204"/>
    <n v="54.11"/>
    <n v="39.81"/>
    <n v="28.47"/>
    <n v="21.8"/>
    <n v="39.81"/>
    <n v="28.47"/>
    <n v="21.8"/>
    <n v="5"/>
    <n v="5"/>
    <n v="-1"/>
    <n v="141781.57"/>
    <s v="Tech"/>
  </r>
  <r>
    <s v="Oracle Senior Unsecured (Domestic)"/>
    <s v="Q4 2011"/>
    <x v="1"/>
    <n v="40694"/>
    <n v="-0.87"/>
    <n v="1.32"/>
    <n v="-1.07"/>
    <n v="25.86"/>
    <n v="3.64"/>
    <n v="22.35"/>
    <n v="195"/>
    <n v="54.09"/>
    <n v="36.71"/>
    <n v="26.3"/>
    <n v="20.09"/>
    <n v="39.56"/>
    <n v="28.35"/>
    <n v="21.65"/>
    <n v="5"/>
    <n v="5"/>
    <n v="0"/>
    <n v="157753.20000000001"/>
    <s v="Tech"/>
  </r>
  <r>
    <s v="Oracle Senior Unsecured (Domestic)"/>
    <s v="Q1 2012"/>
    <x v="1"/>
    <n v="40786"/>
    <n v="-1.08"/>
    <n v="1.1599999999999999"/>
    <n v="-1.32"/>
    <n v="17.670000000000002"/>
    <n v="16.829999999999998"/>
    <n v="13.97"/>
    <n v="192"/>
    <n v="55.36"/>
    <n v="35.86"/>
    <n v="26.4"/>
    <n v="20.02"/>
    <n v="35.86"/>
    <n v="26.4"/>
    <n v="20.02"/>
    <n v="5"/>
    <n v="5"/>
    <n v="0"/>
    <n v="145660.64499999999"/>
    <s v="Tech"/>
  </r>
  <r>
    <s v="Oracle Senior Unsecured (Domestic)"/>
    <s v="Q2 2012"/>
    <x v="1"/>
    <n v="40877"/>
    <n v="-1.02"/>
    <n v="1.1200000000000001"/>
    <n v="-1.24"/>
    <n v="19.850000000000001"/>
    <n v="19.18"/>
    <n v="16.2"/>
    <n v="192"/>
    <n v="57.5"/>
    <n v="34.96"/>
    <n v="25.91"/>
    <n v="20.27"/>
    <n v="34.96"/>
    <n v="25.91"/>
    <n v="20.27"/>
    <n v="5"/>
    <n v="5"/>
    <n v="0"/>
    <n v="129835.35"/>
    <s v="Tech"/>
  </r>
  <r>
    <s v="Oracle Senior Unsecured (Domestic)"/>
    <s v="Q3 2012"/>
    <x v="1"/>
    <n v="40968"/>
    <n v="-0.92"/>
    <n v="1.1000000000000001"/>
    <n v="-1.1100000000000001"/>
    <n v="21.3"/>
    <n v="20.55"/>
    <n v="17.46"/>
    <n v="190"/>
    <n v="57.66"/>
    <n v="34.15"/>
    <n v="25.46"/>
    <n v="19.87"/>
    <n v="34.15"/>
    <n v="25.46"/>
    <n v="19.87"/>
    <n v="5"/>
    <n v="5"/>
    <n v="0"/>
    <n v="152901.15"/>
    <s v="Tech"/>
  </r>
  <r>
    <s v="Oracle Senior Unsecured (Domestic)"/>
    <s v="Q4 2012"/>
    <x v="1"/>
    <n v="41060"/>
    <n v="-0.85"/>
    <n v="1.2"/>
    <n v="-1.04"/>
    <n v="27.69"/>
    <n v="26.57"/>
    <n v="23.69"/>
    <n v="194"/>
    <n v="55.78"/>
    <n v="30.68"/>
    <n v="22.33"/>
    <n v="17.27"/>
    <n v="37.369999999999997"/>
    <n v="27.2"/>
    <n v="21.03"/>
    <n v="5"/>
    <n v="5"/>
    <n v="0"/>
    <n v="152766.9"/>
    <s v="Tech"/>
  </r>
  <r>
    <s v="Oracle Senior Unsecured (Domestic)"/>
    <s v="Q1 2013"/>
    <x v="1"/>
    <n v="41152"/>
    <n v="-1"/>
    <n v="1.06"/>
    <n v="-1.21"/>
    <n v="19.28"/>
    <n v="18.54"/>
    <n v="15.31"/>
    <n v="188"/>
    <n v="56.6"/>
    <n v="30.92"/>
    <n v="23.11"/>
    <n v="17.66"/>
    <n v="33.770000000000003"/>
    <n v="25.25"/>
    <n v="19.29"/>
    <n v="5"/>
    <n v="5"/>
    <n v="0"/>
    <n v="161578.56"/>
    <s v="Tech"/>
  </r>
  <r>
    <s v="Oracle Senior Unsecured (Domestic)"/>
    <s v="Q2 2013"/>
    <x v="1"/>
    <n v="41243"/>
    <n v="-0.81"/>
    <n v="1.39"/>
    <n v="-0.98"/>
    <n v="21.48"/>
    <n v="20.39"/>
    <n v="17.8"/>
    <n v="195"/>
    <n v="53.96"/>
    <n v="42.63"/>
    <n v="29.3"/>
    <n v="23.23"/>
    <n v="45.51"/>
    <n v="31.28"/>
    <n v="24.8"/>
    <n v="5"/>
    <n v="5"/>
    <n v="0"/>
    <n v="156941.88"/>
    <s v="Tech"/>
  </r>
  <r>
    <s v="Oracle Senior Unsecured (Domestic)"/>
    <s v="Q3 2013"/>
    <x v="1"/>
    <n v="41333"/>
    <n v="-0.79"/>
    <n v="1.38"/>
    <n v="-0.96"/>
    <n v="19.8"/>
    <n v="19.23"/>
    <n v="16.260000000000002"/>
    <n v="205"/>
    <n v="54.56"/>
    <n v="42.25"/>
    <n v="29.12"/>
    <n v="23.29"/>
    <n v="45.11"/>
    <n v="31.08"/>
    <n v="24.86"/>
    <n v="5"/>
    <n v="5"/>
    <n v="0"/>
    <n v="145568.34"/>
    <s v="Tech"/>
  </r>
  <r>
    <s v="Oracle Senior Unsecured (Domestic)"/>
    <s v="Q4 2013"/>
    <x v="1"/>
    <n v="41425"/>
    <n v="-0.78"/>
    <n v="1.26"/>
    <n v="-0.93"/>
    <n v="27.34"/>
    <n v="26.47"/>
    <n v="23.81"/>
    <n v="210"/>
    <n v="54.57"/>
    <n v="40.97"/>
    <n v="29.06"/>
    <n v="22.61"/>
    <n v="40.97"/>
    <n v="29.06"/>
    <n v="22.61"/>
    <n v="5"/>
    <n v="5"/>
    <n v="0"/>
    <n v="159016.74"/>
    <s v="Tech"/>
  </r>
  <r>
    <s v="Oracle Senior Unsecured (Domestic)"/>
    <s v="Q1 2014"/>
    <x v="1"/>
    <n v="41517"/>
    <n v="-0.85"/>
    <n v="1.64"/>
    <n v="-1.02"/>
    <n v="16.670000000000002"/>
    <n v="15.97"/>
    <n v="13.24"/>
    <n v="217"/>
    <n v="50.39"/>
    <n v="51.32"/>
    <n v="33.15"/>
    <n v="26.13"/>
    <n v="54.81"/>
    <n v="35.4"/>
    <n v="27.9"/>
    <n v="5"/>
    <n v="5"/>
    <n v="0"/>
    <n v="175330.13"/>
    <s v="Tech"/>
  </r>
  <r>
    <s v="Oracle Senior Unsecured (Domestic)"/>
    <s v="Q2 2014"/>
    <x v="1"/>
    <n v="41608"/>
    <n v="-0.73"/>
    <n v="1.65"/>
    <n v="-0.88"/>
    <n v="18"/>
    <n v="17.45"/>
    <n v="14.83"/>
    <n v="230"/>
    <n v="51.11"/>
    <n v="51.38"/>
    <n v="33.18"/>
    <n v="26.56"/>
    <n v="54.84"/>
    <n v="35.42"/>
    <n v="28.35"/>
    <n v="5"/>
    <n v="5"/>
    <n v="0"/>
    <n v="187577.28"/>
    <s v="Tech"/>
  </r>
  <r>
    <s v="Oracle Senior Unsecured (Domestic)"/>
    <s v="Q3 2014"/>
    <x v="1"/>
    <n v="41698"/>
    <n v="-0.73"/>
    <n v="1.63"/>
    <n v="-0.88"/>
    <n v="18.760000000000002"/>
    <n v="18.11"/>
    <n v="15.64"/>
    <n v="228"/>
    <n v="51.65"/>
    <n v="50.13"/>
    <n v="32.659999999999997"/>
    <n v="26.2"/>
    <n v="53.48"/>
    <n v="34.85"/>
    <n v="27.95"/>
    <n v="5"/>
    <n v="5"/>
    <n v="0"/>
    <n v="184310.14"/>
    <s v="Tech"/>
  </r>
  <r>
    <s v="Oracle Senior Unsecured (Domestic)"/>
    <s v="Q4 2014"/>
    <x v="1"/>
    <n v="41790"/>
    <n v="-0.83"/>
    <n v="1.63"/>
    <n v="-1"/>
    <n v="23.57"/>
    <n v="22.92"/>
    <n v="20.54"/>
    <n v="239"/>
    <n v="51.93"/>
    <n v="47.61"/>
    <n v="31.57"/>
    <n v="25.02"/>
    <n v="50.79"/>
    <n v="33.68"/>
    <n v="26.7"/>
    <n v="5"/>
    <n v="5"/>
    <n v="0"/>
    <n v="186519.18"/>
    <s v="Tech"/>
  </r>
  <r>
    <s v="Oracle Senior Unsecured (Domestic)"/>
    <s v="Q1 2015"/>
    <x v="1"/>
    <n v="41882"/>
    <n v="-1.08"/>
    <n v="2.19"/>
    <n v="-1.28"/>
    <n v="14.06"/>
    <n v="13.29"/>
    <n v="11.35"/>
    <n v="261"/>
    <n v="47.48"/>
    <n v="67.95"/>
    <n v="40.46"/>
    <n v="32.659999999999997"/>
    <n v="67.95"/>
    <n v="40.46"/>
    <n v="32.659999999999997"/>
    <n v="5"/>
    <n v="5"/>
    <n v="0"/>
    <n v="191624.86"/>
    <s v="Tech"/>
  </r>
  <r>
    <s v="Oracle Senior Unsecured (Domestic)"/>
    <s v="Q2 2015"/>
    <x v="1"/>
    <n v="41973"/>
    <n v="-0.69"/>
    <n v="2.17"/>
    <n v="-0.82"/>
    <n v="15.16"/>
    <n v="14.36"/>
    <n v="12.56"/>
    <n v="282"/>
    <n v="48.36"/>
    <n v="67.67"/>
    <n v="40.36"/>
    <n v="33.020000000000003"/>
    <n v="67.67"/>
    <n v="40.36"/>
    <n v="33.020000000000003"/>
    <n v="5"/>
    <n v="5"/>
    <n v="0"/>
    <n v="188877.07"/>
    <s v="Tech"/>
  </r>
  <r>
    <s v="Oracle Senior Unsecured (Domestic)"/>
    <s v="Q3 2015"/>
    <x v="1"/>
    <n v="42063"/>
    <n v="-0.65"/>
    <n v="2.1800000000000002"/>
    <n v="-0.78"/>
    <n v="14.97"/>
    <n v="13.62"/>
    <n v="12.39"/>
    <n v="273"/>
    <n v="48.67"/>
    <n v="62.35"/>
    <n v="37.450000000000003"/>
    <n v="30.62"/>
    <n v="66.47"/>
    <n v="39.93"/>
    <n v="32.64"/>
    <n v="5"/>
    <n v="5"/>
    <n v="0"/>
    <n v="158819.38"/>
    <s v="Tech"/>
  </r>
  <r>
    <s v="Oracle Senior Unsecured (Domestic)"/>
    <s v="Q4 2015"/>
    <x v="1"/>
    <n v="42155"/>
    <n v="-0.74"/>
    <n v="3.03"/>
    <n v="-0.89"/>
    <n v="14.46"/>
    <n v="12.62"/>
    <n v="12.25"/>
    <n v="325"/>
    <n v="43.88"/>
    <n v="81.39"/>
    <n v="43.88"/>
    <n v="36.03"/>
    <n v="85.46"/>
    <n v="46.08"/>
    <n v="37.83"/>
    <n v="5"/>
    <n v="5"/>
    <n v="0"/>
    <n v="163985.76"/>
    <s v="Tech"/>
  </r>
  <r>
    <s v="Oracle Senior Unsecured (Domestic)"/>
    <s v="Q1 2016"/>
    <x v="1"/>
    <n v="42247"/>
    <n v="-0.85"/>
    <n v="3.1"/>
    <n v="-1.02"/>
    <n v="8.89"/>
    <n v="7.7"/>
    <n v="7.1"/>
    <n v="374"/>
    <n v="42.93"/>
    <n v="84.25"/>
    <n v="44.7"/>
    <n v="36.51"/>
    <n v="88.46"/>
    <n v="46.94"/>
    <n v="38.33"/>
    <n v="5"/>
    <n v="5"/>
    <n v="0"/>
    <n v="152857.68"/>
    <s v="Tech"/>
  </r>
  <r>
    <s v="Oracle Senior Unsecured (Domestic)"/>
    <s v="Q2 2016"/>
    <x v="1"/>
    <n v="42338"/>
    <n v="-0.66"/>
    <n v="3.23"/>
    <n v="-0.8"/>
    <n v="9.67"/>
    <n v="9.15"/>
    <n v="7.96"/>
    <n v="371"/>
    <n v="43.13"/>
    <n v="86.2"/>
    <n v="45.25"/>
    <n v="37.51"/>
    <n v="90.52"/>
    <n v="47.51"/>
    <n v="39.39"/>
    <n v="5"/>
    <n v="5"/>
    <n v="0"/>
    <n v="166066.20000000001"/>
    <s v="Tech"/>
  </r>
  <r>
    <s v="Medtronic, Inc Senior Unsecured"/>
    <s v="Q1 2003"/>
    <x v="1"/>
    <n v="37463"/>
    <n v="0.62"/>
    <n v="1.1200000000000001"/>
    <n v="0.72"/>
    <n v="48.72"/>
    <n v="42.21"/>
    <n v="41.73"/>
    <n v="14"/>
    <n v="60.15"/>
    <n v="0.14000000000000001"/>
    <n v="0.1"/>
    <n v="0.09"/>
    <n v="37.409999999999997"/>
    <n v="27.23"/>
    <n v="22.5"/>
    <n v="5"/>
    <n v="5"/>
    <n v="0"/>
    <n v="58567.643700000001"/>
    <s v="Healthcare"/>
  </r>
  <r>
    <s v="Medtronic, Inc Senior Unsecured"/>
    <s v="Q2 2003"/>
    <x v="1"/>
    <n v="37554"/>
    <n v="0.49"/>
    <n v="1.01"/>
    <n v="0.56999999999999995"/>
    <n v="92.6"/>
    <n v="83.7"/>
    <n v="79.78"/>
    <n v="8"/>
    <n v="62.72"/>
    <n v="27.62"/>
    <n v="20.72"/>
    <n v="17.32"/>
    <n v="33.26"/>
    <n v="24.96"/>
    <n v="20.86"/>
    <n v="5"/>
    <n v="5"/>
    <n v="0"/>
    <n v="61613.938999999998"/>
    <s v="Healthcare"/>
  </r>
  <r>
    <s v="Medtronic, Inc Senior Unsecured"/>
    <s v="Q3 2003"/>
    <x v="1"/>
    <n v="37645"/>
    <n v="0.31"/>
    <n v="0.96"/>
    <n v="0.37"/>
    <n v="59.52"/>
    <n v="51.13"/>
    <n v="51.38"/>
    <n v="12.9"/>
    <n v="63.57"/>
    <n v="26.2"/>
    <n v="19.89"/>
    <n v="16.649999999999999"/>
    <n v="31.74"/>
    <n v="24.09"/>
    <n v="20.18"/>
    <n v="5"/>
    <n v="5"/>
    <n v="0"/>
    <n v="56155.0196"/>
    <s v="Healthcare"/>
  </r>
  <r>
    <s v="Medtronic, Inc Senior Unsecured"/>
    <s v="Q4 2003"/>
    <x v="1"/>
    <n v="37736"/>
    <n v="0.23"/>
    <n v="0.83"/>
    <n v="0.27"/>
    <n v="76.67"/>
    <n v="67.73"/>
    <n v="62.47"/>
    <n v="12.3"/>
    <n v="64.17"/>
    <n v="22.93"/>
    <n v="17.940000000000001"/>
    <n v="14.72"/>
    <n v="27.81"/>
    <n v="21.76"/>
    <n v="17.84"/>
    <n v="5"/>
    <n v="5"/>
    <n v="0"/>
    <n v="58852.4084"/>
    <s v="Healthcare"/>
  </r>
  <r>
    <s v="Medtronic, Inc Senior Unsecured"/>
    <s v="Q1 2004"/>
    <x v="1"/>
    <n v="37827"/>
    <n v="0.34"/>
    <n v="0.86"/>
    <n v="0.4"/>
    <n v="72.150000000000006"/>
    <n v="65.790000000000006"/>
    <n v="63.25"/>
    <n v="11.2"/>
    <n v="64.760000000000005"/>
    <n v="24.21"/>
    <n v="18.739999999999998"/>
    <n v="15.68"/>
    <n v="29.21"/>
    <n v="22.61"/>
    <n v="18.91"/>
    <n v="5"/>
    <n v="5"/>
    <n v="0"/>
    <n v="61029.349600000001"/>
    <s v="Healthcare"/>
  </r>
  <r>
    <s v="Medtronic, Inc Senior Unsecured"/>
    <s v="Q2 2004"/>
    <x v="1"/>
    <n v="37918"/>
    <n v="0.38"/>
    <n v="0.85"/>
    <n v="0.44"/>
    <n v="64.39"/>
    <n v="56.93"/>
    <n v="55.71"/>
    <n v="13.5"/>
    <n v="64.349999999999994"/>
    <n v="0.03"/>
    <n v="0.02"/>
    <n v="0.02"/>
    <n v="29.71"/>
    <n v="22.9"/>
    <n v="19.12"/>
    <n v="5"/>
    <n v="5"/>
    <n v="0"/>
    <n v="60114.608999999997"/>
    <s v="Healthcare"/>
  </r>
  <r>
    <s v="Medtronic, Inc Senior Unsecured"/>
    <s v="Q3 2004"/>
    <x v="1"/>
    <n v="38009"/>
    <n v="0.28999999999999998"/>
    <n v="0.83"/>
    <n v="0.34"/>
    <n v="59.92"/>
    <n v="52.06"/>
    <n v="51.88"/>
    <n v="14.4"/>
    <n v="64.650000000000006"/>
    <n v="0.02"/>
    <n v="0.02"/>
    <n v="0.02"/>
    <n v="28.38"/>
    <n v="22.11"/>
    <n v="18.350000000000001"/>
    <n v="5"/>
    <n v="5"/>
    <n v="0"/>
    <n v="61777.6777"/>
    <s v="Healthcare"/>
  </r>
  <r>
    <s v="Medtronic, Inc Senior Unsecured"/>
    <s v="Q4 2004"/>
    <x v="1"/>
    <n v="38107"/>
    <n v="0.12"/>
    <n v="0.75"/>
    <n v="0.14000000000000001"/>
    <n v="61.03"/>
    <n v="53.01"/>
    <n v="54.71"/>
    <n v="17.399999999999999"/>
    <n v="64.33"/>
    <n v="0.01"/>
    <n v="0.01"/>
    <n v="0.01"/>
    <n v="25.99"/>
    <n v="20.63"/>
    <n v="16.72"/>
    <n v="5"/>
    <n v="5"/>
    <n v="0"/>
    <n v="63415.184800000003"/>
    <s v="Healthcare"/>
  </r>
  <r>
    <s v="Medtronic, Inc Senior Unsecured"/>
    <s v="Q1 2005"/>
    <x v="1"/>
    <n v="38198"/>
    <n v="-0.02"/>
    <n v="0.72"/>
    <n v="-0.02"/>
    <n v="71.94"/>
    <n v="64.89"/>
    <n v="63.21"/>
    <n v="12.6"/>
    <n v="64.900000000000006"/>
    <n v="0.02"/>
    <n v="0.01"/>
    <n v="0.01"/>
    <n v="24.88"/>
    <n v="19.93"/>
    <n v="16.149999999999999"/>
    <n v="5"/>
    <n v="5"/>
    <n v="0"/>
    <n v="63776.835700000003"/>
    <s v="Healthcare"/>
  </r>
  <r>
    <s v="Medtronic, Inc Senior Unsecured"/>
    <s v="Q2 2005"/>
    <x v="1"/>
    <n v="38289"/>
    <n v="-0.09"/>
    <n v="0.73"/>
    <n v="-0.11"/>
    <n v="59.79"/>
    <n v="52.31"/>
    <n v="51.9"/>
    <n v="14.4"/>
    <n v="65.38"/>
    <n v="19.899999999999999"/>
    <n v="16.07"/>
    <n v="13.01"/>
    <n v="23.83"/>
    <n v="19.25"/>
    <n v="15.58"/>
    <n v="5"/>
    <n v="5"/>
    <n v="0"/>
    <n v="65324.976799999997"/>
    <s v="Healthcare"/>
  </r>
  <r>
    <s v="Medtronic, Inc Senior Unsecured"/>
    <s v="Q3 2005"/>
    <x v="1"/>
    <n v="38380"/>
    <n v="-0.14000000000000001"/>
    <n v="0.71"/>
    <n v="-0.16"/>
    <n v="38.200000000000003"/>
    <n v="33.93"/>
    <n v="33.72"/>
    <n v="25.8"/>
    <n v="65.19"/>
    <n v="19.3"/>
    <n v="15.65"/>
    <n v="12.58"/>
    <n v="23.34"/>
    <n v="18.93"/>
    <n v="15.22"/>
    <n v="5"/>
    <n v="5"/>
    <n v="0"/>
    <n v="68692.920599999998"/>
    <s v="Healthcare"/>
  </r>
  <r>
    <s v="Medtronic, Inc Senior Unsecured"/>
    <s v="Q1 2006"/>
    <x v="1"/>
    <n v="38562"/>
    <n v="7.0000000000000007E-2"/>
    <n v="1.01"/>
    <n v="0.08"/>
    <n v="47.6"/>
    <n v="41.84"/>
    <n v="41.64"/>
    <n v="21.4"/>
    <n v="62.54"/>
    <n v="18.649999999999999"/>
    <n v="14.08"/>
    <n v="11.66"/>
    <n v="32.44"/>
    <n v="24.49"/>
    <n v="20.29"/>
    <n v="5"/>
    <n v="5"/>
    <n v="0"/>
    <n v="68799.659700000004"/>
    <s v="Healthcare"/>
  </r>
  <r>
    <s v="Medtronic, Inc Senior Unsecured"/>
    <s v="Q2 2006"/>
    <x v="1"/>
    <n v="38653"/>
    <n v="-0.08"/>
    <n v="1.08"/>
    <n v="-0.1"/>
    <n v="36.380000000000003"/>
    <n v="31.37"/>
    <n v="31.41"/>
    <n v="28.4"/>
    <n v="62.66"/>
    <n v="8.99"/>
    <n v="6.69"/>
    <n v="5.64"/>
    <n v="34.46"/>
    <n v="25.63"/>
    <n v="21.59"/>
    <n v="5"/>
    <n v="5"/>
    <n v="0"/>
    <n v="57900.483"/>
    <s v="Healthcare"/>
  </r>
  <r>
    <s v="Medtronic, Inc Senior Unsecured"/>
    <s v="Q3 2006"/>
    <x v="1"/>
    <n v="38744"/>
    <n v="-0.22"/>
    <n v="1.1299999999999999"/>
    <n v="-0.25"/>
    <n v="32.26"/>
    <n v="29.22"/>
    <n v="27.92"/>
    <n v="31.9"/>
    <n v="64"/>
    <n v="8.5399999999999991"/>
    <n v="6.36"/>
    <n v="5.47"/>
    <n v="34.299999999999997"/>
    <n v="25.54"/>
    <n v="21.95"/>
    <n v="5"/>
    <n v="5"/>
    <n v="0"/>
    <n v="58041.8321"/>
    <s v="Healthcare"/>
  </r>
  <r>
    <s v="Medtronic, Inc Senior Unsecured"/>
    <s v="Q4 2006"/>
    <x v="1"/>
    <n v="38835"/>
    <n v="0.43"/>
    <n v="2.14"/>
    <n v="0.49"/>
    <n v="34.03"/>
    <n v="29.68"/>
    <n v="30.05"/>
    <n v="34.299999999999997"/>
    <n v="47.71"/>
    <n v="58.47"/>
    <n v="31.7"/>
    <n v="27.9"/>
    <n v="84.45"/>
    <n v="45.78"/>
    <n v="40.29"/>
    <n v="5"/>
    <n v="5"/>
    <n v="0"/>
    <n v="56025.652499999997"/>
    <s v="Healthcare"/>
  </r>
  <r>
    <s v="Medtronic, Inc Senior Unsecured"/>
    <s v="Q1 2007"/>
    <x v="1"/>
    <n v="38926"/>
    <n v="0.46"/>
    <n v="2.14"/>
    <n v="0.53"/>
    <n v="18.93"/>
    <n v="16.45"/>
    <n v="16.329999999999998"/>
    <n v="54"/>
    <n v="49.04"/>
    <n v="55.43"/>
    <n v="30.8"/>
    <n v="27.18"/>
    <n v="79.95"/>
    <n v="44.43"/>
    <n v="39.21"/>
    <n v="5"/>
    <n v="5"/>
    <n v="0"/>
    <n v="61194.112399999998"/>
    <s v="Healthcare"/>
  </r>
  <r>
    <s v="Medtronic, Inc Senior Unsecured"/>
    <s v="Q2 2007"/>
    <x v="1"/>
    <n v="39017"/>
    <n v="0.59"/>
    <n v="1.64"/>
    <n v="0.67"/>
    <n v="18.61"/>
    <n v="16.260000000000002"/>
    <n v="16.21"/>
    <n v="57"/>
    <n v="54.39"/>
    <n v="54.31"/>
    <n v="34.06"/>
    <n v="29.54"/>
    <n v="59.45"/>
    <n v="37.29"/>
    <n v="32.33"/>
    <n v="5"/>
    <n v="5"/>
    <n v="0"/>
    <n v="61286.6394"/>
    <s v="Healthcare"/>
  </r>
  <r>
    <s v="Medtronic, Inc Senior Unsecured"/>
    <s v="Q3 2007"/>
    <x v="1"/>
    <n v="39108"/>
    <n v="0.65"/>
    <n v="1.62"/>
    <n v="0.74"/>
    <n v="21.6"/>
    <n v="18.23"/>
    <n v="18.84"/>
    <n v="50"/>
    <n v="56.12"/>
    <n v="50.77"/>
    <n v="32.590000000000003"/>
    <n v="28.49"/>
    <n v="55.79"/>
    <n v="35.81"/>
    <n v="31.31"/>
    <n v="5"/>
    <n v="5"/>
    <n v="0"/>
    <n v="57624.7791"/>
    <s v="Healthcare"/>
  </r>
  <r>
    <s v="Medtronic, Inc Senior Unsecured"/>
    <s v="Q4 2007"/>
    <x v="1"/>
    <n v="39199"/>
    <n v="0.64"/>
    <n v="1.63"/>
    <n v="0.8"/>
    <n v="11.67"/>
    <n v="7.42"/>
    <n v="7.35"/>
    <n v="135"/>
    <n v="56.26"/>
    <n v="50.82"/>
    <n v="32.69"/>
    <n v="28.59"/>
    <n v="55.45"/>
    <n v="35.67"/>
    <n v="31.2"/>
    <n v="5"/>
    <n v="5"/>
    <n v="0"/>
    <n v="54068.100299999998"/>
    <s v="Healthcare"/>
  </r>
  <r>
    <s v="Medtronic, Inc Senior Unsecured"/>
    <s v="Q1 2008"/>
    <x v="1"/>
    <n v="39290"/>
    <n v="0.67"/>
    <n v="1.59"/>
    <n v="0.85"/>
    <n v="20.53"/>
    <n v="17.07"/>
    <n v="17.72"/>
    <n v="53"/>
    <n v="56.68"/>
    <n v="50.04"/>
    <n v="32.450000000000003"/>
    <n v="28.36"/>
    <n v="54.2"/>
    <n v="35.15"/>
    <n v="30.72"/>
    <n v="5"/>
    <n v="5"/>
    <n v="0"/>
    <n v="51794.010999999999"/>
    <s v="Healthcare"/>
  </r>
  <r>
    <s v="Medtronic, Inc Senior Unsecured"/>
    <s v="Q2 2008"/>
    <x v="1"/>
    <n v="39381"/>
    <n v="0.17"/>
    <n v="1.7"/>
    <n v="0.21"/>
    <n v="15.72"/>
    <n v="13.2"/>
    <n v="13.73"/>
    <n v="64"/>
    <n v="55.74"/>
    <n v="47.88"/>
    <n v="30.79"/>
    <n v="26.69"/>
    <n v="55.52"/>
    <n v="35.700000000000003"/>
    <n v="30.95"/>
    <n v="5"/>
    <n v="5"/>
    <n v="0"/>
    <n v="55593.881200000003"/>
    <s v="Healthcare"/>
  </r>
  <r>
    <s v="Medtronic, Inc Senior Unsecured"/>
    <s v="Q3 2008"/>
    <x v="1"/>
    <n v="39472"/>
    <n v="1.17"/>
    <n v="1.83"/>
    <n v="1.49"/>
    <n v="15.73"/>
    <n v="13.47"/>
    <n v="13.32"/>
    <n v="75"/>
    <n v="51.21"/>
    <n v="51.58"/>
    <n v="31.53"/>
    <n v="26.42"/>
    <n v="63.6"/>
    <n v="38.869999999999997"/>
    <n v="32.57"/>
    <n v="5"/>
    <n v="5"/>
    <n v="0"/>
    <n v="60465.303"/>
    <s v="Healthcare"/>
  </r>
  <r>
    <s v="Medtronic, Inc Senior Unsecured"/>
    <s v="Q4 2008"/>
    <x v="1"/>
    <n v="39563"/>
    <n v="1.1299999999999999"/>
    <n v="1.7"/>
    <n v="1.31"/>
    <n v="11.51"/>
    <n v="10.46"/>
    <n v="10.08"/>
    <n v="126"/>
    <n v="51.97"/>
    <n v="50.29"/>
    <n v="31.38"/>
    <n v="26.14"/>
    <n v="60.3"/>
    <n v="37.619999999999997"/>
    <n v="31.34"/>
    <n v="5"/>
    <n v="5"/>
    <n v="0"/>
    <n v="42280.075100000002"/>
    <s v="Healthcare"/>
  </r>
  <r>
    <s v="Medtronic, Inc Senior Unsecured"/>
    <s v="Q1 2009"/>
    <x v="1"/>
    <n v="39654"/>
    <n v="1.0900000000000001"/>
    <n v="1.67"/>
    <n v="1.26"/>
    <n v="12.99"/>
    <n v="11.59"/>
    <n v="11.24"/>
    <n v="99"/>
    <n v="53.84"/>
    <n v="44.93"/>
    <n v="28.38"/>
    <n v="24.19"/>
    <n v="58.29"/>
    <n v="36.82"/>
    <n v="31.38"/>
    <n v="5"/>
    <n v="5"/>
    <n v="0"/>
    <n v="36186.454599999997"/>
    <s v="Healthcare"/>
  </r>
  <r>
    <s v="Medtronic, Inc Senior Unsecured"/>
    <s v="Q2 2009"/>
    <x v="1"/>
    <n v="39745"/>
    <n v="1.1200000000000001"/>
    <n v="1.56"/>
    <n v="1.31"/>
    <n v="11.03"/>
    <n v="9.32"/>
    <n v="9.0399999999999991"/>
    <n v="90"/>
    <n v="57.3"/>
    <n v="43.75"/>
    <n v="28.82"/>
    <n v="25.07"/>
    <n v="51.81"/>
    <n v="34.130000000000003"/>
    <n v="29.69"/>
    <n v="5"/>
    <n v="5"/>
    <n v="0"/>
    <n v="33104.166899999997"/>
    <s v="Healthcare"/>
  </r>
  <r>
    <s v="Medtronic, Inc Senior Unsecured"/>
    <s v="Q3 2009"/>
    <x v="1"/>
    <n v="39836"/>
    <n v="1.02"/>
    <n v="1.61"/>
    <n v="1.19"/>
    <n v="12.64"/>
    <n v="11.25"/>
    <n v="10.77"/>
    <n v="91"/>
    <n v="57.39"/>
    <n v="42.29"/>
    <n v="27.94"/>
    <n v="24.27"/>
    <n v="51.35"/>
    <n v="33.93"/>
    <n v="29.47"/>
    <n v="5"/>
    <n v="5"/>
    <n v="0"/>
    <n v="39202.981099999997"/>
    <s v="Healthcare"/>
  </r>
  <r>
    <s v="Medtronic, Inc Senior Unsecured"/>
    <s v="Q1 2010"/>
    <x v="1"/>
    <n v="40025"/>
    <n v="1.57"/>
    <n v="2.5499999999999998"/>
    <n v="1.98"/>
    <n v="8.76"/>
    <n v="7.18"/>
    <n v="6.95"/>
    <n v="104"/>
    <n v="55.76"/>
    <n v="47.98"/>
    <n v="31.36"/>
    <n v="26.75"/>
    <n v="52.99"/>
    <n v="34.64"/>
    <n v="29.55"/>
    <n v="5"/>
    <n v="5"/>
    <n v="0"/>
    <n v="47244.705399999999"/>
    <s v="Healthcare"/>
  </r>
  <r>
    <s v="Medtronic, Inc Senior Unsecured"/>
    <s v="Q2 2010"/>
    <x v="1"/>
    <n v="40116"/>
    <n v="1.52"/>
    <n v="2.33"/>
    <n v="1.85"/>
    <n v="15.89"/>
    <n v="14.35"/>
    <n v="13.91"/>
    <n v="93"/>
    <n v="56.04"/>
    <n v="46.8"/>
    <n v="30.17"/>
    <n v="26.22"/>
    <n v="55.09"/>
    <n v="35.520000000000003"/>
    <n v="30.87"/>
    <n v="5"/>
    <n v="5"/>
    <n v="0"/>
    <n v="47942.897599999997"/>
    <s v="Healthcare"/>
  </r>
  <r>
    <s v="Medtronic, Inc Senior Unsecured"/>
    <s v="Q3 2010"/>
    <x v="1"/>
    <n v="40207"/>
    <n v="1.21"/>
    <n v="2.12"/>
    <n v="1.47"/>
    <n v="15.06"/>
    <n v="13.79"/>
    <n v="13.06"/>
    <n v="97"/>
    <n v="56.9"/>
    <n v="41.87"/>
    <n v="27.57"/>
    <n v="23.82"/>
    <n v="51.86"/>
    <n v="34.15"/>
    <n v="29.51"/>
    <n v="5"/>
    <n v="5"/>
    <n v="0"/>
    <n v="39923.385199999997"/>
    <s v="Healthcare"/>
  </r>
  <r>
    <s v="Medtronic, Inc Senior Unsecured"/>
    <s v="Q4 2010"/>
    <x v="1"/>
    <n v="40298"/>
    <n v="1.05"/>
    <n v="2.0299999999999998"/>
    <n v="1.23"/>
    <n v="14.86"/>
    <n v="13.16"/>
    <n v="12.95"/>
    <n v="108"/>
    <n v="52.08"/>
    <n v="47.47"/>
    <n v="28.76"/>
    <n v="24.72"/>
    <n v="65.069999999999993"/>
    <n v="39.42"/>
    <n v="33.89"/>
    <n v="5"/>
    <n v="5"/>
    <n v="0"/>
    <n v="37818.563399999999"/>
    <s v="Healthcare"/>
  </r>
  <r>
    <s v="Medtronic, Inc Senior Unsecured"/>
    <s v="Q1 2011"/>
    <x v="1"/>
    <n v="40389"/>
    <n v="1.1200000000000001"/>
    <n v="2.0499999999999998"/>
    <n v="1.29"/>
    <n v="12.6"/>
    <n v="11.48"/>
    <n v="10.85"/>
    <n v="107"/>
    <n v="50.95"/>
    <n v="48.49"/>
    <n v="28.2"/>
    <n v="24.7"/>
    <n v="71.97"/>
    <n v="41.85"/>
    <n v="36.659999999999997"/>
    <n v="5"/>
    <n v="5"/>
    <n v="0"/>
    <n v="40689.787799999998"/>
    <s v="Healthcare"/>
  </r>
  <r>
    <s v="Medtronic, Inc Senior Unsecured"/>
    <s v="Q2 2011"/>
    <x v="1"/>
    <n v="40480"/>
    <n v="1.27"/>
    <n v="2.2400000000000002"/>
    <n v="1.49"/>
    <n v="9.82"/>
    <n v="8.42"/>
    <n v="7.92"/>
    <n v="113"/>
    <n v="50.58"/>
    <n v="48.22"/>
    <n v="28.15"/>
    <n v="24.39"/>
    <n v="71.260000000000005"/>
    <n v="41.61"/>
    <n v="36.04"/>
    <n v="5"/>
    <n v="5"/>
    <n v="0"/>
    <n v="44679.268100000001"/>
    <s v="Healthcare"/>
  </r>
  <r>
    <s v="Medtronic, Inc Senior Unsecured"/>
    <s v="Q3 2011"/>
    <x v="1"/>
    <n v="40571"/>
    <n v="1.35"/>
    <n v="2.34"/>
    <n v="1.59"/>
    <n v="11.71"/>
    <n v="10.49"/>
    <n v="10.039999999999999"/>
    <n v="113"/>
    <n v="50.19"/>
    <n v="46.13"/>
    <n v="27.13"/>
    <n v="23.15"/>
    <n v="70.05"/>
    <n v="41.19"/>
    <n v="35.159999999999997"/>
    <n v="5"/>
    <n v="5"/>
    <n v="0"/>
    <n v="38068.132799999999"/>
    <s v="Healthcare"/>
  </r>
  <r>
    <s v="Medtronic, Inc Senior Unsecured"/>
    <s v="Q4 2011"/>
    <x v="1"/>
    <n v="40662"/>
    <n v="1.47"/>
    <n v="2.3199999999999998"/>
    <n v="1.74"/>
    <n v="10.77"/>
    <n v="9.7100000000000009"/>
    <n v="8.9700000000000006"/>
    <n v="118"/>
    <n v="52.06"/>
    <n v="50.8"/>
    <n v="31.44"/>
    <n v="26.44"/>
    <n v="61.59"/>
    <n v="38.119999999999997"/>
    <n v="32.06"/>
    <n v="5"/>
    <n v="5"/>
    <n v="0"/>
    <n v="37443.504200000003"/>
    <s v="Healthcare"/>
  </r>
  <r>
    <s v="Medtronic, Inc Senior Unsecured"/>
    <s v="Q1 2012"/>
    <x v="1"/>
    <n v="40753"/>
    <n v="1.48"/>
    <n v="2.37"/>
    <n v="1.77"/>
    <n v="17.79"/>
    <n v="15.7"/>
    <n v="15.05"/>
    <n v="77"/>
    <n v="52.56"/>
    <n v="50.15"/>
    <n v="31.05"/>
    <n v="26.36"/>
    <n v="61.52"/>
    <n v="38.090000000000003"/>
    <n v="32.33"/>
    <n v="5"/>
    <n v="5"/>
    <n v="0"/>
    <n v="40874.396500000003"/>
    <s v="Healthcare"/>
  </r>
  <r>
    <s v="Medtronic, Inc Senior Unsecured"/>
    <s v="Q2 2012"/>
    <x v="1"/>
    <n v="40844"/>
    <n v="1.5"/>
    <n v="2.25"/>
    <n v="1.77"/>
    <n v="16.87"/>
    <n v="15.06"/>
    <n v="14.36"/>
    <n v="85"/>
    <n v="52.72"/>
    <n v="49.12"/>
    <n v="30.44"/>
    <n v="25.89"/>
    <n v="61.37"/>
    <n v="38.03"/>
    <n v="32.35"/>
    <n v="5"/>
    <n v="5"/>
    <n v="0"/>
    <n v="39091.877099999998"/>
    <s v="Healthcare"/>
  </r>
  <r>
    <s v="Medtronic, Inc Senior Unsecured"/>
    <s v="Q3 2012"/>
    <x v="1"/>
    <n v="40935"/>
    <n v="1.45"/>
    <n v="2.23"/>
    <n v="1.72"/>
    <n v="15.3"/>
    <n v="13.97"/>
    <n v="12.96"/>
    <n v="89"/>
    <n v="53.8"/>
    <n v="48.04"/>
    <n v="30.11"/>
    <n v="25.85"/>
    <n v="59.53"/>
    <n v="37.31"/>
    <n v="32.03"/>
    <n v="5"/>
    <n v="5"/>
    <n v="0"/>
    <n v="39816.0101"/>
    <s v="Healthcare"/>
  </r>
  <r>
    <s v="Medtronic, Inc Senior Unsecured"/>
    <s v="Q4 2012"/>
    <x v="1"/>
    <n v="41026"/>
    <n v="0.23"/>
    <n v="2.2799999999999998"/>
    <n v="0.28000000000000003"/>
    <n v="13.52"/>
    <n v="12.27"/>
    <n v="11.48"/>
    <n v="98"/>
    <n v="52.15"/>
    <n v="43"/>
    <n v="26.52"/>
    <n v="22.42"/>
    <n v="62.13"/>
    <n v="38.32"/>
    <n v="32.4"/>
    <n v="5"/>
    <n v="5"/>
    <n v="0"/>
    <n v="42072.482400000001"/>
    <s v="Healthcare"/>
  </r>
  <r>
    <s v="Medtronic, Inc Senior Unsecured"/>
    <s v="Q1 2013"/>
    <x v="1"/>
    <n v="41117"/>
    <n v="1.51"/>
    <n v="2.31"/>
    <n v="1.78"/>
    <n v="15.25"/>
    <n v="13.93"/>
    <n v="13.03"/>
    <n v="89"/>
    <n v="51.89"/>
    <n v="42.8"/>
    <n v="26.35"/>
    <n v="22.21"/>
    <n v="62.46"/>
    <n v="38.450000000000003"/>
    <n v="32.409999999999997"/>
    <n v="5"/>
    <n v="6"/>
    <n v="0"/>
    <n v="47060.873599999999"/>
    <s v="Healthcare"/>
  </r>
  <r>
    <s v="Medtronic, Inc Senior Unsecured"/>
    <s v="Q2 2013"/>
    <x v="3"/>
    <n v="41208"/>
    <n v="1.69"/>
    <n v="2.62"/>
    <n v="2"/>
    <n v="12"/>
    <n v="10.75"/>
    <n v="9.91"/>
    <n v="95"/>
    <n v="50.57"/>
    <n v="42.82"/>
    <n v="25.69"/>
    <n v="21.66"/>
    <n v="66.680000000000007"/>
    <n v="40"/>
    <n v="33.72"/>
    <n v="6"/>
    <n v="6"/>
    <n v="1"/>
    <n v="47102.409299999999"/>
    <s v="Healthcare"/>
  </r>
  <r>
    <s v="Medtronic, Inc Senior Unsecured"/>
    <s v="Q3 2013"/>
    <x v="3"/>
    <n v="41299"/>
    <n v="1.7"/>
    <n v="2.57"/>
    <n v="2.0099999999999998"/>
    <n v="14.61"/>
    <n v="13.2"/>
    <n v="12.43"/>
    <n v="98"/>
    <n v="51.03"/>
    <n v="41.01"/>
    <n v="25"/>
    <n v="20.93"/>
    <n v="64.02"/>
    <n v="39.03"/>
    <n v="32.67"/>
    <n v="6"/>
    <n v="6"/>
    <n v="0"/>
    <n v="55459.215199999999"/>
    <s v="Healthcare"/>
  </r>
  <r>
    <s v="Medtronic, Inc Senior Unsecured"/>
    <s v="Q4 2013"/>
    <x v="3"/>
    <n v="41390"/>
    <n v="-0.09"/>
    <n v="2.36"/>
    <n v="-0.11"/>
    <n v="13.2"/>
    <n v="11.94"/>
    <n v="11.23"/>
    <n v="106"/>
    <n v="53.5"/>
    <n v="52.17"/>
    <n v="33.22"/>
    <n v="27.91"/>
    <n v="57.05"/>
    <n v="36.32"/>
    <n v="30.52"/>
    <n v="6"/>
    <n v="6"/>
    <n v="0"/>
    <n v="57265.37"/>
    <s v="Healthcare"/>
  </r>
  <r>
    <s v="Medtronic, Inc Senior Unsecured"/>
    <s v="Q1 2014"/>
    <x v="3"/>
    <n v="41481"/>
    <n v="-0.04"/>
    <n v="2.44"/>
    <n v="-0.05"/>
    <n v="16.059999999999999"/>
    <n v="15.02"/>
    <n v="13.74"/>
    <n v="90"/>
    <n v="52.95"/>
    <n v="52.04"/>
    <n v="32.450000000000003"/>
    <n v="27.56"/>
    <n v="60.37"/>
    <n v="37.64"/>
    <n v="31.97"/>
    <n v="6"/>
    <n v="6"/>
    <n v="0"/>
    <n v="57206.573499999999"/>
    <s v="Healthcare"/>
  </r>
  <r>
    <s v="Medtronic, Inc Senior Unsecured"/>
    <s v="Q2 2014"/>
    <x v="3"/>
    <n v="41572"/>
    <n v="-0.05"/>
    <n v="2.54"/>
    <n v="-0.06"/>
    <n v="14.68"/>
    <n v="13.44"/>
    <n v="12.44"/>
    <n v="95"/>
    <n v="51.4"/>
    <n v="51.41"/>
    <n v="31.06"/>
    <n v="26.43"/>
    <n v="65.540000000000006"/>
    <n v="39.590000000000003"/>
    <n v="33.68"/>
    <n v="6"/>
    <n v="6"/>
    <n v="0"/>
    <n v="58151.739099999999"/>
    <s v="Healthcare"/>
  </r>
  <r>
    <s v="Medtronic, Inc Senior Unsecured"/>
    <s v="Q3 2014"/>
    <x v="3"/>
    <n v="41663"/>
    <n v="-0.26"/>
    <n v="2.64"/>
    <n v="-0.31"/>
    <n v="13.47"/>
    <n v="12.3"/>
    <n v="11.14"/>
    <n v="92"/>
    <n v="51.98"/>
    <n v="49.61"/>
    <n v="30.41"/>
    <n v="25.79"/>
    <n v="63.13"/>
    <n v="38.700000000000003"/>
    <n v="32.82"/>
    <n v="6"/>
    <n v="6"/>
    <n v="0"/>
    <n v="61611.582399999999"/>
    <s v="Healthcare"/>
  </r>
  <r>
    <s v="Medtronic, Inc Senior Unsecured"/>
    <s v="Q4 2014"/>
    <x v="3"/>
    <n v="41754"/>
    <n v="-0.48"/>
    <n v="2.99"/>
    <n v="-0.57999999999999996"/>
    <n v="7.5"/>
    <n v="6.41"/>
    <n v="5.39"/>
    <n v="102"/>
    <n v="51.24"/>
    <n v="53.05"/>
    <n v="32.880000000000003"/>
    <n v="27.19"/>
    <n v="61.35"/>
    <n v="38.020000000000003"/>
    <n v="31.44"/>
    <n v="6"/>
    <n v="7"/>
    <n v="0"/>
    <n v="65516.109499999999"/>
    <s v="Healthcare"/>
  </r>
  <r>
    <s v="Medtronic, Inc Senior Unsecured"/>
    <s v="Q1 2015"/>
    <x v="0"/>
    <n v="41845"/>
    <n v="-0.24"/>
    <n v="3.29"/>
    <n v="-0.3"/>
    <n v="13.96"/>
    <n v="12.7"/>
    <n v="11.74"/>
    <n v="97"/>
    <n v="51.25"/>
    <n v="53.63"/>
    <n v="32.21"/>
    <n v="27.49"/>
    <n v="66.5"/>
    <n v="39.94"/>
    <n v="34.08"/>
    <n v="7"/>
    <n v="7"/>
    <n v="1"/>
    <n v="75743.193199999994"/>
    <s v="Healthcare"/>
  </r>
  <r>
    <s v="Medtronic, Inc Senior Unsecured"/>
    <s v="Q2 2015"/>
    <x v="0"/>
    <n v="41936"/>
    <n v="-0.17"/>
    <n v="3.59"/>
    <n v="-0.21"/>
    <n v="13.84"/>
    <n v="12.63"/>
    <n v="11.63"/>
    <n v="94"/>
    <n v="50.12"/>
    <n v="49.94"/>
    <n v="29.32"/>
    <n v="25.03"/>
    <n v="70.37"/>
    <n v="41.3"/>
    <n v="35.270000000000003"/>
    <n v="7"/>
    <n v="7"/>
    <n v="0"/>
    <n v="110334.1017"/>
    <s v="Healthcare"/>
  </r>
  <r>
    <s v="Medtronic, Inc Senior Unsecured"/>
    <s v="Q3 2015"/>
    <x v="0"/>
    <n v="42027"/>
    <n v="-0.47"/>
    <n v="7.06"/>
    <n v="-0.56999999999999995"/>
    <n v="8.5500000000000007"/>
    <n v="7.95"/>
    <n v="7.38"/>
    <n v="176"/>
    <n v="36.520000000000003"/>
    <n v="132.06"/>
    <n v="54.37"/>
    <n v="48.23"/>
    <n v="142.88999999999999"/>
    <n v="58.83"/>
    <n v="52.19"/>
    <n v="7"/>
    <n v="7"/>
    <n v="0"/>
    <n v="110813.2536"/>
    <s v="Healthcare"/>
  </r>
  <r>
    <s v="Medtronic, Inc Senior Unsecured"/>
    <s v="Q4 2015"/>
    <x v="0"/>
    <n v="42118"/>
    <n v="3.21"/>
    <n v="9.27"/>
    <n v="4.28"/>
    <n v="3.51"/>
    <n v="2.64"/>
    <n v="1.25"/>
    <n v="299"/>
    <n v="49.89"/>
    <n v="63.41"/>
    <n v="37.75"/>
    <n v="31.64"/>
    <n v="67.98"/>
    <n v="40.47"/>
    <n v="33.92"/>
    <n v="7"/>
    <n v="7"/>
    <n v="0"/>
    <n v="103943.031"/>
    <s v="Healthcare"/>
  </r>
  <r>
    <s v="Medtronic, Inc Senior Unsecured"/>
    <s v="Q1 2016"/>
    <x v="0"/>
    <n v="42216"/>
    <n v="3.09"/>
    <n v="9.1300000000000008"/>
    <n v="4.51"/>
    <n v="5.99"/>
    <n v="5.25"/>
    <n v="3.7"/>
    <n v="306"/>
    <n v="50.47"/>
    <n v="63.83"/>
    <n v="38.15"/>
    <n v="32.22"/>
    <n v="67.34"/>
    <n v="40.24"/>
    <n v="33.99"/>
    <n v="7"/>
    <n v="7"/>
    <n v="0"/>
    <n v="106367.2037"/>
    <s v="Healthcare"/>
  </r>
  <r>
    <s v="Medtronic, Inc Senior Unsecured"/>
    <s v="Q2 2016"/>
    <x v="0"/>
    <n v="42307"/>
    <n v="2.92"/>
    <n v="8.74"/>
    <n v="4.54"/>
    <n v="6.16"/>
    <n v="5.48"/>
    <n v="4.01"/>
    <n v="324"/>
    <n v="49.81"/>
    <n v="64.459999999999994"/>
    <n v="38.229999999999997"/>
    <n v="32.1"/>
    <n v="68.58"/>
    <n v="40.68"/>
    <n v="34.159999999999997"/>
    <n v="7"/>
    <n v="7"/>
    <n v="0"/>
    <n v="110732.2764"/>
    <s v="Healthcare"/>
  </r>
  <r>
    <s v="Home Depot Senior Unsecured (Domestic)"/>
    <s v="Q3 1999"/>
    <x v="2"/>
    <n v="36100"/>
    <n v="0.28999999999999998"/>
    <n v="0.53"/>
    <n v="0.33"/>
    <n v="92.75"/>
    <n v="18.38"/>
    <n v="80.63"/>
    <n v="8"/>
    <n v="62.41"/>
    <n v="15.85"/>
    <n v="13.67"/>
    <n v="9.9"/>
    <n v="15.97"/>
    <n v="13.77"/>
    <n v="9.9700000000000006"/>
    <n v="4"/>
    <n v="4"/>
    <n v="0"/>
    <n v="94626.217999999993"/>
    <s v="Services"/>
  </r>
  <r>
    <s v="Home Depot Senior Unsecured (Domestic)"/>
    <s v="Q4 1999"/>
    <x v="2"/>
    <n v="36191"/>
    <n v="0.5"/>
    <n v="0.59"/>
    <n v="0.56999999999999995"/>
    <n v="97.75"/>
    <n v="26.13"/>
    <n v="85.75"/>
    <n v="8"/>
    <n v="64.91"/>
    <n v="17.899999999999999"/>
    <n v="15.16"/>
    <n v="11.63"/>
    <n v="18.059999999999999"/>
    <n v="15.3"/>
    <n v="11.73"/>
    <n v="4"/>
    <n v="4"/>
    <n v="0"/>
    <n v="116231.1787"/>
    <s v="Services"/>
  </r>
  <r>
    <s v="Home Depot Senior Unsecured (Domestic)"/>
    <s v="Q1 2000"/>
    <x v="2"/>
    <n v="36282"/>
    <n v="0.22"/>
    <n v="0.46"/>
    <n v="0.25"/>
    <n v="114.63"/>
    <n v="45.88"/>
    <n v="101.25"/>
    <n v="8"/>
    <n v="61.38"/>
    <n v="14.12"/>
    <n v="12.36"/>
    <n v="8.68"/>
    <n v="14.21"/>
    <n v="12.44"/>
    <n v="8.73"/>
    <n v="4"/>
    <n v="4"/>
    <n v="0"/>
    <n v="128177.62729999999"/>
    <s v="Services"/>
  </r>
  <r>
    <s v="Home Depot Senior Unsecured (Domestic)"/>
    <s v="Q2 2000"/>
    <x v="2"/>
    <n v="36373"/>
    <n v="0.23"/>
    <n v="0.41"/>
    <n v="0.25"/>
    <n v="153.75"/>
    <n v="73"/>
    <n v="139.5"/>
    <n v="8"/>
    <n v="63.79"/>
    <n v="13.34"/>
    <n v="11.76"/>
    <n v="8.52"/>
    <n v="13.42"/>
    <n v="11.83"/>
    <n v="8.57"/>
    <n v="4"/>
    <n v="4"/>
    <n v="0"/>
    <n v="130552.3465"/>
    <s v="Services"/>
  </r>
  <r>
    <s v="Home Depot Senior Unsecured (Domestic)"/>
    <s v="Q3 2000"/>
    <x v="2"/>
    <n v="36464"/>
    <n v="-0.06"/>
    <n v="0.21"/>
    <n v="-7.0000000000000007E-2"/>
    <n v="132"/>
    <n v="57.25"/>
    <n v="117.38"/>
    <n v="8"/>
    <n v="69.06"/>
    <n v="6.24"/>
    <n v="5.87"/>
    <n v="4.3099999999999996"/>
    <n v="6.31"/>
    <n v="5.93"/>
    <n v="4.3600000000000003"/>
    <n v="4"/>
    <n v="4"/>
    <n v="0"/>
    <n v="121996.2202"/>
    <s v="Services"/>
  </r>
  <r>
    <s v="Home Depot Senior Unsecured (Domestic)"/>
    <s v="Q4 2000"/>
    <x v="2"/>
    <n v="36555"/>
    <n v="0.14000000000000001"/>
    <n v="0.21"/>
    <n v="0.16"/>
    <n v="263.75"/>
    <n v="67"/>
    <n v="232.5"/>
    <n v="4"/>
    <n v="72.25"/>
    <n v="6.07"/>
    <n v="5.71"/>
    <n v="4.3899999999999997"/>
    <n v="6.31"/>
    <n v="5.93"/>
    <n v="4.5599999999999996"/>
    <n v="4"/>
    <n v="4"/>
    <n v="0"/>
    <n v="91273.730599999995"/>
    <s v="Services"/>
  </r>
  <r>
    <s v="Home Depot Senior Unsecured (Domestic)"/>
    <s v="Q1 2001"/>
    <x v="2"/>
    <n v="36646"/>
    <n v="-0.09"/>
    <n v="0.2"/>
    <n v="-0.11"/>
    <n v="1154"/>
    <n v="481"/>
    <n v="1017"/>
    <n v="1"/>
    <n v="65.739999999999995"/>
    <n v="5.8"/>
    <n v="5.47"/>
    <n v="3.81"/>
    <n v="6.03"/>
    <n v="5.68"/>
    <n v="3.97"/>
    <n v="4"/>
    <n v="4"/>
    <n v="0"/>
    <n v="103987.6814"/>
    <s v="Services"/>
  </r>
  <r>
    <s v="Home Depot Senior Unsecured (Domestic)"/>
    <s v="Q2 2001"/>
    <x v="2"/>
    <n v="36737"/>
    <n v="-0.03"/>
    <n v="0.19"/>
    <n v="-0.03"/>
    <n v="188.13"/>
    <n v="76.5"/>
    <n v="169.88"/>
    <n v="8"/>
    <n v="68.760000000000005"/>
    <n v="5.52"/>
    <n v="5.22"/>
    <n v="3.8"/>
    <n v="5.73"/>
    <n v="5.42"/>
    <n v="3.95"/>
    <n v="4"/>
    <n v="4"/>
    <n v="0"/>
    <n v="112047.7956"/>
    <s v="Services"/>
  </r>
  <r>
    <s v="Home Depot Senior Unsecured (Domestic)"/>
    <s v="Q3 2001"/>
    <x v="2"/>
    <n v="36828"/>
    <n v="0.1"/>
    <n v="0.18"/>
    <n v="0.12"/>
    <n v="241.6"/>
    <n v="26.6"/>
    <n v="210.8"/>
    <n v="5"/>
    <n v="69.739999999999995"/>
    <n v="5.35"/>
    <n v="5.07"/>
    <n v="3.73"/>
    <n v="5.56"/>
    <n v="5.26"/>
    <n v="3.88"/>
    <n v="4"/>
    <n v="4"/>
    <n v="0"/>
    <n v="115958.07150000001"/>
    <s v="Services"/>
  </r>
  <r>
    <s v="Home Depot Senior Unsecured (Domestic)"/>
    <s v="Q4 2001"/>
    <x v="2"/>
    <n v="36919"/>
    <n v="0.28999999999999998"/>
    <n v="0.37"/>
    <n v="0.33"/>
    <n v="184.6"/>
    <n v="1.2"/>
    <n v="151.80000000000001"/>
    <n v="5"/>
    <n v="70.16"/>
    <n v="10.29"/>
    <n v="9.33"/>
    <n v="7.22"/>
    <n v="10.32"/>
    <n v="9.35"/>
    <n v="7.24"/>
    <n v="4"/>
    <n v="4"/>
    <n v="0"/>
    <n v="94245.763600000006"/>
    <s v="Services"/>
  </r>
  <r>
    <s v="Home Depot Senior Unsecured (Domestic)"/>
    <s v="Q1 2002"/>
    <x v="2"/>
    <n v="37010"/>
    <n v="-0.02"/>
    <n v="0.31"/>
    <n v="-0.02"/>
    <n v="401.33"/>
    <n v="129.33000000000001"/>
    <n v="342.33"/>
    <n v="3"/>
    <n v="64.989999999999995"/>
    <n v="8.1"/>
    <n v="7.48"/>
    <n v="5.27"/>
    <n v="8.2799999999999994"/>
    <n v="7.65"/>
    <n v="5.39"/>
    <n v="4"/>
    <n v="4"/>
    <n v="0"/>
    <n v="115886.8642"/>
    <s v="Services"/>
  </r>
  <r>
    <s v="Home Depot Senior Unsecured (Domestic)"/>
    <s v="Q2 2002"/>
    <x v="2"/>
    <n v="37101"/>
    <n v="0"/>
    <n v="0.3"/>
    <n v="0"/>
    <n v="210.63"/>
    <n v="97.25"/>
    <n v="187"/>
    <n v="8"/>
    <n v="67.459999999999994"/>
    <n v="7.63"/>
    <n v="7.07"/>
    <n v="5.15"/>
    <n v="7.86"/>
    <n v="7.29"/>
    <n v="5.31"/>
    <n v="4"/>
    <n v="4"/>
    <n v="0"/>
    <n v="109368"/>
    <s v="Services"/>
  </r>
  <r>
    <s v="Home Depot Senior Unsecured (Domestic)"/>
    <s v="Q3 2002"/>
    <x v="2"/>
    <n v="37192"/>
    <n v="-7.0000000000000007E-2"/>
    <n v="0.28999999999999998"/>
    <n v="-0.08"/>
    <n v="207.86"/>
    <n v="89.14"/>
    <n v="179.57"/>
    <n v="7"/>
    <n v="67.64"/>
    <n v="7.24"/>
    <n v="6.73"/>
    <n v="4.9000000000000004"/>
    <n v="7.59"/>
    <n v="7.05"/>
    <n v="5.13"/>
    <n v="4"/>
    <n v="4"/>
    <n v="0"/>
    <n v="66981.08"/>
    <s v="Services"/>
  </r>
  <r>
    <s v="Home Depot Senior Unsecured (Domestic)"/>
    <s v="Q4 2002"/>
    <x v="2"/>
    <n v="37290"/>
    <n v="-0.23"/>
    <n v="0.25"/>
    <n v="-0.26"/>
    <n v="135.19999999999999"/>
    <n v="51.3"/>
    <n v="115.2"/>
    <n v="10"/>
    <n v="68.510000000000005"/>
    <n v="6.91"/>
    <n v="6.46"/>
    <n v="4.74"/>
    <n v="6.94"/>
    <n v="6.49"/>
    <n v="4.75"/>
    <n v="4"/>
    <n v="4"/>
    <n v="0"/>
    <n v="66051.524799999999"/>
    <s v="Services"/>
  </r>
  <r>
    <s v="Home Depot Senior Unsecured (Domestic)"/>
    <s v="Q1 2003"/>
    <x v="2"/>
    <n v="37381"/>
    <n v="-0.64"/>
    <n v="0.24"/>
    <n v="-0.74"/>
    <n v="224.43"/>
    <n v="133.13999999999999"/>
    <n v="194.57"/>
    <n v="7"/>
    <n v="62.72"/>
    <n v="6.74"/>
    <n v="6.31"/>
    <n v="4.2300000000000004"/>
    <n v="6.76"/>
    <n v="6.33"/>
    <n v="4.24"/>
    <n v="4"/>
    <n v="4"/>
    <n v="0"/>
    <n v="47923.7"/>
    <s v="Services"/>
  </r>
  <r>
    <s v="Home Depot Senior Unsecured (Domestic)"/>
    <s v="Q2 2003"/>
    <x v="2"/>
    <n v="37472"/>
    <n v="-0.71"/>
    <n v="0.23"/>
    <n v="-0.82"/>
    <n v="262.75"/>
    <n v="183.5"/>
    <n v="234.63"/>
    <n v="8"/>
    <n v="64.31"/>
    <n v="6.47"/>
    <n v="6.07"/>
    <n v="4.16"/>
    <n v="6.5"/>
    <n v="6.1"/>
    <n v="4.18"/>
    <n v="4"/>
    <n v="4"/>
    <n v="0"/>
    <n v="67369.13"/>
    <s v="Services"/>
  </r>
  <r>
    <s v="Home Depot Senior Unsecured (Domestic)"/>
    <s v="Q3 2003"/>
    <x v="2"/>
    <n v="37563"/>
    <n v="-0.4"/>
    <n v="0.22"/>
    <n v="-0.45"/>
    <n v="172.7"/>
    <n v="104.6"/>
    <n v="149.6"/>
    <n v="10"/>
    <n v="64.180000000000007"/>
    <n v="6.54"/>
    <n v="6.14"/>
    <n v="4.2"/>
    <n v="6.57"/>
    <n v="6.17"/>
    <n v="4.22"/>
    <n v="4"/>
    <n v="4"/>
    <n v="0"/>
    <n v="72842"/>
    <s v="Services"/>
  </r>
  <r>
    <s v="Home Depot Senior Unsecured (Domestic)"/>
    <s v="Q4 2003"/>
    <x v="2"/>
    <n v="37654"/>
    <n v="-0.14000000000000001"/>
    <n v="0.23"/>
    <n v="-0.16"/>
    <n v="111.08"/>
    <n v="44.83"/>
    <n v="91.25"/>
    <n v="12"/>
    <n v="65.98"/>
    <n v="6.67"/>
    <n v="6.25"/>
    <n v="4.4000000000000004"/>
    <n v="6.71"/>
    <n v="6.28"/>
    <n v="4.43"/>
    <n v="4"/>
    <n v="4"/>
    <n v="0"/>
    <n v="87818.83"/>
    <s v="Services"/>
  </r>
  <r>
    <s v="Home Depot Senior Unsecured (Domestic)"/>
    <s v="Q1 2004"/>
    <x v="2"/>
    <n v="37745"/>
    <n v="-0.44"/>
    <n v="0.22"/>
    <n v="-0.51"/>
    <n v="94.22"/>
    <n v="52.22"/>
    <n v="80.44"/>
    <n v="18"/>
    <n v="61.27"/>
    <n v="6.39"/>
    <n v="6"/>
    <n v="3.91"/>
    <n v="6.39"/>
    <n v="6"/>
    <n v="3.91"/>
    <n v="4"/>
    <n v="4"/>
    <n v="0"/>
    <n v="80055.789999999994"/>
    <s v="Services"/>
  </r>
  <r>
    <s v="Home Depot Senior Unsecured (Domestic)"/>
    <s v="Q2 2004"/>
    <x v="2"/>
    <n v="37836"/>
    <n v="-0.55000000000000004"/>
    <n v="0.22"/>
    <n v="-0.64"/>
    <n v="145.19"/>
    <n v="88"/>
    <n v="129.13"/>
    <n v="16"/>
    <n v="63.37"/>
    <n v="6.05"/>
    <n v="5.71"/>
    <n v="3.83"/>
    <n v="6.05"/>
    <n v="5.71"/>
    <n v="3.83"/>
    <n v="4"/>
    <n v="4"/>
    <n v="0"/>
    <n v="83611.44"/>
    <s v="Services"/>
  </r>
  <r>
    <s v="Home Depot Senior Unsecured (Domestic)"/>
    <s v="Q3 2004"/>
    <x v="2"/>
    <n v="37927"/>
    <n v="-0.48"/>
    <n v="0.21"/>
    <n v="-0.56000000000000005"/>
    <n v="150.29"/>
    <n v="90.5"/>
    <n v="130.21"/>
    <n v="14"/>
    <n v="62.93"/>
    <n v="3.8"/>
    <n v="3.59"/>
    <n v="2.39"/>
    <n v="6.09"/>
    <n v="5.74"/>
    <n v="3.83"/>
    <n v="4"/>
    <n v="4"/>
    <n v="0"/>
    <n v="80186.16"/>
    <s v="Services"/>
  </r>
  <r>
    <s v="Home Depot Senior Unsecured (Domestic)"/>
    <s v="Q4 2004"/>
    <x v="2"/>
    <n v="38018"/>
    <n v="-0.19"/>
    <n v="0.2"/>
    <n v="-0.22"/>
    <n v="128.5"/>
    <n v="57.07"/>
    <n v="107.79"/>
    <n v="14"/>
    <n v="65.069999999999993"/>
    <n v="3.82"/>
    <n v="3.6"/>
    <n v="2.4900000000000002"/>
    <n v="6.09"/>
    <n v="5.74"/>
    <n v="3.96"/>
    <n v="4"/>
    <n v="4"/>
    <n v="0"/>
    <n v="97811.48"/>
    <s v="Services"/>
  </r>
  <r>
    <s v="Home Depot Senior Unsecured (Domestic)"/>
    <s v="Q1 2005"/>
    <x v="2"/>
    <n v="38109"/>
    <n v="-0.32"/>
    <n v="0.23"/>
    <n v="-0.37"/>
    <n v="147"/>
    <n v="98.43"/>
    <n v="124.71"/>
    <n v="14"/>
    <n v="59.09"/>
    <n v="5.0199999999999996"/>
    <n v="4.68"/>
    <n v="2.97"/>
    <n v="7.29"/>
    <n v="6.8"/>
    <n v="4.3099999999999996"/>
    <n v="4"/>
    <n v="4"/>
    <n v="0"/>
    <n v="88295.85"/>
    <s v="Services"/>
  </r>
  <r>
    <s v="Home Depot Senior Unsecured (Domestic)"/>
    <s v="Q2 2005"/>
    <x v="2"/>
    <n v="38200"/>
    <n v="-0.23"/>
    <n v="0.22"/>
    <n v="-0.27"/>
    <n v="163.59"/>
    <n v="113.18"/>
    <n v="144.53"/>
    <n v="17"/>
    <n v="58.57"/>
    <n v="5.01"/>
    <n v="4.67"/>
    <n v="2.93"/>
    <n v="7.28"/>
    <n v="6.78"/>
    <n v="4.26"/>
    <n v="4"/>
    <n v="4"/>
    <n v="0"/>
    <n v="76080.87"/>
    <s v="Services"/>
  </r>
  <r>
    <s v="Home Depot Senior Unsecured (Domestic)"/>
    <s v="Q3 2005"/>
    <x v="2"/>
    <n v="38291"/>
    <n v="-0.13"/>
    <n v="0.28000000000000003"/>
    <n v="-0.16"/>
    <n v="132.83000000000001"/>
    <n v="63.89"/>
    <n v="114.22"/>
    <n v="18"/>
    <n v="59.92"/>
    <n v="9.06"/>
    <n v="8.3000000000000007"/>
    <n v="5.43"/>
    <n v="9.11"/>
    <n v="8.35"/>
    <n v="5.46"/>
    <n v="4"/>
    <n v="4"/>
    <n v="0"/>
    <n v="93241.93"/>
    <s v="Services"/>
  </r>
  <r>
    <s v="Home Depot Senior Unsecured (Domestic)"/>
    <s v="Q4 2005"/>
    <x v="2"/>
    <n v="38382"/>
    <n v="0"/>
    <n v="0.27"/>
    <n v="0"/>
    <n v="95.95"/>
    <n v="40.24"/>
    <n v="79.38"/>
    <n v="21"/>
    <n v="61.91"/>
    <n v="8.89"/>
    <n v="8.16"/>
    <n v="5.5"/>
    <n v="8.94"/>
    <n v="8.1999999999999993"/>
    <n v="5.53"/>
    <n v="4"/>
    <n v="4"/>
    <n v="0"/>
    <n v="86064.48"/>
    <s v="Services"/>
  </r>
  <r>
    <s v="Home Depot Senior Unsecured (Domestic)"/>
    <s v="Q1 2006"/>
    <x v="2"/>
    <n v="38473"/>
    <n v="-0.09"/>
    <n v="0.26"/>
    <n v="-0.1"/>
    <n v="87.41"/>
    <n v="57"/>
    <n v="74.040000000000006"/>
    <n v="27"/>
    <n v="56.77"/>
    <n v="9"/>
    <n v="8.26"/>
    <n v="5.1100000000000003"/>
    <n v="9.06"/>
    <n v="8.31"/>
    <n v="5.15"/>
    <n v="4"/>
    <n v="4"/>
    <n v="0"/>
    <n v="84960"/>
    <s v="Services"/>
  </r>
  <r>
    <s v="Home Depot Senior Unsecured (Domestic)"/>
    <s v="Q2 2006"/>
    <x v="2"/>
    <n v="38564"/>
    <n v="-0.01"/>
    <n v="0.25"/>
    <n v="-0.02"/>
    <n v="74.67"/>
    <n v="51.09"/>
    <n v="66.12"/>
    <n v="43"/>
    <n v="58.89"/>
    <n v="8.6199999999999992"/>
    <n v="7.94"/>
    <n v="5.08"/>
    <n v="8.68"/>
    <n v="7.99"/>
    <n v="5.1100000000000003"/>
    <n v="4"/>
    <n v="4"/>
    <n v="0"/>
    <n v="84691.53"/>
    <s v="Services"/>
  </r>
  <r>
    <s v="Home Depot Senior Unsecured (Domestic)"/>
    <s v="Q3 2006"/>
    <x v="2"/>
    <n v="38655"/>
    <n v="0.17"/>
    <n v="0.35"/>
    <n v="0.2"/>
    <n v="75.739999999999995"/>
    <n v="48.95"/>
    <n v="65.08"/>
    <n v="38"/>
    <n v="57.74"/>
    <n v="10.32"/>
    <n v="9.19"/>
    <n v="5.96"/>
    <n v="12.31"/>
    <n v="10.96"/>
    <n v="7.11"/>
    <n v="4"/>
    <n v="4"/>
    <n v="0"/>
    <n v="71462.94"/>
    <s v="Services"/>
  </r>
  <r>
    <s v="Home Depot Senior Unsecured (Domestic)"/>
    <s v="Q4 2006"/>
    <x v="2"/>
    <n v="38746"/>
    <n v="0.3"/>
    <n v="0.44"/>
    <n v="0.35"/>
    <n v="71.23"/>
    <n v="41.86"/>
    <n v="58.51"/>
    <n v="35"/>
    <n v="60.6"/>
    <n v="9.93"/>
    <n v="8.6199999999999992"/>
    <n v="6.02"/>
    <n v="15.18"/>
    <n v="13.18"/>
    <n v="9.1999999999999993"/>
    <n v="4"/>
    <n v="4"/>
    <n v="0"/>
    <n v="75771.08"/>
    <s v="Services"/>
  </r>
  <r>
    <s v="Home Depot Senior Unsecured (Domestic)"/>
    <s v="Q1 2007"/>
    <x v="2"/>
    <n v="38837"/>
    <n v="0.36"/>
    <n v="0.68"/>
    <n v="0.42"/>
    <n v="45.59"/>
    <n v="34.4"/>
    <n v="38.44"/>
    <n v="63"/>
    <n v="52.77"/>
    <n v="23.93"/>
    <n v="19.3"/>
    <n v="12.63"/>
    <n v="23.98"/>
    <n v="19.34"/>
    <n v="12.66"/>
    <n v="4"/>
    <n v="4"/>
    <n v="0"/>
    <n v="78681.8"/>
    <s v="Services"/>
  </r>
  <r>
    <s v="Home Depot Senior Unsecured (Domestic)"/>
    <s v="Q2 2007"/>
    <x v="2"/>
    <n v="38928"/>
    <n v="0.53"/>
    <n v="0.69"/>
    <n v="0.62"/>
    <n v="32.659999999999997"/>
    <n v="24.99"/>
    <n v="28.03"/>
    <n v="104"/>
    <n v="52.59"/>
    <n v="24.46"/>
    <n v="19.59"/>
    <n v="12.86"/>
    <n v="24.89"/>
    <n v="19.93"/>
    <n v="13.09"/>
    <n v="4"/>
    <n v="8"/>
    <n v="0"/>
    <n v="75901.31"/>
    <s v="Services"/>
  </r>
  <r>
    <s v="Home Depot Senior Unsecured (Domestic)"/>
    <s v="Q3 2007"/>
    <x v="4"/>
    <n v="39019"/>
    <n v="0.66"/>
    <n v="0.85"/>
    <n v="0.78"/>
    <n v="27.98"/>
    <n v="17.600000000000001"/>
    <n v="22.91"/>
    <n v="97"/>
    <n v="52.74"/>
    <n v="24.03"/>
    <n v="18.57"/>
    <n v="12.68"/>
    <n v="29.39"/>
    <n v="22.71"/>
    <n v="15.5"/>
    <n v="8"/>
    <n v="8"/>
    <n v="4"/>
    <n v="72691.5"/>
    <s v="Services"/>
  </r>
  <r>
    <s v="Home Depot Senior Unsecured (Domestic)"/>
    <s v="Q4 2007"/>
    <x v="4"/>
    <n v="39110"/>
    <n v="1.01"/>
    <n v="1.29"/>
    <n v="1.23"/>
    <n v="14.99"/>
    <n v="6.93"/>
    <n v="11.38"/>
    <n v="128"/>
    <n v="47.89"/>
    <n v="46.52"/>
    <n v="31.73"/>
    <n v="22.28"/>
    <n v="46.59"/>
    <n v="31.78"/>
    <n v="22.31"/>
    <n v="8"/>
    <n v="8"/>
    <n v="0"/>
    <n v="52918.8"/>
    <s v="Services"/>
  </r>
  <r>
    <s v="Home Depot Senior Unsecured (Domestic)"/>
    <s v="Q1 2008"/>
    <x v="4"/>
    <n v="39201"/>
    <n v="0.94"/>
    <n v="1.41"/>
    <n v="1.1599999999999999"/>
    <n v="12.61"/>
    <n v="7.57"/>
    <n v="9.7799999999999994"/>
    <n v="171"/>
    <n v="45.78"/>
    <n v="45.34"/>
    <n v="31.18"/>
    <n v="20.76"/>
    <n v="45.41"/>
    <n v="31.23"/>
    <n v="20.79"/>
    <n v="8"/>
    <n v="8"/>
    <n v="0"/>
    <n v="51460.5"/>
    <s v="Services"/>
  </r>
  <r>
    <s v="Home Depot Senior Unsecured (Domestic)"/>
    <s v="Q2 2008"/>
    <x v="4"/>
    <n v="39292"/>
    <n v="0.88"/>
    <n v="1.47"/>
    <n v="1.0900000000000001"/>
    <n v="17.649999999999999"/>
    <n v="11.74"/>
    <n v="14.87"/>
    <n v="172"/>
    <n v="47.79"/>
    <n v="42.79"/>
    <n v="29.96"/>
    <n v="20.45"/>
    <n v="42.84"/>
    <n v="29.99"/>
    <n v="20.48"/>
    <n v="8"/>
    <n v="8"/>
    <n v="0"/>
    <n v="51143.76"/>
    <s v="Services"/>
  </r>
  <r>
    <s v="Home Depot Senior Unsecured (Domestic)"/>
    <s v="Q3 2008"/>
    <x v="4"/>
    <n v="39383"/>
    <n v="1.27"/>
    <n v="1.66"/>
    <n v="1.59"/>
    <n v="14.45"/>
    <n v="7.75"/>
    <n v="11.45"/>
    <n v="154"/>
    <n v="38.340000000000003"/>
    <n v="65.010000000000005"/>
    <n v="38.020000000000003"/>
    <n v="24.92"/>
    <n v="71.010000000000005"/>
    <n v="41.53"/>
    <n v="27.22"/>
    <n v="8"/>
    <n v="8"/>
    <n v="0"/>
    <n v="40606.1"/>
    <s v="Services"/>
  </r>
  <r>
    <s v="Home Depot Senior Unsecured (Domestic)"/>
    <s v="Q4 2008"/>
    <x v="4"/>
    <n v="39481"/>
    <n v="1.42"/>
    <n v="1.85"/>
    <n v="1.79"/>
    <n v="8.69"/>
    <n v="3.27"/>
    <n v="6.28"/>
    <n v="199"/>
    <n v="39.96"/>
    <n v="64.260000000000005"/>
    <n v="36.549999999999997"/>
    <n v="25.68"/>
    <n v="75.819999999999993"/>
    <n v="43.12"/>
    <n v="30.3"/>
    <n v="8"/>
    <n v="8"/>
    <n v="0"/>
    <n v="39985.050000000003"/>
    <s v="Services"/>
  </r>
  <r>
    <s v="Home Depot Senior Unsecured (Domestic)"/>
    <s v="Q1 2009"/>
    <x v="4"/>
    <n v="39572"/>
    <n v="1.39"/>
    <n v="1.93"/>
    <n v="1.8"/>
    <n v="7.2"/>
    <n v="4.33"/>
    <n v="4.3600000000000003"/>
    <n v="167"/>
    <n v="38.83"/>
    <n v="64.040000000000006"/>
    <n v="38"/>
    <n v="24.87"/>
    <n v="68.53"/>
    <n v="40.659999999999997"/>
    <n v="26.61"/>
    <n v="8"/>
    <n v="8"/>
    <n v="0"/>
    <n v="36514.879999999997"/>
    <s v="Services"/>
  </r>
  <r>
    <s v="Home Depot Senior Unsecured (Domestic)"/>
    <s v="Q2 2009"/>
    <x v="4"/>
    <n v="39663"/>
    <n v="1.38"/>
    <n v="2.02"/>
    <n v="1.83"/>
    <n v="15.68"/>
    <n v="12.13"/>
    <n v="12.68"/>
    <n v="161"/>
    <n v="41.35"/>
    <n v="60.95"/>
    <n v="37.49"/>
    <n v="25.2"/>
    <n v="62.56"/>
    <n v="38.479999999999997"/>
    <n v="25.87"/>
    <n v="8"/>
    <n v="8"/>
    <n v="0"/>
    <n v="43886.31"/>
    <s v="Services"/>
  </r>
  <r>
    <s v="Home Depot Senior Unsecured (Domestic)"/>
    <s v="Q3 2009"/>
    <x v="4"/>
    <n v="39754"/>
    <n v="1.45"/>
    <n v="2.13"/>
    <n v="1.96"/>
    <n v="11.46"/>
    <n v="8.32"/>
    <n v="8.43"/>
    <n v="157"/>
    <n v="41.66"/>
    <n v="56.28"/>
    <n v="34.78"/>
    <n v="23.44"/>
    <n v="61.8"/>
    <n v="38.200000000000003"/>
    <n v="25.74"/>
    <n v="8"/>
    <n v="8"/>
    <n v="0"/>
    <n v="44201.760000000002"/>
    <s v="Services"/>
  </r>
  <r>
    <s v="Home Depot Senior Unsecured (Domestic)"/>
    <s v="Q4 2009"/>
    <x v="4"/>
    <n v="39845"/>
    <n v="1.74"/>
    <n v="2.62"/>
    <n v="2.5"/>
    <n v="5.29"/>
    <n v="2.11"/>
    <n v="1.91"/>
    <n v="139"/>
    <n v="43.19"/>
    <n v="54.38"/>
    <n v="33.090000000000003"/>
    <n v="23.48"/>
    <n v="64.319999999999993"/>
    <n v="39.14"/>
    <n v="27.78"/>
    <n v="8"/>
    <n v="8"/>
    <n v="0"/>
    <n v="42678.09"/>
    <s v="Services"/>
  </r>
  <r>
    <s v="Home Depot Senior Unsecured (Domestic)"/>
    <s v="Q1 2010"/>
    <x v="4"/>
    <n v="39936"/>
    <n v="1.42"/>
    <n v="2.48"/>
    <n v="2"/>
    <n v="7.96"/>
    <n v="6.97"/>
    <n v="5.44"/>
    <n v="180"/>
    <n v="41.11"/>
    <n v="53.72"/>
    <n v="32.85"/>
    <n v="22.09"/>
    <n v="63.55"/>
    <n v="38.86"/>
    <n v="26.13"/>
    <n v="8"/>
    <n v="8"/>
    <n v="0"/>
    <n v="47560.98"/>
    <s v="Services"/>
  </r>
  <r>
    <s v="Home Depot Senior Unsecured (Domestic)"/>
    <s v="Q2 2010"/>
    <x v="4"/>
    <n v="40027"/>
    <n v="1.33"/>
    <n v="2.6"/>
    <n v="1.89"/>
    <n v="13.72"/>
    <n v="12.56"/>
    <n v="10.98"/>
    <n v="167"/>
    <n v="43.57"/>
    <n v="50.4"/>
    <n v="31.57"/>
    <n v="21.96"/>
    <n v="59.63"/>
    <n v="37.35"/>
    <n v="25.98"/>
    <n v="8"/>
    <n v="8"/>
    <n v="0"/>
    <n v="59397.78"/>
    <s v="Services"/>
  </r>
  <r>
    <s v="Home Depot Senior Unsecured (Domestic)"/>
    <s v="Q3 2010"/>
    <x v="4"/>
    <n v="40118"/>
    <n v="1.25"/>
    <n v="2.4"/>
    <n v="1.77"/>
    <n v="10.210000000000001"/>
    <n v="8.8800000000000008"/>
    <n v="7.52"/>
    <n v="168"/>
    <n v="45.02"/>
    <n v="44.66"/>
    <n v="29.04"/>
    <n v="20.11"/>
    <n v="53.79"/>
    <n v="34.979999999999997"/>
    <n v="24.22"/>
    <n v="8"/>
    <n v="8"/>
    <n v="0"/>
    <n v="47497.66"/>
    <s v="Services"/>
  </r>
  <r>
    <s v="Home Depot Senior Unsecured (Domestic)"/>
    <s v="Q4 2010"/>
    <x v="4"/>
    <n v="40209"/>
    <n v="1.25"/>
    <n v="2.02"/>
    <n v="1.72"/>
    <n v="7.26"/>
    <n v="4.7300000000000004"/>
    <n v="4.5199999999999996"/>
    <n v="161"/>
    <n v="47.44"/>
    <n v="44.67"/>
    <n v="29.79"/>
    <n v="21.19"/>
    <n v="49.93"/>
    <n v="33.299999999999997"/>
    <n v="23.69"/>
    <n v="8"/>
    <n v="8"/>
    <n v="0"/>
    <n v="50737.8"/>
    <s v="Services"/>
  </r>
  <r>
    <s v="Home Depot Senior Unsecured (Domestic)"/>
    <s v="Q1 2011"/>
    <x v="4"/>
    <n v="40300"/>
    <n v="1.05"/>
    <n v="1.89"/>
    <n v="1.41"/>
    <n v="12.27"/>
    <n v="11.02"/>
    <n v="9.19"/>
    <n v="142"/>
    <n v="44.41"/>
    <n v="39.630000000000003"/>
    <n v="26.41"/>
    <n v="17.600000000000001"/>
    <n v="50.06"/>
    <n v="33.36"/>
    <n v="22.23"/>
    <n v="8"/>
    <n v="8"/>
    <n v="0"/>
    <n v="59564.1"/>
    <s v="Services"/>
  </r>
  <r>
    <s v="Home Depot Senior Unsecured (Domestic)"/>
    <s v="Q2 2011"/>
    <x v="4"/>
    <n v="40391"/>
    <n v="1.04"/>
    <n v="1.82"/>
    <n v="1.38"/>
    <n v="16.399999999999999"/>
    <n v="14.72"/>
    <n v="13.57"/>
    <n v="151"/>
    <n v="45.72"/>
    <n v="39.74"/>
    <n v="26.47"/>
    <n v="18.170000000000002"/>
    <n v="50.14"/>
    <n v="33.39"/>
    <n v="22.92"/>
    <n v="8"/>
    <n v="7"/>
    <n v="0"/>
    <n v="59365.7"/>
    <s v="Services"/>
  </r>
  <r>
    <s v="Home Depot Senior Unsecured (Domestic)"/>
    <s v="Q3 2011"/>
    <x v="0"/>
    <n v="40482"/>
    <n v="1.1499999999999999"/>
    <n v="1.77"/>
    <n v="1.51"/>
    <n v="12.84"/>
    <n v="10.9"/>
    <n v="9.92"/>
    <n v="146"/>
    <n v="45.79"/>
    <n v="45.79"/>
    <n v="30.29"/>
    <n v="20.97"/>
    <n v="51.14"/>
    <n v="33.840000000000003"/>
    <n v="23.42"/>
    <n v="7"/>
    <n v="7"/>
    <n v="-1"/>
    <n v="54805.17"/>
    <s v="Services"/>
  </r>
  <r>
    <s v="Home Depot Senior Unsecured (Domestic)"/>
    <s v="Q4 2011"/>
    <x v="0"/>
    <n v="40573"/>
    <n v="1.22"/>
    <n v="1.67"/>
    <n v="1.58"/>
    <n v="16.079999999999998"/>
    <n v="11.48"/>
    <n v="11.4"/>
    <n v="91"/>
    <n v="47.08"/>
    <n v="46.1"/>
    <n v="30.4"/>
    <n v="21.7"/>
    <n v="51.61"/>
    <n v="34.04"/>
    <n v="24.3"/>
    <n v="7"/>
    <n v="7"/>
    <n v="0"/>
    <n v="55660.92"/>
    <s v="Services"/>
  </r>
  <r>
    <s v="Home Depot Senior Unsecured (Domestic)"/>
    <s v="Q1 2012"/>
    <x v="0"/>
    <n v="40664"/>
    <n v="1.17"/>
    <n v="1.81"/>
    <n v="1.5"/>
    <n v="13.09"/>
    <n v="11.6"/>
    <n v="10.09"/>
    <n v="141"/>
    <n v="42.52"/>
    <n v="58.91"/>
    <n v="37.020000000000003"/>
    <n v="25.05"/>
    <n v="59.14"/>
    <n v="37.159999999999997"/>
    <n v="25.15"/>
    <n v="7"/>
    <n v="7"/>
    <n v="0"/>
    <n v="68965.19"/>
    <s v="Services"/>
  </r>
  <r>
    <s v="Home Depot Senior Unsecured (Domestic)"/>
    <s v="Q2 2012"/>
    <x v="0"/>
    <n v="40755"/>
    <n v="1.04"/>
    <n v="1.74"/>
    <n v="1.33"/>
    <n v="18.25"/>
    <n v="16.440000000000001"/>
    <n v="15.4"/>
    <n v="149"/>
    <n v="43.13"/>
    <n v="58.85"/>
    <n v="36.99"/>
    <n v="25.38"/>
    <n v="59.1"/>
    <n v="37.14"/>
    <n v="25.49"/>
    <n v="7"/>
    <n v="7"/>
    <n v="0"/>
    <n v="79483.5"/>
    <s v="Services"/>
  </r>
  <r>
    <s v="Home Depot Senior Unsecured (Domestic)"/>
    <s v="Q3 2012"/>
    <x v="0"/>
    <n v="40846"/>
    <n v="1.06"/>
    <n v="1.69"/>
    <n v="1.34"/>
    <n v="12.54"/>
    <n v="10.31"/>
    <n v="9.9700000000000006"/>
    <n v="162"/>
    <n v="42.82"/>
    <n v="60.44"/>
    <n v="37.61"/>
    <n v="25.88"/>
    <n v="60.68"/>
    <n v="37.770000000000003"/>
    <n v="25.98"/>
    <n v="7"/>
    <n v="7"/>
    <n v="0"/>
    <n v="80940.97"/>
    <s v="Services"/>
  </r>
  <r>
    <s v="Home Depot Senior Unsecured (Domestic)"/>
    <s v="Q4 2012"/>
    <x v="0"/>
    <n v="40937"/>
    <n v="1.05"/>
    <n v="1.62"/>
    <n v="1.32"/>
    <n v="11.34"/>
    <n v="8.6300000000000008"/>
    <n v="8.64"/>
    <n v="154"/>
    <n v="44.17"/>
    <n v="60.11"/>
    <n v="37.5"/>
    <n v="26.55"/>
    <n v="60.27"/>
    <n v="37.61"/>
    <n v="26.63"/>
    <n v="7"/>
    <n v="7"/>
    <n v="0"/>
    <n v="89819.839999999997"/>
    <s v="Services"/>
  </r>
  <r>
    <s v="Home Depot Senior Unsecured (Domestic)"/>
    <s v="Q1 2013"/>
    <x v="0"/>
    <n v="41028"/>
    <n v="0.89"/>
    <n v="1.56"/>
    <n v="1.1000000000000001"/>
    <n v="13.62"/>
    <n v="12.08"/>
    <n v="10.99"/>
    <n v="156"/>
    <n v="41.51"/>
    <n v="60.04"/>
    <n v="37.47"/>
    <n v="24.92"/>
    <n v="60.22"/>
    <n v="37.590000000000003"/>
    <n v="25"/>
    <n v="7"/>
    <n v="7"/>
    <n v="0"/>
    <n v="99873.2"/>
    <s v="Services"/>
  </r>
  <r>
    <s v="Home Depot Senior Unsecured (Domestic)"/>
    <s v="Q2 2013"/>
    <x v="0"/>
    <n v="41119"/>
    <n v="0.9"/>
    <n v="1.49"/>
    <n v="1.1100000000000001"/>
    <n v="19.3"/>
    <n v="17.22"/>
    <n v="16.57"/>
    <n v="155"/>
    <n v="42"/>
    <n v="61.08"/>
    <n v="37.869999999999997"/>
    <n v="25.66"/>
    <n v="61.27"/>
    <n v="37.99"/>
    <n v="25.74"/>
    <n v="7"/>
    <n v="7"/>
    <n v="0"/>
    <n v="108055.56"/>
    <s v="Services"/>
  </r>
  <r>
    <s v="Home Depot Senior Unsecured (Domestic)"/>
    <s v="Q3 2013"/>
    <x v="0"/>
    <n v="41210"/>
    <n v="0.92"/>
    <n v="1.47"/>
    <n v="1.1200000000000001"/>
    <n v="13.92"/>
    <n v="11.67"/>
    <n v="11.18"/>
    <n v="155"/>
    <n v="42.58"/>
    <n v="60.77"/>
    <n v="37.75"/>
    <n v="25.87"/>
    <n v="60.96"/>
    <n v="37.869999999999997"/>
    <n v="25.95"/>
    <n v="7"/>
    <n v="6"/>
    <n v="0"/>
    <n v="115130.05"/>
    <s v="Services"/>
  </r>
  <r>
    <s v="Home Depot Senior Unsecured (Domestic)"/>
    <s v="Q4 2013"/>
    <x v="3"/>
    <n v="41308"/>
    <n v="0.88"/>
    <n v="1.39"/>
    <n v="1.07"/>
    <n v="13.11"/>
    <n v="10.49"/>
    <n v="10.54"/>
    <n v="166"/>
    <n v="43.27"/>
    <n v="53.3"/>
    <n v="33.159999999999997"/>
    <n v="23.06"/>
    <n v="60.73"/>
    <n v="37.78"/>
    <n v="26.28"/>
    <n v="6"/>
    <n v="6"/>
    <n v="-1"/>
    <n v="108401.92"/>
    <s v="Services"/>
  </r>
  <r>
    <s v="Home Depot Senior Unsecured (Domestic)"/>
    <s v="Q1 2014"/>
    <x v="3"/>
    <n v="41399"/>
    <n v="0.86"/>
    <n v="1.57"/>
    <n v="1.04"/>
    <n v="15.42"/>
    <n v="13.64"/>
    <n v="12.77"/>
    <n v="164"/>
    <n v="37.090000000000003"/>
    <n v="69.91"/>
    <n v="39.270000000000003"/>
    <n v="25.93"/>
    <n v="78.03"/>
    <n v="43.83"/>
    <n v="28.94"/>
    <n v="6"/>
    <n v="6"/>
    <n v="0"/>
    <n v="106053"/>
    <s v="Services"/>
  </r>
  <r>
    <s v="Home Depot Senior Unsecured (Domestic)"/>
    <s v="Q2 2014"/>
    <x v="3"/>
    <n v="41490"/>
    <n v="0.9"/>
    <n v="1.48"/>
    <n v="1.0900000000000001"/>
    <n v="19.89"/>
    <n v="18.04"/>
    <n v="17.34"/>
    <n v="174"/>
    <n v="36.68"/>
    <n v="73.98"/>
    <n v="40.549999999999997"/>
    <n v="27.14"/>
    <n v="82.43"/>
    <n v="45.18"/>
    <n v="30.24"/>
    <n v="6"/>
    <n v="6"/>
    <n v="0"/>
    <n v="107647.92"/>
    <s v="Services"/>
  </r>
  <r>
    <s v="Home Depot Senior Unsecured (Domestic)"/>
    <s v="Q3 2014"/>
    <x v="3"/>
    <n v="41581"/>
    <n v="1.02"/>
    <n v="1.75"/>
    <n v="1.22"/>
    <n v="14.31"/>
    <n v="12.33"/>
    <n v="12.01"/>
    <n v="191"/>
    <n v="32.44"/>
    <n v="103.36"/>
    <n v="48.61"/>
    <n v="33.53"/>
    <n v="112.63"/>
    <n v="52.97"/>
    <n v="36.54"/>
    <n v="6"/>
    <n v="6"/>
    <n v="0"/>
    <n v="107343.5"/>
    <s v="Services"/>
  </r>
  <r>
    <s v="Home Depot Senior Unsecured (Domestic)"/>
    <s v="Q4 2014"/>
    <x v="3"/>
    <n v="41672"/>
    <n v="1.17"/>
    <n v="1.61"/>
    <n v="1.4"/>
    <n v="12.09"/>
    <n v="9.76"/>
    <n v="9.68"/>
    <n v="182"/>
    <n v="30.9"/>
    <n v="117.32"/>
    <n v="53.92"/>
    <n v="36.26"/>
    <n v="117.59"/>
    <n v="54.04"/>
    <n v="36.340000000000003"/>
    <n v="6"/>
    <n v="6"/>
    <n v="0"/>
    <n v="128531.36"/>
    <s v="Services"/>
  </r>
  <r>
    <s v="Home Depot Senior Unsecured (Domestic)"/>
    <s v="Q1 2015"/>
    <x v="3"/>
    <n v="41764"/>
    <n v="1.1000000000000001"/>
    <n v="1.58"/>
    <n v="1.31"/>
    <n v="14.26"/>
    <n v="12.76"/>
    <n v="11.92"/>
    <n v="191"/>
    <n v="28.49"/>
    <n v="121.09"/>
    <n v="54.7"/>
    <n v="34.5"/>
    <n v="121.37"/>
    <n v="54.83"/>
    <n v="34.58"/>
    <n v="6"/>
    <n v="6"/>
    <n v="0"/>
    <n v="136476.94"/>
    <s v="Services"/>
  </r>
  <r>
    <s v="Home Depot Senior Unsecured (Domestic)"/>
    <s v="Q2 2015"/>
    <x v="3"/>
    <n v="41854"/>
    <n v="1.08"/>
    <n v="1.71"/>
    <n v="1.28"/>
    <n v="18.739999999999998"/>
    <n v="17.079999999999998"/>
    <n v="16.579999999999998"/>
    <n v="208"/>
    <n v="26.35"/>
    <n v="145.78"/>
    <n v="59.24"/>
    <n v="38.409999999999997"/>
    <n v="146.08000000000001"/>
    <n v="59.36"/>
    <n v="38.49"/>
    <n v="6"/>
    <n v="6"/>
    <n v="0"/>
    <n v="142305.45000000001"/>
    <s v="Services"/>
  </r>
  <r>
    <s v="Home Depot Senior Unsecured (Domestic)"/>
    <s v="Q3 2015"/>
    <x v="3"/>
    <n v="41945"/>
    <n v="1.23"/>
    <n v="1.67"/>
    <n v="1.45"/>
    <n v="13.77"/>
    <n v="12.08"/>
    <n v="11.71"/>
    <n v="218"/>
    <n v="24.35"/>
    <n v="165.11"/>
    <n v="62.2"/>
    <n v="40.21"/>
    <n v="165.45"/>
    <n v="62.33"/>
    <n v="40.29"/>
    <n v="6"/>
    <n v="6"/>
    <n v="0"/>
    <n v="150266.51999999999"/>
    <s v="Services"/>
  </r>
  <r>
    <s v="Home Depot Senior Unsecured (Domestic)"/>
    <s v="Q4 2015"/>
    <x v="3"/>
    <n v="42036"/>
    <n v="1.26"/>
    <n v="1.64"/>
    <n v="1.48"/>
    <n v="12.36"/>
    <n v="10.28"/>
    <n v="10.29"/>
    <n v="213"/>
    <n v="23.34"/>
    <n v="180.96"/>
    <n v="63.61"/>
    <n v="42.23"/>
    <n v="184.48"/>
    <n v="64.849999999999994"/>
    <n v="43.05"/>
    <n v="6"/>
    <n v="6"/>
    <n v="0"/>
    <n v="156775.51999999999"/>
    <s v="Services"/>
  </r>
  <r>
    <s v="Home Depot Senior Unsecured (Domestic)"/>
    <s v="Q1 2016"/>
    <x v="3"/>
    <n v="42127"/>
    <n v="1.1200000000000001"/>
    <n v="1.56"/>
    <n v="1.3"/>
    <n v="15.49"/>
    <n v="13.85"/>
    <n v="13.18"/>
    <n v="197"/>
    <n v="21.65"/>
    <n v="150.13"/>
    <n v="52.99"/>
    <n v="32.51"/>
    <n v="183.31"/>
    <n v="64.7"/>
    <n v="39.69"/>
    <n v="6"/>
    <n v="6"/>
    <n v="0"/>
    <n v="157451.51999999999"/>
    <s v="Services"/>
  </r>
  <r>
    <s v="Home Depot Senior Unsecured (Domestic)"/>
    <s v="Q2 2016"/>
    <x v="3"/>
    <n v="42218"/>
    <n v="1.1299999999999999"/>
    <n v="1.76"/>
    <n v="1.31"/>
    <n v="17.63"/>
    <n v="15.99"/>
    <n v="15.65"/>
    <n v="233"/>
    <n v="19.72"/>
    <n v="188.93"/>
    <n v="58.25"/>
    <n v="37.26"/>
    <n v="224.33"/>
    <n v="69.17"/>
    <n v="44.24"/>
    <n v="6"/>
    <n v="6"/>
    <n v="0"/>
    <n v="166693.04999999999"/>
    <s v="Services"/>
  </r>
  <r>
    <s v="BMC Software Inc Senior Unsecured (Domestic)"/>
    <s v="Q2 2008"/>
    <x v="5"/>
    <n v="39355"/>
    <n v="-3.28"/>
    <n v="0"/>
    <n v="-4.5"/>
    <n v="475"/>
    <n v="449"/>
    <n v="466.5"/>
    <n v="0.2"/>
    <n v="32.700000000000003"/>
    <n v="0"/>
    <n v="0"/>
    <n v="0"/>
    <n v="0"/>
    <n v="0"/>
    <n v="0"/>
    <n v="10"/>
    <n v="10"/>
    <n v="0"/>
    <n v="6121.08"/>
    <s v="Tech"/>
  </r>
  <r>
    <s v="BMC Software Inc Senior Unsecured (Domestic)"/>
    <s v="Q3 2008"/>
    <x v="5"/>
    <n v="39447"/>
    <n v="-2.61"/>
    <n v="0"/>
    <n v="-3.74"/>
    <n v="467.75"/>
    <n v="427.5"/>
    <n v="285.25"/>
    <n v="0.4"/>
    <n v="32.04"/>
    <n v="0"/>
    <n v="0"/>
    <n v="0"/>
    <n v="0"/>
    <n v="0"/>
    <n v="0"/>
    <n v="10"/>
    <n v="10"/>
    <n v="0"/>
    <n v="6871.3919999999998"/>
    <s v="Tech"/>
  </r>
  <r>
    <s v="BMC Software Inc Senior Unsecured (Domestic)"/>
    <s v="Q4 2008"/>
    <x v="5"/>
    <n v="39538"/>
    <n v="-2.57"/>
    <n v="0"/>
    <n v="-3.61"/>
    <n v="727"/>
    <n v="676"/>
    <n v="518"/>
    <n v="0.2"/>
    <n v="29.73"/>
    <n v="0"/>
    <n v="0"/>
    <n v="0"/>
    <n v="0"/>
    <n v="0"/>
    <n v="0"/>
    <n v="10"/>
    <n v="10"/>
    <n v="0"/>
    <n v="6198.3119999999999"/>
    <s v="Tech"/>
  </r>
  <r>
    <s v="BMC Software Inc Senior Unsecured (Domestic)"/>
    <s v="Q1 2009"/>
    <x v="5"/>
    <n v="39629"/>
    <n v="-1.4"/>
    <n v="0.94"/>
    <n v="-2.1"/>
    <n v="27.67"/>
    <n v="23.71"/>
    <n v="6.33"/>
    <n v="2.1"/>
    <n v="27.05"/>
    <n v="31.38"/>
    <n v="23.88"/>
    <n v="8.49"/>
    <n v="31.38"/>
    <n v="23.88"/>
    <n v="8.49"/>
    <n v="10"/>
    <n v="10"/>
    <n v="0"/>
    <n v="6840"/>
    <s v="Tech"/>
  </r>
  <r>
    <s v="BMC Software Inc Senior Unsecured (Domestic)"/>
    <s v="Q2 2009"/>
    <x v="5"/>
    <n v="39721"/>
    <n v="-1.1299999999999999"/>
    <n v="0.92"/>
    <n v="-1.83"/>
    <n v="26.03"/>
    <n v="24.57"/>
    <n v="18.190000000000001"/>
    <n v="5.8"/>
    <n v="26.42"/>
    <n v="32.450000000000003"/>
    <n v="24.5"/>
    <n v="8.57"/>
    <n v="32.450000000000003"/>
    <n v="24.5"/>
    <n v="8.57"/>
    <n v="10"/>
    <n v="10"/>
    <n v="0"/>
    <n v="5365.2619999999997"/>
    <s v="Tech"/>
  </r>
  <r>
    <s v="BMC Software Inc Senior Unsecured (Domestic)"/>
    <s v="Q3 2009"/>
    <x v="5"/>
    <n v="39813"/>
    <n v="-1.23"/>
    <n v="0.88"/>
    <n v="-1.86"/>
    <n v="29.98"/>
    <n v="29.29"/>
    <n v="22.19"/>
    <n v="5.8"/>
    <n v="26.91"/>
    <n v="31.81"/>
    <n v="24.14"/>
    <n v="8.56"/>
    <n v="31.81"/>
    <n v="24.14"/>
    <n v="8.56"/>
    <n v="10"/>
    <n v="10"/>
    <n v="0"/>
    <n v="4975.6589999999997"/>
    <s v="Tech"/>
  </r>
  <r>
    <s v="BMC Software Inc Senior Unsecured (Domestic)"/>
    <s v="Q4 2009"/>
    <x v="5"/>
    <n v="39903"/>
    <n v="-1.42"/>
    <n v="0.85"/>
    <n v="-2.13"/>
    <n v="50.79"/>
    <n v="48.61"/>
    <n v="36.450000000000003"/>
    <n v="3.3"/>
    <n v="28.36"/>
    <n v="29.91"/>
    <n v="23.02"/>
    <n v="8.48"/>
    <n v="29.91"/>
    <n v="23.02"/>
    <n v="8.48"/>
    <n v="10"/>
    <n v="10"/>
    <n v="0"/>
    <n v="6095.1"/>
    <s v="Tech"/>
  </r>
  <r>
    <s v="BMC Software Inc Senior Unsecured (Domestic)"/>
    <s v="Q1 2010"/>
    <x v="5"/>
    <n v="39994"/>
    <n v="-1.4"/>
    <n v="0.67"/>
    <n v="-1.94"/>
    <n v="27.45"/>
    <n v="26.04"/>
    <n v="19.670000000000002"/>
    <n v="5.5"/>
    <n v="31.24"/>
    <n v="27.44"/>
    <n v="21.53"/>
    <n v="8.57"/>
    <n v="27.44"/>
    <n v="21.53"/>
    <n v="8.57"/>
    <n v="10"/>
    <n v="10"/>
    <n v="0"/>
    <n v="6220.7389999999996"/>
    <s v="Tech"/>
  </r>
  <r>
    <s v="BMC Software Inc Senior Unsecured (Domestic)"/>
    <s v="Q2 2010"/>
    <x v="5"/>
    <n v="40086"/>
    <n v="-1.35"/>
    <n v="0.63"/>
    <n v="-1.83"/>
    <n v="33.36"/>
    <n v="32.229999999999997"/>
    <n v="25.43"/>
    <n v="5.3"/>
    <n v="32.69"/>
    <n v="25.29"/>
    <n v="20.190000000000001"/>
    <n v="8.27"/>
    <n v="25.29"/>
    <n v="20.190000000000001"/>
    <n v="8.27"/>
    <n v="10"/>
    <n v="9"/>
    <n v="0"/>
    <n v="6890.5079999999998"/>
    <s v="Tech"/>
  </r>
  <r>
    <s v="BMC Software Inc Senior Unsecured (Domestic)"/>
    <s v="Q3 2010"/>
    <x v="7"/>
    <n v="40178"/>
    <n v="-1.26"/>
    <n v="0.67"/>
    <n v="-1.7"/>
    <n v="37.67"/>
    <n v="36.86"/>
    <n v="28.94"/>
    <n v="5.0999999999999996"/>
    <n v="33.33"/>
    <n v="26.13"/>
    <n v="20.72"/>
    <n v="8.7100000000000009"/>
    <n v="26.13"/>
    <n v="20.72"/>
    <n v="8.7100000000000009"/>
    <n v="9"/>
    <n v="9"/>
    <n v="-1"/>
    <n v="7326.27"/>
    <s v="Tech"/>
  </r>
  <r>
    <s v="BMC Software Inc Senior Unsecured (Domestic)"/>
    <s v="Q4 2010"/>
    <x v="7"/>
    <n v="40268"/>
    <n v="-1.6"/>
    <n v="0.67"/>
    <n v="-2.16"/>
    <n v="30"/>
    <n v="29.22"/>
    <n v="21.39"/>
    <n v="5.4"/>
    <n v="33.54"/>
    <n v="24.57"/>
    <n v="19.72"/>
    <n v="8.24"/>
    <n v="24.57"/>
    <n v="19.72"/>
    <n v="8.24"/>
    <n v="9"/>
    <n v="9"/>
    <n v="0"/>
    <n v="6912.2"/>
    <s v="Tech"/>
  </r>
  <r>
    <s v="BMC Software Inc Senior Unsecured (Domestic)"/>
    <s v="Q1 2011"/>
    <x v="7"/>
    <n v="40359"/>
    <n v="-1.57"/>
    <n v="0.69"/>
    <n v="-2.12"/>
    <n v="29.96"/>
    <n v="28.98"/>
    <n v="21.2"/>
    <n v="5.0999999999999996"/>
    <n v="34.06"/>
    <n v="25.96"/>
    <n v="20.61"/>
    <n v="8.84"/>
    <n v="25.96"/>
    <n v="20.61"/>
    <n v="8.84"/>
    <n v="9"/>
    <n v="9"/>
    <n v="0"/>
    <n v="6191.8440000000001"/>
    <s v="Tech"/>
  </r>
  <r>
    <s v="BMC Software Inc Senior Unsecured (Domestic)"/>
    <s v="Q2 2011"/>
    <x v="7"/>
    <n v="40451"/>
    <n v="-1.62"/>
    <n v="0.67"/>
    <n v="-2.2000000000000002"/>
    <n v="40.770000000000003"/>
    <n v="39.04"/>
    <n v="30.53"/>
    <n v="4.7"/>
    <n v="36.47"/>
    <n v="23.49"/>
    <n v="19.02"/>
    <n v="8.57"/>
    <n v="23.49"/>
    <n v="19.02"/>
    <n v="8.57"/>
    <n v="9"/>
    <n v="9"/>
    <n v="0"/>
    <n v="7205.44"/>
    <s v="Tech"/>
  </r>
  <r>
    <s v="BMC Software Inc Senior Unsecured (Domestic)"/>
    <s v="Q3 2011"/>
    <x v="7"/>
    <n v="40543"/>
    <n v="-1.75"/>
    <n v="0.67"/>
    <n v="-2.39"/>
    <n v="38.1"/>
    <n v="37.020000000000003"/>
    <n v="28.45"/>
    <n v="4.9000000000000004"/>
    <n v="37.65"/>
    <n v="20.97"/>
    <n v="17.34"/>
    <n v="7.9"/>
    <n v="20.97"/>
    <n v="17.34"/>
    <n v="7.9"/>
    <n v="9"/>
    <n v="9"/>
    <n v="0"/>
    <n v="8433.3459999999995"/>
    <s v="Tech"/>
  </r>
  <r>
    <s v="BMC Software Inc Senior Unsecured (Domestic)"/>
    <s v="Q4 2011"/>
    <x v="7"/>
    <n v="40633"/>
    <n v="-1.87"/>
    <n v="0.63"/>
    <n v="-2.54"/>
    <n v="37.590000000000003"/>
    <n v="36.880000000000003"/>
    <n v="27.8"/>
    <n v="5.0999999999999996"/>
    <n v="37.07"/>
    <n v="20.18"/>
    <n v="16.79"/>
    <n v="7.48"/>
    <n v="20.18"/>
    <n v="16.79"/>
    <n v="7.48"/>
    <n v="9"/>
    <n v="9"/>
    <n v="0"/>
    <n v="8813.9279999999999"/>
    <s v="Tech"/>
  </r>
  <r>
    <s v="BMC Software Inc Senior Unsecured (Domestic)"/>
    <s v="Q1 2012"/>
    <x v="7"/>
    <n v="40724"/>
    <n v="-1.73"/>
    <n v="0.62"/>
    <n v="-2.37"/>
    <n v="30.65"/>
    <n v="30.11"/>
    <n v="20.93"/>
    <n v="5.5"/>
    <n v="36.81"/>
    <n v="20.440000000000001"/>
    <n v="16.97"/>
    <n v="7.52"/>
    <n v="20.440000000000001"/>
    <n v="16.97"/>
    <n v="7.52"/>
    <n v="9"/>
    <n v="9"/>
    <n v="0"/>
    <n v="9599.85"/>
    <s v="Tech"/>
  </r>
  <r>
    <s v="BMC Software Inc Senior Unsecured (Domestic)"/>
    <s v="Q2 2012"/>
    <x v="7"/>
    <n v="40816"/>
    <n v="-1.51"/>
    <n v="0.6"/>
    <n v="-2.0699999999999998"/>
    <n v="42.1"/>
    <n v="40.75"/>
    <n v="30.96"/>
    <n v="5.2"/>
    <n v="36.36"/>
    <n v="22.12"/>
    <n v="18.11"/>
    <n v="8.0399999999999991"/>
    <n v="22.12"/>
    <n v="18.11"/>
    <n v="8.0399999999999991"/>
    <n v="9"/>
    <n v="9"/>
    <n v="0"/>
    <n v="6578.3360000000002"/>
    <s v="Tech"/>
  </r>
  <r>
    <s v="BMC Software Inc Senior Unsecured (Domestic)"/>
    <s v="Q3 2012"/>
    <x v="7"/>
    <n v="40908"/>
    <n v="-1.3"/>
    <n v="0.56000000000000005"/>
    <n v="-1.78"/>
    <n v="47.11"/>
    <n v="45.42"/>
    <n v="35.96"/>
    <n v="4.5"/>
    <n v="35.840000000000003"/>
    <n v="22.21"/>
    <n v="18.170000000000002"/>
    <n v="7.96"/>
    <n v="22.21"/>
    <n v="18.170000000000002"/>
    <n v="7.96"/>
    <n v="9"/>
    <n v="9"/>
    <n v="0"/>
    <n v="5408.7"/>
    <s v="Tech"/>
  </r>
  <r>
    <s v="BMC Software Inc Senior Unsecured (Domestic)"/>
    <s v="Q4 2012"/>
    <x v="7"/>
    <n v="40999"/>
    <n v="-0.99"/>
    <n v="1.51"/>
    <n v="-1.4"/>
    <n v="20.86"/>
    <n v="19.77"/>
    <n v="13.09"/>
    <n v="8.1"/>
    <n v="29.84"/>
    <n v="56.83"/>
    <n v="36.24"/>
    <n v="16.95"/>
    <n v="56.83"/>
    <n v="36.24"/>
    <n v="16.95"/>
    <n v="9"/>
    <n v="9"/>
    <n v="0"/>
    <n v="6493.8720000000003"/>
    <s v="Tech"/>
  </r>
  <r>
    <s v="BMC Software Inc Senior Unsecured (Domestic)"/>
    <s v="Q1 2013"/>
    <x v="7"/>
    <n v="41090"/>
    <n v="-1.07"/>
    <n v="1.64"/>
    <n v="-1.55"/>
    <n v="12.92"/>
    <n v="12.22"/>
    <n v="7.25"/>
    <n v="10.199999999999999"/>
    <n v="29.24"/>
    <n v="60.37"/>
    <n v="37.64"/>
    <n v="17.649999999999999"/>
    <n v="60.37"/>
    <n v="37.64"/>
    <n v="17.649999999999999"/>
    <n v="9"/>
    <n v="9"/>
    <n v="0"/>
    <n v="6811.7280000000001"/>
    <s v="Tech"/>
  </r>
  <r>
    <s v="BMC Software Inc Senior Unsecured (Domestic)"/>
    <s v="Q2 2013"/>
    <x v="7"/>
    <n v="41182"/>
    <n v="-0.87"/>
    <n v="1.72"/>
    <n v="-1.28"/>
    <n v="18.489999999999998"/>
    <n v="17.920000000000002"/>
    <n v="13.02"/>
    <n v="10.6"/>
    <n v="29.13"/>
    <n v="62.42"/>
    <n v="38.43"/>
    <n v="18.18"/>
    <n v="62.42"/>
    <n v="38.43"/>
    <n v="18.18"/>
    <n v="9"/>
    <n v="9"/>
    <n v="0"/>
    <n v="6455.8440000000001"/>
    <s v="Tech"/>
  </r>
  <r>
    <s v="BMC Software Inc Senior Unsecured (Domestic)"/>
    <s v="Q3 2013"/>
    <x v="7"/>
    <n v="41274"/>
    <n v="0.18"/>
    <n v="2.81"/>
    <n v="0.27"/>
    <n v="16.13"/>
    <n v="15.66"/>
    <n v="11.62"/>
    <n v="12.7"/>
    <n v="15.71"/>
    <n v="192.41"/>
    <n v="65.8"/>
    <n v="30.23"/>
    <n v="192.41"/>
    <n v="65.8"/>
    <n v="30.23"/>
    <n v="9"/>
    <n v="17"/>
    <n v="0"/>
    <n v="5653.7740000000003"/>
    <s v="Tech"/>
  </r>
  <r>
    <s v="BMC Software Inc Senior Unsecured (Domestic)"/>
    <s v="Q4 2013"/>
    <x v="12"/>
    <n v="41364"/>
    <n v="-0.28999999999999998"/>
    <n v="2.81"/>
    <n v="-0.44"/>
    <n v="11.3"/>
    <n v="10.94"/>
    <n v="7.4"/>
    <n v="14.3"/>
    <n v="17.34"/>
    <n v="159.56"/>
    <n v="61.47"/>
    <n v="27.67"/>
    <n v="159.56"/>
    <n v="61.47"/>
    <n v="27.67"/>
    <n v="17"/>
    <n v="17"/>
    <n v="8"/>
    <n v="6666.8869999999997"/>
    <s v="Tech"/>
  </r>
  <r>
    <s v="McClatchy Company Senior Secured (Domestic)"/>
    <s v="Q1 2010"/>
    <x v="16"/>
    <n v="40265"/>
    <n v="4.59"/>
    <n v="7.14"/>
    <n v="7.11"/>
    <n v="1.92"/>
    <n v="1.88"/>
    <n v="1.1399999999999999"/>
    <n v="40.799999999999997"/>
    <n v="5.35"/>
    <n v="1053.24"/>
    <n v="91.33"/>
    <n v="56.36"/>
    <n v="1053.24"/>
    <n v="91.33"/>
    <n v="56.36"/>
    <n v="14"/>
    <n v="14"/>
    <n v="0"/>
    <n v="420.42739999999998"/>
    <s v="Services"/>
  </r>
  <r>
    <s v="McClatchy Company Senior Secured (Domestic)"/>
    <s v="Q2 2010"/>
    <x v="16"/>
    <n v="40359"/>
    <n v="4.38"/>
    <n v="6.56"/>
    <n v="6.54"/>
    <n v="1.88"/>
    <n v="1.8"/>
    <n v="1.1499999999999999"/>
    <n v="49.4"/>
    <n v="5.67"/>
    <n v="969.42"/>
    <n v="90.65"/>
    <n v="54.97"/>
    <n v="969.42"/>
    <n v="90.65"/>
    <n v="54.97"/>
    <n v="14"/>
    <n v="14"/>
    <n v="0"/>
    <n v="308.24689999999998"/>
    <s v="Services"/>
  </r>
  <r>
    <s v="McClatchy Company Senior Secured (Domestic)"/>
    <s v="Q3 2010"/>
    <x v="16"/>
    <n v="40447"/>
    <n v="4.5"/>
    <n v="6.82"/>
    <n v="6.81"/>
    <n v="1.88"/>
    <n v="1.79"/>
    <n v="1.1399999999999999"/>
    <n v="44"/>
    <n v="6.19"/>
    <n v="898.29"/>
    <n v="89.98"/>
    <n v="55.58"/>
    <n v="898.29"/>
    <n v="89.98"/>
    <n v="55.58"/>
    <n v="14"/>
    <n v="14"/>
    <n v="0"/>
    <n v="328.45769999999999"/>
    <s v="Services"/>
  </r>
  <r>
    <s v="McClatchy Company Senior Secured (Domestic)"/>
    <s v="Q4 2010"/>
    <x v="16"/>
    <n v="40538"/>
    <n v="4.53"/>
    <n v="7.13"/>
    <n v="7.06"/>
    <n v="2.72"/>
    <n v="2.57"/>
    <n v="1.96"/>
    <n v="43.4"/>
    <n v="6.86"/>
    <n v="789.49"/>
    <n v="88.76"/>
    <n v="54.13"/>
    <n v="789.49"/>
    <n v="88.76"/>
    <n v="54.13"/>
    <n v="14"/>
    <n v="14"/>
    <n v="0"/>
    <n v="406.97449999999998"/>
    <s v="Services"/>
  </r>
  <r>
    <s v="McClatchy Company Senior Secured (Domestic)"/>
    <s v="Q1 2011"/>
    <x v="16"/>
    <n v="40629"/>
    <n v="4.87"/>
    <n v="7.93"/>
    <n v="7.9"/>
    <n v="1.26"/>
    <n v="1.19"/>
    <n v="0.5"/>
    <n v="40.9"/>
    <n v="7.24"/>
    <n v="765.93"/>
    <n v="88.45"/>
    <n v="55.45"/>
    <n v="765.93"/>
    <n v="88.45"/>
    <n v="55.45"/>
    <n v="14"/>
    <n v="14"/>
    <n v="0"/>
    <n v="308.70510000000002"/>
    <s v="Services"/>
  </r>
  <r>
    <s v="McClatchy Company Senior Secured (Domestic)"/>
    <s v="Q2 2011"/>
    <x v="16"/>
    <n v="40720"/>
    <n v="4.75"/>
    <n v="8.0500000000000007"/>
    <n v="7.75"/>
    <n v="1.69"/>
    <n v="1.6"/>
    <n v="1.01"/>
    <n v="44.7"/>
    <n v="6.66"/>
    <n v="794.09"/>
    <n v="88.82"/>
    <n v="52.91"/>
    <n v="794.09"/>
    <n v="88.82"/>
    <n v="52.91"/>
    <n v="14"/>
    <n v="14"/>
    <n v="0"/>
    <n v="223.85640000000001"/>
    <s v="Services"/>
  </r>
  <r>
    <s v="McClatchy Company Senior Secured (Domestic)"/>
    <s v="Q3 2011"/>
    <x v="16"/>
    <n v="40811"/>
    <n v="4.9400000000000004"/>
    <n v="8.17"/>
    <n v="8.08"/>
    <n v="1.78"/>
    <n v="1.7"/>
    <n v="1.08"/>
    <n v="42.1"/>
    <n v="7.2"/>
    <n v="744.74"/>
    <n v="88.16"/>
    <n v="53.62"/>
    <n v="744.74"/>
    <n v="88.16"/>
    <n v="53.62"/>
    <n v="14"/>
    <n v="14"/>
    <n v="0"/>
    <n v="113.5204"/>
    <s v="Services"/>
  </r>
  <r>
    <s v="McClatchy Company Senior Secured (Domestic)"/>
    <s v="Q4 2011"/>
    <x v="16"/>
    <n v="40902"/>
    <n v="4.62"/>
    <n v="7.84"/>
    <n v="7.41"/>
    <n v="3.2"/>
    <n v="2.96"/>
    <n v="2.39"/>
    <n v="37.700000000000003"/>
    <n v="5.76"/>
    <n v="900.45"/>
    <n v="90"/>
    <n v="51.89"/>
    <n v="900.45"/>
    <n v="90"/>
    <n v="51.89"/>
    <n v="14"/>
    <n v="14"/>
    <n v="0"/>
    <n v="202.41309999999999"/>
    <s v="Services"/>
  </r>
  <r>
    <s v="McClatchy Company Senior Secured (Domestic)"/>
    <s v="Q1 2012"/>
    <x v="16"/>
    <n v="40999"/>
    <n v="4.6100000000000003"/>
    <n v="7.4"/>
    <n v="7.28"/>
    <n v="1.38"/>
    <n v="1.22"/>
    <n v="0.66"/>
    <n v="42.5"/>
    <n v="5.95"/>
    <n v="889.81"/>
    <n v="89.9"/>
    <n v="52.96"/>
    <n v="889.81"/>
    <n v="89.9"/>
    <n v="52.96"/>
    <n v="14"/>
    <n v="14"/>
    <n v="0"/>
    <n v="247.7834"/>
    <s v="Services"/>
  </r>
  <r>
    <s v="McClatchy Company Senior Secured (Domestic)"/>
    <s v="Q2 2012"/>
    <x v="16"/>
    <n v="41084"/>
    <n v="4.5"/>
    <n v="7.33"/>
    <n v="7.14"/>
    <n v="2.41"/>
    <n v="2.21"/>
    <n v="1.4"/>
    <n v="30.6"/>
    <n v="6.92"/>
    <n v="747.96"/>
    <n v="88.21"/>
    <n v="51.75"/>
    <n v="747.96"/>
    <n v="88.21"/>
    <n v="51.75"/>
    <n v="14"/>
    <n v="14"/>
    <n v="0"/>
    <n v="186.05430000000001"/>
    <s v="Services"/>
  </r>
  <r>
    <s v="McClatchy Company Senior Secured (Domestic)"/>
    <s v="Q3 2012"/>
    <x v="16"/>
    <n v="41175"/>
    <n v="4.74"/>
    <n v="7.83"/>
    <n v="7.74"/>
    <n v="1.59"/>
    <n v="1.44"/>
    <n v="0.82"/>
    <n v="39.700000000000003"/>
    <n v="7.28"/>
    <n v="720.7"/>
    <n v="87.82"/>
    <n v="52.45"/>
    <n v="720.7"/>
    <n v="87.82"/>
    <n v="52.45"/>
    <n v="14"/>
    <n v="14"/>
    <n v="0"/>
    <n v="194.10990000000001"/>
    <s v="Services"/>
  </r>
  <r>
    <s v="McClatchy Company Senior Secured (Domestic)"/>
    <s v="Q4 2012"/>
    <x v="16"/>
    <n v="41273"/>
    <n v="5"/>
    <n v="8.9700000000000006"/>
    <n v="8.3699999999999992"/>
    <n v="3"/>
    <n v="2.59"/>
    <n v="2.15"/>
    <n v="38.5"/>
    <n v="1.41"/>
    <n v="3734.81"/>
    <n v="92.67"/>
    <n v="52.82"/>
    <n v="3930.13"/>
    <n v="97.52"/>
    <n v="55.58"/>
    <n v="14"/>
    <n v="14"/>
    <n v="0"/>
    <n v="256.82229999999998"/>
    <s v="Services"/>
  </r>
  <r>
    <s v="McClatchy Company Senior Secured (Domestic)"/>
    <s v="Q1 2013"/>
    <x v="16"/>
    <n v="41364"/>
    <n v="4.97"/>
    <n v="8.5500000000000007"/>
    <n v="8.4499999999999993"/>
    <n v="1.44"/>
    <n v="1.29"/>
    <n v="0.57999999999999996"/>
    <n v="35.5"/>
    <n v="1.1499999999999999"/>
    <n v="4655.2"/>
    <n v="97.9"/>
    <n v="53.72"/>
    <n v="4655.2"/>
    <n v="97.9"/>
    <n v="53.72"/>
    <n v="14"/>
    <n v="14"/>
    <n v="0"/>
    <n v="249.81989999999999"/>
    <s v="Services"/>
  </r>
  <r>
    <s v="McClatchy Company Senior Secured (Domestic)"/>
    <s v="Q2 2013"/>
    <x v="16"/>
    <n v="41455"/>
    <n v="5.21"/>
    <n v="9.2200000000000006"/>
    <n v="9.08"/>
    <n v="1.76"/>
    <n v="1.32"/>
    <n v="0.89"/>
    <n v="33.9"/>
    <n v="1.87"/>
    <n v="3151.06"/>
    <n v="96.92"/>
    <n v="58.82"/>
    <n v="3151.06"/>
    <n v="96.92"/>
    <n v="58.82"/>
    <n v="14"/>
    <n v="14"/>
    <n v="0"/>
    <n v="196.4264"/>
    <s v="Services"/>
  </r>
  <r>
    <s v="McClatchy Company Senior Secured (Domestic)"/>
    <s v="Q3 2013"/>
    <x v="16"/>
    <n v="41546"/>
    <n v="5.26"/>
    <n v="9.49"/>
    <n v="9.2100000000000009"/>
    <n v="1.61"/>
    <n v="1.42"/>
    <n v="0.8"/>
    <n v="33.5"/>
    <n v="2.31"/>
    <n v="2523.65"/>
    <n v="96.19"/>
    <n v="58.3"/>
    <n v="2523.65"/>
    <n v="96.19"/>
    <n v="58.3"/>
    <n v="14"/>
    <n v="14"/>
    <n v="0"/>
    <n v="259.01479999999998"/>
    <s v="Services"/>
  </r>
  <r>
    <s v="McClatchy Company Senior Secured (Domestic)"/>
    <s v="Q4 2013"/>
    <x v="16"/>
    <n v="41637"/>
    <n v="5.92"/>
    <n v="12.5"/>
    <n v="11.84"/>
    <n v="2.42"/>
    <n v="2.21"/>
    <n v="1.36"/>
    <n v="32.5"/>
    <n v="9.18"/>
    <n v="621.22"/>
    <n v="84.74"/>
    <n v="57.05"/>
    <n v="633.09"/>
    <n v="86.36"/>
    <n v="58.14"/>
    <n v="14"/>
    <n v="14"/>
    <n v="0"/>
    <n v="287.49310000000003"/>
    <s v="Services"/>
  </r>
  <r>
    <s v="McClatchy Company Senior Secured (Domestic)"/>
    <s v="Q1 2014"/>
    <x v="16"/>
    <n v="41728"/>
    <n v="6.25"/>
    <n v="15.73"/>
    <n v="14.73"/>
    <n v="1.08"/>
    <n v="0.8"/>
    <n v="-0.13"/>
    <n v="33.4"/>
    <n v="8.8000000000000007"/>
    <n v="658.85"/>
    <n v="85.4"/>
    <n v="57.97"/>
    <n v="671.49"/>
    <n v="87.04"/>
    <n v="59.08"/>
    <n v="14"/>
    <n v="14"/>
    <n v="0"/>
    <n v="550.57839999999999"/>
    <s v="Services"/>
  </r>
  <r>
    <s v="McClatchy Company Senior Secured (Domestic)"/>
    <s v="Q2 2014"/>
    <x v="16"/>
    <n v="41819"/>
    <n v="5.67"/>
    <n v="16.22"/>
    <n v="13.4"/>
    <n v="1.58"/>
    <n v="1.45"/>
    <n v="0.82"/>
    <n v="33.5"/>
    <n v="11.87"/>
    <n v="468.86"/>
    <n v="81.13"/>
    <n v="55.64"/>
    <n v="477.89"/>
    <n v="82.7"/>
    <n v="56.71"/>
    <n v="14"/>
    <n v="14"/>
    <n v="0"/>
    <n v="493.56819999999999"/>
    <s v="Services"/>
  </r>
  <r>
    <s v="McClatchy Company Senior Secured (Domestic)"/>
    <s v="Q3 2014"/>
    <x v="16"/>
    <n v="41910"/>
    <n v="6.19"/>
    <n v="17.77"/>
    <n v="15.15"/>
    <n v="1.28"/>
    <n v="1.1000000000000001"/>
    <n v="0.56000000000000005"/>
    <n v="33.1"/>
    <n v="12.06"/>
    <n v="470.45"/>
    <n v="81.180000000000007"/>
    <n v="56.75"/>
    <n v="479.54"/>
    <n v="82.74"/>
    <n v="57.84"/>
    <n v="14"/>
    <n v="14"/>
    <n v="0"/>
    <n v="309.21089999999998"/>
    <s v="Services"/>
  </r>
  <r>
    <s v="McClatchy Company Senior Secured (Domestic)"/>
    <s v="Q4 2014"/>
    <x v="16"/>
    <n v="42001"/>
    <n v="3.94"/>
    <n v="12.03"/>
    <n v="9.36"/>
    <n v="2.36"/>
    <n v="2.23"/>
    <n v="1.5"/>
    <n v="27.5"/>
    <n v="19.809999999999999"/>
    <n v="197.62"/>
    <n v="66.400000000000006"/>
    <n v="39.15"/>
    <n v="197.62"/>
    <n v="66.400000000000006"/>
    <n v="39.15"/>
    <n v="14"/>
    <n v="14"/>
    <n v="0"/>
    <n v="301.50880000000001"/>
    <s v="Services"/>
  </r>
  <r>
    <s v="Pactiv Corporation Senior Unsecured"/>
    <s v="Q4 2001"/>
    <x v="5"/>
    <n v="37256"/>
    <n v="2.0499999999999998"/>
    <n v="3.07"/>
    <n v="2.96"/>
    <n v="7.2"/>
    <n v="5.12"/>
    <n v="4.28"/>
    <n v="25"/>
    <n v="41.6"/>
    <n v="71.36"/>
    <n v="41.54"/>
    <n v="29.83"/>
    <n v="71.77"/>
    <n v="41.78"/>
    <n v="30"/>
    <n v="10"/>
    <n v="10"/>
    <n v="0"/>
    <n v="2829.9002"/>
    <s v="Consumer Goods"/>
  </r>
  <r>
    <s v="Pactiv Corporation Senior Unsecured"/>
    <s v="Q1 2002"/>
    <x v="5"/>
    <n v="37346"/>
    <n v="2.0099999999999998"/>
    <n v="2.97"/>
    <n v="2.86"/>
    <n v="5.78"/>
    <n v="4.42"/>
    <n v="4.04"/>
    <n v="23"/>
    <n v="40.71"/>
    <n v="73.8"/>
    <n v="42.4"/>
    <n v="30.19"/>
    <n v="74.040000000000006"/>
    <n v="42.54"/>
    <n v="30.29"/>
    <n v="10"/>
    <n v="10"/>
    <n v="0"/>
    <n v="3170.5273000000002"/>
    <s v="Consumer Goods"/>
  </r>
  <r>
    <s v="Pactiv Corporation Senior Unsecured"/>
    <s v="Q2 2002"/>
    <x v="5"/>
    <n v="37437"/>
    <n v="1.98"/>
    <n v="2.85"/>
    <n v="2.76"/>
    <n v="6.67"/>
    <n v="5.36"/>
    <n v="5.04"/>
    <n v="24"/>
    <n v="41.64"/>
    <n v="69.47"/>
    <n v="40.92"/>
    <n v="29.06"/>
    <n v="69.760000000000005"/>
    <n v="41.09"/>
    <n v="29.18"/>
    <n v="10"/>
    <n v="9"/>
    <n v="0"/>
    <n v="3768.5158999999999"/>
    <s v="Consumer Goods"/>
  </r>
  <r>
    <s v="Pactiv Corporation Senior Unsecured"/>
    <s v="Q3 2002"/>
    <x v="7"/>
    <n v="37529"/>
    <n v="1.71"/>
    <n v="2.74"/>
    <n v="2.4300000000000002"/>
    <n v="6.58"/>
    <n v="4.7699999999999996"/>
    <n v="5.04"/>
    <n v="24"/>
    <n v="26.24"/>
    <n v="138.07"/>
    <n v="57.86"/>
    <n v="36.56"/>
    <n v="138.65"/>
    <n v="58.1"/>
    <n v="36.71"/>
    <n v="9"/>
    <n v="9"/>
    <n v="-1"/>
    <n v="2603.7883000000002"/>
    <s v="Consumer Goods"/>
  </r>
  <r>
    <s v="Pactiv Corporation Senior Unsecured"/>
    <s v="Q4 2002"/>
    <x v="7"/>
    <n v="37621"/>
    <n v="1.8"/>
    <n v="2.69"/>
    <n v="2.42"/>
    <n v="6.64"/>
    <n v="4.88"/>
    <n v="4.96"/>
    <n v="25"/>
    <n v="26.29"/>
    <n v="133.33000000000001"/>
    <n v="56.8"/>
    <n v="35.869999999999997"/>
    <n v="134.75"/>
    <n v="57.4"/>
    <n v="36.25"/>
    <n v="9"/>
    <n v="9"/>
    <n v="0"/>
    <n v="3468.7887000000001"/>
    <s v="Consumer Goods"/>
  </r>
  <r>
    <s v="Pactiv Corporation Senior Unsecured"/>
    <s v="Q1 2003"/>
    <x v="7"/>
    <n v="37711"/>
    <n v="1.74"/>
    <n v="2.62"/>
    <n v="2.33"/>
    <n v="5.63"/>
    <n v="4.5"/>
    <n v="3.96"/>
    <n v="24"/>
    <n v="27.69"/>
    <n v="122.71"/>
    <n v="54.97"/>
    <n v="34.72"/>
    <n v="123.22"/>
    <n v="55.2"/>
    <n v="34.86"/>
    <n v="9"/>
    <n v="9"/>
    <n v="0"/>
    <n v="3233.2217000000001"/>
    <s v="Consumer Goods"/>
  </r>
  <r>
    <s v="Pactiv Corporation Senior Unsecured"/>
    <s v="Q2 2003"/>
    <x v="7"/>
    <n v="37802"/>
    <n v="1.68"/>
    <n v="2.63"/>
    <n v="2.27"/>
    <n v="6.67"/>
    <n v="5.67"/>
    <n v="4.96"/>
    <n v="24"/>
    <n v="28.6"/>
    <n v="116.91"/>
    <n v="53.75"/>
    <n v="34.130000000000003"/>
    <n v="117.49"/>
    <n v="54.02"/>
    <n v="34.299999999999997"/>
    <n v="9"/>
    <n v="9"/>
    <n v="0"/>
    <n v="3101.5911999999998"/>
    <s v="Consumer Goods"/>
  </r>
  <r>
    <s v="Pactiv Corporation Senior Unsecured"/>
    <s v="Q3 2003"/>
    <x v="7"/>
    <n v="37894"/>
    <n v="1.58"/>
    <n v="2.5499999999999998"/>
    <n v="2.14"/>
    <n v="7.09"/>
    <n v="5.78"/>
    <n v="5.3"/>
    <n v="23"/>
    <n v="28.87"/>
    <n v="113.51"/>
    <n v="53.07"/>
    <n v="33.020000000000003"/>
    <n v="113.9"/>
    <n v="53.25"/>
    <n v="33.14"/>
    <n v="9"/>
    <n v="9"/>
    <n v="0"/>
    <n v="3182.5403000000001"/>
    <s v="Consumer Goods"/>
  </r>
  <r>
    <s v="Pactiv Corporation Senior Unsecured"/>
    <s v="Q4 2003"/>
    <x v="7"/>
    <n v="37986"/>
    <n v="1.91"/>
    <n v="2.87"/>
    <n v="2.57"/>
    <n v="6.88"/>
    <n v="5.56"/>
    <n v="5.24"/>
    <n v="25"/>
    <n v="28.63"/>
    <n v="124.98"/>
    <n v="55.44"/>
    <n v="36.049999999999997"/>
    <n v="125.44"/>
    <n v="55.64"/>
    <n v="36.18"/>
    <n v="9"/>
    <n v="9"/>
    <n v="0"/>
    <n v="3736.4304000000002"/>
    <s v="Consumer Goods"/>
  </r>
  <r>
    <s v="Pactiv Corporation Senior Unsecured"/>
    <s v="Q1 2004"/>
    <x v="7"/>
    <n v="38077"/>
    <n v="1.91"/>
    <n v="2.86"/>
    <n v="2.59"/>
    <n v="5.68"/>
    <n v="4.92"/>
    <n v="3.88"/>
    <n v="25"/>
    <n v="26.62"/>
    <n v="135.77000000000001"/>
    <n v="57.49"/>
    <n v="36.44"/>
    <n v="136.18"/>
    <n v="57.66"/>
    <n v="36.549999999999997"/>
    <n v="9"/>
    <n v="9"/>
    <n v="0"/>
    <n v="3406.1190000000001"/>
    <s v="Consumer Goods"/>
  </r>
  <r>
    <s v="Pactiv Corporation Senior Unsecured"/>
    <s v="Q2 2004"/>
    <x v="7"/>
    <n v="38168"/>
    <n v="1.91"/>
    <n v="2.84"/>
    <n v="2.59"/>
    <n v="6.48"/>
    <n v="5.76"/>
    <n v="4.88"/>
    <n v="25"/>
    <n v="26.18"/>
    <n v="139.46"/>
    <n v="58.14"/>
    <n v="36.86"/>
    <n v="139.87"/>
    <n v="58.31"/>
    <n v="36.97"/>
    <n v="9"/>
    <n v="9"/>
    <n v="0"/>
    <n v="3749.1305000000002"/>
    <s v="Consumer Goods"/>
  </r>
  <r>
    <s v="Pactiv Corporation Senior Unsecured"/>
    <s v="Q3 2004"/>
    <x v="7"/>
    <n v="38260"/>
    <n v="1.96"/>
    <n v="3"/>
    <n v="2.6"/>
    <n v="5.32"/>
    <n v="4.5"/>
    <n v="4.41"/>
    <n v="22"/>
    <n v="26.09"/>
    <n v="137.03"/>
    <n v="57.69"/>
    <n v="36.090000000000003"/>
    <n v="137.54"/>
    <n v="57.9"/>
    <n v="36.22"/>
    <n v="9"/>
    <n v="9"/>
    <n v="0"/>
    <n v="3446.2314000000001"/>
    <s v="Consumer Goods"/>
  </r>
  <r>
    <s v="Pactiv Corporation Senior Unsecured"/>
    <s v="Q4 2004"/>
    <x v="7"/>
    <n v="38352"/>
    <n v="2.0499999999999998"/>
    <n v="3.3"/>
    <n v="2.75"/>
    <n v="9.5399999999999991"/>
    <n v="7.77"/>
    <n v="6.92"/>
    <n v="13"/>
    <n v="28.95"/>
    <n v="79.58"/>
    <n v="35.729999999999997"/>
    <n v="23.23"/>
    <n v="122.71"/>
    <n v="55.1"/>
    <n v="35.82"/>
    <n v="9"/>
    <n v="9"/>
    <n v="0"/>
    <n v="3760.922"/>
    <s v="Consumer Goods"/>
  </r>
  <r>
    <s v="Pactiv Corporation Senior Unsecured"/>
    <s v="Q1 2005"/>
    <x v="7"/>
    <n v="38442"/>
    <n v="2.2200000000000002"/>
    <n v="3.19"/>
    <n v="3.04"/>
    <n v="5.05"/>
    <n v="3"/>
    <n v="2.9"/>
    <n v="20"/>
    <n v="29.81"/>
    <n v="84.53"/>
    <n v="39.5"/>
    <n v="25.42"/>
    <n v="114.01"/>
    <n v="53.27"/>
    <n v="34.29"/>
    <n v="9"/>
    <n v="9"/>
    <n v="0"/>
    <n v="3480.5929999999998"/>
    <s v="Consumer Goods"/>
  </r>
  <r>
    <s v="Pactiv Corporation Senior Unsecured"/>
    <s v="Q2 2005"/>
    <x v="7"/>
    <n v="38533"/>
    <n v="2.11"/>
    <n v="3.64"/>
    <n v="3.42"/>
    <n v="9.3000000000000007"/>
    <n v="8.15"/>
    <n v="4"/>
    <n v="20"/>
    <n v="28.58"/>
    <n v="90.53"/>
    <n v="40.840000000000003"/>
    <n v="26.12"/>
    <n v="121.71"/>
    <n v="54.9"/>
    <n v="35.11"/>
    <n v="9"/>
    <n v="9"/>
    <n v="0"/>
    <n v="3228.2121000000002"/>
    <s v="Consumer Goods"/>
  </r>
  <r>
    <s v="Pactiv Corporation Senior Unsecured"/>
    <s v="Q3 2005"/>
    <x v="7"/>
    <n v="38625"/>
    <n v="2.63"/>
    <n v="4.16"/>
    <n v="3.81"/>
    <n v="2.35"/>
    <n v="0.55000000000000004"/>
    <n v="4.4000000000000004"/>
    <n v="20"/>
    <n v="25.64"/>
    <n v="112.71"/>
    <n v="45.75"/>
    <n v="29.19"/>
    <n v="146.38"/>
    <n v="59.41"/>
    <n v="37.9"/>
    <n v="9"/>
    <n v="9"/>
    <n v="0"/>
    <n v="2513.5900999999999"/>
    <s v="Consumer Goods"/>
  </r>
  <r>
    <s v="Pactiv Corporation Senior Unsecured"/>
    <s v="Q4 2005"/>
    <x v="7"/>
    <n v="38717"/>
    <n v="1.52"/>
    <n v="2.76"/>
    <n v="2.2200000000000002"/>
    <n v="5.82"/>
    <n v="4.7300000000000004"/>
    <n v="4.09"/>
    <n v="22"/>
    <n v="29.08"/>
    <n v="104.83"/>
    <n v="51.09"/>
    <n v="30.82"/>
    <n v="105.19"/>
    <n v="51.26"/>
    <n v="30.92"/>
    <n v="9"/>
    <n v="9"/>
    <n v="0"/>
    <n v="3131.9737"/>
    <s v="Consumer Goods"/>
  </r>
  <r>
    <s v="Pactiv Corporation Senior Unsecured"/>
    <s v="Q1 2006"/>
    <x v="7"/>
    <n v="38807"/>
    <n v="1.43"/>
    <n v="2.46"/>
    <n v="1.99"/>
    <n v="7.33"/>
    <n v="6.05"/>
    <n v="5.39"/>
    <n v="18"/>
    <n v="30.07"/>
    <n v="101.76"/>
    <n v="50.35"/>
    <n v="30.93"/>
    <n v="102.11"/>
    <n v="50.52"/>
    <n v="31.03"/>
    <n v="9"/>
    <n v="9"/>
    <n v="0"/>
    <n v="3461.7145999999998"/>
    <s v="Consumer Goods"/>
  </r>
  <r>
    <s v="Pactiv Corporation Senior Unsecured"/>
    <s v="Q2 2006"/>
    <x v="7"/>
    <n v="38898"/>
    <n v="1.54"/>
    <n v="2.1800000000000002"/>
    <n v="1.81"/>
    <n v="9"/>
    <n v="8.2799999999999994"/>
    <n v="6.94"/>
    <n v="18"/>
    <n v="29.75"/>
    <n v="91.24"/>
    <n v="44.88"/>
    <n v="27.44"/>
    <n v="103.31"/>
    <n v="50.81"/>
    <n v="31.07"/>
    <n v="9"/>
    <n v="9"/>
    <n v="0"/>
    <n v="3413.1725000000001"/>
    <s v="Consumer Goods"/>
  </r>
  <r>
    <s v="Pactiv Corporation Senior Unsecured"/>
    <s v="Q3 2006"/>
    <x v="7"/>
    <n v="38990"/>
    <n v="1.33"/>
    <n v="2.1"/>
    <n v="1.8"/>
    <n v="7.83"/>
    <n v="7"/>
    <n v="5.72"/>
    <n v="18"/>
    <n v="28.11"/>
    <n v="97.97"/>
    <n v="46.53"/>
    <n v="27.85"/>
    <n v="110.55"/>
    <n v="52.5"/>
    <n v="31.43"/>
    <n v="9"/>
    <n v="9"/>
    <n v="0"/>
    <n v="3783.1176"/>
    <s v="Consumer Goods"/>
  </r>
  <r>
    <s v="Pactiv Corporation Senior Unsecured"/>
    <s v="Q4 2006"/>
    <x v="7"/>
    <n v="39082"/>
    <n v="1.21"/>
    <n v="2.04"/>
    <n v="1.62"/>
    <n v="7.11"/>
    <n v="5.05"/>
    <n v="5.26"/>
    <n v="19"/>
    <n v="30.93"/>
    <n v="89.44"/>
    <n v="44.54"/>
    <n v="27.96"/>
    <n v="100.81"/>
    <n v="50.2"/>
    <n v="31.51"/>
    <n v="9"/>
    <n v="9"/>
    <n v="0"/>
    <n v="4735.2209999999995"/>
    <s v="Consumer Goods"/>
  </r>
  <r>
    <s v="Pactiv Corporation Senior Unsecured"/>
    <s v="Q1 2007"/>
    <x v="7"/>
    <n v="39172"/>
    <n v="1.29"/>
    <n v="2.02"/>
    <n v="1.73"/>
    <n v="7.72"/>
    <n v="6.39"/>
    <n v="5.72"/>
    <n v="18"/>
    <n v="30.91"/>
    <n v="91.24"/>
    <n v="44.96"/>
    <n v="28.64"/>
    <n v="102.96"/>
    <n v="50.73"/>
    <n v="32.32"/>
    <n v="9"/>
    <n v="9"/>
    <n v="0"/>
    <n v="4395.9251999999997"/>
    <s v="Consumer Goods"/>
  </r>
  <r>
    <s v="Pactiv Corporation Senior Unsecured"/>
    <s v="Q2 2007"/>
    <x v="7"/>
    <n v="39263"/>
    <n v="2.79"/>
    <n v="3.91"/>
    <n v="3.74"/>
    <n v="8.35"/>
    <n v="6.62"/>
    <n v="6.4"/>
    <n v="20"/>
    <n v="25.5"/>
    <n v="178.84"/>
    <n v="64.14"/>
    <n v="46.19"/>
    <n v="178.84"/>
    <n v="64.14"/>
    <n v="46.19"/>
    <n v="9"/>
    <n v="9"/>
    <n v="0"/>
    <n v="4166.8521000000001"/>
    <s v="Consumer Goods"/>
  </r>
  <r>
    <s v="Pactiv Corporation Senior Unsecured"/>
    <s v="Q3 2007"/>
    <x v="7"/>
    <n v="39355"/>
    <n v="2.63"/>
    <n v="3.68"/>
    <n v="3.53"/>
    <n v="5.76"/>
    <n v="3.87"/>
    <n v="4.21"/>
    <n v="29"/>
    <n v="27.27"/>
    <n v="163.65"/>
    <n v="62.07"/>
    <n v="45.2"/>
    <n v="163.65"/>
    <n v="62.07"/>
    <n v="45.2"/>
    <n v="9"/>
    <n v="9"/>
    <n v="0"/>
    <n v="3739.5920999999998"/>
    <s v="Consumer Goods"/>
  </r>
  <r>
    <s v="Pactiv Corporation Senior Unsecured"/>
    <s v="Q4 2007"/>
    <x v="7"/>
    <n v="39447"/>
    <n v="2.3199999999999998"/>
    <n v="3.33"/>
    <n v="3.13"/>
    <n v="5.69"/>
    <n v="4.03"/>
    <n v="4.0999999999999996"/>
    <n v="29"/>
    <n v="32.56"/>
    <n v="127.04"/>
    <n v="55.95"/>
    <n v="41.81"/>
    <n v="127.04"/>
    <n v="55.95"/>
    <n v="41.81"/>
    <n v="9"/>
    <n v="9"/>
    <n v="0"/>
    <n v="3473.614"/>
    <s v="Consumer Goods"/>
  </r>
  <r>
    <s v="Pactiv Corporation Senior Unsecured"/>
    <s v="Q1 2008"/>
    <x v="7"/>
    <n v="39538"/>
    <n v="2.36"/>
    <n v="3.37"/>
    <n v="3.25"/>
    <n v="5.15"/>
    <n v="3.29"/>
    <n v="3.44"/>
    <n v="27"/>
    <n v="33.43"/>
    <n v="119.72"/>
    <n v="54.47"/>
    <n v="40.43"/>
    <n v="119.8"/>
    <n v="54.5"/>
    <n v="40.450000000000003"/>
    <n v="9"/>
    <n v="9"/>
    <n v="0"/>
    <n v="3427.8022000000001"/>
    <s v="Consumer Goods"/>
  </r>
  <r>
    <s v="Pactiv Corporation Senior Unsecured"/>
    <s v="Q2 2008"/>
    <x v="7"/>
    <n v="39629"/>
    <n v="2.3199999999999998"/>
    <n v="3.34"/>
    <n v="3.23"/>
    <n v="6.56"/>
    <n v="4.93"/>
    <n v="4.8499999999999996"/>
    <n v="27"/>
    <n v="34.630000000000003"/>
    <n v="112.84"/>
    <n v="53.02"/>
    <n v="39.450000000000003"/>
    <n v="112.84"/>
    <n v="53.02"/>
    <n v="39.450000000000003"/>
    <n v="9"/>
    <n v="9"/>
    <n v="0"/>
    <n v="2777.6628000000001"/>
    <s v="Consumer Goods"/>
  </r>
  <r>
    <s v="Pactiv Corporation Senior Unsecured"/>
    <s v="Q3 2008"/>
    <x v="7"/>
    <n v="39721"/>
    <n v="2.21"/>
    <n v="3.22"/>
    <n v="3.13"/>
    <n v="5.62"/>
    <n v="4.3899999999999997"/>
    <n v="3.85"/>
    <n v="26"/>
    <n v="36.659999999999997"/>
    <n v="99.79"/>
    <n v="49.95"/>
    <n v="36.92"/>
    <n v="99.79"/>
    <n v="49.95"/>
    <n v="36.92"/>
    <n v="9"/>
    <n v="9"/>
    <n v="0"/>
    <n v="3251.2109"/>
    <s v="Consumer Goods"/>
  </r>
  <r>
    <s v="Pactiv Corporation Senior Unsecured"/>
    <s v="Q4 2008"/>
    <x v="7"/>
    <n v="39813"/>
    <n v="2.04"/>
    <n v="3.07"/>
    <n v="2.89"/>
    <n v="5.85"/>
    <n v="4.8499999999999996"/>
    <n v="4.22"/>
    <n v="27"/>
    <n v="17.84"/>
    <n v="195.78"/>
    <n v="66.19"/>
    <n v="35.76"/>
    <n v="195.78"/>
    <n v="66.19"/>
    <n v="35.76"/>
    <n v="9"/>
    <n v="9"/>
    <n v="0"/>
    <n v="3271.9755"/>
    <s v="Consumer Goods"/>
  </r>
  <r>
    <s v="Pactiv Corporation Senior Unsecured"/>
    <s v="Q1 2009"/>
    <x v="7"/>
    <n v="39903"/>
    <n v="1.78"/>
    <n v="2.74"/>
    <n v="2.4300000000000002"/>
    <n v="8.3000000000000007"/>
    <n v="7.3"/>
    <n v="6.3"/>
    <n v="23"/>
    <n v="19.54"/>
    <n v="181.02"/>
    <n v="64.42"/>
    <n v="36.159999999999997"/>
    <n v="181.02"/>
    <n v="64.42"/>
    <n v="36.159999999999997"/>
    <n v="9"/>
    <n v="9"/>
    <n v="0"/>
    <n v="1924.3878"/>
    <s v="Consumer Goods"/>
  </r>
  <r>
    <s v="Pactiv Corporation Senior Unsecured"/>
    <s v="Q2 2009"/>
    <x v="7"/>
    <n v="39994"/>
    <n v="1.61"/>
    <n v="2.63"/>
    <n v="2.1800000000000002"/>
    <n v="8.2899999999999991"/>
    <n v="7.21"/>
    <n v="6.38"/>
    <n v="24"/>
    <n v="22.45"/>
    <n v="154.78"/>
    <n v="60.75"/>
    <n v="35.4"/>
    <n v="154.78"/>
    <n v="60.75"/>
    <n v="35.4"/>
    <n v="9"/>
    <n v="9"/>
    <n v="0"/>
    <n v="2863.2456000000002"/>
    <s v="Consumer Goods"/>
  </r>
  <r>
    <s v="Pactiv Corporation Senior Unsecured"/>
    <s v="Q3 2009"/>
    <x v="7"/>
    <n v="40086"/>
    <n v="1.58"/>
    <n v="2.2799999999999998"/>
    <n v="2.09"/>
    <n v="8.43"/>
    <n v="6.88"/>
    <n v="6.43"/>
    <n v="23"/>
    <n v="26.72"/>
    <n v="131.71"/>
    <n v="56.84"/>
    <n v="35.78"/>
    <n v="131.71"/>
    <n v="56.84"/>
    <n v="35.78"/>
    <n v="9"/>
    <n v="9"/>
    <n v="0"/>
    <n v="3438.4794999999999"/>
    <s v="Consumer Goods"/>
  </r>
  <r>
    <s v="Pactiv Corporation Senior Unsecured"/>
    <s v="Q4 2009"/>
    <x v="7"/>
    <n v="40178"/>
    <n v="1.61"/>
    <n v="2.2000000000000002"/>
    <n v="2.12"/>
    <n v="7.46"/>
    <n v="6.08"/>
    <n v="5.54"/>
    <n v="24"/>
    <n v="27.56"/>
    <n v="126.87"/>
    <n v="55.8"/>
    <n v="35.53"/>
    <n v="127.37"/>
    <n v="56.02"/>
    <n v="35.67"/>
    <n v="9"/>
    <n v="9"/>
    <n v="0"/>
    <n v="3194.5527999999999"/>
    <s v="Consumer Goods"/>
  </r>
  <r>
    <s v="Pactiv Corporation Senior Unsecured"/>
    <s v="Q1 2010"/>
    <x v="7"/>
    <n v="40268"/>
    <n v="1.85"/>
    <n v="2.92"/>
    <n v="2.48"/>
    <n v="6.17"/>
    <n v="4.96"/>
    <n v="4.25"/>
    <n v="24"/>
    <n v="26.74"/>
    <n v="134.78"/>
    <n v="54.46"/>
    <n v="36.520000000000003"/>
    <n v="147.5"/>
    <n v="59.6"/>
    <n v="39.96"/>
    <n v="9"/>
    <n v="9"/>
    <n v="0"/>
    <n v="3345.2438999999999"/>
    <s v="Consumer Goods"/>
  </r>
  <r>
    <s v="Pactiv Corporation Senior Unsecured"/>
    <s v="Q2 2010"/>
    <x v="7"/>
    <n v="40359"/>
    <n v="2.08"/>
    <n v="2.91"/>
    <n v="2.83"/>
    <n v="7.64"/>
    <n v="5.96"/>
    <n v="5.64"/>
    <n v="25"/>
    <n v="28.43"/>
    <n v="110.82"/>
    <n v="47.55"/>
    <n v="31.89"/>
    <n v="133.07"/>
    <n v="57.09"/>
    <n v="38.299999999999997"/>
    <n v="9"/>
    <n v="9"/>
    <n v="0"/>
    <n v="3703.1806999999999"/>
    <s v="Consumer Goods"/>
  </r>
  <r>
    <s v="Royal Caribbean Cruises Senior Unsecured (Domestic)"/>
    <s v="Q4 1998"/>
    <x v="5"/>
    <n v="36160"/>
    <n v="3.36"/>
    <n v="5.05"/>
    <n v="4.7"/>
    <n v="2.83"/>
    <n v="0.93"/>
    <n v="1.62"/>
    <n v="39.5"/>
    <n v="40.14"/>
    <n v="95.37"/>
    <n v="47.55"/>
    <n v="41.17"/>
    <n v="100.58"/>
    <n v="50.15"/>
    <n v="43.42"/>
    <n v="10"/>
    <n v="10"/>
    <n v="0"/>
    <n v="6237.8671000000004"/>
    <s v="Services"/>
  </r>
  <r>
    <s v="Royal Caribbean Cruises Senior Unsecured (Domestic)"/>
    <s v="Q1 1999"/>
    <x v="5"/>
    <n v="36250"/>
    <n v="3.49"/>
    <n v="5.14"/>
    <n v="4.91"/>
    <n v="4.42"/>
    <n v="-0.34"/>
    <n v="3.08"/>
    <n v="35.200000000000003"/>
    <n v="40.74"/>
    <n v="92"/>
    <n v="46.69"/>
    <n v="40.229999999999997"/>
    <n v="97.06"/>
    <n v="49.25"/>
    <n v="42.44"/>
    <n v="10"/>
    <n v="10"/>
    <n v="0"/>
    <n v="6593.2619000000004"/>
    <s v="Services"/>
  </r>
  <r>
    <s v="Royal Caribbean Cruises Senior Unsecured (Domestic)"/>
    <s v="Q2 1999"/>
    <x v="5"/>
    <n v="36341"/>
    <n v="3.41"/>
    <n v="5.18"/>
    <n v="4.84"/>
    <n v="4.6100000000000003"/>
    <n v="2.19"/>
    <n v="3.18"/>
    <n v="34"/>
    <n v="41.33"/>
    <n v="87.59"/>
    <n v="45.5"/>
    <n v="38.770000000000003"/>
    <n v="92.52"/>
    <n v="48.06"/>
    <n v="40.950000000000003"/>
    <n v="10"/>
    <n v="10"/>
    <n v="0"/>
    <n v="7408.6688999999997"/>
    <s v="Services"/>
  </r>
  <r>
    <s v="Royal Caribbean Cruises Senior Unsecured (Domestic)"/>
    <s v="Q3 1999"/>
    <x v="5"/>
    <n v="36433"/>
    <n v="2.57"/>
    <n v="4.99"/>
    <n v="3.61"/>
    <n v="8.06"/>
    <n v="3.84"/>
    <n v="6.43"/>
    <n v="30.8"/>
    <n v="47.14"/>
    <n v="70.67"/>
    <n v="40.46"/>
    <n v="35.21"/>
    <n v="74.67"/>
    <n v="42.75"/>
    <n v="37.200000000000003"/>
    <n v="10"/>
    <n v="10"/>
    <n v="0"/>
    <n v="7647.3900999999996"/>
    <s v="Services"/>
  </r>
  <r>
    <s v="Royal Caribbean Cruises Senior Unsecured (Domestic)"/>
    <s v="Q4 1999"/>
    <x v="5"/>
    <n v="36525"/>
    <n v="3.36"/>
    <n v="4.88"/>
    <n v="4.75"/>
    <n v="3.83"/>
    <n v="-15.51"/>
    <n v="2.14"/>
    <n v="30.6"/>
    <n v="48.41"/>
    <n v="67.89"/>
    <n v="39.51"/>
    <n v="34.700000000000003"/>
    <n v="71.819999999999993"/>
    <n v="41.8"/>
    <n v="36.71"/>
    <n v="10"/>
    <n v="9"/>
    <n v="0"/>
    <n v="8916.8341"/>
    <s v="Services"/>
  </r>
  <r>
    <s v="Royal Caribbean Cruises Senior Unsecured (Domestic)"/>
    <s v="Q1 2000"/>
    <x v="7"/>
    <n v="36616"/>
    <n v="3.1"/>
    <n v="4.55"/>
    <n v="4.3499999999999996"/>
    <n v="6.14"/>
    <n v="3.47"/>
    <n v="4.37"/>
    <n v="32"/>
    <n v="50.24"/>
    <n v="66.040000000000006"/>
    <n v="38.94"/>
    <n v="34.270000000000003"/>
    <n v="69.59"/>
    <n v="41.04"/>
    <n v="36.119999999999997"/>
    <n v="9"/>
    <n v="9"/>
    <n v="-1"/>
    <n v="5109.0758999999998"/>
    <s v="Services"/>
  </r>
  <r>
    <s v="Royal Caribbean Cruises Senior Unsecured (Domestic)"/>
    <s v="Q2 2000"/>
    <x v="7"/>
    <n v="36707"/>
    <n v="3.3"/>
    <n v="4.8"/>
    <n v="4.62"/>
    <n v="5.93"/>
    <n v="-9.76"/>
    <n v="4.1900000000000004"/>
    <n v="31.3"/>
    <n v="50.01"/>
    <n v="71.23"/>
    <n v="40.770000000000003"/>
    <n v="35.619999999999997"/>
    <n v="74.69"/>
    <n v="42.76"/>
    <n v="37.36"/>
    <n v="9"/>
    <n v="9"/>
    <n v="0"/>
    <n v="3532.5936000000002"/>
    <s v="Services"/>
  </r>
  <r>
    <s v="Royal Caribbean Cruises Senior Unsecured (Domestic)"/>
    <s v="Q3 2000"/>
    <x v="7"/>
    <n v="36799"/>
    <n v="3.94"/>
    <n v="5.81"/>
    <n v="5.47"/>
    <n v="7.43"/>
    <n v="-7.26"/>
    <n v="5.97"/>
    <n v="39.5"/>
    <n v="46.56"/>
    <n v="89.05"/>
    <n v="46.36"/>
    <n v="41.46"/>
    <n v="92.09"/>
    <n v="47.94"/>
    <n v="42.88"/>
    <n v="9"/>
    <n v="9"/>
    <n v="0"/>
    <n v="4942.5690000000004"/>
    <s v="Services"/>
  </r>
  <r>
    <s v="Royal Caribbean Cruises Senior Unsecured (Domestic)"/>
    <s v="Q4 2000"/>
    <x v="7"/>
    <n v="36891"/>
    <n v="4.04"/>
    <n v="5.99"/>
    <n v="5.68"/>
    <n v="2.4300000000000002"/>
    <n v="-0.06"/>
    <n v="1.22"/>
    <n v="51.5"/>
    <n v="46.19"/>
    <n v="91.27"/>
    <n v="46.97"/>
    <n v="42.16"/>
    <n v="94.31"/>
    <n v="48.54"/>
    <n v="43.56"/>
    <n v="9"/>
    <n v="10"/>
    <n v="0"/>
    <n v="5070.1210000000001"/>
    <s v="Services"/>
  </r>
  <r>
    <s v="Royal Caribbean Cruises Senior Unsecured (Domestic)"/>
    <s v="Q1 2001"/>
    <x v="5"/>
    <n v="36981"/>
    <n v="5.21"/>
    <n v="8.19"/>
    <n v="7.64"/>
    <n v="2.66"/>
    <n v="-11.22"/>
    <n v="1.52"/>
    <n v="59.3"/>
    <n v="41.04"/>
    <n v="113.7"/>
    <n v="52.46"/>
    <n v="46.66"/>
    <n v="116.72"/>
    <n v="53.86"/>
    <n v="47.9"/>
    <n v="10"/>
    <n v="10"/>
    <n v="1"/>
    <n v="4419.9067999999997"/>
    <s v="Services"/>
  </r>
  <r>
    <s v="Royal Caribbean Cruises Senior Unsecured (Domestic)"/>
    <s v="Q2 2001"/>
    <x v="5"/>
    <n v="37072"/>
    <n v="5.01"/>
    <n v="9.08"/>
    <n v="7.52"/>
    <n v="3.32"/>
    <n v="0.17"/>
    <n v="2.14"/>
    <n v="63.3"/>
    <n v="38.61"/>
    <n v="127.33"/>
    <n v="55.71"/>
    <n v="49.16"/>
    <n v="128.56"/>
    <n v="56.25"/>
    <n v="49.64"/>
    <n v="10"/>
    <n v="10"/>
    <n v="0"/>
    <n v="4249.9178000000002"/>
    <s v="Services"/>
  </r>
  <r>
    <s v="Royal Caribbean Cruises Senior Unsecured (Domestic)"/>
    <s v="Q3 2001"/>
    <x v="5"/>
    <n v="37164"/>
    <n v="5.6"/>
    <n v="10.3"/>
    <n v="8.77"/>
    <n v="4.5599999999999996"/>
    <n v="2.33"/>
    <n v="3.34"/>
    <n v="63.2"/>
    <n v="38.71"/>
    <n v="128.01"/>
    <n v="54.68"/>
    <n v="49.56"/>
    <n v="134.12"/>
    <n v="57.29"/>
    <n v="51.92"/>
    <n v="10"/>
    <n v="12"/>
    <n v="0"/>
    <n v="2058.2716"/>
    <s v="Services"/>
  </r>
  <r>
    <s v="Royal Caribbean Cruises Senior Unsecured (Domestic)"/>
    <s v="Q4 2001"/>
    <x v="9"/>
    <n v="37256"/>
    <n v="6.5"/>
    <n v="12.39"/>
    <n v="10.8"/>
    <n v="1.49"/>
    <n v="-7.03"/>
    <n v="0.28000000000000003"/>
    <n v="67.5"/>
    <n v="36.229999999999997"/>
    <n v="143.94999999999999"/>
    <n v="57.51"/>
    <n v="52.15"/>
    <n v="150.30000000000001"/>
    <n v="60.05"/>
    <n v="54.45"/>
    <n v="12"/>
    <n v="12"/>
    <n v="2"/>
    <n v="3107.7217000000001"/>
    <s v="Services"/>
  </r>
  <r>
    <s v="Royal Caribbean Cruises Senior Unsecured (Domestic)"/>
    <s v="Q1 2002"/>
    <x v="9"/>
    <n v="37346"/>
    <n v="6.1"/>
    <n v="11.45"/>
    <n v="10.130000000000001"/>
    <n v="2.86"/>
    <n v="1.49"/>
    <n v="1.65"/>
    <n v="68.3"/>
    <n v="36.86"/>
    <n v="137.75"/>
    <n v="56.46"/>
    <n v="50.78"/>
    <n v="143.99"/>
    <n v="59.01"/>
    <n v="53.08"/>
    <n v="12"/>
    <n v="12"/>
    <n v="0"/>
    <n v="4326.8490000000002"/>
    <s v="Services"/>
  </r>
  <r>
    <s v="Royal Caribbean Cruises Senior Unsecured (Domestic)"/>
    <s v="Q2 2002"/>
    <x v="9"/>
    <n v="37437"/>
    <n v="6.27"/>
    <n v="11.86"/>
    <n v="10.6"/>
    <n v="3.22"/>
    <n v="1.35"/>
    <n v="1.95"/>
    <n v="67"/>
    <n v="36.380000000000003"/>
    <n v="138.63"/>
    <n v="56.41"/>
    <n v="50.44"/>
    <n v="145.72999999999999"/>
    <n v="59.31"/>
    <n v="53.02"/>
    <n v="12"/>
    <n v="12"/>
    <n v="0"/>
    <n v="3742.8690000000001"/>
    <s v="Services"/>
  </r>
  <r>
    <s v="Royal Caribbean Cruises Senior Unsecured (Domestic)"/>
    <s v="Q3 2002"/>
    <x v="9"/>
    <n v="37529"/>
    <n v="5.76"/>
    <n v="10.87"/>
    <n v="9.6"/>
    <n v="4.83"/>
    <n v="3.97"/>
    <n v="3.57"/>
    <n v="67.8"/>
    <n v="38.229999999999997"/>
    <n v="133.15"/>
    <n v="56.37"/>
    <n v="50.91"/>
    <n v="136.19999999999999"/>
    <n v="57.66"/>
    <n v="52.07"/>
    <n v="12"/>
    <n v="12"/>
    <n v="0"/>
    <n v="3056.3213000000001"/>
    <s v="Services"/>
  </r>
  <r>
    <s v="Royal Caribbean Cruises Senior Unsecured (Domestic)"/>
    <s v="Q4 2002"/>
    <x v="9"/>
    <n v="37621"/>
    <n v="5.84"/>
    <n v="9.8800000000000008"/>
    <n v="9.44"/>
    <n v="2.38"/>
    <n v="-4.37"/>
    <n v="1.04"/>
    <n v="63.8"/>
    <n v="38.29"/>
    <n v="131.91"/>
    <n v="56.15"/>
    <n v="50.5"/>
    <n v="134.94999999999999"/>
    <n v="57.44"/>
    <n v="51.67"/>
    <n v="12"/>
    <n v="12"/>
    <n v="0"/>
    <n v="3214.1988000000001"/>
    <s v="Services"/>
  </r>
  <r>
    <s v="Royal Caribbean Cruises Senior Unsecured (Domestic)"/>
    <s v="Q1 2003"/>
    <x v="9"/>
    <n v="37711"/>
    <n v="5.75"/>
    <n v="9.61"/>
    <n v="9.34"/>
    <n v="3.14"/>
    <n v="2.35"/>
    <n v="1.77"/>
    <n v="64.900000000000006"/>
    <n v="38.770000000000003"/>
    <n v="127.94"/>
    <n v="55.4"/>
    <n v="49.61"/>
    <n v="130.97"/>
    <n v="56.7"/>
    <n v="50.78"/>
    <n v="12"/>
    <n v="12"/>
    <n v="0"/>
    <n v="2894.0713000000001"/>
    <s v="Services"/>
  </r>
  <r>
    <s v="Royal Caribbean Cruises Senior Unsecured (Domestic)"/>
    <s v="Q2 2003"/>
    <x v="9"/>
    <n v="37802"/>
    <n v="5.65"/>
    <n v="10.27"/>
    <n v="9.2899999999999991"/>
    <n v="3.08"/>
    <n v="2.11"/>
    <n v="1.76"/>
    <n v="66.8"/>
    <n v="37.6"/>
    <n v="130.91"/>
    <n v="55.57"/>
    <n v="49.22"/>
    <n v="135.58000000000001"/>
    <n v="57.55"/>
    <n v="50.97"/>
    <n v="12"/>
    <n v="12"/>
    <n v="0"/>
    <n v="4466.1075000000001"/>
    <s v="Services"/>
  </r>
  <r>
    <s v="Royal Caribbean Cruises Senior Unsecured (Domestic)"/>
    <s v="Q3 2003"/>
    <x v="9"/>
    <n v="37894"/>
    <n v="5.7"/>
    <n v="10.08"/>
    <n v="9.39"/>
    <n v="5.0599999999999996"/>
    <n v="-1.37"/>
    <n v="3.71"/>
    <n v="67.099999999999994"/>
    <n v="38.72"/>
    <n v="121.27"/>
    <n v="52.99"/>
    <n v="46.96"/>
    <n v="128.83000000000001"/>
    <n v="56.3"/>
    <n v="49.89"/>
    <n v="12"/>
    <n v="12"/>
    <n v="0"/>
    <n v="5486.4885999999997"/>
    <s v="Services"/>
  </r>
  <r>
    <s v="Royal Caribbean Cruises Senior Unsecured (Domestic)"/>
    <s v="Q4 2003"/>
    <x v="9"/>
    <n v="37986"/>
    <n v="6.19"/>
    <n v="11.09"/>
    <n v="10.46"/>
    <n v="2"/>
    <n v="-4.84"/>
    <n v="0.64"/>
    <n v="69.599999999999994"/>
    <n v="37.65"/>
    <n v="129.5"/>
    <n v="54.67"/>
    <n v="48.76"/>
    <n v="136.9"/>
    <n v="57.79"/>
    <n v="51.54"/>
    <n v="12"/>
    <n v="12"/>
    <n v="0"/>
    <n v="6803.1845999999996"/>
    <s v="Services"/>
  </r>
  <r>
    <s v="Royal Caribbean Cruises Senior Unsecured (Domestic)"/>
    <s v="Q1 2004"/>
    <x v="9"/>
    <n v="38077"/>
    <n v="5.59"/>
    <n v="10.19"/>
    <n v="9.2200000000000006"/>
    <n v="3.39"/>
    <n v="2.29"/>
    <n v="2.12"/>
    <n v="75.7"/>
    <n v="37.770000000000003"/>
    <n v="126.21"/>
    <n v="54.07"/>
    <n v="47.67"/>
    <n v="133.4"/>
    <n v="57.16"/>
    <n v="50.39"/>
    <n v="12"/>
    <n v="12"/>
    <n v="0"/>
    <n v="8720.2461000000003"/>
    <s v="Services"/>
  </r>
  <r>
    <s v="Royal Caribbean Cruises Senior Unsecured (Domestic)"/>
    <s v="Q2 2004"/>
    <x v="9"/>
    <n v="38168"/>
    <n v="5.12"/>
    <n v="9.2100000000000009"/>
    <n v="8.1199999999999992"/>
    <n v="3.79"/>
    <n v="-1.33"/>
    <n v="2.52"/>
    <n v="77.099999999999994"/>
    <n v="37.36"/>
    <n v="109.1"/>
    <n v="46.79"/>
    <n v="40.76"/>
    <n v="133.18"/>
    <n v="57.11"/>
    <n v="49.75"/>
    <n v="12"/>
    <n v="12"/>
    <n v="0"/>
    <n v="8613.1517999999996"/>
    <s v="Services"/>
  </r>
  <r>
    <s v="Royal Caribbean Cruises Senior Unsecured (Domestic)"/>
    <s v="Q3 2004"/>
    <x v="9"/>
    <n v="38260"/>
    <n v="4.45"/>
    <n v="7.71"/>
    <n v="6.73"/>
    <n v="5.82"/>
    <n v="5.26"/>
    <n v="4.5599999999999996"/>
    <n v="78.599999999999994"/>
    <n v="39.82"/>
    <n v="102.29"/>
    <n v="46.02"/>
    <n v="40.729999999999997"/>
    <n v="122.28"/>
    <n v="55.01"/>
    <n v="48.69"/>
    <n v="12"/>
    <n v="12"/>
    <n v="0"/>
    <n v="8662.4477000000006"/>
    <s v="Services"/>
  </r>
  <r>
    <s v="Royal Caribbean Cruises Senior Unsecured (Domestic)"/>
    <s v="Q4 2004"/>
    <x v="9"/>
    <n v="38352"/>
    <n v="4.45"/>
    <n v="7.61"/>
    <n v="6.77"/>
    <n v="1.79"/>
    <n v="0.28999999999999998"/>
    <n v="0.51"/>
    <n v="78.5"/>
    <n v="40.159999999999997"/>
    <n v="100.46"/>
    <n v="45.81"/>
    <n v="40.340000000000003"/>
    <n v="119.3"/>
    <n v="54.4"/>
    <n v="47.91"/>
    <n v="12"/>
    <n v="11"/>
    <n v="0"/>
    <n v="10923.7444"/>
    <s v="Services"/>
  </r>
  <r>
    <s v="Royal Caribbean Cruises Senior Unsecured (Domestic)"/>
    <s v="Q1 2005"/>
    <x v="6"/>
    <n v="38442"/>
    <n v="4.04"/>
    <n v="6.45"/>
    <n v="6.06"/>
    <n v="4"/>
    <n v="2.89"/>
    <n v="2.67"/>
    <n v="75.3"/>
    <n v="42.23"/>
    <n v="97.88"/>
    <n v="47.83"/>
    <n v="41.33"/>
    <n v="104.62"/>
    <n v="51.13"/>
    <n v="44.18"/>
    <n v="11"/>
    <n v="11"/>
    <n v="-1"/>
    <n v="8993.1717000000008"/>
    <s v="Services"/>
  </r>
  <r>
    <s v="Royal Caribbean Cruises Senior Unsecured (Domestic)"/>
    <s v="Q2 2005"/>
    <x v="6"/>
    <n v="38533"/>
    <n v="3.66"/>
    <n v="5.82"/>
    <n v="5.45"/>
    <n v="4.57"/>
    <n v="3.24"/>
    <n v="3.12"/>
    <n v="68.7"/>
    <n v="44.01"/>
    <n v="84.89"/>
    <n v="44.03"/>
    <n v="37.36"/>
    <n v="92.82"/>
    <n v="48.14"/>
    <n v="40.85"/>
    <n v="11"/>
    <n v="11"/>
    <n v="0"/>
    <n v="9928.7553000000007"/>
    <s v="Services"/>
  </r>
  <r>
    <s v="Royal Caribbean Cruises Senior Unsecured (Domestic)"/>
    <s v="Q3 2005"/>
    <x v="6"/>
    <n v="38625"/>
    <n v="2.72"/>
    <n v="4.8499999999999996"/>
    <n v="4.63"/>
    <n v="10.74"/>
    <n v="5.46"/>
    <n v="6.14"/>
    <n v="65.3"/>
    <n v="49.55"/>
    <n v="64.510000000000005"/>
    <n v="36.96"/>
    <n v="31.96"/>
    <n v="74.55"/>
    <n v="42.71"/>
    <n v="36.94"/>
    <n v="11"/>
    <n v="11"/>
    <n v="0"/>
    <n v="9041.1789000000008"/>
    <s v="Services"/>
  </r>
  <r>
    <s v="Royal Caribbean Cruises Senior Unsecured (Domestic)"/>
    <s v="Q4 2005"/>
    <x v="6"/>
    <n v="38717"/>
    <n v="2.73"/>
    <n v="4.75"/>
    <n v="4.6100000000000003"/>
    <n v="2.64"/>
    <n v="0.76"/>
    <n v="0.96"/>
    <n v="60.5"/>
    <n v="49.35"/>
    <n v="63.98"/>
    <n v="36.6"/>
    <n v="31.57"/>
    <n v="74.8"/>
    <n v="42.79"/>
    <n v="36.909999999999997"/>
    <n v="11"/>
    <n v="11"/>
    <n v="0"/>
    <n v="9478.8873000000003"/>
    <s v="Services"/>
  </r>
  <r>
    <s v="Royal Caribbean Cruises Senior Unsecured (Domestic)"/>
    <s v="Q1 2006"/>
    <x v="6"/>
    <n v="38807"/>
    <n v="2.76"/>
    <n v="5.15"/>
    <n v="4.8099999999999996"/>
    <n v="4.22"/>
    <n v="1.66"/>
    <n v="2.4500000000000002"/>
    <n v="57.7"/>
    <n v="49.3"/>
    <n v="63.09"/>
    <n v="36.35"/>
    <n v="31.1"/>
    <n v="73.55"/>
    <n v="42.38"/>
    <n v="36.26"/>
    <n v="11"/>
    <n v="11"/>
    <n v="0"/>
    <n v="8875.8760999999995"/>
    <s v="Services"/>
  </r>
  <r>
    <s v="Royal Caribbean Cruises Senior Unsecured (Domestic)"/>
    <s v="Q2 2006"/>
    <x v="6"/>
    <n v="38898"/>
    <n v="3.12"/>
    <n v="5.94"/>
    <n v="5.52"/>
    <n v="4.3"/>
    <n v="-5.61"/>
    <n v="2.76"/>
    <n v="66.599999999999994"/>
    <n v="45.94"/>
    <n v="73.83"/>
    <n v="40.479999999999997"/>
    <n v="33.92"/>
    <n v="82.37"/>
    <n v="45.17"/>
    <n v="37.840000000000003"/>
    <n v="11"/>
    <n v="11"/>
    <n v="0"/>
    <n v="7936.4121999999998"/>
    <s v="Services"/>
  </r>
  <r>
    <s v="Royal Caribbean Cruises Senior Unsecured (Domestic)"/>
    <s v="Q3 2006"/>
    <x v="6"/>
    <n v="38990"/>
    <n v="3.47"/>
    <n v="5.54"/>
    <n v="5.27"/>
    <n v="7.36"/>
    <n v="4.37"/>
    <n v="5.84"/>
    <n v="71.8"/>
    <n v="49.49"/>
    <n v="69.19"/>
    <n v="39.85"/>
    <n v="34.24"/>
    <n v="73.64"/>
    <n v="42.41"/>
    <n v="36.44"/>
    <n v="11"/>
    <n v="11"/>
    <n v="0"/>
    <n v="8157.8154999999997"/>
    <s v="Services"/>
  </r>
  <r>
    <s v="Royal Caribbean Cruises Senior Unsecured (Domestic)"/>
    <s v="Q4 2006"/>
    <x v="6"/>
    <n v="39082"/>
    <n v="3.33"/>
    <n v="6.31"/>
    <n v="6.18"/>
    <n v="7.46"/>
    <n v="-9"/>
    <n v="1.58"/>
    <n v="71.7"/>
    <n v="45.48"/>
    <n v="82.74"/>
    <n v="43.81"/>
    <n v="37.630000000000003"/>
    <n v="88.87"/>
    <n v="47.05"/>
    <n v="40.42"/>
    <n v="11"/>
    <n v="11"/>
    <n v="0"/>
    <n v="8752.0331999999999"/>
    <s v="Services"/>
  </r>
  <r>
    <s v="Royal Caribbean Cruises Senior Unsecured (Domestic)"/>
    <s v="Q1 2007"/>
    <x v="6"/>
    <n v="39172"/>
    <n v="3.34"/>
    <n v="6.74"/>
    <n v="6.49"/>
    <n v="2.4300000000000002"/>
    <n v="0.48"/>
    <n v="0.99"/>
    <n v="80.5"/>
    <n v="44.52"/>
    <n v="79.489999999999995"/>
    <n v="42.27"/>
    <n v="35.39"/>
    <n v="88.07"/>
    <n v="46.83"/>
    <n v="39.21"/>
    <n v="11"/>
    <n v="11"/>
    <n v="0"/>
    <n v="8927.1934000000001"/>
    <s v="Services"/>
  </r>
  <r>
    <s v="Royal Caribbean Cruises Senior Unsecured (Domestic)"/>
    <s v="Q2 2007"/>
    <x v="6"/>
    <n v="39263"/>
    <n v="3.53"/>
    <n v="7.12"/>
    <n v="6.86"/>
    <n v="3.77"/>
    <n v="-5.88"/>
    <n v="2.35"/>
    <n v="85.5"/>
    <n v="42.75"/>
    <n v="84.21"/>
    <n v="43.61"/>
    <n v="36.01"/>
    <n v="93.1"/>
    <n v="48.21"/>
    <n v="39.81"/>
    <n v="11"/>
    <n v="11"/>
    <n v="0"/>
    <n v="9125.1591000000008"/>
    <s v="Services"/>
  </r>
  <r>
    <s v="Royal Caribbean Cruises Senior Unsecured (Domestic)"/>
    <s v="Q3 2007"/>
    <x v="6"/>
    <n v="39355"/>
    <n v="3.31"/>
    <n v="6.74"/>
    <n v="6.27"/>
    <n v="7.1"/>
    <n v="4.3099999999999996"/>
    <n v="5.66"/>
    <n v="85.3"/>
    <n v="43.88"/>
    <n v="80.39"/>
    <n v="42.58"/>
    <n v="35.28"/>
    <n v="88.79"/>
    <n v="47.03"/>
    <n v="38.96"/>
    <n v="11"/>
    <n v="11"/>
    <n v="0"/>
    <n v="8288.0046999999995"/>
    <s v="Services"/>
  </r>
  <r>
    <s v="Royal Caribbean Cruises Senior Unsecured (Domestic)"/>
    <s v="Q4 2007"/>
    <x v="6"/>
    <n v="39447"/>
    <n v="3.95"/>
    <n v="6.32"/>
    <n v="6.07"/>
    <n v="3.16"/>
    <n v="1.81"/>
    <n v="1.67"/>
    <n v="82.5"/>
    <n v="45.1"/>
    <n v="79.12"/>
    <n v="42.92"/>
    <n v="35.69"/>
    <n v="84.33"/>
    <n v="45.75"/>
    <n v="38.03"/>
    <n v="11"/>
    <n v="11"/>
    <n v="0"/>
    <n v="9017.7728000000006"/>
    <s v="Services"/>
  </r>
  <r>
    <s v="Royal Caribbean Cruises Senior Unsecured (Domestic)"/>
    <s v="Q1 2008"/>
    <x v="6"/>
    <n v="39538"/>
    <n v="3.8"/>
    <n v="6.2"/>
    <n v="5.74"/>
    <n v="3.36"/>
    <n v="0.01"/>
    <n v="1.76"/>
    <n v="77.900000000000006"/>
    <n v="44.41"/>
    <n v="83.21"/>
    <n v="44.71"/>
    <n v="36.96"/>
    <n v="86.13"/>
    <n v="46.27"/>
    <n v="38.25"/>
    <n v="11"/>
    <n v="11"/>
    <n v="0"/>
    <n v="6998.6277"/>
    <s v="Services"/>
  </r>
  <r>
    <s v="Royal Caribbean Cruises Senior Unsecured (Domestic)"/>
    <s v="Q2 2008"/>
    <x v="6"/>
    <n v="39629"/>
    <n v="4.2"/>
    <n v="6.87"/>
    <n v="6.45"/>
    <n v="3.65"/>
    <n v="-8.26"/>
    <n v="2.08"/>
    <n v="81.099999999999994"/>
    <n v="42.81"/>
    <n v="84.3"/>
    <n v="44.27"/>
    <n v="36.090000000000003"/>
    <n v="90.42"/>
    <n v="47.48"/>
    <n v="38.71"/>
    <n v="11"/>
    <n v="11"/>
    <n v="0"/>
    <n v="4780.7439999999997"/>
    <s v="Services"/>
  </r>
  <r>
    <s v="Royal Caribbean Cruises Senior Unsecured (Domestic)"/>
    <s v="Q3 2008"/>
    <x v="6"/>
    <n v="39721"/>
    <n v="4.04"/>
    <n v="6.65"/>
    <n v="6.32"/>
    <n v="7.41"/>
    <n v="4.32"/>
    <n v="5.73"/>
    <n v="80.599999999999994"/>
    <n v="44.51"/>
    <n v="79.739999999999995"/>
    <n v="42.9"/>
    <n v="35.5"/>
    <n v="85.88"/>
    <n v="46.2"/>
    <n v="38.229999999999997"/>
    <n v="11"/>
    <n v="11"/>
    <n v="0"/>
    <n v="4415.6737000000003"/>
    <s v="Services"/>
  </r>
  <r>
    <s v="Royal Caribbean Cruises Senior Unsecured (Domestic)"/>
    <s v="Q4 2008"/>
    <x v="6"/>
    <n v="39813"/>
    <n v="4.8899999999999997"/>
    <n v="8.43"/>
    <n v="7.94"/>
    <n v="2.25"/>
    <n v="-6.98"/>
    <n v="0.72"/>
    <n v="87.7"/>
    <n v="41.32"/>
    <n v="96.13"/>
    <n v="47.34"/>
    <n v="39.72"/>
    <n v="103.06"/>
    <n v="50.75"/>
    <n v="42.59"/>
    <n v="11"/>
    <n v="12"/>
    <n v="0"/>
    <n v="2926.3076999999998"/>
    <s v="Services"/>
  </r>
  <r>
    <s v="Royal Caribbean Cruises Senior Unsecured (Domestic)"/>
    <s v="Q1 2009"/>
    <x v="9"/>
    <n v="39903"/>
    <n v="5.1100000000000003"/>
    <n v="9.43"/>
    <n v="8.82"/>
    <n v="2.3199999999999998"/>
    <n v="-0.44"/>
    <n v="0.56000000000000005"/>
    <n v="79.5"/>
    <n v="41.69"/>
    <n v="96.21"/>
    <n v="47.34"/>
    <n v="40.11"/>
    <n v="103.22"/>
    <n v="50.79"/>
    <n v="43.03"/>
    <n v="12"/>
    <n v="12"/>
    <n v="1"/>
    <n v="1712.1614"/>
    <s v="Services"/>
  </r>
  <r>
    <s v="Royal Caribbean Cruises Senior Unsecured (Domestic)"/>
    <s v="Q2 2009"/>
    <x v="9"/>
    <n v="39994"/>
    <n v="5.51"/>
    <n v="10.83"/>
    <n v="10.34"/>
    <n v="2.82"/>
    <n v="1.3"/>
    <n v="0.81"/>
    <n v="68.3"/>
    <n v="43.15"/>
    <n v="85.76"/>
    <n v="43.75"/>
    <n v="37.01"/>
    <n v="96.03"/>
    <n v="48.99"/>
    <n v="41.43"/>
    <n v="12"/>
    <n v="13"/>
    <n v="0"/>
    <n v="2894.8002000000001"/>
    <s v="Services"/>
  </r>
  <r>
    <s v="Royal Caribbean Cruises Senior Unsecured (Domestic)"/>
    <s v="Q3 2009"/>
    <x v="8"/>
    <n v="40086"/>
    <n v="6.84"/>
    <n v="15.53"/>
    <n v="14.92"/>
    <n v="6.1"/>
    <n v="-5.12"/>
    <n v="4.1500000000000004"/>
    <n v="73.900000000000006"/>
    <n v="43.31"/>
    <n v="89.05"/>
    <n v="44.97"/>
    <n v="38.57"/>
    <n v="98.02"/>
    <n v="49.5"/>
    <n v="42.45"/>
    <n v="13"/>
    <n v="13"/>
    <n v="1"/>
    <n v="5150.8395"/>
    <s v="Services"/>
  </r>
  <r>
    <s v="Royal Caribbean Cruises Senior Unsecured (Domestic)"/>
    <s v="Q4 2009"/>
    <x v="8"/>
    <n v="40178"/>
    <n v="7.7"/>
    <n v="17.239999999999998"/>
    <n v="16.649999999999999"/>
    <n v="2.92"/>
    <n v="-13.99"/>
    <n v="1.05"/>
    <n v="78.3"/>
    <n v="41.13"/>
    <n v="102.18"/>
    <n v="48.14"/>
    <n v="42.03"/>
    <n v="112.27"/>
    <n v="52.89"/>
    <n v="46.18"/>
    <n v="13"/>
    <n v="13"/>
    <n v="0"/>
    <n v="5408.6450000000004"/>
    <s v="Services"/>
  </r>
  <r>
    <s v="Royal Caribbean Cruises Senior Unsecured (Domestic)"/>
    <s v="Q1 2010"/>
    <x v="8"/>
    <n v="40268"/>
    <n v="6.97"/>
    <n v="15.12"/>
    <n v="14.6"/>
    <n v="2.97"/>
    <n v="0.99"/>
    <n v="1.0900000000000001"/>
    <n v="83.9"/>
    <n v="41.39"/>
    <n v="91.73"/>
    <n v="43.98"/>
    <n v="37.96"/>
    <n v="108.55"/>
    <n v="52.05"/>
    <n v="44.93"/>
    <n v="13"/>
    <n v="13"/>
    <n v="0"/>
    <n v="7090.1531000000004"/>
    <s v="Services"/>
  </r>
  <r>
    <s v="Royal Caribbean Cruises Senior Unsecured (Domestic)"/>
    <s v="Q2 2010"/>
    <x v="8"/>
    <n v="40359"/>
    <n v="6.32"/>
    <n v="12.98"/>
    <n v="12.47"/>
    <n v="3.35"/>
    <n v="-4.16"/>
    <n v="1.58"/>
    <n v="90.7"/>
    <n v="39.6"/>
    <n v="98.09"/>
    <n v="46.29"/>
    <n v="38.840000000000003"/>
    <n v="111.9"/>
    <n v="52.81"/>
    <n v="44.31"/>
    <n v="13"/>
    <n v="13"/>
    <n v="0"/>
    <n v="4898.2700999999997"/>
    <s v="Services"/>
  </r>
  <r>
    <s v="Royal Caribbean Cruises Senior Unsecured (Domestic)"/>
    <s v="Q3 2010"/>
    <x v="8"/>
    <n v="40451"/>
    <n v="5.5"/>
    <n v="10.59"/>
    <n v="10.01"/>
    <n v="6.82"/>
    <n v="5.94"/>
    <n v="5"/>
    <n v="89.1"/>
    <n v="42.2"/>
    <n v="88.91"/>
    <n v="43.8"/>
    <n v="37.520000000000003"/>
    <n v="102.98"/>
    <n v="50.73"/>
    <n v="43.45"/>
    <n v="13"/>
    <n v="13"/>
    <n v="0"/>
    <n v="6785.6471000000001"/>
    <s v="Services"/>
  </r>
  <r>
    <s v="Royal Caribbean Cruises Senior Unsecured (Domestic)"/>
    <s v="Q4 2010"/>
    <x v="8"/>
    <n v="40543"/>
    <n v="6.04"/>
    <n v="11.4"/>
    <n v="10.88"/>
    <n v="2.86"/>
    <n v="-9.76"/>
    <n v="1.22"/>
    <n v="99.9"/>
    <n v="40.200000000000003"/>
    <n v="100.64"/>
    <n v="46.63"/>
    <n v="40.46"/>
    <n v="115.81"/>
    <n v="53.66"/>
    <n v="46.56"/>
    <n v="13"/>
    <n v="12"/>
    <n v="0"/>
    <n v="10147.443300000001"/>
    <s v="Services"/>
  </r>
  <r>
    <s v="Royal Caribbean Cruises Senior Unsecured (Domestic)"/>
    <s v="Q1 2011"/>
    <x v="9"/>
    <n v="40633"/>
    <n v="5.47"/>
    <n v="10.199999999999999"/>
    <n v="9.66"/>
    <n v="3.21"/>
    <n v="2.5499999999999998"/>
    <n v="1.49"/>
    <n v="100.6"/>
    <n v="41.86"/>
    <n v="97.57"/>
    <n v="47.35"/>
    <n v="40.840000000000003"/>
    <n v="106.06"/>
    <n v="51.47"/>
    <n v="44.39"/>
    <n v="12"/>
    <n v="12"/>
    <n v="-1"/>
    <n v="8953.1722000000009"/>
    <s v="Services"/>
  </r>
  <r>
    <s v="Royal Caribbean Cruises Senior Unsecured (Domestic)"/>
    <s v="Q2 2011"/>
    <x v="9"/>
    <n v="40724"/>
    <n v="5.17"/>
    <n v="9.7200000000000006"/>
    <n v="9.1"/>
    <n v="3.66"/>
    <n v="1.67"/>
    <n v="1.81"/>
    <n v="93"/>
    <n v="41.85"/>
    <n v="94.65"/>
    <n v="46.61"/>
    <n v="39.61"/>
    <n v="103.07"/>
    <n v="50.76"/>
    <n v="43.14"/>
    <n v="12"/>
    <n v="12"/>
    <n v="0"/>
    <n v="8170.0436"/>
    <s v="Services"/>
  </r>
  <r>
    <s v="Royal Caribbean Cruises Senior Unsecured (Domestic)"/>
    <s v="Q3 2011"/>
    <x v="9"/>
    <n v="40816"/>
    <n v="5.0999999999999996"/>
    <n v="9.27"/>
    <n v="8.7899999999999991"/>
    <n v="6.98"/>
    <n v="-0.95"/>
    <n v="5.17"/>
    <n v="98.2"/>
    <n v="41.83"/>
    <n v="96.42"/>
    <n v="47.27"/>
    <n v="40.340000000000003"/>
    <n v="104"/>
    <n v="50.98"/>
    <n v="43.51"/>
    <n v="12"/>
    <n v="12"/>
    <n v="0"/>
    <n v="4700.6814000000004"/>
    <s v="Services"/>
  </r>
  <r>
    <s v="Royal Caribbean Cruises Senior Unsecured (Domestic)"/>
    <s v="Q4 2011"/>
    <x v="9"/>
    <n v="40908"/>
    <n v="5.04"/>
    <n v="9.1199999999999992"/>
    <n v="8.84"/>
    <n v="3.16"/>
    <n v="1.57"/>
    <n v="1.17"/>
    <n v="90.6"/>
    <n v="42.45"/>
    <n v="93.45"/>
    <n v="46.48"/>
    <n v="39.67"/>
    <n v="101.05"/>
    <n v="50.26"/>
    <n v="42.9"/>
    <n v="12"/>
    <n v="11"/>
    <n v="0"/>
    <n v="5376.5137999999997"/>
    <s v="Services"/>
  </r>
  <r>
    <s v="Royal Caribbean Cruises Senior Unsecured (Domestic)"/>
    <s v="Q1 2012"/>
    <x v="6"/>
    <n v="40999"/>
    <n v="5.08"/>
    <n v="9.31"/>
    <n v="9"/>
    <n v="3.4"/>
    <n v="1.48"/>
    <n v="1.46"/>
    <n v="92.7"/>
    <n v="42.9"/>
    <n v="91.93"/>
    <n v="46.11"/>
    <n v="39.44"/>
    <n v="99.37"/>
    <n v="49.84"/>
    <n v="42.63"/>
    <n v="11"/>
    <n v="11"/>
    <n v="-1"/>
    <n v="6411.0293000000001"/>
    <s v="Services"/>
  </r>
  <r>
    <s v="Royal Caribbean Cruises Senior Unsecured (Domestic)"/>
    <s v="Q2 2012"/>
    <x v="6"/>
    <n v="41090"/>
    <n v="5.13"/>
    <n v="9.7200000000000006"/>
    <n v="9.4700000000000006"/>
    <n v="3.11"/>
    <n v="1.48"/>
    <n v="1.0900000000000001"/>
    <n v="89.1"/>
    <n v="42"/>
    <n v="85.46"/>
    <n v="42.85"/>
    <n v="35.89"/>
    <n v="99.44"/>
    <n v="49.86"/>
    <n v="41.76"/>
    <n v="11"/>
    <n v="11"/>
    <n v="0"/>
    <n v="5671.8855999999996"/>
    <s v="Services"/>
  </r>
  <r>
    <s v="Royal Caribbean Cruises Senior Unsecured (Domestic)"/>
    <s v="Q3 2012"/>
    <x v="6"/>
    <n v="41182"/>
    <n v="4.9800000000000004"/>
    <n v="9.84"/>
    <n v="9.5299999999999994"/>
    <n v="7.46"/>
    <n v="6.21"/>
    <n v="5.32"/>
    <n v="85"/>
    <n v="44.25"/>
    <n v="76.11"/>
    <n v="40.19"/>
    <n v="33.68"/>
    <n v="89.38"/>
    <n v="47.2"/>
    <n v="39.549999999999997"/>
    <n v="11"/>
    <n v="11"/>
    <n v="0"/>
    <n v="6588.0743000000002"/>
    <s v="Services"/>
  </r>
  <r>
    <s v="Royal Caribbean Cruises Senior Unsecured (Domestic)"/>
    <s v="Q4 2012"/>
    <x v="6"/>
    <n v="41274"/>
    <n v="7.32"/>
    <n v="21.06"/>
    <n v="20.58"/>
    <n v="-1.04"/>
    <n v="-10.73"/>
    <n v="-3.16"/>
    <n v="89"/>
    <n v="41.9"/>
    <n v="83.89"/>
    <n v="41.49"/>
    <n v="35.15"/>
    <n v="102.18"/>
    <n v="50.54"/>
    <n v="42.82"/>
    <n v="11"/>
    <n v="11"/>
    <n v="0"/>
    <n v="7438.2285000000002"/>
    <s v="Services"/>
  </r>
  <r>
    <s v="Royal Caribbean Cruises Senior Unsecured (Domestic)"/>
    <s v="Q1 2013"/>
    <x v="6"/>
    <n v="41364"/>
    <n v="7.03"/>
    <n v="19.54"/>
    <n v="19.04"/>
    <n v="3.94"/>
    <n v="1.96"/>
    <n v="1.84"/>
    <n v="90.2"/>
    <n v="41.97"/>
    <n v="71.67"/>
    <n v="35.56"/>
    <n v="30.08"/>
    <n v="101.54"/>
    <n v="50.38"/>
    <n v="42.62"/>
    <n v="11"/>
    <n v="11"/>
    <n v="0"/>
    <n v="7288.3702999999996"/>
    <s v="Services"/>
  </r>
  <r>
    <s v="Royal Caribbean Cruises Senior Unsecured (Domestic)"/>
    <s v="Q2 2013"/>
    <x v="6"/>
    <n v="41455"/>
    <n v="6.73"/>
    <n v="18.350000000000001"/>
    <n v="17.89"/>
    <n v="3.45"/>
    <n v="0.94"/>
    <n v="1.3"/>
    <n v="86.9"/>
    <n v="41.93"/>
    <n v="75.87"/>
    <n v="38.19"/>
    <n v="31.82"/>
    <n v="98.66"/>
    <n v="49.66"/>
    <n v="41.37"/>
    <n v="11"/>
    <n v="11"/>
    <n v="0"/>
    <n v="7321.8374000000003"/>
    <s v="Services"/>
  </r>
  <r>
    <s v="Royal Caribbean Cruises Senior Unsecured (Domestic)"/>
    <s v="Q3 2013"/>
    <x v="6"/>
    <n v="41547"/>
    <n v="6.46"/>
    <n v="17.93"/>
    <n v="17.46"/>
    <n v="7.94"/>
    <n v="6.21"/>
    <n v="5.58"/>
    <n v="79.7"/>
    <n v="43.62"/>
    <n v="68.260000000000005"/>
    <n v="35.840000000000003"/>
    <n v="29.78"/>
    <n v="90.43"/>
    <n v="47.49"/>
    <n v="39.450000000000003"/>
    <n v="11"/>
    <n v="11"/>
    <n v="0"/>
    <n v="8418.3323"/>
    <s v="Services"/>
  </r>
  <r>
    <s v="Royal Caribbean Cruises Senior Unsecured (Domestic)"/>
    <s v="Q4 2013"/>
    <x v="6"/>
    <n v="41639"/>
    <n v="5.07"/>
    <n v="10.119999999999999"/>
    <n v="9.86"/>
    <n v="3.51"/>
    <n v="0.47"/>
    <n v="0.99"/>
    <n v="75.7"/>
    <n v="43.88"/>
    <n v="73.92"/>
    <n v="38.57"/>
    <n v="32.44"/>
    <n v="91.67"/>
    <n v="47.83"/>
    <n v="40.229999999999997"/>
    <n v="11"/>
    <n v="11"/>
    <n v="0"/>
    <n v="10454.8596"/>
    <s v="Services"/>
  </r>
  <r>
    <s v="Royal Caribbean Cruises Senior Unsecured (Domestic)"/>
    <s v="Q1 2014"/>
    <x v="6"/>
    <n v="41729"/>
    <n v="5.23"/>
    <n v="10.96"/>
    <n v="10.66"/>
    <n v="4.25"/>
    <n v="1.65"/>
    <n v="1.42"/>
    <n v="68.599999999999994"/>
    <n v="43.61"/>
    <n v="85.01"/>
    <n v="44.48"/>
    <n v="37.07"/>
    <n v="91.12"/>
    <n v="47.68"/>
    <n v="39.74"/>
    <n v="11"/>
    <n v="11"/>
    <n v="0"/>
    <n v="12116.3014"/>
    <s v="Services"/>
  </r>
  <r>
    <s v="Royal Caribbean Cruises Senior Unsecured (Domestic)"/>
    <s v="Q2 2014"/>
    <x v="6"/>
    <n v="41820"/>
    <n v="4.6900000000000004"/>
    <n v="9.35"/>
    <n v="9.1199999999999992"/>
    <n v="5.95"/>
    <n v="3.43"/>
    <n v="3"/>
    <n v="65.3"/>
    <n v="44.22"/>
    <n v="80.22"/>
    <n v="43.17"/>
    <n v="35.47"/>
    <n v="85.81"/>
    <n v="46.18"/>
    <n v="37.950000000000003"/>
    <n v="11"/>
    <n v="11"/>
    <n v="0"/>
    <n v="12361.584199999999"/>
    <s v="Services"/>
  </r>
  <r>
    <s v="Royal Caribbean Cruises Senior Unsecured (Domestic)"/>
    <s v="Q3 2014"/>
    <x v="6"/>
    <n v="41912"/>
    <n v="4.08"/>
    <n v="7.78"/>
    <n v="7.58"/>
    <n v="12.01"/>
    <n v="8.41"/>
    <n v="8.81"/>
    <n v="60.1"/>
    <n v="46.03"/>
    <n v="68.88"/>
    <n v="38.82"/>
    <n v="31.7"/>
    <n v="77.44"/>
    <n v="43.64"/>
    <n v="35.64"/>
    <n v="11"/>
    <n v="11"/>
    <n v="0"/>
    <n v="14982.696400000001"/>
    <s v="Services"/>
  </r>
  <r>
    <s v="Royal Caribbean Cruises Senior Unsecured (Domestic)"/>
    <s v="Q4 2014"/>
    <x v="6"/>
    <n v="42004"/>
    <n v="4.82"/>
    <n v="8.9700000000000006"/>
    <n v="8.76"/>
    <n v="4.8600000000000003"/>
    <n v="-14.6"/>
    <n v="1.85"/>
    <n v="64.400000000000006"/>
    <n v="40"/>
    <n v="92.27"/>
    <n v="45.7"/>
    <n v="36.909999999999997"/>
    <n v="101.93"/>
    <n v="50.48"/>
    <n v="40.770000000000003"/>
    <n v="11"/>
    <n v="11"/>
    <n v="0"/>
    <n v="18076.679400000001"/>
    <s v="Services"/>
  </r>
  <r>
    <s v="Royal Caribbean Cruises Senior Unsecured (Domestic)"/>
    <s v="Q1 2015"/>
    <x v="6"/>
    <n v="42094"/>
    <n v="4.82"/>
    <n v="9.01"/>
    <n v="8.77"/>
    <n v="4.3600000000000003"/>
    <n v="0.02"/>
    <n v="1.51"/>
    <n v="70.2"/>
    <n v="38.21"/>
    <n v="93.68"/>
    <n v="45.18"/>
    <n v="35.79"/>
    <n v="107.35"/>
    <n v="51.77"/>
    <n v="41.01"/>
    <n v="11"/>
    <n v="11"/>
    <n v="0"/>
    <n v="17997.824499999999"/>
    <s v="Services"/>
  </r>
  <r>
    <s v="Royal Caribbean Cruises Senior Unsecured (Domestic)"/>
    <s v="Q2 2015"/>
    <x v="6"/>
    <n v="42185"/>
    <n v="4.7699999999999996"/>
    <n v="8.64"/>
    <n v="8.49"/>
    <n v="6.1"/>
    <n v="-4.95"/>
    <n v="3.41"/>
    <n v="76.599999999999994"/>
    <n v="38.89"/>
    <n v="91.25"/>
    <n v="44.4"/>
    <n v="35.49"/>
    <n v="105.54"/>
    <n v="51.35"/>
    <n v="41.04"/>
    <n v="11"/>
    <n v="11"/>
    <n v="0"/>
    <n v="17305.880499999999"/>
    <s v="Services"/>
  </r>
  <r>
    <s v="Royal Caribbean Cruises Senior Unsecured (Domestic)"/>
    <s v="Q3 2015"/>
    <x v="6"/>
    <n v="42277"/>
    <n v="5.36"/>
    <n v="11.41"/>
    <n v="11.21"/>
    <n v="7.02"/>
    <n v="3.89"/>
    <n v="3.86"/>
    <n v="66.8"/>
    <n v="39.39"/>
    <n v="91.87"/>
    <n v="45.29"/>
    <n v="36.19"/>
    <n v="102.84"/>
    <n v="50.7"/>
    <n v="40.51"/>
    <n v="11"/>
    <n v="11"/>
    <n v="0"/>
    <n v="19598.6751"/>
    <s v="Services"/>
  </r>
  <r>
    <s v="Royal Caribbean Cruises Senior Unsecured (Domestic)"/>
    <s v="Q4 2015"/>
    <x v="6"/>
    <n v="42369"/>
    <n v="5.0199999999999996"/>
    <n v="9.91"/>
    <n v="9.77"/>
    <n v="7.16"/>
    <n v="3.22"/>
    <n v="3.9"/>
    <n v="64.099999999999994"/>
    <n v="38.54"/>
    <n v="96.33"/>
    <n v="46.43"/>
    <n v="37.130000000000003"/>
    <n v="107.49"/>
    <n v="51.81"/>
    <n v="41.43"/>
    <n v="11"/>
    <n v="11"/>
    <n v="0"/>
    <n v="22063.0913"/>
    <s v="Services"/>
  </r>
  <r>
    <s v="Royal Caribbean Cruises Senior Unsecured (Domestic)"/>
    <s v="Q1 2016"/>
    <x v="6"/>
    <n v="42460"/>
    <n v="4.8499999999999996"/>
    <n v="9.33"/>
    <n v="9.2100000000000009"/>
    <n v="5.71"/>
    <n v="1.9"/>
    <n v="2.4900000000000002"/>
    <n v="65.400000000000006"/>
    <n v="37.630000000000003"/>
    <n v="98.97"/>
    <n v="47.06"/>
    <n v="37.24"/>
    <n v="110.32"/>
    <n v="52.45"/>
    <n v="41.51"/>
    <n v="11"/>
    <n v="11"/>
    <n v="0"/>
    <n v="17731.782800000001"/>
    <s v="Services"/>
  </r>
  <r>
    <s v="Royal Caribbean Cruises Senior Unsecured (Domestic)"/>
    <s v="Q2 2016"/>
    <x v="6"/>
    <n v="42551"/>
    <n v="5.47"/>
    <n v="10.54"/>
    <n v="10.36"/>
    <n v="6.4"/>
    <n v="-16.43"/>
    <n v="3.58"/>
    <n v="78.7"/>
    <n v="36.25"/>
    <n v="112.37"/>
    <n v="50.31"/>
    <n v="40.729999999999997"/>
    <n v="123.37"/>
    <n v="55.23"/>
    <n v="44.72"/>
    <n v="11"/>
    <n v="11"/>
    <n v="0"/>
    <n v="14454.3074"/>
    <s v="Services"/>
  </r>
  <r>
    <s v="Delta Air Lines Backed LT IRB/PC (Domestic)"/>
    <s v="Q1 2010"/>
    <x v="12"/>
    <n v="40268"/>
    <n v="6.8"/>
    <n v="74.52"/>
    <n v="52.88"/>
    <n v="1.39"/>
    <n v="0.38"/>
    <n v="0.21"/>
    <n v="326"/>
    <n v="0.16"/>
    <n v="21181.94"/>
    <n v="89.78"/>
    <n v="34.4"/>
    <n v="23494.44"/>
    <n v="99.58"/>
    <n v="38.15"/>
    <n v="17"/>
    <n v="17"/>
    <n v="0"/>
    <n v="11488.0036"/>
    <s v="Services"/>
  </r>
  <r>
    <s v="Delta Air Lines Backed LT IRB/PC (Domestic)"/>
    <s v="Q2 2010"/>
    <x v="12"/>
    <n v="40359"/>
    <n v="4.3499999999999996"/>
    <n v="14.64"/>
    <n v="10.53"/>
    <n v="3.91"/>
    <n v="3.29"/>
    <n v="2.7"/>
    <n v="315"/>
    <n v="0.45"/>
    <n v="7149.75"/>
    <n v="89.03"/>
    <n v="32.479999999999997"/>
    <n v="7931.16"/>
    <n v="98.75"/>
    <n v="36.03"/>
    <n v="17"/>
    <n v="17"/>
    <n v="0"/>
    <n v="9268.9806000000008"/>
    <s v="Services"/>
  </r>
  <r>
    <s v="Delta Air Lines Backed LT IRB/PC (Domestic)"/>
    <s v="Q3 2010"/>
    <x v="12"/>
    <n v="40451"/>
    <n v="3.38"/>
    <n v="8.19"/>
    <n v="6.12"/>
    <n v="5.38"/>
    <n v="3.83"/>
    <n v="3.92"/>
    <n v="256"/>
    <n v="1.66"/>
    <n v="1826.99"/>
    <n v="81.239999999999995"/>
    <n v="30.27"/>
    <n v="2148.9499999999998"/>
    <n v="95.55"/>
    <n v="35.61"/>
    <n v="17"/>
    <n v="17"/>
    <n v="0"/>
    <n v="9183.0346000000009"/>
    <s v="Services"/>
  </r>
  <r>
    <s v="Cisco Systems Senior Unsecured (Domestic)"/>
    <s v="Q3 2006"/>
    <x v="1"/>
    <n v="38836"/>
    <n v="-1.4"/>
    <n v="0.9"/>
    <n v="-1.67"/>
    <n v="34.75"/>
    <n v="31.4"/>
    <n v="29.02"/>
    <n v="60"/>
    <n v="57.14"/>
    <n v="25.77"/>
    <n v="20.49"/>
    <n v="14.73"/>
    <n v="25.77"/>
    <n v="20.49"/>
    <n v="14.73"/>
    <n v="5"/>
    <n v="5"/>
    <n v="0"/>
    <n v="129135.8"/>
    <s v="Tech"/>
  </r>
  <r>
    <s v="Cisco Systems Senior Unsecured (Domestic)"/>
    <s v="Q4 2006"/>
    <x v="1"/>
    <n v="38927"/>
    <n v="-1.33"/>
    <n v="0.89"/>
    <n v="-1.62"/>
    <n v="27.59"/>
    <n v="25.58"/>
    <n v="22.63"/>
    <n v="88"/>
    <n v="55.2"/>
    <n v="26.47"/>
    <n v="20.93"/>
    <n v="14.62"/>
    <n v="26.47"/>
    <n v="20.93"/>
    <n v="14.62"/>
    <n v="5"/>
    <n v="5"/>
    <n v="0"/>
    <n v="109546.72"/>
    <s v="Tech"/>
  </r>
  <r>
    <s v="Cisco Systems Senior Unsecured (Domestic)"/>
    <s v="Q1 2007"/>
    <x v="1"/>
    <n v="39018"/>
    <n v="-1.42"/>
    <n v="0.85"/>
    <n v="-1.73"/>
    <n v="26.04"/>
    <n v="23.77"/>
    <n v="22.34"/>
    <n v="94"/>
    <n v="56.85"/>
    <n v="25.27"/>
    <n v="20.170000000000002"/>
    <n v="14.37"/>
    <n v="25.27"/>
    <n v="20.170000000000002"/>
    <n v="14.37"/>
    <n v="5"/>
    <n v="5"/>
    <n v="0"/>
    <n v="143790.64000000001"/>
    <s v="Tech"/>
  </r>
  <r>
    <s v="Cisco Systems Senior Unsecured (Domestic)"/>
    <s v="Q2 2007"/>
    <x v="1"/>
    <n v="39109"/>
    <n v="-1.51"/>
    <n v="0.81"/>
    <n v="-1.79"/>
    <n v="26.04"/>
    <n v="22.53"/>
    <n v="22.44"/>
    <n v="95"/>
    <n v="57.47"/>
    <n v="24.13"/>
    <n v="19.440000000000001"/>
    <n v="13.87"/>
    <n v="24.13"/>
    <n v="19.440000000000001"/>
    <n v="13.87"/>
    <n v="5"/>
    <n v="5"/>
    <n v="0"/>
    <n v="159364.79999999999"/>
    <s v="Tech"/>
  </r>
  <r>
    <s v="Cisco Systems Senior Unsecured (Domestic)"/>
    <s v="Q3 2007"/>
    <x v="1"/>
    <n v="39200"/>
    <n v="-1.6"/>
    <n v="0.77"/>
    <n v="-1.88"/>
    <n v="27.1"/>
    <n v="23.22"/>
    <n v="23.38"/>
    <n v="94"/>
    <n v="58.4"/>
    <n v="22.71"/>
    <n v="18.510000000000002"/>
    <n v="13.27"/>
    <n v="22.71"/>
    <n v="18.510000000000002"/>
    <n v="13.27"/>
    <n v="5"/>
    <n v="5"/>
    <n v="0"/>
    <n v="163639.62"/>
    <s v="Tech"/>
  </r>
  <r>
    <s v="Cisco Systems Senior Unsecured (Domestic)"/>
    <s v="Q4 2007"/>
    <x v="1"/>
    <n v="39291"/>
    <n v="-1.55"/>
    <n v="0.73"/>
    <n v="-1.8"/>
    <n v="14.63"/>
    <n v="12.83"/>
    <n v="12.64"/>
    <n v="188"/>
    <n v="59.02"/>
    <n v="20.350000000000001"/>
    <n v="16.91"/>
    <n v="12.01"/>
    <n v="20.350000000000001"/>
    <n v="16.91"/>
    <n v="12.01"/>
    <n v="5"/>
    <n v="5"/>
    <n v="0"/>
    <n v="176716.26800000001"/>
    <s v="Tech"/>
  </r>
  <r>
    <s v="Cisco Systems Senior Unsecured (Domestic)"/>
    <s v="Q1 2008"/>
    <x v="1"/>
    <n v="39382"/>
    <n v="-1.69"/>
    <n v="0.72"/>
    <n v="-1.97"/>
    <n v="30.3"/>
    <n v="27.22"/>
    <n v="25.92"/>
    <n v="96"/>
    <n v="60.81"/>
    <n v="19.36"/>
    <n v="16.22"/>
    <n v="11.82"/>
    <n v="19.36"/>
    <n v="16.22"/>
    <n v="11.82"/>
    <n v="5"/>
    <n v="5"/>
    <n v="0"/>
    <n v="194015.8"/>
    <s v="Tech"/>
  </r>
  <r>
    <s v="Cisco Systems Senior Unsecured (Domestic)"/>
    <s v="Q2 2008"/>
    <x v="1"/>
    <n v="39473"/>
    <n v="-1.43"/>
    <n v="0.72"/>
    <n v="-1.67"/>
    <n v="31.44"/>
    <n v="28.2"/>
    <n v="26.42"/>
    <n v="91"/>
    <n v="59.33"/>
    <n v="20.83"/>
    <n v="17.239999999999998"/>
    <n v="12.39"/>
    <n v="20.83"/>
    <n v="17.239999999999998"/>
    <n v="12.39"/>
    <n v="5"/>
    <n v="5"/>
    <n v="0"/>
    <n v="144595"/>
    <s v="Tech"/>
  </r>
  <r>
    <s v="Cisco Systems Senior Unsecured (Domestic)"/>
    <s v="Q3 2008"/>
    <x v="1"/>
    <n v="39564"/>
    <n v="-1.58"/>
    <n v="0.73"/>
    <n v="-1.86"/>
    <n v="37.9"/>
    <n v="33.24"/>
    <n v="31.49"/>
    <n v="68"/>
    <n v="58.01"/>
    <n v="19.32"/>
    <n v="15.99"/>
    <n v="11.23"/>
    <n v="20.83"/>
    <n v="17.239999999999998"/>
    <n v="12.11"/>
    <n v="5"/>
    <n v="5"/>
    <n v="0"/>
    <n v="151347.20000000001"/>
    <s v="Tech"/>
  </r>
  <r>
    <s v="Cisco Systems Senior Unsecured (Domestic)"/>
    <s v="Q4 2008"/>
    <x v="1"/>
    <n v="39655"/>
    <n v="-1.71"/>
    <n v="0.72"/>
    <n v="-2.02"/>
    <n v="46.23"/>
    <n v="40.61"/>
    <n v="39.520000000000003"/>
    <n v="64"/>
    <n v="58.49"/>
    <n v="18.579999999999998"/>
    <n v="15.48"/>
    <n v="10.88"/>
    <n v="20.04"/>
    <n v="16.690000000000001"/>
    <n v="11.74"/>
    <n v="5"/>
    <n v="5"/>
    <n v="0"/>
    <n v="132179.99"/>
    <s v="Tech"/>
  </r>
  <r>
    <s v="Cisco Systems Senior Unsecured (Domestic)"/>
    <s v="Q1 2009"/>
    <x v="1"/>
    <n v="39746"/>
    <n v="-1.76"/>
    <n v="0.72"/>
    <n v="-2.08"/>
    <n v="44.92"/>
    <n v="39.28"/>
    <n v="38.78"/>
    <n v="64"/>
    <n v="59.5"/>
    <n v="18.170000000000002"/>
    <n v="15.19"/>
    <n v="10.82"/>
    <n v="19.600000000000001"/>
    <n v="16.39"/>
    <n v="11.67"/>
    <n v="5"/>
    <n v="5"/>
    <n v="0"/>
    <n v="95641.84"/>
    <s v="Tech"/>
  </r>
  <r>
    <s v="Cisco Systems Senior Unsecured (Domestic)"/>
    <s v="Q2 2009"/>
    <x v="1"/>
    <n v="39837"/>
    <n v="-2.14"/>
    <n v="0.77"/>
    <n v="-2.54"/>
    <n v="34.89"/>
    <n v="31.33"/>
    <n v="28.14"/>
    <n v="63"/>
    <n v="59.95"/>
    <n v="17.25"/>
    <n v="14.54"/>
    <n v="10.35"/>
    <n v="18.61"/>
    <n v="15.69"/>
    <n v="11.16"/>
    <n v="5"/>
    <n v="5"/>
    <n v="0"/>
    <n v="92861.16"/>
    <s v="Tech"/>
  </r>
  <r>
    <s v="Cisco Systems Senior Unsecured (Domestic)"/>
    <s v="Q3 2009"/>
    <x v="1"/>
    <n v="39928"/>
    <n v="-2.31"/>
    <n v="1.23"/>
    <n v="-2.77"/>
    <n v="19.36"/>
    <n v="17.37"/>
    <n v="15.3"/>
    <n v="105"/>
    <n v="57.61"/>
    <n v="27.67"/>
    <n v="21.67"/>
    <n v="15.95"/>
    <n v="27.67"/>
    <n v="21.67"/>
    <n v="15.95"/>
    <n v="5"/>
    <n v="5"/>
    <n v="0"/>
    <n v="106320.24"/>
    <s v="Tech"/>
  </r>
  <r>
    <s v="Cisco Systems Senior Unsecured (Domestic)"/>
    <s v="Q4 2009"/>
    <x v="1"/>
    <n v="40019"/>
    <n v="-2.72"/>
    <n v="1.41"/>
    <n v="-3.37"/>
    <n v="17.399999999999999"/>
    <n v="15.55"/>
    <n v="12.81"/>
    <n v="114"/>
    <n v="56.73"/>
    <n v="26.62"/>
    <n v="21.02"/>
    <n v="15.11"/>
    <n v="26.62"/>
    <n v="21.02"/>
    <n v="15.11"/>
    <n v="5"/>
    <n v="5"/>
    <n v="0"/>
    <n v="126575.8"/>
    <s v="Tech"/>
  </r>
  <r>
    <s v="Cisco Systems Senior Unsecured (Domestic)"/>
    <s v="Q1 2010"/>
    <x v="1"/>
    <n v="40110"/>
    <n v="-2.86"/>
    <n v="1.48"/>
    <n v="-3.6"/>
    <n v="22.39"/>
    <n v="20.99"/>
    <n v="18.63"/>
    <n v="114"/>
    <n v="58.24"/>
    <n v="25.67"/>
    <n v="20.420000000000002"/>
    <n v="14.96"/>
    <n v="25.67"/>
    <n v="20.420000000000002"/>
    <n v="14.96"/>
    <n v="5"/>
    <n v="5"/>
    <n v="0"/>
    <n v="139001.67000000001"/>
    <s v="Tech"/>
  </r>
  <r>
    <s v="Cisco Systems Senior Unsecured (Domestic)"/>
    <s v="Q2 2010"/>
    <x v="1"/>
    <n v="40201"/>
    <n v="-2.59"/>
    <n v="2.0099999999999998"/>
    <n v="-3.23"/>
    <n v="18.25"/>
    <n v="16.68"/>
    <n v="15"/>
    <n v="158"/>
    <n v="54.33"/>
    <n v="36.58"/>
    <n v="26.78"/>
    <n v="19.89"/>
    <n v="36.58"/>
    <n v="26.78"/>
    <n v="19.89"/>
    <n v="5"/>
    <n v="5"/>
    <n v="0"/>
    <n v="131709.98000000001"/>
    <s v="Tech"/>
  </r>
  <r>
    <s v="Cisco Systems Senior Unsecured (Domestic)"/>
    <s v="Q3 2010"/>
    <x v="1"/>
    <n v="40299"/>
    <n v="-2.33"/>
    <n v="1.84"/>
    <n v="-2.88"/>
    <n v="15.48"/>
    <n v="13.88"/>
    <n v="12.88"/>
    <n v="182"/>
    <n v="55.28"/>
    <n v="27.64"/>
    <n v="20.51"/>
    <n v="15.28"/>
    <n v="34.770000000000003"/>
    <n v="25.8"/>
    <n v="19.23"/>
    <n v="5"/>
    <n v="5"/>
    <n v="0"/>
    <n v="154093.46"/>
    <s v="Tech"/>
  </r>
  <r>
    <s v="Cisco Systems Senior Unsecured (Domestic)"/>
    <s v="Q4 2010"/>
    <x v="1"/>
    <n v="40390"/>
    <n v="-2.2000000000000002"/>
    <n v="1.67"/>
    <n v="-2.68"/>
    <n v="17.399999999999999"/>
    <n v="15.57"/>
    <n v="13.76"/>
    <n v="169"/>
    <n v="54.56"/>
    <n v="27.52"/>
    <n v="20.46"/>
    <n v="15.02"/>
    <n v="34.51"/>
    <n v="25.66"/>
    <n v="18.84"/>
    <n v="5"/>
    <n v="5"/>
    <n v="0"/>
    <n v="130460.85"/>
    <s v="Tech"/>
  </r>
  <r>
    <s v="Cisco Systems Senior Unsecured (Domestic)"/>
    <s v="Q1 2011"/>
    <x v="1"/>
    <n v="40481"/>
    <n v="-2.0499999999999998"/>
    <n v="1.63"/>
    <n v="-2.52"/>
    <n v="17.489999999999998"/>
    <n v="15.53"/>
    <n v="14.16"/>
    <n v="166"/>
    <n v="55.83"/>
    <n v="27.33"/>
    <n v="20.37"/>
    <n v="15.26"/>
    <n v="34.18"/>
    <n v="25.47"/>
    <n v="19.09"/>
    <n v="5"/>
    <n v="5"/>
    <n v="0"/>
    <n v="127490.22"/>
    <s v="Tech"/>
  </r>
  <r>
    <s v="Cisco Systems Senior Unsecured (Domestic)"/>
    <s v="Q2 2011"/>
    <x v="1"/>
    <n v="40572"/>
    <n v="-2.2599999999999998"/>
    <n v="1.75"/>
    <n v="-2.87"/>
    <n v="14.73"/>
    <n v="12.7"/>
    <n v="10.46"/>
    <n v="161"/>
    <n v="55.67"/>
    <n v="26.6"/>
    <n v="19.95"/>
    <n v="14.82"/>
    <n v="33.36"/>
    <n v="25.02"/>
    <n v="18.59"/>
    <n v="5"/>
    <n v="5"/>
    <n v="0"/>
    <n v="115805.69"/>
    <s v="Tech"/>
  </r>
  <r>
    <s v="Cisco Systems Senior Unsecured (Domestic)"/>
    <s v="Q3 2011"/>
    <x v="1"/>
    <n v="40663"/>
    <n v="-2.4300000000000002"/>
    <n v="1.96"/>
    <n v="-3.12"/>
    <n v="18.010000000000002"/>
    <n v="16.2"/>
    <n v="14.27"/>
    <n v="153"/>
    <n v="55.26"/>
    <n v="34.25"/>
    <n v="25.28"/>
    <n v="18.940000000000001"/>
    <n v="35.479999999999997"/>
    <n v="26.19"/>
    <n v="19.62"/>
    <n v="5"/>
    <n v="5"/>
    <n v="0"/>
    <n v="96377.52"/>
    <s v="Tech"/>
  </r>
  <r>
    <s v="Cisco Systems Senior Unsecured (Domestic)"/>
    <s v="Q4 2011"/>
    <x v="1"/>
    <n v="40754"/>
    <n v="-2.73"/>
    <n v="2.19"/>
    <n v="-3.62"/>
    <n v="14.39"/>
    <n v="12.74"/>
    <n v="9.84"/>
    <n v="148"/>
    <n v="54.22"/>
    <n v="34.35"/>
    <n v="25.33"/>
    <n v="18.64"/>
    <n v="35.6"/>
    <n v="26.25"/>
    <n v="19.309999999999999"/>
    <n v="5"/>
    <n v="5"/>
    <n v="0"/>
    <n v="86796.95"/>
    <s v="Tech"/>
  </r>
  <r>
    <s v="Cisco Systems Senior Unsecured (Domestic)"/>
    <s v="Q1 2012"/>
    <x v="1"/>
    <n v="40845"/>
    <n v="-2.73"/>
    <n v="2.2400000000000002"/>
    <n v="-3.66"/>
    <n v="19.13"/>
    <n v="17.34"/>
    <n v="14.93"/>
    <n v="148"/>
    <n v="54.26"/>
    <n v="34.450000000000003"/>
    <n v="25.39"/>
    <n v="18.7"/>
    <n v="35.69"/>
    <n v="26.31"/>
    <n v="19.38"/>
    <n v="5"/>
    <n v="5"/>
    <n v="0"/>
    <n v="99685.759999999995"/>
    <s v="Tech"/>
  </r>
  <r>
    <s v="Cisco Systems Senior Unsecured (Domestic)"/>
    <s v="Q2 2012"/>
    <x v="1"/>
    <n v="40936"/>
    <n v="-2.71"/>
    <n v="1.97"/>
    <n v="-3.48"/>
    <n v="21.99"/>
    <n v="20.09"/>
    <n v="18.23"/>
    <n v="150"/>
    <n v="55.17"/>
    <n v="33.08"/>
    <n v="24.63"/>
    <n v="18.260000000000002"/>
    <n v="34.31"/>
    <n v="25.55"/>
    <n v="18.940000000000001"/>
    <n v="5"/>
    <n v="5"/>
    <n v="0"/>
    <n v="105193.68"/>
    <s v="Tech"/>
  </r>
  <r>
    <s v="Cisco Systems Senior Unsecured (Domestic)"/>
    <s v="Q3 2012"/>
    <x v="1"/>
    <n v="41027"/>
    <n v="-2.75"/>
    <n v="1.79"/>
    <n v="-3.5"/>
    <n v="22.39"/>
    <n v="20.53"/>
    <n v="18.21"/>
    <n v="151"/>
    <n v="56.34"/>
    <n v="31.7"/>
    <n v="24.04"/>
    <n v="17.87"/>
    <n v="31.86"/>
    <n v="24.16"/>
    <n v="17.96"/>
    <n v="5"/>
    <n v="5"/>
    <n v="0"/>
    <n v="107552.34"/>
    <s v="Tech"/>
  </r>
  <r>
    <s v="Cisco Systems Senior Unsecured (Domestic)"/>
    <s v="Q4 2012"/>
    <x v="1"/>
    <n v="41118"/>
    <n v="-2.56"/>
    <n v="1.62"/>
    <n v="-3.22"/>
    <n v="21.48"/>
    <n v="19.46"/>
    <n v="16.13"/>
    <n v="147"/>
    <n v="55.89"/>
    <n v="31.77"/>
    <n v="24.1"/>
    <n v="17.760000000000002"/>
    <n v="31.83"/>
    <n v="24.14"/>
    <n v="17.79"/>
    <n v="5"/>
    <n v="5"/>
    <n v="0"/>
    <n v="83125.62"/>
    <s v="Tech"/>
  </r>
  <r>
    <s v="Cisco Systems Senior Unsecured (Domestic)"/>
    <s v="Q1 2013"/>
    <x v="1"/>
    <n v="41211"/>
    <n v="-2.19"/>
    <n v="1.55"/>
    <n v="-2.73"/>
    <n v="22.05"/>
    <n v="20.260000000000002"/>
    <n v="17.91"/>
    <n v="148"/>
    <n v="56.87"/>
    <n v="30.88"/>
    <n v="23.57"/>
    <n v="17.559999999999999"/>
    <n v="30.98"/>
    <n v="23.65"/>
    <n v="17.62"/>
    <n v="5"/>
    <n v="5"/>
    <n v="0"/>
    <n v="91827.19"/>
    <s v="Tech"/>
  </r>
  <r>
    <s v="Cisco Systems Senior Unsecured (Domestic)"/>
    <s v="Q2 2013"/>
    <x v="1"/>
    <n v="41300"/>
    <n v="-2.2799999999999998"/>
    <n v="1.54"/>
    <n v="-2.85"/>
    <n v="23.13"/>
    <n v="21.18"/>
    <n v="18.97"/>
    <n v="147"/>
    <n v="57.6"/>
    <n v="29.27"/>
    <n v="22.63"/>
    <n v="16.86"/>
    <n v="29.34"/>
    <n v="22.68"/>
    <n v="16.899999999999999"/>
    <n v="5"/>
    <n v="5"/>
    <n v="0"/>
    <n v="112581.45"/>
    <s v="Tech"/>
  </r>
  <r>
    <s v="Cisco Systems Senior Unsecured (Domestic)"/>
    <s v="Q3 2013"/>
    <x v="1"/>
    <n v="41391"/>
    <n v="-2.34"/>
    <n v="1.51"/>
    <n v="-2.9"/>
    <n v="23.99"/>
    <n v="21.99"/>
    <n v="20.29"/>
    <n v="145"/>
    <n v="58.49"/>
    <n v="22.81"/>
    <n v="17.739999999999998"/>
    <n v="13.35"/>
    <n v="28.61"/>
    <n v="22.24"/>
    <n v="16.739999999999998"/>
    <n v="5"/>
    <n v="5"/>
    <n v="0"/>
    <n v="109861.05"/>
    <s v="Tech"/>
  </r>
  <r>
    <s v="Cisco Systems Senior Unsecured (Domestic)"/>
    <s v="Q4 2013"/>
    <x v="1"/>
    <n v="41482"/>
    <n v="-2.54"/>
    <n v="1.45"/>
    <n v="-3.07"/>
    <n v="23.81"/>
    <n v="21.59"/>
    <n v="19.68"/>
    <n v="143"/>
    <n v="58.42"/>
    <n v="21.86"/>
    <n v="17.16"/>
    <n v="12.78"/>
    <n v="27.42"/>
    <n v="21.52"/>
    <n v="16.02"/>
    <n v="5"/>
    <n v="5"/>
    <n v="0"/>
    <n v="137397.94399999999"/>
    <s v="Tech"/>
  </r>
  <r>
    <s v="Cisco Systems Senior Unsecured (Domestic)"/>
    <s v="Q1 2014"/>
    <x v="1"/>
    <n v="41573"/>
    <n v="-2.4"/>
    <n v="1.48"/>
    <n v="-2.91"/>
    <n v="21.76"/>
    <n v="19.510000000000002"/>
    <n v="17.54"/>
    <n v="140"/>
    <n v="58.46"/>
    <n v="21.98"/>
    <n v="17.23"/>
    <n v="12.85"/>
    <n v="27.54"/>
    <n v="21.6"/>
    <n v="16.11"/>
    <n v="5"/>
    <n v="5"/>
    <n v="0"/>
    <n v="120156.705"/>
    <s v="Tech"/>
  </r>
  <r>
    <s v="Cisco Systems Senior Unsecured (Domestic)"/>
    <s v="Q2 2014"/>
    <x v="1"/>
    <n v="41664"/>
    <n v="-2.4500000000000002"/>
    <n v="1.74"/>
    <n v="-3.03"/>
    <n v="16.760000000000002"/>
    <n v="14.83"/>
    <n v="12.26"/>
    <n v="136"/>
    <n v="56.97"/>
    <n v="22.08"/>
    <n v="16.91"/>
    <n v="12.58"/>
    <n v="30.57"/>
    <n v="23.41"/>
    <n v="17.420000000000002"/>
    <n v="5"/>
    <n v="5"/>
    <n v="0"/>
    <n v="115240.2"/>
    <s v="Tech"/>
  </r>
  <r>
    <s v="Cisco Systems Senior Unsecured (Domestic)"/>
    <s v="Q3 2014"/>
    <x v="1"/>
    <n v="41755"/>
    <n v="-2.4900000000000002"/>
    <n v="2.2000000000000002"/>
    <n v="-3.12"/>
    <n v="21.58"/>
    <n v="19.02"/>
    <n v="17.41"/>
    <n v="146"/>
    <n v="54.77"/>
    <n v="36.53"/>
    <n v="26.58"/>
    <n v="20.010000000000002"/>
    <n v="37.44"/>
    <n v="27.24"/>
    <n v="20.51"/>
    <n v="5"/>
    <n v="5"/>
    <n v="0"/>
    <n v="117668"/>
    <s v="Tech"/>
  </r>
  <r>
    <s v="Cisco Systems Senior Unsecured (Domestic)"/>
    <s v="Q4 2014"/>
    <x v="1"/>
    <n v="41846"/>
    <n v="-2.65"/>
    <n v="2.23"/>
    <n v="-3.34"/>
    <n v="23.25"/>
    <n v="20.96"/>
    <n v="18.88"/>
    <n v="142"/>
    <n v="53.92"/>
    <n v="35.89"/>
    <n v="26.24"/>
    <n v="19.36"/>
    <n v="36.79"/>
    <n v="26.89"/>
    <n v="19.84"/>
    <n v="5"/>
    <n v="5"/>
    <n v="0"/>
    <n v="132628.79"/>
    <s v="Tech"/>
  </r>
  <r>
    <s v="Cisco Systems Senior Unsecured (Domestic)"/>
    <s v="Q1 2015"/>
    <x v="1"/>
    <n v="41937"/>
    <n v="-2.67"/>
    <n v="2.27"/>
    <n v="-3.37"/>
    <n v="21.14"/>
    <n v="19.09"/>
    <n v="16.850000000000001"/>
    <n v="139"/>
    <n v="54.54"/>
    <n v="34.590000000000003"/>
    <n v="25.25"/>
    <n v="18.86"/>
    <n v="36.979999999999997"/>
    <n v="27"/>
    <n v="20.170000000000002"/>
    <n v="5"/>
    <n v="5"/>
    <n v="0"/>
    <n v="121492.02"/>
    <s v="Tech"/>
  </r>
  <r>
    <s v="Cisco Systems Senior Unsecured (Domestic)"/>
    <s v="Q2 2015"/>
    <x v="1"/>
    <n v="42028"/>
    <n v="-2.57"/>
    <n v="2.0099999999999998"/>
    <n v="-3.19"/>
    <n v="23.38"/>
    <n v="21.47"/>
    <n v="18.86"/>
    <n v="139"/>
    <n v="55.01"/>
    <n v="34.07"/>
    <n v="25.13"/>
    <n v="18.739999999999998"/>
    <n v="35.549999999999997"/>
    <n v="26.22"/>
    <n v="19.559999999999999"/>
    <n v="5"/>
    <n v="5"/>
    <n v="0"/>
    <n v="144068.47"/>
    <s v="Tech"/>
  </r>
  <r>
    <s v="Cisco Systems Senior Unsecured (Domestic)"/>
    <s v="Q3 2015"/>
    <x v="1"/>
    <n v="42119"/>
    <n v="-2.57"/>
    <n v="1.99"/>
    <n v="-3.16"/>
    <n v="25.12"/>
    <n v="22.55"/>
    <n v="21.04"/>
    <n v="139"/>
    <n v="55.38"/>
    <n v="28.19"/>
    <n v="20.77"/>
    <n v="15.62"/>
    <n v="35.700000000000003"/>
    <n v="26.31"/>
    <n v="19.78"/>
    <n v="5"/>
    <n v="5"/>
    <n v="0"/>
    <n v="146780.26"/>
    <s v="Tech"/>
  </r>
  <r>
    <s v="Cisco Systems Senior Unsecured (Domestic)"/>
    <s v="Q4 2015"/>
    <x v="1"/>
    <n v="42210"/>
    <n v="-2.65"/>
    <n v="2.35"/>
    <n v="-3.26"/>
    <n v="23.7"/>
    <n v="21.56"/>
    <n v="19.34"/>
    <n v="149"/>
    <n v="52.66"/>
    <n v="35.94"/>
    <n v="25.23"/>
    <n v="18.93"/>
    <n v="42.46"/>
    <n v="29.81"/>
    <n v="22.36"/>
    <n v="5"/>
    <n v="5"/>
    <n v="0"/>
    <n v="144414"/>
    <s v="Tech"/>
  </r>
  <r>
    <s v="Cisco Systems Senior Unsecured (Domestic)"/>
    <s v="Q1 2016"/>
    <x v="1"/>
    <n v="42301"/>
    <n v="-2.4900000000000002"/>
    <n v="2.14"/>
    <n v="-3"/>
    <n v="22.55"/>
    <n v="20.91"/>
    <n v="19.36"/>
    <n v="159"/>
    <n v="53.66"/>
    <n v="36"/>
    <n v="25.52"/>
    <n v="19.32"/>
    <n v="41.05"/>
    <n v="29.1"/>
    <n v="22.03"/>
    <n v="5"/>
    <n v="5"/>
    <n v="0"/>
    <n v="149156.70000000001"/>
    <s v="Tech"/>
  </r>
  <r>
    <s v="Cisco Systems Senior Unsecured (Domestic)"/>
    <s v="Q2 2016"/>
    <x v="1"/>
    <n v="42392"/>
    <n v="-2.48"/>
    <n v="2.02"/>
    <n v="-2.94"/>
    <n v="23.41"/>
    <n v="21.47"/>
    <n v="20.329999999999998"/>
    <n v="162"/>
    <n v="54.04"/>
    <n v="35.47"/>
    <n v="25.26"/>
    <n v="19.170000000000002"/>
    <n v="40.409999999999997"/>
    <n v="28.78"/>
    <n v="21.84"/>
    <n v="5"/>
    <n v="5"/>
    <n v="0"/>
    <n v="118065.24"/>
    <s v="Tech"/>
  </r>
  <r>
    <s v="Cisco Systems Senior Unsecured (Domestic)"/>
    <s v="Q3 2016"/>
    <x v="1"/>
    <n v="42490"/>
    <n v="-2.42"/>
    <n v="2.34"/>
    <n v="-2.85"/>
    <n v="20.14"/>
    <n v="18.41"/>
    <n v="17.05"/>
    <n v="175"/>
    <n v="52.55"/>
    <n v="39.18"/>
    <n v="26.86"/>
    <n v="20.59"/>
    <n v="45.86"/>
    <n v="31.44"/>
    <n v="24.1"/>
    <n v="5"/>
    <n v="5"/>
    <n v="0"/>
    <n v="138384.66"/>
    <s v="Tech"/>
  </r>
  <r>
    <s v="Royal Dutch Shell LT Issuer Rating"/>
    <s v="Q3 2009"/>
    <x v="10"/>
    <n v="40086"/>
    <n v="0.88"/>
    <n v="3.05"/>
    <n v="1.85"/>
    <n v="36.369999999999997"/>
    <n v="3.47"/>
    <n v="19.79"/>
    <n v="189"/>
    <n v="46.04"/>
    <n v="22.76"/>
    <n v="18.03"/>
    <n v="10.6"/>
    <n v="26.2"/>
    <n v="20.76"/>
    <n v="12.21"/>
    <n v="2"/>
    <n v="2"/>
    <n v="0"/>
    <n v="174974.4"/>
    <s v="Basic Materials"/>
  </r>
  <r>
    <s v="Royal Dutch Shell LT Issuer Rating"/>
    <s v="Q4 2009"/>
    <x v="10"/>
    <n v="40178"/>
    <n v="0.93"/>
    <n v="2.4"/>
    <n v="1.73"/>
    <n v="1335"/>
    <n v="-541.5"/>
    <n v="546"/>
    <n v="4"/>
    <n v="46.69"/>
    <n v="22.34"/>
    <n v="17.82"/>
    <n v="10.56"/>
    <n v="25.36"/>
    <n v="20.23"/>
    <n v="11.99"/>
    <n v="2"/>
    <n v="2"/>
    <n v="0"/>
    <n v="187125.9"/>
    <s v="Basic Materials"/>
  </r>
  <r>
    <s v="Royal Dutch Shell LT Issuer Rating"/>
    <s v="Q1 2010"/>
    <x v="10"/>
    <n v="40268"/>
    <n v="0.94"/>
    <n v="2.06"/>
    <n v="1.59"/>
    <n v="42.87"/>
    <n v="22.77"/>
    <n v="31.66"/>
    <n v="261"/>
    <n v="46.44"/>
    <n v="24.97"/>
    <n v="19.71"/>
    <n v="11.74"/>
    <n v="26.7"/>
    <n v="21.07"/>
    <n v="12.55"/>
    <n v="2"/>
    <n v="2"/>
    <n v="0"/>
    <n v="177770.8"/>
    <s v="Basic Materials"/>
  </r>
  <r>
    <s v="Royal Dutch Shell LT Issuer Rating"/>
    <s v="Q2 2010"/>
    <x v="10"/>
    <n v="40359"/>
    <n v="0.83"/>
    <n v="1.85"/>
    <n v="1.3"/>
    <n v="56.9"/>
    <n v="22.8"/>
    <n v="39.950000000000003"/>
    <n v="191"/>
    <n v="46.25"/>
    <n v="25.72"/>
    <n v="19.95"/>
    <n v="12.04"/>
    <n v="28.96"/>
    <n v="22.46"/>
    <n v="13.56"/>
    <n v="2"/>
    <n v="2"/>
    <n v="0"/>
    <n v="158858.29999999999"/>
    <s v="Basic Materials"/>
  </r>
  <r>
    <s v="Royal Dutch Shell LT Issuer Rating"/>
    <s v="Q3 2010"/>
    <x v="10"/>
    <n v="40451"/>
    <n v="0.91"/>
    <n v="2.0699999999999998"/>
    <n v="1.55"/>
    <n v="31.13"/>
    <n v="0.82"/>
    <n v="11.58"/>
    <n v="317"/>
    <n v="45.95"/>
    <n v="24.33"/>
    <n v="18.55"/>
    <n v="11.31"/>
    <n v="31.21"/>
    <n v="23.79"/>
    <n v="14.51"/>
    <n v="2"/>
    <n v="2"/>
    <n v="0"/>
    <n v="184786.9"/>
    <s v="Basic Materials"/>
  </r>
  <r>
    <s v="Royal Dutch Shell LT Issuer Rating"/>
    <s v="Q4 2010"/>
    <x v="10"/>
    <n v="40543"/>
    <n v="0.74"/>
    <n v="1.69"/>
    <n v="1.18"/>
    <n v="43.67"/>
    <n v="19.13"/>
    <n v="29.41"/>
    <n v="227"/>
    <n v="45.89"/>
    <n v="22.95"/>
    <n v="17.71"/>
    <n v="10.66"/>
    <n v="29.6"/>
    <n v="22.84"/>
    <n v="13.74"/>
    <n v="2"/>
    <n v="2"/>
    <n v="0"/>
    <n v="205268.7"/>
    <s v="Basic Materials"/>
  </r>
  <r>
    <s v="Royal Dutch Shell LT Issuer Rating"/>
    <s v="Q1 2011"/>
    <x v="10"/>
    <n v="40633"/>
    <n v="0.56999999999999995"/>
    <n v="1.43"/>
    <n v="0.87"/>
    <n v="38.520000000000003"/>
    <n v="28.02"/>
    <n v="30.12"/>
    <n v="395"/>
    <n v="45.96"/>
    <n v="19.91"/>
    <n v="15.71"/>
    <n v="9.26"/>
    <n v="26.69"/>
    <n v="21.07"/>
    <n v="12.42"/>
    <n v="2"/>
    <n v="2"/>
    <n v="0"/>
    <n v="230745.5"/>
    <s v="Basic Materials"/>
  </r>
  <r>
    <s v="Royal Dutch Shell LT Issuer Rating"/>
    <s v="Q2 2011"/>
    <x v="10"/>
    <n v="40724"/>
    <n v="0.46"/>
    <n v="1.24"/>
    <n v="0.67"/>
    <n v="41.16"/>
    <n v="27.33"/>
    <n v="33.200000000000003"/>
    <n v="360"/>
    <n v="47.17"/>
    <n v="18.809999999999999"/>
    <n v="15"/>
    <n v="8.9700000000000006"/>
    <n v="25.4"/>
    <n v="20.260000000000002"/>
    <n v="12.11"/>
    <n v="2"/>
    <n v="2"/>
    <n v="0"/>
    <n v="225298.5"/>
    <s v="Basic Materials"/>
  </r>
  <r>
    <s v="Royal Dutch Shell LT Issuer Rating"/>
    <s v="Q3 2011"/>
    <x v="10"/>
    <n v="40816"/>
    <n v="0.37"/>
    <n v="0.96"/>
    <n v="0.49"/>
    <n v="42.68"/>
    <n v="20.74"/>
    <n v="31.19"/>
    <n v="331"/>
    <n v="47.37"/>
    <n v="18.71"/>
    <n v="15.13"/>
    <n v="8.9499999999999993"/>
    <n v="23.68"/>
    <n v="19.149999999999999"/>
    <n v="11.33"/>
    <n v="2"/>
    <n v="2"/>
    <n v="0"/>
    <n v="198035.3"/>
    <s v="Basic Materials"/>
  </r>
  <r>
    <s v="Royal Dutch Shell LT Issuer Rating"/>
    <s v="Q4 2011"/>
    <x v="10"/>
    <n v="40908"/>
    <n v="0.46"/>
    <n v="0.87"/>
    <n v="0.61"/>
    <n v="41.05"/>
    <n v="1.94"/>
    <n v="29.75"/>
    <n v="287"/>
    <n v="49.1"/>
    <n v="17.809999999999999"/>
    <n v="14.63"/>
    <n v="8.82"/>
    <n v="21.74"/>
    <n v="17.86"/>
    <n v="10.77"/>
    <n v="2"/>
    <n v="2"/>
    <n v="0"/>
    <n v="237378.6"/>
    <s v="Basic Materials"/>
  </r>
  <r>
    <s v="Royal Dutch Shell LT Issuer Rating"/>
    <s v="Q1 2012"/>
    <x v="10"/>
    <n v="40999"/>
    <n v="0.35"/>
    <n v="0.81"/>
    <n v="0.46"/>
    <n v="28.08"/>
    <n v="16.38"/>
    <n v="21.91"/>
    <n v="552"/>
    <n v="47.35"/>
    <n v="17.34"/>
    <n v="14.37"/>
    <n v="8.2899999999999991"/>
    <n v="20.71"/>
    <n v="17.16"/>
    <n v="9.9"/>
    <n v="2"/>
    <n v="2"/>
    <n v="0"/>
    <n v="222372.2"/>
    <s v="Basic Materials"/>
  </r>
  <r>
    <s v="Berkshire Hathaway Finance Corporation Senior Unsecured (Domestic)"/>
    <s v="Q4 2009"/>
    <x v="14"/>
    <n v="40178"/>
    <n v="-7.44"/>
    <n v="2.95"/>
    <n v="-9.25"/>
    <n v="17.239999999999998"/>
    <n v="13.75"/>
    <n v="14.74"/>
    <n v="325"/>
    <n v="44.12"/>
    <n v="10.76"/>
    <n v="8.41"/>
    <n v="4.92"/>
    <n v="27.92"/>
    <n v="21.83"/>
    <n v="12.76"/>
    <n v="3"/>
    <n v="3"/>
    <n v="0"/>
    <n v="153933.5"/>
    <s v="Financial"/>
  </r>
  <r>
    <s v="Berkshire Hathaway Finance Corporation Senior Unsecured (Domestic)"/>
    <s v="Q1 2010"/>
    <x v="14"/>
    <n v="40268"/>
    <n v="-3.73"/>
    <n v="2.8"/>
    <n v="-4.32"/>
    <n v="15.52"/>
    <n v="12.7"/>
    <n v="13.31"/>
    <n v="414"/>
    <n v="41.31"/>
    <n v="9.67"/>
    <n v="7.01"/>
    <n v="4.12"/>
    <n v="37.93"/>
    <n v="27.5"/>
    <n v="16.170000000000002"/>
    <n v="3"/>
    <n v="3"/>
    <n v="0"/>
    <n v="200684.7"/>
    <s v="Financial"/>
  </r>
  <r>
    <s v="Berkshire Hathaway Finance Corporation Senior Unsecured (Domestic)"/>
    <s v="Q2 2010"/>
    <x v="14"/>
    <n v="40359"/>
    <n v="-3.63"/>
    <n v="3.07"/>
    <n v="-4.32"/>
    <n v="9.74"/>
    <n v="6.39"/>
    <n v="7.36"/>
    <n v="462"/>
    <n v="40.880000000000003"/>
    <n v="9.93"/>
    <n v="7.13"/>
    <n v="4.1900000000000004"/>
    <n v="39.299999999999997"/>
    <n v="28.21"/>
    <n v="16.600000000000001"/>
    <n v="3"/>
    <n v="3"/>
    <n v="0"/>
    <n v="197684.8"/>
    <s v="Financial"/>
  </r>
  <r>
    <s v="Berkshire Hathaway Finance Corporation Senior Unsecured (Domestic)"/>
    <s v="Q3 2010"/>
    <x v="14"/>
    <n v="40451"/>
    <n v="-4.0999999999999996"/>
    <n v="3.13"/>
    <n v="-4.96"/>
    <n v="12.44"/>
    <n v="9.24"/>
    <n v="10.220000000000001"/>
    <n v="492"/>
    <n v="41.12"/>
    <n v="9.41"/>
    <n v="6.82"/>
    <n v="4"/>
    <n v="37.950000000000003"/>
    <n v="27.51"/>
    <n v="16.12"/>
    <n v="3"/>
    <n v="3"/>
    <n v="0"/>
    <n v="205169.5"/>
    <s v="Financial"/>
  </r>
  <r>
    <s v="Berkshire Hathaway Finance Corporation Senior Unsecured (Domestic)"/>
    <s v="Q4 2010"/>
    <x v="14"/>
    <n v="40543"/>
    <n v="-3.87"/>
    <n v="2.8"/>
    <n v="-4.66"/>
    <n v="16.71"/>
    <n v="13.24"/>
    <n v="14.31"/>
    <n v="487"/>
    <n v="42.26"/>
    <n v="19.41"/>
    <n v="14.28"/>
    <n v="8.5"/>
    <n v="35.950000000000003"/>
    <n v="26.44"/>
    <n v="15.74"/>
    <n v="3"/>
    <n v="3"/>
    <n v="0"/>
    <n v="198316.4"/>
    <s v="Financial"/>
  </r>
  <r>
    <s v="Berkshire Hathaway Finance Corporation Senior Unsecured (Domestic)"/>
    <s v="Q1 2011"/>
    <x v="14"/>
    <n v="40633"/>
    <n v="-4.5999999999999996"/>
    <n v="3.12"/>
    <n v="-5.74"/>
    <n v="7.85"/>
    <n v="4.84"/>
    <n v="5.54"/>
    <n v="492"/>
    <n v="42.51"/>
    <n v="19.34"/>
    <n v="14.38"/>
    <n v="8.44"/>
    <n v="34.42"/>
    <n v="25.61"/>
    <n v="15.02"/>
    <n v="3"/>
    <n v="3"/>
    <n v="0"/>
    <n v="206681.7"/>
    <s v="Financial"/>
  </r>
  <r>
    <s v="Berkshire Hathaway Finance Corporation Senior Unsecured (Domestic)"/>
    <s v="Q2 2011"/>
    <x v="14"/>
    <n v="40724"/>
    <n v="-4.37"/>
    <n v="2.77"/>
    <n v="-5.34"/>
    <n v="13.89"/>
    <n v="9.94"/>
    <n v="11.59"/>
    <n v="497"/>
    <n v="42.59"/>
    <n v="19.350000000000001"/>
    <n v="14.44"/>
    <n v="8.43"/>
    <n v="34.01"/>
    <n v="25.38"/>
    <n v="14.82"/>
    <n v="3"/>
    <n v="3"/>
    <n v="0"/>
    <n v="191706.8"/>
    <s v="Financial"/>
  </r>
  <r>
    <s v="Berkshire Hathaway Finance Corporation Senior Unsecured (Domestic)"/>
    <s v="Q3 2011"/>
    <x v="14"/>
    <n v="40816"/>
    <n v="-4.0199999999999996"/>
    <n v="3.13"/>
    <n v="-4.97"/>
    <n v="9.89"/>
    <n v="5.49"/>
    <n v="7.63"/>
    <n v="507"/>
    <n v="41.49"/>
    <n v="19.920000000000002"/>
    <n v="14.55"/>
    <n v="8.4700000000000006"/>
    <n v="36.909999999999997"/>
    <n v="26.96"/>
    <n v="15.69"/>
    <n v="3"/>
    <n v="3"/>
    <n v="0"/>
    <n v="176172.5"/>
    <s v="Financial"/>
  </r>
  <r>
    <s v="Berkshire Hathaway Finance Corporation Senior Unsecured (Domestic)"/>
    <s v="Q4 2011"/>
    <x v="14"/>
    <n v="40908"/>
    <n v="-4.6399999999999997"/>
    <n v="3.49"/>
    <n v="-5.89"/>
    <n v="12.1"/>
    <n v="7.21"/>
    <n v="9.64"/>
    <n v="515"/>
    <n v="41.98"/>
    <n v="19.28"/>
    <n v="14.21"/>
    <n v="8.3000000000000007"/>
    <n v="35.74"/>
    <n v="26.33"/>
    <n v="15.38"/>
    <n v="3"/>
    <n v="3"/>
    <n v="0"/>
    <n v="189220.9"/>
    <s v="Financial"/>
  </r>
  <r>
    <s v="Berkshire Hathaway Finance Corporation Senior Unsecured (Domestic)"/>
    <s v="Q1 2012"/>
    <x v="14"/>
    <n v="40999"/>
    <n v="-4.63"/>
    <n v="3.08"/>
    <n v="-5.74"/>
    <n v="12.65"/>
    <n v="8.58"/>
    <n v="10.29"/>
    <n v="531"/>
    <n v="42.78"/>
    <n v="19.149999999999999"/>
    <n v="14.26"/>
    <n v="8.39"/>
    <n v="34.299999999999997"/>
    <n v="25.54"/>
    <n v="15.03"/>
    <n v="3"/>
    <n v="3"/>
    <n v="0"/>
    <n v="201155.1"/>
    <s v="Financial"/>
  </r>
  <r>
    <s v="Berkshire Hathaway Finance Corporation Senior Unsecured (Domestic)"/>
    <s v="Q2 2012"/>
    <x v="14"/>
    <n v="41090"/>
    <n v="-4.71"/>
    <n v="3.14"/>
    <n v="-5.91"/>
    <n v="11.79"/>
    <n v="7.35"/>
    <n v="9.4700000000000006"/>
    <n v="545"/>
    <n v="43.12"/>
    <n v="18.79"/>
    <n v="14.06"/>
    <n v="8.3000000000000007"/>
    <n v="33.64"/>
    <n v="25.17"/>
    <n v="14.86"/>
    <n v="3"/>
    <n v="3"/>
    <n v="0"/>
    <n v="206399.4"/>
    <s v="Financial"/>
  </r>
  <r>
    <s v="Berkshire Hathaway Finance Corporation Senior Unsecured (Domestic)"/>
    <s v="Q3 2012"/>
    <x v="14"/>
    <n v="41182"/>
    <n v="-4.57"/>
    <n v="2.83"/>
    <n v="-5.62"/>
    <n v="14.29"/>
    <n v="9.49"/>
    <n v="11.91"/>
    <n v="544"/>
    <n v="43.53"/>
    <n v="18.899999999999999"/>
    <n v="14.2"/>
    <n v="8.43"/>
    <n v="33.06"/>
    <n v="24.85"/>
    <n v="14.74"/>
    <n v="3"/>
    <n v="3"/>
    <n v="0"/>
    <n v="219271.9"/>
    <s v="Financial"/>
  </r>
  <r>
    <s v="Berkshire Hathaway Finance Corporation Senior Unsecured (Domestic)"/>
    <s v="Q4 2012"/>
    <x v="14"/>
    <n v="41274"/>
    <n v="-4.2"/>
    <n v="2.57"/>
    <n v="-5.09"/>
    <n v="16.489999999999998"/>
    <n v="11.54"/>
    <n v="13.94"/>
    <n v="522"/>
    <n v="43.9"/>
    <n v="18.87"/>
    <n v="14.22"/>
    <n v="8.4600000000000009"/>
    <n v="32.75"/>
    <n v="24.67"/>
    <n v="14.68"/>
    <n v="3"/>
    <n v="3"/>
    <n v="0"/>
    <n v="220253.2"/>
    <s v="Financial"/>
  </r>
  <r>
    <s v="Berkshire Hathaway Finance Corporation Senior Unsecured (Domestic)"/>
    <s v="Q1 2013"/>
    <x v="14"/>
    <n v="41364"/>
    <n v="-4.1900000000000004"/>
    <n v="2.36"/>
    <n v="-5.05"/>
    <n v="17.47"/>
    <n v="13.39"/>
    <n v="14.51"/>
    <n v="540"/>
    <n v="44.78"/>
    <n v="18.25"/>
    <n v="13.9"/>
    <n v="8.34"/>
    <n v="31.29"/>
    <n v="23.84"/>
    <n v="14.3"/>
    <n v="3"/>
    <n v="3"/>
    <n v="0"/>
    <n v="256830.1"/>
    <s v="Financial"/>
  </r>
  <r>
    <s v="Berkshire Hathaway Finance Corporation Senior Unsecured (Domestic)"/>
    <s v="Q2 2013"/>
    <x v="14"/>
    <n v="41455"/>
    <n v="-3.98"/>
    <n v="2.2000000000000002"/>
    <n v="-4.75"/>
    <n v="15.73"/>
    <n v="11.17"/>
    <n v="13.33"/>
    <n v="559"/>
    <n v="45.24"/>
    <n v="18.47"/>
    <n v="14.08"/>
    <n v="8.48"/>
    <n v="31.2"/>
    <n v="23.78"/>
    <n v="14.32"/>
    <n v="3"/>
    <n v="3"/>
    <n v="0"/>
    <n v="277135.09999999998"/>
    <s v="Financial"/>
  </r>
  <r>
    <s v="Berkshire Hathaway Finance Corporation Senior Unsecured (Domestic)"/>
    <s v="Q3 2013"/>
    <x v="14"/>
    <n v="41547"/>
    <n v="-3.87"/>
    <n v="2.15"/>
    <n v="-4.58"/>
    <n v="16.03"/>
    <n v="10.92"/>
    <n v="13.7"/>
    <n v="581"/>
    <n v="45.49"/>
    <n v="18.93"/>
    <n v="14.44"/>
    <n v="8.74"/>
    <n v="31.1"/>
    <n v="23.72"/>
    <n v="14.35"/>
    <n v="3"/>
    <n v="3"/>
    <n v="0"/>
    <n v="280126.3"/>
    <s v="Financial"/>
  </r>
  <r>
    <s v="Berkshire Hathaway Finance Corporation Senior Unsecured (Domestic)"/>
    <s v="Q4 2013"/>
    <x v="14"/>
    <n v="41639"/>
    <n v="-4.01"/>
    <n v="2.3199999999999998"/>
    <n v="-4.88"/>
    <n v="17.09"/>
    <n v="11.52"/>
    <n v="12.99"/>
    <n v="603"/>
    <n v="45.76"/>
    <n v="20.78"/>
    <n v="15.72"/>
    <n v="9.6199999999999992"/>
    <n v="32.17"/>
    <n v="24.34"/>
    <n v="14.89"/>
    <n v="3"/>
    <n v="3"/>
    <n v="0"/>
    <n v="292459.40000000002"/>
    <s v="Financial"/>
  </r>
  <r>
    <s v="Berkshire Hathaway Finance Corporation Senior Unsecured (Domestic)"/>
    <s v="Q1 2014"/>
    <x v="14"/>
    <n v="41729"/>
    <n v="-4.0999999999999996"/>
    <n v="2.4"/>
    <n v="-5.04"/>
    <n v="13.62"/>
    <n v="9.41"/>
    <n v="10.95"/>
    <n v="663"/>
    <n v="45.99"/>
    <n v="20.74"/>
    <n v="15.73"/>
    <n v="9.65"/>
    <n v="31.8"/>
    <n v="24.13"/>
    <n v="14.79"/>
    <n v="3"/>
    <n v="3"/>
    <n v="0"/>
    <n v="308057.59999999998"/>
    <s v="Financial"/>
  </r>
  <r>
    <s v="Berkshire Hathaway Finance Corporation Senior Unsecured (Domestic)"/>
    <s v="Q2 2014"/>
    <x v="14"/>
    <n v="41820"/>
    <n v="-4.17"/>
    <n v="2.27"/>
    <n v="-5.1100000000000003"/>
    <n v="16.170000000000002"/>
    <n v="11.5"/>
    <n v="13.61"/>
    <n v="707"/>
    <n v="46.39"/>
    <n v="20.63"/>
    <n v="15.71"/>
    <n v="9.68"/>
    <n v="31.29"/>
    <n v="23.83"/>
    <n v="14.69"/>
    <n v="3"/>
    <n v="3"/>
    <n v="0"/>
    <n v="311880.2"/>
    <s v="Financial"/>
  </r>
  <r>
    <s v="Berkshire Hathaway Finance Corporation Senior Unsecured (Domestic)"/>
    <s v="Q3 2014"/>
    <x v="14"/>
    <n v="41912"/>
    <n v="-4.37"/>
    <n v="2.3199999999999998"/>
    <n v="-5.44"/>
    <n v="11.53"/>
    <n v="6.54"/>
    <n v="9.26"/>
    <n v="817"/>
    <n v="45.9"/>
    <n v="20.68"/>
    <n v="15.77"/>
    <n v="9.61"/>
    <n v="31.13"/>
    <n v="23.74"/>
    <n v="14.46"/>
    <n v="3"/>
    <n v="3"/>
    <n v="0"/>
    <n v="339898.2"/>
    <s v="Financial"/>
  </r>
  <r>
    <s v="Berkshire Hathaway Finance Corporation Senior Unsecured (Domestic)"/>
    <s v="Q4 2014"/>
    <x v="14"/>
    <n v="42004"/>
    <n v="-4.17"/>
    <n v="2.5499999999999998"/>
    <n v="-5.15"/>
    <n v="8.2899999999999991"/>
    <n v="3.59"/>
    <n v="6.48"/>
    <n v="1066"/>
    <n v="45.67"/>
    <n v="22.76"/>
    <n v="17.13"/>
    <n v="10.52"/>
    <n v="32.869999999999997"/>
    <n v="24.74"/>
    <n v="15.19"/>
    <n v="3"/>
    <n v="3"/>
    <n v="0"/>
    <n v="371318"/>
    <s v="Financial"/>
  </r>
  <r>
    <s v="Berkshire Hathaway Finance Corporation Senior Unsecured (Domestic)"/>
    <s v="Q1 2015"/>
    <x v="14"/>
    <n v="42094"/>
    <n v="-3.85"/>
    <n v="2.57"/>
    <n v="-4.7300000000000004"/>
    <n v="11.88"/>
    <n v="7.94"/>
    <n v="9.74"/>
    <n v="875"/>
    <n v="45.47"/>
    <n v="23.12"/>
    <n v="17.22"/>
    <n v="10.66"/>
    <n v="34.22"/>
    <n v="25.5"/>
    <n v="15.78"/>
    <n v="3"/>
    <n v="3"/>
    <n v="0"/>
    <n v="357348.6"/>
    <s v="Financial"/>
  </r>
  <r>
    <s v="Berkshire Hathaway Finance Corporation Senior Unsecured (Domestic)"/>
    <s v="Q2 2015"/>
    <x v="14"/>
    <n v="42185"/>
    <n v="-4.26"/>
    <n v="2.84"/>
    <n v="-5.34"/>
    <n v="9.0500000000000007"/>
    <n v="5.55"/>
    <n v="7.05"/>
    <n v="967"/>
    <n v="45.5"/>
    <n v="22.98"/>
    <n v="17.16"/>
    <n v="10.59"/>
    <n v="33.94"/>
    <n v="25.34"/>
    <n v="15.64"/>
    <n v="3"/>
    <n v="3"/>
    <n v="0"/>
    <n v="336607.5"/>
    <s v="Financial"/>
  </r>
  <r>
    <s v="Berkshire Hathaway Finance Corporation Senior Unsecured (Domestic)"/>
    <s v="Q3 2015"/>
    <x v="14"/>
    <n v="42277"/>
    <n v="-3.6"/>
    <n v="2.2799999999999998"/>
    <n v="-4.3499999999999996"/>
    <n v="19.57"/>
    <n v="13.83"/>
    <n v="17.27"/>
    <n v="865"/>
    <n v="45.52"/>
    <n v="23.03"/>
    <n v="17.21"/>
    <n v="10.61"/>
    <n v="33.79"/>
    <n v="25.25"/>
    <n v="15.57"/>
    <n v="3"/>
    <n v="3"/>
    <n v="0"/>
    <n v="320848.59999999998"/>
    <s v="Financial"/>
  </r>
  <r>
    <s v="Berkshire Hathaway Finance Corporation Senior Unsecured (Domestic)"/>
    <s v="Q4 2015"/>
    <x v="14"/>
    <n v="42369"/>
    <n v="-3.66"/>
    <n v="2.19"/>
    <n v="-4.4000000000000004"/>
    <n v="12.58"/>
    <n v="7.29"/>
    <n v="10.130000000000001"/>
    <n v="808"/>
    <n v="46.27"/>
    <n v="22.33"/>
    <n v="16.84"/>
    <n v="10.46"/>
    <n v="32.590000000000003"/>
    <n v="24.58"/>
    <n v="15.26"/>
    <n v="3"/>
    <n v="3"/>
    <n v="0"/>
    <n v="324985.40000000002"/>
    <s v="Financial"/>
  </r>
  <r>
    <s v="Berkshire Hathaway Finance Corporation Senior Unsecured (Domestic)"/>
    <s v="Q1 2016"/>
    <x v="14"/>
    <n v="42460"/>
    <n v="-2.85"/>
    <n v="2.7"/>
    <n v="-3.46"/>
    <n v="8.32"/>
    <n v="5.89"/>
    <n v="6.5"/>
    <n v="1173"/>
    <n v="44.12"/>
    <n v="22.19"/>
    <n v="15.99"/>
    <n v="9.91"/>
    <n v="38.78"/>
    <n v="27.94"/>
    <n v="17.32"/>
    <n v="3"/>
    <n v="3"/>
    <n v="0"/>
    <n v="350839"/>
    <s v="Financial"/>
  </r>
  <r>
    <s v="Berkshire Hathaway Finance Corporation Senior Unsecured (Domestic)"/>
    <s v="Q2 2016"/>
    <x v="14"/>
    <n v="42551"/>
    <n v="-2.85"/>
    <n v="2.61"/>
    <n v="-3.46"/>
    <n v="14.21"/>
    <n v="9.67"/>
    <n v="11.14"/>
    <n v="727"/>
    <n v="44.37"/>
    <n v="22.01"/>
    <n v="15.94"/>
    <n v="9.8800000000000008"/>
    <n v="38.090000000000003"/>
    <n v="27.58"/>
    <n v="17.11"/>
    <n v="3"/>
    <n v="3"/>
    <n v="0"/>
    <n v="356666.3"/>
    <s v="Financial"/>
  </r>
  <r>
    <s v="Intel Senior Unsecured (Domestic)"/>
    <s v="Q4 2011"/>
    <x v="1"/>
    <n v="40908"/>
    <n v="-0.34"/>
    <n v="0.42"/>
    <n v="-0.46"/>
    <n v="176.8"/>
    <n v="38.44"/>
    <n v="131.4"/>
    <n v="35"/>
    <n v="64.56"/>
    <n v="15.43"/>
    <n v="13.31"/>
    <n v="9.9600000000000009"/>
    <n v="15.97"/>
    <n v="13.77"/>
    <n v="10.31"/>
    <n v="5"/>
    <n v="5"/>
    <n v="0"/>
    <n v="445.6635"/>
    <s v="Tech"/>
  </r>
  <r>
    <s v="Intel Senior Unsecured (Domestic)"/>
    <s v="Q1 2012"/>
    <x v="1"/>
    <n v="40999"/>
    <n v="-0.3"/>
    <n v="0.43"/>
    <n v="-0.42"/>
    <n v="180.48"/>
    <n v="32.36"/>
    <n v="122.9"/>
    <n v="31"/>
    <n v="65.11"/>
    <n v="15.16"/>
    <n v="13.08"/>
    <n v="9.8699999999999992"/>
    <n v="15.93"/>
    <n v="13.74"/>
    <n v="10.37"/>
    <n v="5"/>
    <n v="5"/>
    <n v="0"/>
    <n v="402.37670000000003"/>
    <s v="Tech"/>
  </r>
  <r>
    <s v="Intel Senior Unsecured (Domestic)"/>
    <s v="Q2 2012"/>
    <x v="1"/>
    <n v="41090"/>
    <n v="-0.3"/>
    <n v="0.42"/>
    <n v="-0.41"/>
    <n v="270.05"/>
    <n v="37.61"/>
    <n v="182.48"/>
    <n v="21"/>
    <n v="67.42"/>
    <n v="14.54"/>
    <n v="12.67"/>
    <n v="9.8000000000000007"/>
    <n v="14.73"/>
    <n v="12.84"/>
    <n v="9.93"/>
    <n v="5"/>
    <n v="5"/>
    <n v="0"/>
    <n v="367.75139999999999"/>
    <s v="Tech"/>
  </r>
  <r>
    <s v="Intel Senior Unsecured (Domestic)"/>
    <s v="Q3 2012"/>
    <x v="1"/>
    <n v="41181"/>
    <n v="-0.31"/>
    <n v="0.44"/>
    <n v="-0.45"/>
    <n v="409.57"/>
    <n v="37.46"/>
    <n v="274.36"/>
    <n v="14"/>
    <n v="66.19"/>
    <n v="14.41"/>
    <n v="12.58"/>
    <n v="9.5399999999999991"/>
    <n v="14.52"/>
    <n v="12.68"/>
    <n v="9.61"/>
    <n v="5"/>
    <n v="5"/>
    <n v="0"/>
    <n v="361.85320000000002"/>
    <s v="Tech"/>
  </r>
  <r>
    <s v="Intel Senior Unsecured (Domestic)"/>
    <s v="Q4 2012"/>
    <x v="1"/>
    <n v="41272"/>
    <n v="-0.41"/>
    <n v="0.92"/>
    <n v="-0.62"/>
    <n v="215"/>
    <n v="28.56"/>
    <n v="131.46"/>
    <n v="24"/>
    <n v="60.7"/>
    <n v="25.65"/>
    <n v="20.32"/>
    <n v="15.57"/>
    <n v="26.26"/>
    <n v="20.8"/>
    <n v="15.94"/>
    <n v="5"/>
    <n v="5"/>
    <n v="0"/>
    <n v="331.97770000000003"/>
    <s v="Tech"/>
  </r>
  <r>
    <s v="Intel Senior Unsecured (Domestic)"/>
    <s v="Q1 2013"/>
    <x v="1"/>
    <n v="41363"/>
    <n v="-0.4"/>
    <n v="0.99"/>
    <n v="-0.64"/>
    <n v="62.78"/>
    <n v="18.97"/>
    <n v="34.51"/>
    <n v="73"/>
    <n v="61.62"/>
    <n v="25.67"/>
    <n v="20.399999999999999"/>
    <n v="15.82"/>
    <n v="25.84"/>
    <n v="20.54"/>
    <n v="15.93"/>
    <n v="5"/>
    <n v="5"/>
    <n v="0"/>
    <n v="333.72829999999999"/>
    <s v="Tech"/>
  </r>
  <r>
    <s v="Intel Senior Unsecured (Domestic)"/>
    <s v="Q2 2013"/>
    <x v="1"/>
    <n v="41454"/>
    <n v="-0.46"/>
    <n v="1.1000000000000001"/>
    <n v="-0.76"/>
    <n v="78.5"/>
    <n v="15.65"/>
    <n v="45.32"/>
    <n v="60"/>
    <n v="62.85"/>
    <n v="24.42"/>
    <n v="19.55"/>
    <n v="15.35"/>
    <n v="24.91"/>
    <n v="19.940000000000001"/>
    <n v="15.66"/>
    <n v="5"/>
    <n v="5"/>
    <n v="0"/>
    <n v="335.0598"/>
    <s v="Tech"/>
  </r>
  <r>
    <s v="Intel Senior Unsecured (Domestic)"/>
    <s v="Q3 2013"/>
    <x v="1"/>
    <n v="41545"/>
    <n v="-0.61"/>
    <n v="1.1399999999999999"/>
    <n v="-1.02"/>
    <n v="98.66"/>
    <n v="23.95"/>
    <n v="62.57"/>
    <n v="56"/>
    <n v="61.24"/>
    <n v="23.73"/>
    <n v="19.079999999999998"/>
    <n v="14.53"/>
    <n v="24.36"/>
    <n v="19.59"/>
    <n v="14.92"/>
    <n v="5"/>
    <n v="5"/>
    <n v="0"/>
    <n v="392.82729999999998"/>
    <s v="Tech"/>
  </r>
  <r>
    <s v="Intel Senior Unsecured (Domestic)"/>
    <s v="Q4 2013"/>
    <x v="1"/>
    <n v="41636"/>
    <n v="-0.63"/>
    <n v="1.0900000000000001"/>
    <n v="-1.05"/>
    <n v="100.09"/>
    <n v="20.46"/>
    <n v="64.53"/>
    <n v="55"/>
    <n v="63.08"/>
    <n v="22.6"/>
    <n v="18.36"/>
    <n v="14.25"/>
    <n v="23.08"/>
    <n v="18.75"/>
    <n v="14.56"/>
    <n v="5"/>
    <n v="5"/>
    <n v="0"/>
    <n v="354.7176"/>
    <s v="Tech"/>
  </r>
  <r>
    <s v="Intel Senior Unsecured (Domestic)"/>
    <s v="Q1 2014"/>
    <x v="1"/>
    <n v="41727"/>
    <n v="-0.59"/>
    <n v="1.08"/>
    <n v="-0.97"/>
    <n v="122.08"/>
    <n v="16.04"/>
    <n v="67.84"/>
    <n v="37"/>
    <n v="63.13"/>
    <n v="22.7"/>
    <n v="18.489999999999998"/>
    <n v="14.33"/>
    <n v="22.76"/>
    <n v="18.54"/>
    <n v="14.37"/>
    <n v="5"/>
    <n v="5"/>
    <n v="0"/>
    <n v="357.08100000000002"/>
    <s v="Tech"/>
  </r>
  <r>
    <s v="Intel Senior Unsecured (Domestic)"/>
    <s v="Q2 2014"/>
    <x v="1"/>
    <n v="41818"/>
    <n v="-0.47"/>
    <n v="0.98"/>
    <n v="-0.76"/>
    <n v="122.73"/>
    <n v="28.45"/>
    <n v="78.45"/>
    <n v="49"/>
    <n v="64.540000000000006"/>
    <n v="22.25"/>
    <n v="18.190000000000001"/>
    <n v="14.36"/>
    <n v="22.27"/>
    <n v="18.21"/>
    <n v="14.37"/>
    <n v="5"/>
    <n v="5"/>
    <n v="0"/>
    <n v="376.02480000000003"/>
    <s v="Tech"/>
  </r>
  <r>
    <s v="Intel Senior Unsecured (Domestic)"/>
    <s v="Q3 2014"/>
    <x v="1"/>
    <n v="41909"/>
    <n v="-0.39"/>
    <n v="0.92"/>
    <n v="-0.61"/>
    <n v="127.13"/>
    <n v="37.01"/>
    <n v="85.66"/>
    <n v="53"/>
    <n v="62.89"/>
    <n v="21.24"/>
    <n v="17.23"/>
    <n v="13.36"/>
    <n v="23.28"/>
    <n v="18.88"/>
    <n v="14.64"/>
    <n v="5"/>
    <n v="5"/>
    <n v="0"/>
    <n v="327.065"/>
    <s v="Tech"/>
  </r>
  <r>
    <s v="Intel Senior Unsecured (Domestic)"/>
    <s v="Q4 2014"/>
    <x v="1"/>
    <n v="42000"/>
    <n v="-0.31"/>
    <n v="0.89"/>
    <n v="-0.49"/>
    <n v="125.04"/>
    <n v="35.590000000000003"/>
    <n v="84.02"/>
    <n v="53"/>
    <n v="61.78"/>
    <n v="21.24"/>
    <n v="17.12"/>
    <n v="13.12"/>
    <n v="24.05"/>
    <n v="19.39"/>
    <n v="14.86"/>
    <n v="5"/>
    <n v="5"/>
    <n v="0"/>
    <n v="390.90710000000001"/>
    <s v="Tech"/>
  </r>
  <r>
    <s v="Intel Senior Unsecured (Domestic)"/>
    <s v="Q1 2015"/>
    <x v="1"/>
    <n v="42091"/>
    <n v="-0.31"/>
    <n v="0.86"/>
    <n v="-0.48"/>
    <n v="112.24"/>
    <n v="21.86"/>
    <n v="62.26"/>
    <n v="42"/>
    <n v="62.34"/>
    <n v="21.69"/>
    <n v="17.54"/>
    <n v="13.52"/>
    <n v="23.7"/>
    <n v="19.16"/>
    <n v="14.77"/>
    <n v="5"/>
    <n v="5"/>
    <n v="0"/>
    <n v="563.84400000000005"/>
    <s v="Tech"/>
  </r>
  <r>
    <s v="Intel Senior Unsecured (Domestic)"/>
    <s v="Q2 2015"/>
    <x v="1"/>
    <n v="42182"/>
    <n v="-0.34"/>
    <n v="0.91"/>
    <n v="-0.54"/>
    <n v="95.98"/>
    <n v="27.21"/>
    <n v="54.64"/>
    <n v="53"/>
    <n v="64.760000000000005"/>
    <n v="20.68"/>
    <n v="16.87"/>
    <n v="13.39"/>
    <n v="22.58"/>
    <n v="18.420000000000002"/>
    <n v="14.62"/>
    <n v="5"/>
    <n v="5"/>
    <n v="0"/>
    <n v="631.90710000000001"/>
    <s v="Tech"/>
  </r>
  <r>
    <s v="Intel Senior Unsecured (Domestic)"/>
    <s v="Q3 2015"/>
    <x v="1"/>
    <n v="42273"/>
    <n v="-0.23"/>
    <n v="1.5"/>
    <n v="-0.37"/>
    <n v="55.75"/>
    <n v="31.32"/>
    <n v="36.14"/>
    <n v="116"/>
    <n v="58.85"/>
    <n v="34.58"/>
    <n v="25.33"/>
    <n v="20.350000000000001"/>
    <n v="36.53"/>
    <n v="26.76"/>
    <n v="21.5"/>
    <n v="5"/>
    <n v="5"/>
    <n v="0"/>
    <n v="464.48809999999997"/>
    <s v="Tech"/>
  </r>
  <r>
    <s v="Intel Senior Unsecured (Domestic)"/>
    <s v="Q4 2015"/>
    <x v="1"/>
    <n v="42364"/>
    <n v="-0.38"/>
    <n v="1.62"/>
    <n v="-0.61"/>
    <n v="51.15"/>
    <n v="22.62"/>
    <n v="34.119999999999997"/>
    <n v="126"/>
    <n v="60.14"/>
    <n v="32.33"/>
    <n v="23.67"/>
    <n v="19.440000000000001"/>
    <n v="36.58"/>
    <n v="26.78"/>
    <n v="22"/>
    <n v="5"/>
    <n v="5"/>
    <n v="0"/>
    <n v="637.61829999999998"/>
    <s v="Tech"/>
  </r>
  <r>
    <s v="Intel Senior Unsecured (Domestic)"/>
    <s v="Q1 2016"/>
    <x v="1"/>
    <n v="42462"/>
    <n v="0.17"/>
    <n v="1.82"/>
    <n v="0.28000000000000003"/>
    <n v="22.03"/>
    <n v="14.07"/>
    <n v="12.35"/>
    <n v="208"/>
    <n v="58.85"/>
    <n v="35.08"/>
    <n v="24.9"/>
    <n v="20.65"/>
    <n v="40.869999999999997"/>
    <n v="29.01"/>
    <n v="24.05"/>
    <n v="5"/>
    <n v="5"/>
    <n v="0"/>
    <n v="499.54969999999997"/>
    <s v="Tech"/>
  </r>
  <r>
    <s v="Intel Senior Unsecured (Domestic)"/>
    <s v="Q2 2016"/>
    <x v="1"/>
    <n v="42553"/>
    <n v="0.27"/>
    <n v="2.31"/>
    <n v="0.45"/>
    <n v="17.3"/>
    <n v="4.5"/>
    <n v="7.05"/>
    <n v="187"/>
    <n v="56.68"/>
    <n v="38.64"/>
    <n v="26.47"/>
    <n v="21.9"/>
    <n v="45.96"/>
    <n v="31.49"/>
    <n v="26.05"/>
    <n v="5"/>
    <n v="5"/>
    <n v="0"/>
    <n v="502.05430000000001"/>
    <s v="Tech"/>
  </r>
  <r>
    <s v="Altria Senior Unsecured (Domestic)"/>
    <s v="Q4 2004"/>
    <x v="7"/>
    <n v="38352"/>
    <n v="0.96"/>
    <n v="1.41"/>
    <n v="1.05"/>
    <n v="3.71"/>
    <n v="3.08"/>
    <n v="3.32"/>
    <n v="1120"/>
    <n v="30.22"/>
    <n v="52.66"/>
    <n v="31.96"/>
    <n v="18.38"/>
    <n v="64.77"/>
    <n v="39.31"/>
    <n v="22.61"/>
    <n v="9"/>
    <n v="9"/>
    <n v="0"/>
    <n v="125837.12880000001"/>
    <s v="Consumer Goods"/>
  </r>
  <r>
    <s v="Altria Senior Unsecured (Domestic)"/>
    <s v="Q1 2005"/>
    <x v="7"/>
    <n v="38442"/>
    <n v="1.1599999999999999"/>
    <n v="1.52"/>
    <n v="1.27"/>
    <n v="16.510000000000002"/>
    <n v="15.25"/>
    <n v="15.06"/>
    <n v="281"/>
    <n v="31.69"/>
    <n v="49.02"/>
    <n v="29.22"/>
    <n v="17.82"/>
    <n v="67.77"/>
    <n v="40.39"/>
    <n v="24.63"/>
    <n v="9"/>
    <n v="9"/>
    <n v="0"/>
    <n v="135299.84570000001"/>
    <s v="Consumer Goods"/>
  </r>
  <r>
    <s v="Altria Senior Unsecured (Domestic)"/>
    <s v="Q2 2005"/>
    <x v="7"/>
    <n v="38533"/>
    <n v="1.05"/>
    <n v="1.66"/>
    <n v="1.1499999999999999"/>
    <n v="15.48"/>
    <n v="13.8"/>
    <n v="14.2"/>
    <n v="320"/>
    <n v="30.86"/>
    <n v="50.05"/>
    <n v="28.92"/>
    <n v="17.59"/>
    <n v="73.099999999999994"/>
    <n v="42.23"/>
    <n v="25.69"/>
    <n v="9"/>
    <n v="9"/>
    <n v="0"/>
    <n v="134163.7009"/>
    <s v="Consumer Goods"/>
  </r>
  <r>
    <s v="Altria Senior Unsecured (Domestic)"/>
    <s v="Q3 2005"/>
    <x v="7"/>
    <n v="38625"/>
    <n v="0.99"/>
    <n v="1.45"/>
    <n v="1.08"/>
    <n v="16.36"/>
    <n v="14.41"/>
    <n v="15.03"/>
    <n v="306"/>
    <n v="32.53"/>
    <n v="49.15"/>
    <n v="30.07"/>
    <n v="18.05"/>
    <n v="63.43"/>
    <n v="38.81"/>
    <n v="23.3"/>
    <n v="9"/>
    <n v="9"/>
    <n v="0"/>
    <n v="153334.03700000001"/>
    <s v="Consumer Goods"/>
  </r>
  <r>
    <s v="Altria Senior Unsecured (Domestic)"/>
    <s v="Q4 2005"/>
    <x v="7"/>
    <n v="38717"/>
    <n v="0.94"/>
    <n v="1.39"/>
    <n v="1.03"/>
    <n v="6.79"/>
    <n v="5.68"/>
    <n v="6.09"/>
    <n v="649"/>
    <n v="33.08"/>
    <n v="44.84"/>
    <n v="27.93"/>
    <n v="16.55"/>
    <n v="60.57"/>
    <n v="37.72"/>
    <n v="22.36"/>
    <n v="9"/>
    <n v="9"/>
    <n v="0"/>
    <n v="155736.2359"/>
    <s v="Consumer Goods"/>
  </r>
  <r>
    <s v="Altria Senior Unsecured (Domestic)"/>
    <s v="Q2 2006"/>
    <x v="7"/>
    <n v="38898"/>
    <n v="0.98"/>
    <n v="1.44"/>
    <n v="1.06"/>
    <n v="30.27"/>
    <n v="28.14"/>
    <n v="28.42"/>
    <n v="119"/>
    <n v="37.18"/>
    <n v="35.56"/>
    <n v="23.77"/>
    <n v="14.51"/>
    <n v="49.59"/>
    <n v="33.15"/>
    <n v="20.239999999999998"/>
    <n v="9"/>
    <n v="8"/>
    <n v="0"/>
    <n v="153508.2476"/>
    <s v="Consumer Goods"/>
  </r>
  <r>
    <s v="Altria Senior Unsecured (Domestic)"/>
    <s v="Q3 2006"/>
    <x v="4"/>
    <n v="38990"/>
    <n v="0.93"/>
    <n v="1.41"/>
    <n v="1"/>
    <n v="62.02"/>
    <n v="56.27"/>
    <n v="58.03"/>
    <n v="59"/>
    <n v="38.22"/>
    <n v="29.39"/>
    <n v="20.46"/>
    <n v="12.27"/>
    <n v="43.65"/>
    <n v="30.39"/>
    <n v="18.22"/>
    <n v="8"/>
    <n v="8"/>
    <n v="-1"/>
    <n v="160413.67079999999"/>
    <s v="Consumer Goods"/>
  </r>
  <r>
    <s v="Altria Senior Unsecured (Domestic)"/>
    <s v="Q4 2006"/>
    <x v="4"/>
    <n v="39082"/>
    <n v="0.27"/>
    <n v="0.67"/>
    <n v="0.28999999999999998"/>
    <n v="4.8899999999999997"/>
    <n v="4.1399999999999997"/>
    <n v="4.53"/>
    <n v="621"/>
    <n v="38"/>
    <n v="18.72"/>
    <n v="15.42"/>
    <n v="7.11"/>
    <n v="21.42"/>
    <n v="17.64"/>
    <n v="8.14"/>
    <n v="8"/>
    <n v="8"/>
    <n v="0"/>
    <n v="179971.4852"/>
    <s v="Consumer Goods"/>
  </r>
  <r>
    <s v="Altria Senior Unsecured (Domestic)"/>
    <s v="Q2 2007"/>
    <x v="4"/>
    <n v="39263"/>
    <n v="0.24"/>
    <n v="0.97"/>
    <n v="0.25"/>
    <n v="22.51"/>
    <n v="21.25"/>
    <n v="21.47"/>
    <n v="59"/>
    <n v="32.71"/>
    <n v="26.59"/>
    <n v="17.57"/>
    <n v="8.6999999999999993"/>
    <n v="51.32"/>
    <n v="33.909999999999997"/>
    <n v="16.79"/>
    <n v="8"/>
    <n v="8"/>
    <n v="0"/>
    <n v="147636.7886"/>
    <s v="Consumer Goods"/>
  </r>
  <r>
    <s v="Altria Senior Unsecured (Domestic)"/>
    <s v="Q3 2007"/>
    <x v="4"/>
    <n v="39355"/>
    <n v="0.11"/>
    <n v="1.26"/>
    <n v="0.11"/>
    <n v="47.33"/>
    <n v="44.74"/>
    <n v="45.48"/>
    <n v="27"/>
    <n v="33.33"/>
    <n v="20.53"/>
    <n v="14.01"/>
    <n v="6.84"/>
    <n v="46.55"/>
    <n v="31.76"/>
    <n v="15.51"/>
    <n v="8"/>
    <n v="8"/>
    <n v="0"/>
    <n v="146408.14430000001"/>
    <s v="Consumer Goods"/>
  </r>
  <r>
    <s v="Altria Senior Unsecured (Domestic)"/>
    <s v="Q4 2007"/>
    <x v="4"/>
    <n v="39447"/>
    <n v="-0.02"/>
    <n v="1.03"/>
    <n v="-0.02"/>
    <n v="74.2"/>
    <n v="62.47"/>
    <n v="70.33"/>
    <n v="15"/>
    <n v="32.729999999999997"/>
    <n v="12.62"/>
    <n v="10.09"/>
    <n v="4.13"/>
    <n v="25.07"/>
    <n v="20.05"/>
    <n v="8.2100000000000009"/>
    <n v="8"/>
    <n v="8"/>
    <n v="0"/>
    <n v="159298.20970000001"/>
    <s v="Consumer Goods"/>
  </r>
  <r>
    <s v="Altria Senior Unsecured (Domestic)"/>
    <s v="Q2 2008"/>
    <x v="4"/>
    <n v="39629"/>
    <n v="0.46"/>
    <n v="0.56999999999999995"/>
    <n v="0.48"/>
    <n v="78.44"/>
    <n v="76.22"/>
    <n v="75.61"/>
    <n v="18"/>
    <n v="18.87"/>
    <n v="15.28"/>
    <n v="9.07"/>
    <n v="2.88"/>
    <n v="68.38"/>
    <n v="40.61"/>
    <n v="12.9"/>
    <n v="8"/>
    <n v="8"/>
    <n v="0"/>
    <n v="42344.316200000001"/>
    <s v="Consumer Goods"/>
  </r>
  <r>
    <s v="Altria Senior Unsecured (Domestic)"/>
    <s v="Q3 2008"/>
    <x v="4"/>
    <n v="39721"/>
    <n v="-0.01"/>
    <n v="0.18"/>
    <n v="-0.01"/>
    <n v="55.92"/>
    <n v="54.08"/>
    <n v="53.84"/>
    <n v="25"/>
    <n v="20.21"/>
    <n v="14.38"/>
    <n v="11.87"/>
    <n v="2.91"/>
    <n v="21.18"/>
    <n v="17.48"/>
    <n v="4.28"/>
    <n v="8"/>
    <n v="8"/>
    <n v="0"/>
    <n v="40875.5625"/>
    <s v="Consumer Goods"/>
  </r>
  <r>
    <s v="United Technologies Senior Unsecured (Domestic)"/>
    <s v="Q1 1995"/>
    <x v="3"/>
    <n v="34789"/>
    <n v="1.0900000000000001"/>
    <n v="2.37"/>
    <n v="1.94"/>
    <n v="7.98"/>
    <n v="5.6"/>
    <n v="4.6500000000000004"/>
    <n v="62"/>
    <n v="24.24"/>
    <n v="40.03"/>
    <n v="25.97"/>
    <n v="12.01"/>
    <n v="54.13"/>
    <n v="35.119999999999997"/>
    <n v="16.239999999999998"/>
    <n v="6"/>
    <n v="6"/>
    <n v="0"/>
    <n v="8528.2278000000006"/>
    <s v="Industrial Goods"/>
  </r>
  <r>
    <s v="United Technologies Senior Unsecured (Domestic)"/>
    <s v="Q2 1995"/>
    <x v="3"/>
    <n v="34880"/>
    <n v="0.62"/>
    <n v="1.64"/>
    <n v="1.04"/>
    <n v="8.91"/>
    <n v="6.18"/>
    <n v="5.72"/>
    <n v="67"/>
    <n v="24.82"/>
    <n v="40.78"/>
    <n v="27.54"/>
    <n v="11.08"/>
    <n v="48.08"/>
    <n v="32.47"/>
    <n v="13.06"/>
    <n v="6"/>
    <n v="6"/>
    <n v="0"/>
    <n v="9627.7343999999994"/>
    <s v="Industrial Goods"/>
  </r>
  <r>
    <s v="United Technologies Senior Unsecured (Domestic)"/>
    <s v="Q3 1995"/>
    <x v="3"/>
    <n v="34972"/>
    <n v="1.18"/>
    <n v="2.56"/>
    <n v="1.9"/>
    <n v="10.28"/>
    <n v="7.56"/>
    <n v="6.77"/>
    <n v="57"/>
    <n v="25.11"/>
    <n v="72.5"/>
    <n v="40.11"/>
    <n v="19.98"/>
    <n v="80.73"/>
    <n v="44.67"/>
    <n v="22.25"/>
    <n v="6"/>
    <n v="6"/>
    <n v="0"/>
    <n v="10782.4573"/>
    <s v="Industrial Goods"/>
  </r>
  <r>
    <s v="United Technologies Senior Unsecured (Domestic)"/>
    <s v="Q4 1995"/>
    <x v="3"/>
    <n v="35064"/>
    <n v="0.47"/>
    <n v="1.29"/>
    <n v="0.72"/>
    <n v="13"/>
    <n v="7.93"/>
    <n v="9.16"/>
    <n v="58"/>
    <n v="25.2"/>
    <n v="33.74"/>
    <n v="23.8"/>
    <n v="10.33"/>
    <n v="41.76"/>
    <n v="29.46"/>
    <n v="12.79"/>
    <n v="6"/>
    <n v="6"/>
    <n v="0"/>
    <n v="11581.486000000001"/>
    <s v="Industrial Goods"/>
  </r>
  <r>
    <s v="United Technologies Senior Unsecured (Domestic)"/>
    <s v="Q1 1996"/>
    <x v="3"/>
    <n v="35155"/>
    <n v="0.39"/>
    <n v="1.28"/>
    <n v="0.6"/>
    <n v="8.9"/>
    <n v="6.67"/>
    <n v="5.29"/>
    <n v="58"/>
    <n v="25.41"/>
    <n v="36.619999999999997"/>
    <n v="25.12"/>
    <n v="10.24"/>
    <n v="45.79"/>
    <n v="31.41"/>
    <n v="12.8"/>
    <n v="6"/>
    <n v="6"/>
    <n v="0"/>
    <n v="13671.152"/>
    <s v="Industrial Goods"/>
  </r>
  <r>
    <s v="United Technologies Senior Unsecured (Domestic)"/>
    <s v="Q2 1996"/>
    <x v="3"/>
    <n v="35246"/>
    <n v="0.32"/>
    <n v="1.1200000000000001"/>
    <n v="0.48"/>
    <n v="12.07"/>
    <n v="8.89"/>
    <n v="8.23"/>
    <n v="56"/>
    <n v="25.6"/>
    <n v="33.840000000000003"/>
    <n v="23.95"/>
    <n v="9.5299999999999994"/>
    <n v="41.27"/>
    <n v="29.21"/>
    <n v="11.63"/>
    <n v="6"/>
    <n v="6"/>
    <n v="0"/>
    <n v="13898.6702"/>
    <s v="Industrial Goods"/>
  </r>
  <r>
    <s v="United Technologies Senior Unsecured (Domestic)"/>
    <s v="Q3 1996"/>
    <x v="3"/>
    <n v="35338"/>
    <n v="0.22"/>
    <n v="1.05"/>
    <n v="0.33"/>
    <n v="12.31"/>
    <n v="9.2200000000000006"/>
    <n v="8.41"/>
    <n v="54"/>
    <n v="25.95"/>
    <n v="31.35"/>
    <n v="22.5"/>
    <n v="8.9499999999999993"/>
    <n v="39.33"/>
    <n v="28.23"/>
    <n v="11.23"/>
    <n v="6"/>
    <n v="6"/>
    <n v="0"/>
    <n v="14469.677100000001"/>
    <s v="Industrial Goods"/>
  </r>
  <r>
    <s v="United Technologies Senior Unsecured (Domestic)"/>
    <s v="Q4 1996"/>
    <x v="3"/>
    <n v="35430"/>
    <n v="0.25"/>
    <n v="1"/>
    <n v="0.37"/>
    <n v="14.66"/>
    <n v="8.6199999999999992"/>
    <n v="10.55"/>
    <n v="53"/>
    <n v="25.72"/>
    <n v="27.54"/>
    <n v="20.52"/>
    <n v="8.58"/>
    <n v="34.21"/>
    <n v="25.49"/>
    <n v="10.66"/>
    <n v="6"/>
    <n v="6"/>
    <n v="0"/>
    <n v="15765.8441"/>
    <s v="Industrial Goods"/>
  </r>
  <r>
    <s v="United Technologies Senior Unsecured (Domestic)"/>
    <s v="Q1 1997"/>
    <x v="3"/>
    <n v="35520"/>
    <n v="0.18"/>
    <n v="0.94"/>
    <n v="0.26"/>
    <n v="12.25"/>
    <n v="8.9"/>
    <n v="7.85"/>
    <n v="48"/>
    <n v="25.4"/>
    <n v="29.88"/>
    <n v="21.77"/>
    <n v="8.3800000000000008"/>
    <n v="37.299999999999997"/>
    <n v="27.17"/>
    <n v="10.46"/>
    <n v="6"/>
    <n v="6"/>
    <n v="0"/>
    <n v="17944.342400000001"/>
    <s v="Industrial Goods"/>
  </r>
  <r>
    <s v="United Technologies Senior Unsecured (Domestic)"/>
    <s v="Q2 1997"/>
    <x v="3"/>
    <n v="35611"/>
    <n v="0.12"/>
    <n v="0.92"/>
    <n v="0.17"/>
    <n v="14.69"/>
    <n v="10.84"/>
    <n v="10.220000000000001"/>
    <n v="49"/>
    <n v="25.44"/>
    <n v="28.93"/>
    <n v="21.22"/>
    <n v="8.11"/>
    <n v="36.299999999999997"/>
    <n v="26.63"/>
    <n v="10.18"/>
    <n v="6"/>
    <n v="6"/>
    <n v="0"/>
    <n v="19540.2752"/>
    <s v="Industrial Goods"/>
  </r>
  <r>
    <s v="United Technologies Senior Unsecured (Domestic)"/>
    <s v="Q3 1997"/>
    <x v="3"/>
    <n v="35703"/>
    <n v="0.14000000000000001"/>
    <n v="0.87"/>
    <n v="0.21"/>
    <n v="14.22"/>
    <n v="10.71"/>
    <n v="10.1"/>
    <n v="49"/>
    <n v="25.4"/>
    <n v="28.74"/>
    <n v="21.22"/>
    <n v="8.06"/>
    <n v="35.450000000000003"/>
    <n v="26.17"/>
    <n v="9.93"/>
    <n v="6"/>
    <n v="6"/>
    <n v="0"/>
    <n v="18871.1374"/>
    <s v="Industrial Goods"/>
  </r>
  <r>
    <s v="United Technologies Senior Unsecured (Domestic)"/>
    <s v="Q4 1997"/>
    <x v="3"/>
    <n v="35795"/>
    <n v="0.33"/>
    <n v="0.81"/>
    <n v="0.48"/>
    <n v="16.809999999999999"/>
    <n v="10.49"/>
    <n v="12.51"/>
    <n v="47"/>
    <n v="24.77"/>
    <n v="26.16"/>
    <n v="19.73"/>
    <n v="7.76"/>
    <n v="32.56"/>
    <n v="24.56"/>
    <n v="9.65"/>
    <n v="6"/>
    <n v="6"/>
    <n v="0"/>
    <n v="16679.232100000001"/>
    <s v="Industrial Goods"/>
  </r>
  <r>
    <s v="United Technologies Senior Unsecured (Domestic)"/>
    <s v="Q1 1998"/>
    <x v="3"/>
    <n v="35885"/>
    <n v="0.32"/>
    <n v="0.82"/>
    <n v="0.45"/>
    <n v="10.68"/>
    <n v="7.92"/>
    <n v="6.83"/>
    <n v="47"/>
    <n v="24.43"/>
    <n v="26.77"/>
    <n v="20.079999999999998"/>
    <n v="7.24"/>
    <n v="33.340000000000003"/>
    <n v="25"/>
    <n v="9.01"/>
    <n v="6"/>
    <n v="6"/>
    <n v="0"/>
    <n v="21186.8259"/>
    <s v="Industrial Goods"/>
  </r>
  <r>
    <s v="United Technologies Senior Unsecured (Domestic)"/>
    <s v="Q2 1998"/>
    <x v="3"/>
    <n v="35976"/>
    <n v="0.3"/>
    <n v="0.78"/>
    <n v="0.41"/>
    <n v="16.93"/>
    <n v="13.25"/>
    <n v="12.96"/>
    <n v="45"/>
    <n v="24.58"/>
    <n v="25.74"/>
    <n v="19.43"/>
    <n v="6.99"/>
    <n v="32.51"/>
    <n v="24.53"/>
    <n v="8.83"/>
    <n v="6"/>
    <n v="6"/>
    <n v="0"/>
    <n v="21092.7749"/>
    <s v="Industrial Goods"/>
  </r>
  <r>
    <s v="United Technologies Senior Unsecured (Domestic)"/>
    <s v="Q3 1998"/>
    <x v="3"/>
    <n v="36068"/>
    <n v="0.51"/>
    <n v="1.02"/>
    <n v="0.7"/>
    <n v="15.94"/>
    <n v="11.65"/>
    <n v="12.1"/>
    <n v="48"/>
    <n v="23.93"/>
    <n v="33.22"/>
    <n v="23.14"/>
    <n v="8.7799999999999994"/>
    <n v="43.56"/>
    <n v="30.34"/>
    <n v="11.51"/>
    <n v="6"/>
    <n v="6"/>
    <n v="0"/>
    <n v="17261.651000000002"/>
    <s v="Industrial Goods"/>
  </r>
  <r>
    <s v="United Technologies Senior Unsecured (Domestic)"/>
    <s v="Q4 1998"/>
    <x v="3"/>
    <n v="36160"/>
    <n v="0.59"/>
    <n v="1.0900000000000001"/>
    <n v="0.82"/>
    <n v="12.46"/>
    <n v="6.6"/>
    <n v="8.77"/>
    <n v="57"/>
    <n v="24.64"/>
    <n v="29.88"/>
    <n v="21.14"/>
    <n v="8.84"/>
    <n v="41.35"/>
    <n v="29.25"/>
    <n v="12.23"/>
    <n v="6"/>
    <n v="6"/>
    <n v="0"/>
    <n v="24474.404999999999"/>
    <s v="Industrial Goods"/>
  </r>
  <r>
    <s v="United Technologies Senior Unsecured (Domestic)"/>
    <s v="Q1 1999"/>
    <x v="3"/>
    <n v="36250"/>
    <n v="0.54"/>
    <n v="1.05"/>
    <n v="0.73"/>
    <n v="11.15"/>
    <n v="8.34"/>
    <n v="7.82"/>
    <n v="55"/>
    <n v="25.12"/>
    <n v="31.35"/>
    <n v="21.73"/>
    <n v="8.67"/>
    <n v="44.3"/>
    <n v="30.7"/>
    <n v="12.25"/>
    <n v="6"/>
    <n v="6"/>
    <n v="0"/>
    <n v="30575.557400000002"/>
    <s v="Industrial Goods"/>
  </r>
  <r>
    <s v="United Technologies Senior Unsecured (Domestic)"/>
    <s v="Q2 1999"/>
    <x v="3"/>
    <n v="36341"/>
    <n v="0.56000000000000005"/>
    <n v="1.17"/>
    <n v="0.76"/>
    <n v="14.65"/>
    <n v="11.02"/>
    <n v="11.19"/>
    <n v="57"/>
    <n v="33.22"/>
    <n v="27.16"/>
    <n v="20.53"/>
    <n v="9.58"/>
    <n v="32.299999999999997"/>
    <n v="24.41"/>
    <n v="11.39"/>
    <n v="6"/>
    <n v="6"/>
    <n v="0"/>
    <n v="34657.487999999998"/>
    <s v="Industrial Goods"/>
  </r>
  <r>
    <s v="United Technologies Senior Unsecured (Domestic)"/>
    <s v="Q3 1999"/>
    <x v="3"/>
    <n v="36433"/>
    <n v="0.97"/>
    <n v="2.09"/>
    <n v="1.43"/>
    <n v="5.21"/>
    <n v="2.0099999999999998"/>
    <n v="1.89"/>
    <n v="63"/>
    <n v="30.77"/>
    <n v="37.659999999999997"/>
    <n v="25.68"/>
    <n v="12.32"/>
    <n v="46.64"/>
    <n v="31.81"/>
    <n v="15.26"/>
    <n v="6"/>
    <n v="6"/>
    <n v="0"/>
    <n v="28395.3256"/>
    <s v="Industrial Goods"/>
  </r>
  <r>
    <s v="United Technologies Senior Unsecured (Domestic)"/>
    <s v="Q4 1999"/>
    <x v="3"/>
    <n v="36525"/>
    <n v="1.64"/>
    <n v="3.5"/>
    <n v="2.73"/>
    <n v="3.26"/>
    <n v="0"/>
    <n v="0.55000000000000004"/>
    <n v="85"/>
    <n v="29.21"/>
    <n v="38.130000000000003"/>
    <n v="24.86"/>
    <n v="12.67"/>
    <n v="53.39"/>
    <n v="34.81"/>
    <n v="17.73"/>
    <n v="6"/>
    <n v="6"/>
    <n v="0"/>
    <n v="30845.49"/>
    <s v="Industrial Goods"/>
  </r>
  <r>
    <s v="United Technologies Senior Unsecured (Domestic)"/>
    <s v="Q1 2000"/>
    <x v="3"/>
    <n v="36616"/>
    <n v="1.56"/>
    <n v="2.9"/>
    <n v="2.4500000000000002"/>
    <n v="10.220000000000001"/>
    <n v="8.11"/>
    <n v="7.76"/>
    <n v="86"/>
    <n v="29.07"/>
    <n v="43.4"/>
    <n v="27.64"/>
    <n v="13.41"/>
    <n v="57.03"/>
    <n v="36.32"/>
    <n v="17.62"/>
    <n v="6"/>
    <n v="6"/>
    <n v="0"/>
    <n v="29730.982499999998"/>
    <s v="Industrial Goods"/>
  </r>
  <r>
    <s v="United Technologies Senior Unsecured (Domestic)"/>
    <s v="Q2 2000"/>
    <x v="3"/>
    <n v="36707"/>
    <n v="1.4"/>
    <n v="2.58"/>
    <n v="2.11"/>
    <n v="11.77"/>
    <n v="9.4600000000000009"/>
    <n v="9.44"/>
    <n v="93"/>
    <n v="29.33"/>
    <n v="42.83"/>
    <n v="27.03"/>
    <n v="13.33"/>
    <n v="58.41"/>
    <n v="36.869999999999997"/>
    <n v="18.190000000000001"/>
    <n v="6"/>
    <n v="6"/>
    <n v="0"/>
    <n v="27563.567599999998"/>
    <s v="Industrial Goods"/>
  </r>
  <r>
    <s v="United Technologies Senior Unsecured (Domestic)"/>
    <s v="Q3 2000"/>
    <x v="3"/>
    <n v="36799"/>
    <n v="1.03"/>
    <n v="1.74"/>
    <n v="1.4"/>
    <n v="10.93"/>
    <n v="7.78"/>
    <n v="8.76"/>
    <n v="97"/>
    <n v="30.73"/>
    <n v="41.12"/>
    <n v="26.71"/>
    <n v="13.38"/>
    <n v="53.97"/>
    <n v="35.049999999999997"/>
    <n v="17.559999999999999"/>
    <n v="6"/>
    <n v="6"/>
    <n v="0"/>
    <n v="32492.405599999998"/>
    <s v="Industrial Goods"/>
  </r>
  <r>
    <s v="United Technologies Senior Unsecured (Domestic)"/>
    <s v="Q4 2000"/>
    <x v="3"/>
    <n v="36891"/>
    <n v="1.02"/>
    <n v="1.53"/>
    <n v="1.29"/>
    <n v="9.1"/>
    <n v="5.61"/>
    <n v="7.03"/>
    <n v="106"/>
    <n v="30.21"/>
    <n v="40.46"/>
    <n v="25.94"/>
    <n v="13.7"/>
    <n v="56"/>
    <n v="35.9"/>
    <n v="18.97"/>
    <n v="6"/>
    <n v="6"/>
    <n v="0"/>
    <n v="36977.809200000003"/>
    <s v="Industrial Goods"/>
  </r>
  <r>
    <s v="United Technologies Senior Unsecured (Domestic)"/>
    <s v="Q1 2001"/>
    <x v="3"/>
    <n v="36981"/>
    <n v="0.99"/>
    <n v="1.5"/>
    <n v="1.26"/>
    <n v="9.34"/>
    <n v="7.01"/>
    <n v="7.26"/>
    <n v="107"/>
    <n v="30.12"/>
    <n v="48.5"/>
    <n v="30.37"/>
    <n v="15.42"/>
    <n v="59.69"/>
    <n v="37.380000000000003"/>
    <n v="18.97"/>
    <n v="6"/>
    <n v="6"/>
    <n v="0"/>
    <n v="34504.948799999998"/>
    <s v="Industrial Goods"/>
  </r>
  <r>
    <s v="United Technologies Senior Unsecured (Domestic)"/>
    <s v="Q2 2001"/>
    <x v="3"/>
    <n v="37072"/>
    <n v="0.94"/>
    <n v="1.47"/>
    <n v="1.18"/>
    <n v="11.14"/>
    <n v="8.83"/>
    <n v="9.07"/>
    <n v="109"/>
    <n v="31.31"/>
    <n v="45.13"/>
    <n v="28.64"/>
    <n v="14.87"/>
    <n v="57.56"/>
    <n v="36.53"/>
    <n v="18.96"/>
    <n v="6"/>
    <n v="6"/>
    <n v="0"/>
    <n v="34501.504000000001"/>
    <s v="Industrial Goods"/>
  </r>
  <r>
    <s v="United Technologies Senior Unsecured (Domestic)"/>
    <s v="Q3 2001"/>
    <x v="3"/>
    <n v="37164"/>
    <n v="0.92"/>
    <n v="1.57"/>
    <n v="1.1599999999999999"/>
    <n v="10.42"/>
    <n v="8.0399999999999991"/>
    <n v="8.2200000000000006"/>
    <n v="100"/>
    <n v="31.69"/>
    <n v="43.74"/>
    <n v="27.48"/>
    <n v="14.56"/>
    <n v="59.17"/>
    <n v="37.18"/>
    <n v="19.7"/>
    <n v="6"/>
    <n v="6"/>
    <n v="0"/>
    <n v="21787.0635"/>
    <s v="Industrial Goods"/>
  </r>
  <r>
    <s v="United Technologies Senior Unsecured (Domestic)"/>
    <s v="Q4 2001"/>
    <x v="3"/>
    <n v="37256"/>
    <n v="0.82"/>
    <n v="1.53"/>
    <n v="1.05"/>
    <n v="8.0299999999999994"/>
    <n v="6"/>
    <n v="5.86"/>
    <n v="110"/>
    <n v="31.03"/>
    <n v="45.33"/>
    <n v="29.61"/>
    <n v="15.71"/>
    <n v="53.05"/>
    <n v="34.659999999999997"/>
    <n v="18.39"/>
    <n v="6"/>
    <n v="6"/>
    <n v="0"/>
    <n v="30515.636200000001"/>
    <s v="Industrial Goods"/>
  </r>
  <r>
    <s v="United Technologies Senior Unsecured (Domestic)"/>
    <s v="Q1 2002"/>
    <x v="3"/>
    <n v="37346"/>
    <n v="0.8"/>
    <n v="1.42"/>
    <n v="1.01"/>
    <n v="9.82"/>
    <n v="7.92"/>
    <n v="8.0500000000000007"/>
    <n v="99"/>
    <n v="32.01"/>
    <n v="45.67"/>
    <n v="30.27"/>
    <n v="15.34"/>
    <n v="50.88"/>
    <n v="33.72"/>
    <n v="17.100000000000001"/>
    <n v="6"/>
    <n v="6"/>
    <n v="0"/>
    <n v="35086.137799999997"/>
    <s v="Industrial Goods"/>
  </r>
  <r>
    <s v="United Technologies Senior Unsecured (Domestic)"/>
    <s v="Q2 2002"/>
    <x v="3"/>
    <n v="37437"/>
    <n v="0.75"/>
    <n v="1.51"/>
    <n v="0.94"/>
    <n v="12.71"/>
    <n v="10.9"/>
    <n v="10.74"/>
    <n v="96"/>
    <n v="32.28"/>
    <n v="48.5"/>
    <n v="31.91"/>
    <n v="16.39"/>
    <n v="52.02"/>
    <n v="34.22"/>
    <n v="17.57"/>
    <n v="6"/>
    <n v="6"/>
    <n v="0"/>
    <n v="32029.991699999999"/>
    <s v="Industrial Goods"/>
  </r>
  <r>
    <s v="United Technologies Senior Unsecured (Domestic)"/>
    <s v="Q3 2002"/>
    <x v="3"/>
    <n v="37529"/>
    <n v="0.64"/>
    <n v="1.44"/>
    <n v="0.78"/>
    <n v="12.63"/>
    <n v="10.89"/>
    <n v="10.77"/>
    <n v="93"/>
    <n v="33.96"/>
    <n v="46.2"/>
    <n v="30.87"/>
    <n v="16.38"/>
    <n v="49.66"/>
    <n v="33.18"/>
    <n v="17.61"/>
    <n v="6"/>
    <n v="6"/>
    <n v="0"/>
    <n v="26757.335899999998"/>
    <s v="Industrial Goods"/>
  </r>
  <r>
    <s v="United Technologies Senior Unsecured (Domestic)"/>
    <s v="Q4 2002"/>
    <x v="3"/>
    <n v="37621"/>
    <n v="0.64"/>
    <n v="1.33"/>
    <n v="0.76"/>
    <n v="10.94"/>
    <n v="8.99"/>
    <n v="8.89"/>
    <n v="93"/>
    <n v="28.72"/>
    <n v="49.42"/>
    <n v="32.520000000000003"/>
    <n v="15.92"/>
    <n v="52"/>
    <n v="34.21"/>
    <n v="16.75"/>
    <n v="6"/>
    <n v="6"/>
    <n v="0"/>
    <n v="29088.2628"/>
    <s v="Industrial Goods"/>
  </r>
  <r>
    <s v="United Technologies Senior Unsecured (Domestic)"/>
    <s v="Q1 2003"/>
    <x v="3"/>
    <n v="37711"/>
    <n v="0.67"/>
    <n v="1.33"/>
    <n v="0.81"/>
    <n v="11.18"/>
    <n v="9.89"/>
    <n v="9.1999999999999993"/>
    <n v="91"/>
    <n v="29.21"/>
    <n v="47.75"/>
    <n v="31.72"/>
    <n v="15.59"/>
    <n v="50.56"/>
    <n v="33.58"/>
    <n v="16.5"/>
    <n v="6"/>
    <n v="6"/>
    <n v="0"/>
    <n v="27034.915300000001"/>
    <s v="Industrial Goods"/>
  </r>
  <r>
    <s v="United Technologies Senior Unsecured (Domestic)"/>
    <s v="Q2 2003"/>
    <x v="3"/>
    <n v="37802"/>
    <n v="0.56000000000000005"/>
    <n v="1.32"/>
    <n v="0.67"/>
    <n v="13.12"/>
    <n v="11.34"/>
    <n v="11.11"/>
    <n v="93"/>
    <n v="30.82"/>
    <n v="43.7"/>
    <n v="29.9"/>
    <n v="14.98"/>
    <n v="46.18"/>
    <n v="31.59"/>
    <n v="15.83"/>
    <n v="6"/>
    <n v="6"/>
    <n v="0"/>
    <n v="33206.166400000002"/>
    <s v="Industrial Goods"/>
  </r>
  <r>
    <s v="United Technologies Senior Unsecured (Domestic)"/>
    <s v="Q3 2003"/>
    <x v="3"/>
    <n v="37894"/>
    <n v="0.9"/>
    <n v="1.46"/>
    <n v="1.08"/>
    <n v="13.17"/>
    <n v="11.84"/>
    <n v="11.03"/>
    <n v="95"/>
    <n v="29.71"/>
    <n v="41.5"/>
    <n v="27.91"/>
    <n v="13.65"/>
    <n v="48.69"/>
    <n v="32.75"/>
    <n v="16.02"/>
    <n v="6"/>
    <n v="6"/>
    <n v="0"/>
    <n v="36364.799500000001"/>
    <s v="Industrial Goods"/>
  </r>
  <r>
    <s v="United Technologies Senior Unsecured (Domestic)"/>
    <s v="Q4 2003"/>
    <x v="3"/>
    <n v="37986"/>
    <n v="0.79"/>
    <n v="1.38"/>
    <n v="0.96"/>
    <n v="12.04"/>
    <n v="9.67"/>
    <n v="9.66"/>
    <n v="96"/>
    <n v="33.19"/>
    <n v="34.29"/>
    <n v="24.03"/>
    <n v="12.07"/>
    <n v="42.69"/>
    <n v="29.92"/>
    <n v="15.03"/>
    <n v="6"/>
    <n v="6"/>
    <n v="0"/>
    <n v="48717.655700000003"/>
    <s v="Industrial Goods"/>
  </r>
  <r>
    <s v="United Technologies Senior Unsecured (Domestic)"/>
    <s v="Q1 2004"/>
    <x v="3"/>
    <n v="38077"/>
    <n v="0.67"/>
    <n v="1.26"/>
    <n v="0.82"/>
    <n v="14.08"/>
    <n v="12.24"/>
    <n v="11.07"/>
    <n v="87"/>
    <n v="33.64"/>
    <n v="33.07"/>
    <n v="23.82"/>
    <n v="11.86"/>
    <n v="38.85"/>
    <n v="27.98"/>
    <n v="13.93"/>
    <n v="6"/>
    <n v="6"/>
    <n v="0"/>
    <n v="44354.230199999998"/>
    <s v="Industrial Goods"/>
  </r>
  <r>
    <s v="United Technologies Senior Unsecured (Domestic)"/>
    <s v="Q2 2004"/>
    <x v="3"/>
    <n v="38168"/>
    <n v="0.56999999999999995"/>
    <n v="1.19"/>
    <n v="0.7"/>
    <n v="16.510000000000002"/>
    <n v="14.4"/>
    <n v="13.74"/>
    <n v="91"/>
    <n v="34.01"/>
    <n v="31.95"/>
    <n v="23.26"/>
    <n v="11.57"/>
    <n v="37.35"/>
    <n v="27.2"/>
    <n v="13.53"/>
    <n v="6"/>
    <n v="6"/>
    <n v="0"/>
    <n v="46804.003900000003"/>
    <s v="Industrial Goods"/>
  </r>
  <r>
    <s v="United Technologies Senior Unsecured (Domestic)"/>
    <s v="Q3 2004"/>
    <x v="3"/>
    <n v="38260"/>
    <n v="0.51"/>
    <n v="1.1599999999999999"/>
    <n v="0.62"/>
    <n v="16.45"/>
    <n v="14.11"/>
    <n v="13.87"/>
    <n v="89"/>
    <n v="34.65"/>
    <n v="30.66"/>
    <n v="22.47"/>
    <n v="11.3"/>
    <n v="36.46"/>
    <n v="26.72"/>
    <n v="13.44"/>
    <n v="6"/>
    <n v="6"/>
    <n v="0"/>
    <n v="47721.195299999999"/>
    <s v="Industrial Goods"/>
  </r>
  <r>
    <s v="United Technologies Senior Unsecured (Domestic)"/>
    <s v="Q4 2004"/>
    <x v="3"/>
    <n v="38352"/>
    <n v="0.61"/>
    <n v="1.25"/>
    <n v="0.74"/>
    <n v="13.21"/>
    <n v="9.33"/>
    <n v="10.77"/>
    <n v="96"/>
    <n v="35.28"/>
    <n v="27.88"/>
    <n v="20.37"/>
    <n v="10.46"/>
    <n v="36.840000000000003"/>
    <n v="26.92"/>
    <n v="13.83"/>
    <n v="6"/>
    <n v="6"/>
    <n v="0"/>
    <n v="52821.978300000002"/>
    <s v="Industrial Goods"/>
  </r>
  <r>
    <s v="United Technologies Senior Unsecured (Domestic)"/>
    <s v="Q1 2005"/>
    <x v="3"/>
    <n v="38442"/>
    <n v="0.52"/>
    <n v="1.05"/>
    <n v="0.63"/>
    <n v="13.14"/>
    <n v="11.17"/>
    <n v="10.88"/>
    <n v="100"/>
    <n v="36.26"/>
    <n v="27.02"/>
    <n v="20.63"/>
    <n v="10.42"/>
    <n v="31"/>
    <n v="23.67"/>
    <n v="11.95"/>
    <n v="6"/>
    <n v="6"/>
    <n v="0"/>
    <n v="52031.940399999999"/>
    <s v="Industrial Goods"/>
  </r>
  <r>
    <s v="United Technologies Senior Unsecured (Domestic)"/>
    <s v="Q2 2005"/>
    <x v="3"/>
    <n v="38533"/>
    <n v="0.91"/>
    <n v="1.49"/>
    <n v="1.08"/>
    <n v="14.38"/>
    <n v="12.44"/>
    <n v="12.41"/>
    <n v="120"/>
    <n v="34.1"/>
    <n v="40.840000000000003"/>
    <n v="28.26"/>
    <n v="14.77"/>
    <n v="44.54"/>
    <n v="30.81"/>
    <n v="16.100000000000001"/>
    <n v="6"/>
    <n v="6"/>
    <n v="0"/>
    <n v="52621.355199999998"/>
    <s v="Industrial Goods"/>
  </r>
  <r>
    <s v="United Technologies Senior Unsecured (Domestic)"/>
    <s v="Q3 2005"/>
    <x v="3"/>
    <n v="38625"/>
    <n v="0.96"/>
    <n v="1.56"/>
    <n v="1.1399999999999999"/>
    <n v="12.21"/>
    <n v="10.07"/>
    <n v="10.25"/>
    <n v="135"/>
    <n v="34.18"/>
    <n v="38.22"/>
    <n v="26.02"/>
    <n v="13.82"/>
    <n v="46.9"/>
    <n v="31.93"/>
    <n v="16.96"/>
    <n v="6"/>
    <n v="6"/>
    <n v="0"/>
    <n v="52806.946900000003"/>
    <s v="Industrial Goods"/>
  </r>
  <r>
    <s v="United Technologies Senior Unsecured (Domestic)"/>
    <s v="Q4 2005"/>
    <x v="3"/>
    <n v="38717"/>
    <n v="0.97"/>
    <n v="1.59"/>
    <n v="1.1599999999999999"/>
    <n v="10.33"/>
    <n v="7.7"/>
    <n v="8.5399999999999991"/>
    <n v="143"/>
    <n v="37"/>
    <n v="33.4"/>
    <n v="22.82"/>
    <n v="12.92"/>
    <n v="46.37"/>
    <n v="31.68"/>
    <n v="17.940000000000001"/>
    <n v="6"/>
    <n v="6"/>
    <n v="0"/>
    <n v="56684.521200000003"/>
    <s v="Industrial Goods"/>
  </r>
  <r>
    <s v="United Technologies Senior Unsecured (Domestic)"/>
    <s v="Q1 2006"/>
    <x v="3"/>
    <n v="38807"/>
    <n v="0.92"/>
    <n v="1.54"/>
    <n v="1.0900000000000001"/>
    <n v="10.89"/>
    <n v="9.09"/>
    <n v="9.0299999999999994"/>
    <n v="142"/>
    <n v="36.909999999999997"/>
    <n v="32.79"/>
    <n v="22.53"/>
    <n v="12.66"/>
    <n v="45.56"/>
    <n v="31.3"/>
    <n v="17.59"/>
    <n v="6"/>
    <n v="6"/>
    <n v="0"/>
    <n v="58600.036999999997"/>
    <s v="Industrial Goods"/>
  </r>
  <r>
    <s v="United Technologies Senior Unsecured (Domestic)"/>
    <s v="Q2 2006"/>
    <x v="3"/>
    <n v="38898"/>
    <n v="0.88"/>
    <n v="1.56"/>
    <n v="1.04"/>
    <n v="12.88"/>
    <n v="11.12"/>
    <n v="11.23"/>
    <n v="155"/>
    <n v="37.520000000000003"/>
    <n v="36.630000000000003"/>
    <n v="25.19"/>
    <n v="14.36"/>
    <n v="45.44"/>
    <n v="31.24"/>
    <n v="17.82"/>
    <n v="6"/>
    <n v="6"/>
    <n v="0"/>
    <n v="64144.873"/>
    <s v="Industrial Goods"/>
  </r>
  <r>
    <s v="United Technologies Senior Unsecured (Domestic)"/>
    <s v="Q3 2006"/>
    <x v="3"/>
    <n v="38990"/>
    <n v="0.78"/>
    <n v="1.41"/>
    <n v="0.91"/>
    <n v="12.17"/>
    <n v="10.72"/>
    <n v="10.56"/>
    <n v="156"/>
    <n v="38.18"/>
    <n v="35.72"/>
    <n v="25.17"/>
    <n v="14.25"/>
    <n v="41.91"/>
    <n v="29.53"/>
    <n v="16.72"/>
    <n v="6"/>
    <n v="6"/>
    <n v="0"/>
    <n v="63581.282599999999"/>
    <s v="Industrial Goods"/>
  </r>
  <r>
    <s v="United Technologies Senior Unsecured (Domestic)"/>
    <s v="Q4 2006"/>
    <x v="3"/>
    <n v="39082"/>
    <n v="0.76"/>
    <n v="1.3"/>
    <n v="0.88"/>
    <n v="11.04"/>
    <n v="8.52"/>
    <n v="9.33"/>
    <n v="153"/>
    <n v="36.69"/>
    <n v="38.81"/>
    <n v="27"/>
    <n v="14.93"/>
    <n v="43.74"/>
    <n v="30.43"/>
    <n v="16.82"/>
    <n v="6"/>
    <n v="6"/>
    <n v="0"/>
    <n v="62251.163999999997"/>
    <s v="Industrial Goods"/>
  </r>
  <r>
    <s v="United Technologies Senior Unsecured (Domestic)"/>
    <s v="Q1 2007"/>
    <x v="3"/>
    <n v="39172"/>
    <n v="0.78"/>
    <n v="1.31"/>
    <n v="0.92"/>
    <n v="11.88"/>
    <n v="10.220000000000001"/>
    <n v="10.029999999999999"/>
    <n v="150"/>
    <n v="37.270000000000003"/>
    <n v="37.1"/>
    <n v="25.84"/>
    <n v="14.48"/>
    <n v="43.59"/>
    <n v="30.36"/>
    <n v="17.010000000000002"/>
    <n v="6"/>
    <n v="6"/>
    <n v="0"/>
    <n v="64637.973899999997"/>
    <s v="Industrial Goods"/>
  </r>
  <r>
    <s v="United Technologies Senior Unsecured (Domestic)"/>
    <s v="Q2 2007"/>
    <x v="3"/>
    <n v="39263"/>
    <n v="0.71"/>
    <n v="1.33"/>
    <n v="0.82"/>
    <n v="13.14"/>
    <n v="11.6"/>
    <n v="11.44"/>
    <n v="163"/>
    <n v="37.97"/>
    <n v="35.08"/>
    <n v="24.57"/>
    <n v="13.93"/>
    <n v="42.79"/>
    <n v="29.97"/>
    <n v="17"/>
    <n v="6"/>
    <n v="6"/>
    <n v="0"/>
    <n v="68518.38"/>
    <s v="Industrial Goods"/>
  </r>
  <r>
    <s v="United Technologies Senior Unsecured (Domestic)"/>
    <s v="Q3 2007"/>
    <x v="3"/>
    <n v="39355"/>
    <n v="0.83"/>
    <n v="1.4"/>
    <n v="0.97"/>
    <n v="12.27"/>
    <n v="10.25"/>
    <n v="10.55"/>
    <n v="179"/>
    <n v="37.9"/>
    <n v="33.39"/>
    <n v="23.17"/>
    <n v="13.2"/>
    <n v="44.12"/>
    <n v="30.61"/>
    <n v="17.43"/>
    <n v="6"/>
    <n v="6"/>
    <n v="0"/>
    <n v="79555.131999999998"/>
    <s v="Industrial Goods"/>
  </r>
  <r>
    <s v="United Technologies Senior Unsecured (Domestic)"/>
    <s v="Q4 2007"/>
    <x v="3"/>
    <n v="39447"/>
    <n v="0.76"/>
    <n v="1.3"/>
    <n v="0.89"/>
    <n v="12.09"/>
    <n v="9.25"/>
    <n v="10.3"/>
    <n v="174"/>
    <n v="39.130000000000003"/>
    <n v="35.99"/>
    <n v="25.51"/>
    <n v="14.69"/>
    <n v="41.08"/>
    <n v="29.12"/>
    <n v="16.760000000000002"/>
    <n v="6"/>
    <n v="6"/>
    <n v="0"/>
    <n v="75280.687399999995"/>
    <s v="Industrial Goods"/>
  </r>
  <r>
    <s v="United Technologies Senior Unsecured (Domestic)"/>
    <s v="Q1 2008"/>
    <x v="3"/>
    <n v="39538"/>
    <n v="0.82"/>
    <n v="1.39"/>
    <n v="0.95"/>
    <n v="12.08"/>
    <n v="10.33"/>
    <n v="10.15"/>
    <n v="165"/>
    <n v="37.83"/>
    <n v="35.51"/>
    <n v="24.59"/>
    <n v="14.05"/>
    <n v="44.38"/>
    <n v="30.74"/>
    <n v="17.559999999999999"/>
    <n v="6"/>
    <n v="6"/>
    <n v="0"/>
    <n v="66975.874800000005"/>
    <s v="Industrial Goods"/>
  </r>
  <r>
    <s v="United Technologies Senior Unsecured (Domestic)"/>
    <s v="Q2 2008"/>
    <x v="3"/>
    <n v="39629"/>
    <n v="0.84"/>
    <n v="1.44"/>
    <n v="0.98"/>
    <n v="13.78"/>
    <n v="11.71"/>
    <n v="11.93"/>
    <n v="176"/>
    <n v="37.47"/>
    <n v="35.450000000000003"/>
    <n v="24.13"/>
    <n v="13.86"/>
    <n v="46.92"/>
    <n v="31.94"/>
    <n v="18.350000000000001"/>
    <n v="6"/>
    <n v="6"/>
    <n v="0"/>
    <n v="59500.814899999998"/>
    <s v="Industrial Goods"/>
  </r>
  <r>
    <s v="United Technologies Senior Unsecured (Domestic)"/>
    <s v="Q3 2008"/>
    <x v="3"/>
    <n v="39721"/>
    <n v="0.76"/>
    <n v="1.36"/>
    <n v="0.89"/>
    <n v="13.42"/>
    <n v="11.64"/>
    <n v="11.58"/>
    <n v="177"/>
    <n v="37.11"/>
    <n v="36.799999999999997"/>
    <n v="25.03"/>
    <n v="14.28"/>
    <n v="47.05"/>
    <n v="32"/>
    <n v="18.260000000000002"/>
    <n v="6"/>
    <n v="6"/>
    <n v="0"/>
    <n v="57093.999900000003"/>
    <s v="Industrial Goods"/>
  </r>
  <r>
    <s v="United Technologies Senior Unsecured (Domestic)"/>
    <s v="Q4 2008"/>
    <x v="3"/>
    <n v="39813"/>
    <n v="0.8"/>
    <n v="1.51"/>
    <n v="0.94"/>
    <n v="12.59"/>
    <n v="9.93"/>
    <n v="10.54"/>
    <n v="171"/>
    <n v="27.73"/>
    <n v="55.16"/>
    <n v="32.869999999999997"/>
    <n v="16.43"/>
    <n v="67.8"/>
    <n v="40.409999999999997"/>
    <n v="20.190000000000001"/>
    <n v="6"/>
    <n v="6"/>
    <n v="0"/>
    <n v="50209.371200000001"/>
    <s v="Industrial Goods"/>
  </r>
  <r>
    <s v="United Technologies Senior Unsecured (Domestic)"/>
    <s v="Q1 2009"/>
    <x v="3"/>
    <n v="39903"/>
    <n v="0.89"/>
    <n v="1.5"/>
    <n v="1.05"/>
    <n v="8.89"/>
    <n v="7.72"/>
    <n v="7.14"/>
    <n v="175"/>
    <n v="28.86"/>
    <n v="55.49"/>
    <n v="33.729999999999997"/>
    <n v="17"/>
    <n v="64.5"/>
    <n v="39.21"/>
    <n v="19.760000000000002"/>
    <n v="6"/>
    <n v="6"/>
    <n v="0"/>
    <n v="40488.692999999999"/>
    <s v="Industrial Goods"/>
  </r>
  <r>
    <s v="United Technologies Senior Unsecured (Domestic)"/>
    <s v="Q2 2009"/>
    <x v="3"/>
    <n v="39994"/>
    <n v="0.85"/>
    <n v="1.6"/>
    <n v="1.01"/>
    <n v="10.96"/>
    <n v="9.7100000000000009"/>
    <n v="9.25"/>
    <n v="177"/>
    <n v="30.73"/>
    <n v="47.38"/>
    <n v="29.84"/>
    <n v="15.42"/>
    <n v="58.76"/>
    <n v="37.01"/>
    <n v="19.13"/>
    <n v="6"/>
    <n v="6"/>
    <n v="0"/>
    <n v="48908.565900000001"/>
    <s v="Industrial Goods"/>
  </r>
  <r>
    <s v="United Technologies Senior Unsecured (Domestic)"/>
    <s v="Q3 2009"/>
    <x v="3"/>
    <n v="40086"/>
    <n v="0.75"/>
    <n v="1.61"/>
    <n v="0.9"/>
    <n v="12.28"/>
    <n v="11.07"/>
    <n v="10.42"/>
    <n v="170"/>
    <n v="32.11"/>
    <n v="44.43"/>
    <n v="29.02"/>
    <n v="15.16"/>
    <n v="53.1"/>
    <n v="34.68"/>
    <n v="18.12"/>
    <n v="6"/>
    <n v="6"/>
    <n v="0"/>
    <n v="57124.276700000002"/>
    <s v="Industrial Goods"/>
  </r>
  <r>
    <s v="United Technologies Senior Unsecured (Domestic)"/>
    <s v="Q4 2009"/>
    <x v="3"/>
    <n v="40178"/>
    <n v="0.69"/>
    <n v="1.51"/>
    <n v="0.82"/>
    <n v="11.69"/>
    <n v="9.7100000000000009"/>
    <n v="9.8699999999999992"/>
    <n v="183"/>
    <n v="35.99"/>
    <n v="38.61"/>
    <n v="26.52"/>
    <n v="14.81"/>
    <n v="45.56"/>
    <n v="31.3"/>
    <n v="17.47"/>
    <n v="6"/>
    <n v="6"/>
    <n v="0"/>
    <n v="65019.262199999997"/>
    <s v="Industrial Goods"/>
  </r>
  <r>
    <s v="United Technologies Senior Unsecured (Domestic)"/>
    <s v="Q1 2010"/>
    <x v="3"/>
    <n v="40268"/>
    <n v="0.89"/>
    <n v="1.77"/>
    <n v="1.06"/>
    <n v="9.9499999999999993"/>
    <n v="8.9600000000000009"/>
    <n v="8.19"/>
    <n v="186"/>
    <n v="34.19"/>
    <n v="46.96"/>
    <n v="30.08"/>
    <n v="17.13"/>
    <n v="56.11"/>
    <n v="35.94"/>
    <n v="20.47"/>
    <n v="6"/>
    <n v="6"/>
    <n v="0"/>
    <n v="68684.022299999997"/>
    <s v="Industrial Goods"/>
  </r>
  <r>
    <s v="United Technologies Senior Unsecured (Domestic)"/>
    <s v="Q2 2010"/>
    <x v="3"/>
    <n v="40359"/>
    <n v="0.85"/>
    <n v="1.73"/>
    <n v="1.01"/>
    <n v="11.57"/>
    <n v="10.49"/>
    <n v="9.8000000000000007"/>
    <n v="192"/>
    <n v="34.17"/>
    <n v="48"/>
    <n v="30.44"/>
    <n v="17.21"/>
    <n v="57.69"/>
    <n v="36.58"/>
    <n v="20.68"/>
    <n v="6"/>
    <n v="6"/>
    <n v="0"/>
    <n v="60305.915300000001"/>
    <s v="Industrial Goods"/>
  </r>
  <r>
    <s v="United Technologies Senior Unsecured (Domestic)"/>
    <s v="Q3 2010"/>
    <x v="3"/>
    <n v="40451"/>
    <n v="0.77"/>
    <n v="1.72"/>
    <n v="0.92"/>
    <n v="12.47"/>
    <n v="11.25"/>
    <n v="10.59"/>
    <n v="182"/>
    <n v="35.04"/>
    <n v="44.62"/>
    <n v="28.88"/>
    <n v="16.61"/>
    <n v="54.5"/>
    <n v="35.28"/>
    <n v="20.28"/>
    <n v="6"/>
    <n v="6"/>
    <n v="0"/>
    <n v="65774.287299999996"/>
    <s v="Industrial Goods"/>
  </r>
  <r>
    <s v="United Technologies Senior Unsecured (Domestic)"/>
    <s v="Q4 2010"/>
    <x v="3"/>
    <n v="40543"/>
    <n v="0.73"/>
    <n v="1.43"/>
    <n v="0.86"/>
    <n v="13.18"/>
    <n v="10.61"/>
    <n v="11.1"/>
    <n v="167"/>
    <n v="36.56"/>
    <n v="44.2"/>
    <n v="30.39"/>
    <n v="17.11"/>
    <n v="45.43"/>
    <n v="31.24"/>
    <n v="17.59"/>
    <n v="6"/>
    <n v="6"/>
    <n v="0"/>
    <n v="72522.295700000002"/>
    <s v="Industrial Goods"/>
  </r>
  <r>
    <s v="United Technologies Senior Unsecured (Domestic)"/>
    <s v="Q1 2011"/>
    <x v="3"/>
    <n v="40633"/>
    <n v="0.7"/>
    <n v="1.43"/>
    <n v="0.82"/>
    <n v="12.15"/>
    <n v="10.78"/>
    <n v="10.23"/>
    <n v="165"/>
    <n v="36.47"/>
    <n v="42.59"/>
    <n v="29.43"/>
    <n v="16.46"/>
    <n v="44.73"/>
    <n v="30.91"/>
    <n v="17.29"/>
    <n v="6"/>
    <n v="6"/>
    <n v="0"/>
    <n v="77476.9231"/>
    <s v="Industrial Goods"/>
  </r>
  <r>
    <s v="United Technologies Senior Unsecured (Domestic)"/>
    <s v="Q2 2011"/>
    <x v="3"/>
    <n v="40724"/>
    <n v="0.67"/>
    <n v="1.5"/>
    <n v="0.79"/>
    <n v="14.97"/>
    <n v="13.32"/>
    <n v="13.11"/>
    <n v="164"/>
    <n v="36.56"/>
    <n v="39.409999999999997"/>
    <n v="26.75"/>
    <n v="15.27"/>
    <n v="47.32"/>
    <n v="32.119999999999997"/>
    <n v="18.34"/>
    <n v="6"/>
    <n v="6"/>
    <n v="0"/>
    <n v="80430.181500000006"/>
    <s v="Industrial Goods"/>
  </r>
  <r>
    <s v="United Technologies Senior Unsecured (Domestic)"/>
    <s v="Q3 2011"/>
    <x v="3"/>
    <n v="40816"/>
    <n v="0.59"/>
    <n v="1.45"/>
    <n v="0.69"/>
    <n v="15.01"/>
    <n v="13.44"/>
    <n v="12.96"/>
    <n v="166"/>
    <n v="36.47"/>
    <n v="39.729999999999997"/>
    <n v="26.93"/>
    <n v="15.34"/>
    <n v="47.52"/>
    <n v="32.21"/>
    <n v="18.34"/>
    <n v="6"/>
    <n v="6"/>
    <n v="0"/>
    <n v="63752.328399999999"/>
    <s v="Industrial Goods"/>
  </r>
  <r>
    <s v="United Technologies Senior Unsecured (Domestic)"/>
    <s v="Q4 2011"/>
    <x v="3"/>
    <n v="40908"/>
    <n v="0.47"/>
    <n v="1.31"/>
    <n v="0.55000000000000004"/>
    <n v="12.12"/>
    <n v="9.82"/>
    <n v="10.42"/>
    <n v="177"/>
    <n v="35.61"/>
    <n v="40.99"/>
    <n v="28.41"/>
    <n v="15.46"/>
    <n v="44.27"/>
    <n v="30.68"/>
    <n v="16.7"/>
    <n v="6"/>
    <n v="6"/>
    <n v="0"/>
    <n v="66308.856"/>
    <s v="Industrial Goods"/>
  </r>
  <r>
    <s v="United Technologies Senior Unsecured (Domestic)"/>
    <s v="Q1 2012"/>
    <x v="3"/>
    <n v="40999"/>
    <n v="0.38"/>
    <n v="1.25"/>
    <n v="0.45"/>
    <n v="12.38"/>
    <n v="10.91"/>
    <n v="10.45"/>
    <n v="164"/>
    <n v="36.44"/>
    <n v="39.89"/>
    <n v="28.26"/>
    <n v="15.38"/>
    <n v="41.15"/>
    <n v="29.15"/>
    <n v="15.86"/>
    <n v="6"/>
    <n v="6"/>
    <n v="0"/>
    <n v="75588.045100000003"/>
    <s v="Industrial Goods"/>
  </r>
  <r>
    <s v="United Technologies Senior Unsecured (Domestic)"/>
    <s v="Q2 2012"/>
    <x v="3"/>
    <n v="41090"/>
    <n v="1.61"/>
    <n v="2.63"/>
    <n v="1.87"/>
    <n v="13.07"/>
    <n v="11.49"/>
    <n v="11.47"/>
    <n v="190"/>
    <n v="30.28"/>
    <n v="85.34"/>
    <n v="45.77"/>
    <n v="27.39"/>
    <n v="86.47"/>
    <n v="46.37"/>
    <n v="27.76"/>
    <n v="6"/>
    <n v="6"/>
    <n v="0"/>
    <n v="68867.289900000003"/>
    <s v="Industrial Goods"/>
  </r>
  <r>
    <s v="United Technologies Senior Unsecured (Domestic)"/>
    <s v="Q3 2012"/>
    <x v="3"/>
    <n v="41182"/>
    <n v="2.46"/>
    <n v="3.69"/>
    <n v="2.89"/>
    <n v="9.4700000000000006"/>
    <n v="8.1"/>
    <n v="7.85"/>
    <n v="260"/>
    <n v="27.14"/>
    <n v="88.93"/>
    <n v="42.54"/>
    <n v="25.46"/>
    <n v="109.03"/>
    <n v="52.16"/>
    <n v="31.21"/>
    <n v="6"/>
    <n v="6"/>
    <n v="0"/>
    <n v="71756.271099999998"/>
    <s v="Industrial Goods"/>
  </r>
  <r>
    <s v="United Technologies Senior Unsecured (Domestic)"/>
    <s v="Q4 2012"/>
    <x v="3"/>
    <n v="41274"/>
    <n v="2"/>
    <n v="3.02"/>
    <n v="2.39"/>
    <n v="7.99"/>
    <n v="5.61"/>
    <n v="6.28"/>
    <n v="279"/>
    <n v="28.98"/>
    <n v="79.09"/>
    <n v="42.74"/>
    <n v="24.16"/>
    <n v="85.04"/>
    <n v="45.96"/>
    <n v="25.97"/>
    <n v="6"/>
    <n v="6"/>
    <n v="0"/>
    <n v="75354.806500000006"/>
    <s v="Industrial Goods"/>
  </r>
  <r>
    <s v="United Technologies Senior Unsecured (Domestic)"/>
    <s v="Q1 2013"/>
    <x v="3"/>
    <n v="41364"/>
    <n v="1.88"/>
    <n v="2.86"/>
    <n v="2.2599999999999998"/>
    <n v="9.61"/>
    <n v="8.26"/>
    <n v="7.87"/>
    <n v="255"/>
    <n v="29.59"/>
    <n v="77.55"/>
    <n v="42.6"/>
    <n v="24.37"/>
    <n v="82.05"/>
    <n v="45.07"/>
    <n v="25.79"/>
    <n v="6"/>
    <n v="6"/>
    <n v="0"/>
    <n v="85890.265299999999"/>
    <s v="Industrial Goods"/>
  </r>
  <r>
    <s v="United Technologies Senior Unsecured (Domestic)"/>
    <s v="Q2 2013"/>
    <x v="3"/>
    <n v="41455"/>
    <n v="1.66"/>
    <n v="2.61"/>
    <n v="2.02"/>
    <n v="10.83"/>
    <n v="9.27"/>
    <n v="9.2200000000000006"/>
    <n v="272"/>
    <n v="30.41"/>
    <n v="71.38"/>
    <n v="40.590000000000003"/>
    <n v="22.96"/>
    <n v="75.87"/>
    <n v="43.14"/>
    <n v="24.4"/>
    <n v="6"/>
    <n v="6"/>
    <n v="0"/>
    <n v="85273.315700000006"/>
    <s v="Industrial Goods"/>
  </r>
  <r>
    <s v="United Technologies Senior Unsecured (Domestic)"/>
    <s v="Q3 2013"/>
    <x v="3"/>
    <n v="41547"/>
    <n v="1.59"/>
    <n v="2.46"/>
    <n v="1.92"/>
    <n v="11.36"/>
    <n v="9.6199999999999992"/>
    <n v="9.5399999999999991"/>
    <n v="248"/>
    <n v="31.64"/>
    <n v="65.86"/>
    <n v="38.619999999999997"/>
    <n v="21.9"/>
    <n v="70.53"/>
    <n v="41.36"/>
    <n v="23.46"/>
    <n v="6"/>
    <n v="6"/>
    <n v="0"/>
    <n v="98933.6875"/>
    <s v="Industrial Goods"/>
  </r>
  <r>
    <s v="United Technologies Senior Unsecured (Domestic)"/>
    <s v="Q4 2013"/>
    <x v="3"/>
    <n v="41639"/>
    <n v="1.42"/>
    <n v="2.2000000000000002"/>
    <n v="1.7"/>
    <n v="10.87"/>
    <n v="8.24"/>
    <n v="9"/>
    <n v="259"/>
    <n v="35.17"/>
    <n v="59.23"/>
    <n v="36.85"/>
    <n v="21.79"/>
    <n v="60.73"/>
    <n v="37.78"/>
    <n v="22.34"/>
    <n v="6"/>
    <n v="6"/>
    <n v="0"/>
    <n v="104318.8668"/>
    <s v="Industrial Goods"/>
  </r>
  <r>
    <s v="United Technologies Senior Unsecured (Domestic)"/>
    <s v="Q1 2014"/>
    <x v="3"/>
    <n v="41729"/>
    <n v="1.4"/>
    <n v="2.15"/>
    <n v="1.67"/>
    <n v="10.56"/>
    <n v="8.9600000000000009"/>
    <n v="8.6300000000000008"/>
    <n v="243"/>
    <n v="35.42"/>
    <n v="58.34"/>
    <n v="36.64"/>
    <n v="21.64"/>
    <n v="59.24"/>
    <n v="37.200000000000003"/>
    <n v="21.97"/>
    <n v="6"/>
    <n v="6"/>
    <n v="0"/>
    <n v="107110.8885"/>
    <s v="Industrial Goods"/>
  </r>
  <r>
    <s v="United Technologies Senior Unsecured (Domestic)"/>
    <s v="Q2 2014"/>
    <x v="3"/>
    <n v="41820"/>
    <n v="1.37"/>
    <n v="2.19"/>
    <n v="1.65"/>
    <n v="11.52"/>
    <n v="9.59"/>
    <n v="9.61"/>
    <n v="245"/>
    <n v="36.67"/>
    <n v="50.47"/>
    <n v="32.19"/>
    <n v="19.36"/>
    <n v="56.8"/>
    <n v="36.22"/>
    <n v="21.78"/>
    <n v="6"/>
    <n v="6"/>
    <n v="0"/>
    <n v="105614.81630000001"/>
    <s v="Industrial Goods"/>
  </r>
  <r>
    <s v="United Technologies Senior Unsecured (Domestic)"/>
    <s v="Q3 2014"/>
    <x v="3"/>
    <n v="41912"/>
    <n v="1.33"/>
    <n v="2.13"/>
    <n v="1.59"/>
    <n v="12.89"/>
    <n v="11.22"/>
    <n v="11.11"/>
    <n v="235"/>
    <n v="37.1"/>
    <n v="50.26"/>
    <n v="32.159999999999997"/>
    <n v="19.46"/>
    <n v="56.28"/>
    <n v="36.01"/>
    <n v="21.79"/>
    <n v="6"/>
    <n v="6"/>
    <n v="0"/>
    <n v="96271.119099999996"/>
    <s v="Industrial Goods"/>
  </r>
  <r>
    <s v="United Technologies Senior Unsecured (Domestic)"/>
    <s v="Q4 2014"/>
    <x v="3"/>
    <n v="42004"/>
    <n v="1.3"/>
    <n v="2.11"/>
    <n v="1.55"/>
    <n v="7.29"/>
    <n v="5.79"/>
    <n v="6.05"/>
    <n v="377"/>
    <n v="34.22"/>
    <n v="54.38"/>
    <n v="33.94"/>
    <n v="19.5"/>
    <n v="60.24"/>
    <n v="37.590000000000003"/>
    <n v="21.6"/>
    <n v="6"/>
    <n v="6"/>
    <n v="0"/>
    <n v="104578.125"/>
    <s v="Industrial Goods"/>
  </r>
  <r>
    <s v="United Technologies Senior Unsecured (Domestic)"/>
    <s v="Q1 2015"/>
    <x v="3"/>
    <n v="42094"/>
    <n v="1.49"/>
    <n v="2.33"/>
    <n v="1.77"/>
    <n v="11.05"/>
    <n v="9.3800000000000008"/>
    <n v="9.1300000000000008"/>
    <n v="239"/>
    <n v="31.37"/>
    <n v="58.77"/>
    <n v="34.049999999999997"/>
    <n v="19.5"/>
    <n v="72.58"/>
    <n v="42.06"/>
    <n v="24.08"/>
    <n v="6"/>
    <n v="6"/>
    <n v="0"/>
    <n v="104331.65029999999"/>
    <s v="Industrial Goods"/>
  </r>
  <r>
    <s v="United Technologies Senior Unsecured (Domestic)"/>
    <s v="Q2 2015"/>
    <x v="3"/>
    <n v="42185"/>
    <n v="1.46"/>
    <n v="2.37"/>
    <n v="1.74"/>
    <n v="11.72"/>
    <n v="10.119999999999999"/>
    <n v="9.86"/>
    <n v="245"/>
    <n v="32.74"/>
    <n v="60.77"/>
    <n v="35.75"/>
    <n v="21.01"/>
    <n v="69.98"/>
    <n v="41.17"/>
    <n v="24.19"/>
    <n v="6"/>
    <n v="7"/>
    <n v="0"/>
    <n v="98794.007899999997"/>
    <s v="Industrial Goods"/>
  </r>
  <r>
    <s v="United Technologies Senior Unsecured (Domestic)"/>
    <s v="Q3 2015"/>
    <x v="0"/>
    <n v="42277"/>
    <n v="1.56"/>
    <n v="2.4700000000000002"/>
    <n v="1.87"/>
    <n v="12.31"/>
    <n v="10.47"/>
    <n v="10.32"/>
    <n v="223"/>
    <n v="33.130000000000003"/>
    <n v="60.37"/>
    <n v="35.42"/>
    <n v="21.09"/>
    <n v="70.430000000000007"/>
    <n v="41.33"/>
    <n v="24.6"/>
    <n v="7"/>
    <n v="7"/>
    <n v="1"/>
    <n v="78935.993199999997"/>
    <s v="Industrial Goods"/>
  </r>
  <r>
    <s v="United Technologies Senior Unsecured (Domestic)"/>
    <s v="Q4 2015"/>
    <x v="0"/>
    <n v="42369"/>
    <n v="1.47"/>
    <n v="2.8"/>
    <n v="1.83"/>
    <n v="3.59"/>
    <n v="1.01"/>
    <n v="1.65"/>
    <n v="238"/>
    <n v="31.27"/>
    <n v="66.7"/>
    <n v="39.119999999999997"/>
    <n v="22.08"/>
    <n v="70.510000000000005"/>
    <n v="41.35"/>
    <n v="23.35"/>
    <n v="7"/>
    <n v="7"/>
    <n v="0"/>
    <n v="80539.708100000003"/>
    <s v="Industrial Goods"/>
  </r>
  <r>
    <s v="United Technologies Senior Unsecured (Domestic)"/>
    <s v="Q1 2016"/>
    <x v="0"/>
    <n v="42460"/>
    <n v="1.78"/>
    <n v="3.27"/>
    <n v="2.2400000000000002"/>
    <n v="10"/>
    <n v="8.5"/>
    <n v="8.07"/>
    <n v="241"/>
    <n v="32.01"/>
    <n v="72.22"/>
    <n v="40.86"/>
    <n v="24.49"/>
    <n v="76.760000000000005"/>
    <n v="43.43"/>
    <n v="26.03"/>
    <n v="7"/>
    <n v="7"/>
    <n v="0"/>
    <n v="83770.255000000005"/>
    <s v="Industrial Goods"/>
  </r>
  <r>
    <s v="United Technologies Senior Unsecured (Domestic)"/>
    <s v="Q2 2016"/>
    <x v="0"/>
    <n v="42551"/>
    <n v="1.78"/>
    <n v="3.23"/>
    <n v="2.2599999999999998"/>
    <n v="11.42"/>
    <n v="9.68"/>
    <n v="9.42"/>
    <n v="248"/>
    <n v="32.51"/>
    <n v="65.02"/>
    <n v="37.630000000000003"/>
    <n v="22.5"/>
    <n v="72.790000000000006"/>
    <n v="42.13"/>
    <n v="25.19"/>
    <n v="7"/>
    <n v="7"/>
    <n v="0"/>
    <n v="85826.858600000007"/>
    <s v="Industrial Goods"/>
  </r>
  <r>
    <s v="L Brands Senior Unsecured (Domestic)"/>
    <s v="Q2 2009"/>
    <x v="9"/>
    <n v="39662"/>
    <n v="1.36"/>
    <n v="2.7"/>
    <n v="1.79"/>
    <n v="5.74"/>
    <n v="2.91"/>
    <n v="3.96"/>
    <n v="47"/>
    <n v="30.39"/>
    <n v="131.91999999999999"/>
    <n v="56.79"/>
    <n v="40.090000000000003"/>
    <n v="132.29"/>
    <n v="56.95"/>
    <n v="40.200000000000003"/>
    <n v="12"/>
    <n v="12"/>
    <n v="0"/>
    <n v="5461.29"/>
    <s v="Services"/>
  </r>
  <r>
    <s v="L Brands Senior Unsecured (Domestic)"/>
    <s v="Q3 2009"/>
    <x v="9"/>
    <n v="39753"/>
    <n v="1.81"/>
    <n v="2.74"/>
    <n v="2.38"/>
    <n v="2.8"/>
    <n v="-0.25"/>
    <n v="0.93"/>
    <n v="44"/>
    <n v="27.58"/>
    <n v="148.26"/>
    <n v="59.72"/>
    <n v="40.909999999999997"/>
    <n v="148.26"/>
    <n v="59.72"/>
    <n v="40.909999999999997"/>
    <n v="12"/>
    <n v="12"/>
    <n v="0"/>
    <n v="3905.48"/>
    <s v="Services"/>
  </r>
  <r>
    <s v="L Brands Senior Unsecured (Domestic)"/>
    <s v="Q4 2009"/>
    <x v="9"/>
    <n v="39844"/>
    <n v="1.85"/>
    <n v="4.92"/>
    <n v="2.93"/>
    <n v="5.52"/>
    <n v="3.88"/>
    <n v="3.44"/>
    <n v="44.6"/>
    <n v="26.88"/>
    <n v="154.51"/>
    <n v="60.71"/>
    <n v="41.55"/>
    <n v="154.51"/>
    <n v="60.71"/>
    <n v="41.55"/>
    <n v="12"/>
    <n v="11"/>
    <n v="0"/>
    <n v="2542.3200000000002"/>
    <s v="Services"/>
  </r>
  <r>
    <s v="L Brands Senior Unsecured (Domestic)"/>
    <s v="Q1 2010"/>
    <x v="6"/>
    <n v="39935"/>
    <n v="2.46"/>
    <n v="6.51"/>
    <n v="4.41"/>
    <n v="2.56"/>
    <n v="1.74"/>
    <n v="1.05"/>
    <n v="62"/>
    <n v="27.53"/>
    <n v="157.53"/>
    <n v="61.17"/>
    <n v="43.37"/>
    <n v="157.53"/>
    <n v="61.17"/>
    <n v="43.37"/>
    <n v="11"/>
    <n v="11"/>
    <n v="-1"/>
    <n v="3574.2"/>
    <s v="Services"/>
  </r>
  <r>
    <s v="L Brands Senior Unsecured (Domestic)"/>
    <s v="Q2 2010"/>
    <x v="6"/>
    <n v="40026"/>
    <n v="2.17"/>
    <n v="7.79"/>
    <n v="4.08"/>
    <n v="4.4000000000000004"/>
    <n v="3.6"/>
    <n v="2.72"/>
    <n v="58"/>
    <n v="26.11"/>
    <n v="173.29"/>
    <n v="63.41"/>
    <n v="45.25"/>
    <n v="173.29"/>
    <n v="63.41"/>
    <n v="45.25"/>
    <n v="11"/>
    <n v="11"/>
    <n v="0"/>
    <n v="4166.68"/>
    <s v="Services"/>
  </r>
  <r>
    <s v="L Brands Senior Unsecured (Domestic)"/>
    <s v="Q3 2010"/>
    <x v="6"/>
    <n v="40117"/>
    <n v="2.34"/>
    <n v="6.62"/>
    <n v="4.3899999999999997"/>
    <n v="2.79"/>
    <n v="1.66"/>
    <n v="1.05"/>
    <n v="56"/>
    <n v="26.88"/>
    <n v="154.41999999999999"/>
    <n v="60.7"/>
    <n v="41.53"/>
    <n v="154.41999999999999"/>
    <n v="60.7"/>
    <n v="41.53"/>
    <n v="11"/>
    <n v="11"/>
    <n v="0"/>
    <n v="5667.2"/>
    <s v="Services"/>
  </r>
  <r>
    <s v="L Brands Senior Unsecured (Domestic)"/>
    <s v="Q4 2010"/>
    <x v="6"/>
    <n v="40208"/>
    <n v="0.73"/>
    <n v="3.14"/>
    <n v="1.06"/>
    <n v="11.27"/>
    <n v="10.58"/>
    <n v="9.5500000000000007"/>
    <n v="61.3"/>
    <n v="30.43"/>
    <n v="124.68"/>
    <n v="55.49"/>
    <n v="37.96"/>
    <n v="124.68"/>
    <n v="55.49"/>
    <n v="37.96"/>
    <n v="11"/>
    <n v="12"/>
    <n v="0"/>
    <n v="6143.46"/>
    <s v="Services"/>
  </r>
  <r>
    <s v="L Brands Senior Unsecured (Domestic)"/>
    <s v="Q1 2011"/>
    <x v="9"/>
    <n v="40299"/>
    <n v="0.96"/>
    <n v="2.5499999999999998"/>
    <n v="1.35"/>
    <n v="4.62"/>
    <n v="3.9"/>
    <n v="3.03"/>
    <n v="61"/>
    <n v="29.99"/>
    <n v="127.62"/>
    <n v="56.07"/>
    <n v="38.270000000000003"/>
    <n v="127.62"/>
    <n v="56.07"/>
    <n v="38.270000000000003"/>
    <n v="12"/>
    <n v="12"/>
    <n v="1"/>
    <n v="8710"/>
    <s v="Services"/>
  </r>
  <r>
    <s v="L Brands Senior Unsecured (Domestic)"/>
    <s v="Q2 2011"/>
    <x v="9"/>
    <n v="40390"/>
    <n v="0.84"/>
    <n v="2.38"/>
    <n v="1.1599999999999999"/>
    <n v="6.53"/>
    <n v="5.24"/>
    <n v="4.63"/>
    <n v="51"/>
    <n v="30.84"/>
    <n v="122.14"/>
    <n v="54.98"/>
    <n v="37.67"/>
    <n v="122.14"/>
    <n v="54.98"/>
    <n v="37.67"/>
    <n v="12"/>
    <n v="12"/>
    <n v="0"/>
    <n v="8281.7199999999993"/>
    <s v="Services"/>
  </r>
  <r>
    <s v="L Brands Senior Unsecured (Domestic)"/>
    <s v="Q3 2011"/>
    <x v="9"/>
    <n v="40481"/>
    <n v="0.99"/>
    <n v="2.1800000000000002"/>
    <n v="1.32"/>
    <n v="5.13"/>
    <n v="3.31"/>
    <n v="3.1"/>
    <n v="48"/>
    <n v="29.65"/>
    <n v="123.24"/>
    <n v="55.2"/>
    <n v="36.549999999999997"/>
    <n v="123.24"/>
    <n v="55.2"/>
    <n v="36.549999999999997"/>
    <n v="12"/>
    <n v="12"/>
    <n v="0"/>
    <n v="9434.19"/>
    <s v="Services"/>
  </r>
  <r>
    <s v="L Brands Senior Unsecured (Domestic)"/>
    <s v="Q4 2011"/>
    <x v="9"/>
    <n v="40572"/>
    <n v="0.82"/>
    <n v="1.95"/>
    <n v="1.07"/>
    <n v="16.91"/>
    <n v="15.31"/>
    <n v="14.77"/>
    <n v="48.3"/>
    <n v="22.88"/>
    <n v="169.74"/>
    <n v="62.93"/>
    <n v="38.86"/>
    <n v="169.74"/>
    <n v="62.93"/>
    <n v="38.86"/>
    <n v="12"/>
    <n v="12"/>
    <n v="0"/>
    <n v="9283.32"/>
    <s v="Services"/>
  </r>
  <r>
    <s v="L Brands Senior Unsecured (Domestic)"/>
    <s v="Q1 2012"/>
    <x v="9"/>
    <n v="40663"/>
    <n v="1.1399999999999999"/>
    <n v="2.67"/>
    <n v="1.48"/>
    <n v="5.73"/>
    <n v="4.33"/>
    <n v="3.95"/>
    <n v="55"/>
    <n v="16.07"/>
    <n v="311.45"/>
    <n v="75.7"/>
    <n v="50.04"/>
    <n v="311.45"/>
    <n v="75.7"/>
    <n v="50.04"/>
    <n v="12"/>
    <n v="12"/>
    <n v="0"/>
    <n v="12677.28"/>
    <s v="Services"/>
  </r>
  <r>
    <s v="L Brands Senior Unsecured (Domestic)"/>
    <s v="Q2 2012"/>
    <x v="9"/>
    <n v="40754"/>
    <n v="1.49"/>
    <n v="2.77"/>
    <n v="1.95"/>
    <n v="4.5599999999999996"/>
    <n v="3.23"/>
    <n v="3.03"/>
    <n v="64"/>
    <n v="9.6199999999999992"/>
    <n v="563.84"/>
    <n v="84.94"/>
    <n v="54.22"/>
    <n v="563.84"/>
    <n v="84.94"/>
    <n v="54.22"/>
    <n v="12"/>
    <n v="12"/>
    <n v="0"/>
    <n v="11395.86"/>
    <s v="Services"/>
  </r>
  <r>
    <s v="L Brands Senior Unsecured (Domestic)"/>
    <s v="Q3 2012"/>
    <x v="9"/>
    <n v="40845"/>
    <n v="1.78"/>
    <n v="2.7"/>
    <n v="2.3199999999999998"/>
    <n v="4.38"/>
    <n v="1.63"/>
    <n v="2.91"/>
    <n v="64"/>
    <n v="7.98"/>
    <n v="678.69"/>
    <n v="87.16"/>
    <n v="54.26"/>
    <n v="678.69"/>
    <n v="87.16"/>
    <n v="54.26"/>
    <n v="12"/>
    <n v="12"/>
    <n v="0"/>
    <n v="13035.33"/>
    <s v="Services"/>
  </r>
  <r>
    <s v="Centene Senior Unsecured (Domestic)"/>
    <s v="Q1 2007"/>
    <x v="8"/>
    <n v="39172"/>
    <n v="-2.0499999999999998"/>
    <n v="3.84"/>
    <n v="-2.93"/>
    <n v="7.05"/>
    <n v="2.3199999999999998"/>
    <n v="5.05"/>
    <n v="3.1"/>
    <n v="38.04"/>
    <n v="54.24"/>
    <n v="35.11"/>
    <n v="20.63"/>
    <n v="54.5"/>
    <n v="35.28"/>
    <n v="20.73"/>
    <n v="13"/>
    <n v="13"/>
    <n v="0"/>
    <n v="911.98030000000006"/>
    <s v="Healthcare"/>
  </r>
  <r>
    <s v="Centene Senior Unsecured (Domestic)"/>
    <s v="Q2 2007"/>
    <x v="8"/>
    <n v="39263"/>
    <n v="-0.93"/>
    <n v="3.34"/>
    <n v="-1.31"/>
    <n v="4.93"/>
    <n v="1.47"/>
    <n v="3.33"/>
    <n v="4.2"/>
    <n v="37.24"/>
    <n v="51.19"/>
    <n v="33.799999999999997"/>
    <n v="19.059999999999999"/>
    <n v="51.44"/>
    <n v="33.97"/>
    <n v="19.16"/>
    <n v="13"/>
    <n v="13"/>
    <n v="0"/>
    <n v="935.28510000000006"/>
    <s v="Healthcare"/>
  </r>
  <r>
    <s v="Centene Senior Unsecured (Domestic)"/>
    <s v="Q3 2007"/>
    <x v="8"/>
    <n v="39355"/>
    <n v="-1.36"/>
    <n v="3.18"/>
    <n v="-1.9"/>
    <n v="7.5"/>
    <n v="4.53"/>
    <n v="5.73"/>
    <n v="4.2"/>
    <n v="37.61"/>
    <n v="49.23"/>
    <n v="32.94"/>
    <n v="18.52"/>
    <n v="49.48"/>
    <n v="33.1"/>
    <n v="18.61"/>
    <n v="13"/>
    <n v="13"/>
    <n v="0"/>
    <n v="935.60860000000002"/>
    <s v="Healthcare"/>
  </r>
  <r>
    <s v="Centene Senior Unsecured (Domestic)"/>
    <s v="Q4 2007"/>
    <x v="8"/>
    <n v="39447"/>
    <n v="-1.3"/>
    <n v="3.88"/>
    <n v="-1.98"/>
    <n v="1.75"/>
    <n v="-1.21"/>
    <n v="-0.06"/>
    <n v="4.0999999999999996"/>
    <n v="37"/>
    <n v="49.73"/>
    <n v="33.159999999999997"/>
    <n v="18.399999999999999"/>
    <n v="49.96"/>
    <n v="33.32"/>
    <n v="18.489999999999998"/>
    <n v="13"/>
    <n v="13"/>
    <n v="0"/>
    <n v="1198.2454"/>
    <s v="Healthcare"/>
  </r>
  <r>
    <s v="Centene Senior Unsecured (Domestic)"/>
    <s v="Q1 2008"/>
    <x v="8"/>
    <n v="39538"/>
    <n v="-1.05"/>
    <n v="2.92"/>
    <n v="-1.47"/>
    <n v="11.04"/>
    <n v="6.06"/>
    <n v="9.09"/>
    <n v="4"/>
    <n v="38.909999999999997"/>
    <n v="48.69"/>
    <n v="32.729999999999997"/>
    <n v="18.940000000000001"/>
    <n v="48.79"/>
    <n v="32.79"/>
    <n v="18.98"/>
    <n v="13"/>
    <n v="13"/>
    <n v="0"/>
    <n v="605.33510000000001"/>
    <s v="Healthcare"/>
  </r>
  <r>
    <s v="Centene Senior Unsecured (Domestic)"/>
    <s v="Q2 2008"/>
    <x v="8"/>
    <n v="39629"/>
    <n v="-1.72"/>
    <n v="2.5299999999999998"/>
    <n v="-2.33"/>
    <n v="8.93"/>
    <n v="5.32"/>
    <n v="6.86"/>
    <n v="4.0999999999999996"/>
    <n v="37.840000000000003"/>
    <n v="48.23"/>
    <n v="32.520000000000003"/>
    <n v="18.25"/>
    <n v="48.31"/>
    <n v="32.57"/>
    <n v="18.28"/>
    <n v="13"/>
    <n v="13"/>
    <n v="0"/>
    <n v="726.36699999999996"/>
    <s v="Healthcare"/>
  </r>
  <r>
    <s v="Centene Senior Unsecured (Domestic)"/>
    <s v="Q3 2008"/>
    <x v="8"/>
    <n v="39721"/>
    <n v="-1.44"/>
    <n v="2.61"/>
    <n v="-1.94"/>
    <n v="9.5299999999999994"/>
    <n v="5.41"/>
    <n v="7.29"/>
    <n v="4.4000000000000004"/>
    <n v="35.17"/>
    <n v="52.28"/>
    <n v="34.32"/>
    <n v="18.39"/>
    <n v="52.34"/>
    <n v="34.36"/>
    <n v="18.41"/>
    <n v="13"/>
    <n v="13"/>
    <n v="0"/>
    <n v="885.21010000000001"/>
    <s v="Healthcare"/>
  </r>
  <r>
    <s v="Centene Senior Unsecured (Domestic)"/>
    <s v="Q4 2008"/>
    <x v="8"/>
    <n v="39813"/>
    <n v="-1.29"/>
    <n v="2.0099999999999998"/>
    <n v="-1.64"/>
    <n v="10.59"/>
    <n v="7.62"/>
    <n v="8.3699999999999992"/>
    <n v="4.2"/>
    <n v="34.54"/>
    <n v="52.79"/>
    <n v="34.54"/>
    <n v="18.239999999999998"/>
    <n v="52.84"/>
    <n v="34.57"/>
    <n v="18.25"/>
    <n v="13"/>
    <n v="13"/>
    <n v="0"/>
    <n v="847.28880000000004"/>
    <s v="Healthcare"/>
  </r>
  <r>
    <s v="Centene Senior Unsecured (Domestic)"/>
    <s v="Q1 2009"/>
    <x v="8"/>
    <n v="39903"/>
    <n v="-0.73"/>
    <n v="2.2999999999999998"/>
    <n v="-0.95"/>
    <n v="10.32"/>
    <n v="7.52"/>
    <n v="7.76"/>
    <n v="4"/>
    <n v="33.89"/>
    <n v="49.08"/>
    <n v="32.11"/>
    <n v="17.37"/>
    <n v="52.83"/>
    <n v="34.57"/>
    <n v="18.7"/>
    <n v="13"/>
    <n v="13"/>
    <n v="0"/>
    <n v="777.72749999999996"/>
    <s v="Healthcare"/>
  </r>
  <r>
    <s v="Centene Senior Unsecured (Domestic)"/>
    <s v="Q2 2009"/>
    <x v="8"/>
    <n v="39994"/>
    <n v="-0.91"/>
    <n v="2.23"/>
    <n v="-1.2"/>
    <n v="10.119999999999999"/>
    <n v="5.63"/>
    <n v="7.56"/>
    <n v="4.2"/>
    <n v="34.4"/>
    <n v="49.32"/>
    <n v="33.020000000000003"/>
    <n v="18.190000000000001"/>
    <n v="49.36"/>
    <n v="33.049999999999997"/>
    <n v="18.2"/>
    <n v="13"/>
    <n v="13"/>
    <n v="0"/>
    <n v="858.65219999999999"/>
    <s v="Healthcare"/>
  </r>
  <r>
    <s v="Centene Senior Unsecured (Domestic)"/>
    <s v="Q3 2009"/>
    <x v="8"/>
    <n v="40086"/>
    <n v="-0.89"/>
    <n v="2.04"/>
    <n v="-1.1599999999999999"/>
    <n v="11.79"/>
    <n v="8.6300000000000008"/>
    <n v="9.35"/>
    <n v="4.0999999999999996"/>
    <n v="35.119999999999997"/>
    <n v="46.64"/>
    <n v="31.78"/>
    <n v="16.920000000000002"/>
    <n v="46.75"/>
    <n v="31.86"/>
    <n v="16.96"/>
    <n v="13"/>
    <n v="13"/>
    <n v="0"/>
    <n v="859.92089999999996"/>
    <s v="Healthcare"/>
  </r>
  <r>
    <s v="Centene Senior Unsecured (Domestic)"/>
    <s v="Q4 2009"/>
    <x v="8"/>
    <n v="40178"/>
    <n v="-0.73"/>
    <n v="2.23"/>
    <n v="-0.96"/>
    <n v="12.41"/>
    <n v="2.57"/>
    <n v="9.1999999999999993"/>
    <n v="4.0999999999999996"/>
    <n v="35.29"/>
    <n v="49.58"/>
    <n v="33.119999999999997"/>
    <n v="18.04"/>
    <n v="49.68"/>
    <n v="33.19"/>
    <n v="18.079999999999998"/>
    <n v="13"/>
    <n v="12"/>
    <n v="0"/>
    <n v="965.21190000000001"/>
    <s v="Healthcare"/>
  </r>
  <r>
    <s v="Centene Senior Unsecured (Domestic)"/>
    <s v="Q1 2010"/>
    <x v="9"/>
    <n v="40268"/>
    <n v="-0.86"/>
    <n v="1.7"/>
    <n v="-1.1499999999999999"/>
    <n v="11.05"/>
    <n v="4.47"/>
    <n v="7.77"/>
    <n v="3.8"/>
    <n v="42.37"/>
    <n v="30.96"/>
    <n v="23.63"/>
    <n v="13.41"/>
    <n v="31.05"/>
    <n v="23.69"/>
    <n v="13.45"/>
    <n v="12"/>
    <n v="12"/>
    <n v="-1"/>
    <n v="1179.1618000000001"/>
    <s v="Healthcare"/>
  </r>
  <r>
    <s v="Centene Senior Unsecured (Domestic)"/>
    <s v="Q2 2010"/>
    <x v="9"/>
    <n v="40359"/>
    <n v="-0.21"/>
    <n v="1.72"/>
    <n v="-0.28000000000000003"/>
    <n v="13.98"/>
    <n v="3.02"/>
    <n v="10.78"/>
    <n v="3.9"/>
    <n v="44.03"/>
    <n v="32.35"/>
    <n v="24.42"/>
    <n v="14.54"/>
    <n v="32.44"/>
    <n v="24.5"/>
    <n v="14.58"/>
    <n v="12"/>
    <n v="12"/>
    <n v="0"/>
    <n v="1058.0259000000001"/>
    <s v="Healthcare"/>
  </r>
  <r>
    <s v="Centene Senior Unsecured (Domestic)"/>
    <s v="Q3 2010"/>
    <x v="9"/>
    <n v="40451"/>
    <n v="-0.82"/>
    <n v="1.77"/>
    <n v="-1.1000000000000001"/>
    <n v="11.11"/>
    <n v="4.3"/>
    <n v="8.2799999999999994"/>
    <n v="4.9000000000000004"/>
    <n v="44.02"/>
    <n v="32.78"/>
    <n v="24.67"/>
    <n v="14.68"/>
    <n v="32.86"/>
    <n v="24.73"/>
    <n v="14.72"/>
    <n v="12"/>
    <n v="12"/>
    <n v="0"/>
    <n v="1162.182"/>
    <s v="Healthcare"/>
  </r>
  <r>
    <s v="Centene Senior Unsecured (Domestic)"/>
    <s v="Q4 2010"/>
    <x v="9"/>
    <n v="40543"/>
    <n v="-0.6"/>
    <n v="2.11"/>
    <n v="-0.79"/>
    <n v="10.8"/>
    <n v="5.92"/>
    <n v="8.35"/>
    <n v="5.5"/>
    <n v="40.840000000000003"/>
    <n v="41.13"/>
    <n v="29.07"/>
    <n v="16.86"/>
    <n v="41.48"/>
    <n v="29.32"/>
    <n v="17.010000000000002"/>
    <n v="12"/>
    <n v="12"/>
    <n v="0"/>
    <n v="1257.2902999999999"/>
    <s v="Healthcare"/>
  </r>
  <r>
    <s v="Centene Senior Unsecured (Domestic)"/>
    <s v="Q1 2011"/>
    <x v="9"/>
    <n v="40633"/>
    <n v="-1.0900000000000001"/>
    <n v="1.83"/>
    <n v="-1.44"/>
    <n v="9.3800000000000008"/>
    <n v="6.42"/>
    <n v="6.87"/>
    <n v="5.7"/>
    <n v="41.37"/>
    <n v="36.369999999999997"/>
    <n v="26.6"/>
    <n v="15.09"/>
    <n v="36.74"/>
    <n v="26.87"/>
    <n v="15.24"/>
    <n v="12"/>
    <n v="12"/>
    <n v="0"/>
    <n v="1647.8575000000001"/>
    <s v="Healthcare"/>
  </r>
  <r>
    <s v="Centene Senior Unsecured (Domestic)"/>
    <s v="Q2 2011"/>
    <x v="9"/>
    <n v="40724"/>
    <n v="-0.91"/>
    <n v="1.89"/>
    <n v="-1.19"/>
    <n v="13.23"/>
    <n v="8.08"/>
    <n v="10.52"/>
    <n v="5.3"/>
    <n v="43.2"/>
    <n v="38.659999999999997"/>
    <n v="27.81"/>
    <n v="16.739999999999998"/>
    <n v="39.03"/>
    <n v="28.07"/>
    <n v="16.89"/>
    <n v="12"/>
    <n v="12"/>
    <n v="0"/>
    <n v="1786.9929999999999"/>
    <s v="Healthcare"/>
  </r>
  <r>
    <s v="Centene Senior Unsecured (Domestic)"/>
    <s v="Q3 2011"/>
    <x v="9"/>
    <n v="40816"/>
    <n v="-0.84"/>
    <n v="1.86"/>
    <n v="-1.1000000000000001"/>
    <n v="13.79"/>
    <n v="9.02"/>
    <n v="10.62"/>
    <n v="4.5999999999999996"/>
    <n v="44.3"/>
    <n v="38.5"/>
    <n v="27.73"/>
    <n v="17.079999999999998"/>
    <n v="38.86"/>
    <n v="27.98"/>
    <n v="17.239999999999998"/>
    <n v="12"/>
    <n v="12"/>
    <n v="0"/>
    <n v="1444.3308"/>
    <s v="Healthcare"/>
  </r>
  <r>
    <s v="Centene Senior Unsecured (Domestic)"/>
    <s v="Q4 2011"/>
    <x v="9"/>
    <n v="40908"/>
    <n v="-1.42"/>
    <n v="1.85"/>
    <n v="-1.85"/>
    <n v="13.06"/>
    <n v="9.56"/>
    <n v="9.8800000000000008"/>
    <n v="4.8"/>
    <n v="42.72"/>
    <n v="37.200000000000003"/>
    <n v="27.05"/>
    <n v="15.9"/>
    <n v="37.54"/>
    <n v="27.3"/>
    <n v="16.05"/>
    <n v="12"/>
    <n v="12"/>
    <n v="0"/>
    <n v="2013.7302"/>
    <s v="Healthcare"/>
  </r>
  <r>
    <s v="Centene Senior Unsecured (Domestic)"/>
    <s v="Q1 2012"/>
    <x v="9"/>
    <n v="40999"/>
    <n v="-0.85"/>
    <n v="1.89"/>
    <n v="-1.1299999999999999"/>
    <n v="10.59"/>
    <n v="7.47"/>
    <n v="7.13"/>
    <n v="4.8"/>
    <n v="42.91"/>
    <n v="35.46"/>
    <n v="26.11"/>
    <n v="15.21"/>
    <n v="35.79"/>
    <n v="26.36"/>
    <n v="15.35"/>
    <n v="12"/>
    <n v="12"/>
    <n v="0"/>
    <n v="2519.9227999999998"/>
    <s v="Healthcare"/>
  </r>
  <r>
    <s v="Centene Senior Unsecured (Domestic)"/>
    <s v="Q2 2012"/>
    <x v="9"/>
    <n v="41090"/>
    <n v="-1.1299999999999999"/>
    <n v="4.9000000000000004"/>
    <n v="-1.99"/>
    <n v="-6.35"/>
    <n v="-15.31"/>
    <n v="-9.86"/>
    <n v="4.7"/>
    <n v="38.840000000000003"/>
    <n v="42.77"/>
    <n v="29.88"/>
    <n v="16.55"/>
    <n v="43.12"/>
    <n v="30.13"/>
    <n v="16.690000000000001"/>
    <n v="12"/>
    <n v="12"/>
    <n v="0"/>
    <n v="1554.9611"/>
    <s v="Healthcare"/>
  </r>
  <r>
    <s v="Centene Senior Unsecured (Domestic)"/>
    <s v="Q3 2012"/>
    <x v="9"/>
    <n v="41182"/>
    <n v="-7.48"/>
    <n v="55"/>
    <n v="-75.3"/>
    <n v="-2.27"/>
    <n v="-4.9800000000000004"/>
    <n v="-5.69"/>
    <n v="4.9000000000000004"/>
    <n v="35.82"/>
    <n v="40.96"/>
    <n v="28.98"/>
    <n v="14.57"/>
    <n v="41.3"/>
    <n v="29.23"/>
    <n v="14.69"/>
    <n v="12"/>
    <n v="12"/>
    <n v="0"/>
    <n v="1931.5795000000001"/>
    <s v="Healthcare"/>
  </r>
  <r>
    <s v="Centene Senior Unsecured (Domestic)"/>
    <s v="Q2 2013"/>
    <x v="9"/>
    <n v="41455"/>
    <n v="-1.56"/>
    <n v="5.17"/>
    <n v="-2.52"/>
    <n v="12.22"/>
    <n v="9.4700000000000006"/>
    <n v="9.77"/>
    <n v="7"/>
    <n v="36.72"/>
    <n v="48.87"/>
    <n v="32.770000000000003"/>
    <n v="18.010000000000002"/>
    <n v="49.14"/>
    <n v="32.950000000000003"/>
    <n v="18.11"/>
    <n v="12"/>
    <n v="12"/>
    <n v="0"/>
    <n v="2865.7710000000002"/>
    <s v="Healthcare"/>
  </r>
  <r>
    <s v="Centene Senior Unsecured (Domestic)"/>
    <s v="Q3 2013"/>
    <x v="9"/>
    <n v="41547"/>
    <n v="-1.21"/>
    <n v="2.39"/>
    <n v="-1.57"/>
    <n v="15.34"/>
    <n v="12.87"/>
    <n v="12.72"/>
    <n v="6.6"/>
    <n v="37.58"/>
    <n v="43.7"/>
    <n v="30.36"/>
    <n v="16.5"/>
    <n v="43.96"/>
    <n v="30.54"/>
    <n v="16.600000000000001"/>
    <n v="12"/>
    <n v="12"/>
    <n v="0"/>
    <n v="3502.9326000000001"/>
    <s v="Healthcare"/>
  </r>
  <r>
    <s v="Centene Senior Unsecured (Domestic)"/>
    <s v="Q4 2013"/>
    <x v="9"/>
    <n v="41639"/>
    <n v="-1.37"/>
    <n v="2.41"/>
    <n v="-1.7"/>
    <n v="15.28"/>
    <n v="12.07"/>
    <n v="12.71"/>
    <n v="6.7"/>
    <n v="34.97"/>
    <n v="53.54"/>
    <n v="34.81"/>
    <n v="18.86"/>
    <n v="53.78"/>
    <n v="34.97"/>
    <n v="18.95"/>
    <n v="12"/>
    <n v="12"/>
    <n v="0"/>
    <n v="3261.0691000000002"/>
    <s v="Healthcare"/>
  </r>
  <r>
    <s v="Centene Senior Unsecured (Domestic)"/>
    <s v="Q1 2014"/>
    <x v="9"/>
    <n v="41729"/>
    <n v="-1.46"/>
    <n v="2.65"/>
    <n v="-1.8"/>
    <n v="12.87"/>
    <n v="10.29"/>
    <n v="9.9700000000000006"/>
    <n v="7"/>
    <n v="31.77"/>
    <n v="52.56"/>
    <n v="34.36"/>
    <n v="18.239999999999998"/>
    <n v="52.96"/>
    <n v="34.619999999999997"/>
    <n v="18.38"/>
    <n v="12"/>
    <n v="12"/>
    <n v="0"/>
    <n v="3589.1507000000001"/>
    <s v="Healthcare"/>
  </r>
  <r>
    <s v="Centene Senior Unsecured (Domestic)"/>
    <s v="Q2 2014"/>
    <x v="9"/>
    <n v="41820"/>
    <n v="-1.21"/>
    <n v="2.69"/>
    <n v="-1.49"/>
    <n v="13.3"/>
    <n v="10.58"/>
    <n v="10.77"/>
    <n v="8.6"/>
    <n v="31.52"/>
    <n v="55.11"/>
    <n v="35.44"/>
    <n v="18.899999999999999"/>
    <n v="55.49"/>
    <n v="35.69"/>
    <n v="19.03"/>
    <n v="12"/>
    <n v="12"/>
    <n v="0"/>
    <n v="4373.1251000000002"/>
    <s v="Healthcare"/>
  </r>
  <r>
    <s v="Centene Senior Unsecured (Domestic)"/>
    <s v="Q3 2014"/>
    <x v="9"/>
    <n v="41912"/>
    <n v="-1.82"/>
    <n v="2.68"/>
    <n v="-2.2400000000000002"/>
    <n v="14.1"/>
    <n v="11.19"/>
    <n v="11.63"/>
    <n v="9.3000000000000007"/>
    <n v="29.98"/>
    <n v="53.31"/>
    <n v="34.71"/>
    <n v="17.440000000000001"/>
    <n v="53.6"/>
    <n v="34.89"/>
    <n v="17.53"/>
    <n v="12"/>
    <n v="12"/>
    <n v="0"/>
    <n v="4852.3307999999997"/>
    <s v="Healthcare"/>
  </r>
  <r>
    <s v="Centene Senior Unsecured (Domestic)"/>
    <s v="Q4 2014"/>
    <x v="9"/>
    <n v="42004"/>
    <n v="-1.64"/>
    <n v="1.89"/>
    <n v="-1.95"/>
    <n v="21.8"/>
    <n v="18.350000000000001"/>
    <n v="19.399999999999999"/>
    <n v="10"/>
    <n v="29.95"/>
    <n v="46.22"/>
    <n v="31.55"/>
    <n v="15.01"/>
    <n v="46.48"/>
    <n v="31.73"/>
    <n v="15.09"/>
    <n v="12"/>
    <n v="12"/>
    <n v="0"/>
    <n v="6149.6550999999999"/>
    <s v="Healthcare"/>
  </r>
  <r>
    <s v="Centene Senior Unsecured (Domestic)"/>
    <s v="Q1 2015"/>
    <x v="9"/>
    <n v="42094"/>
    <n v="-1.1100000000000001"/>
    <n v="2.15"/>
    <n v="-1.32"/>
    <n v="15.6"/>
    <n v="12.9"/>
    <n v="12.9"/>
    <n v="10"/>
    <n v="27.43"/>
    <n v="56.38"/>
    <n v="35.99"/>
    <n v="16.77"/>
    <n v="56.63"/>
    <n v="36.15"/>
    <n v="16.850000000000001"/>
    <n v="12"/>
    <n v="12"/>
    <n v="0"/>
    <n v="8404.1157999999996"/>
    <s v="Healthcare"/>
  </r>
  <r>
    <s v="Centene Senior Unsecured (Domestic)"/>
    <s v="Q2 2015"/>
    <x v="9"/>
    <n v="42185"/>
    <n v="-1.32"/>
    <n v="1.89"/>
    <n v="-1.59"/>
    <n v="20.55"/>
    <n v="15.27"/>
    <n v="15.73"/>
    <n v="11"/>
    <n v="27.63"/>
    <n v="54.37"/>
    <n v="35.17"/>
    <n v="16.22"/>
    <n v="54.61"/>
    <n v="35.32"/>
    <n v="16.29"/>
    <n v="12"/>
    <n v="12"/>
    <n v="0"/>
    <n v="9574.6707000000006"/>
    <s v="Healthcare"/>
  </r>
  <r>
    <s v="Centene Senior Unsecured (Domestic)"/>
    <s v="Q3 2015"/>
    <x v="9"/>
    <n v="42277"/>
    <n v="-0.67"/>
    <n v="1.89"/>
    <n v="-0.8"/>
    <n v="19.27"/>
    <n v="15.36"/>
    <n v="16.64"/>
    <n v="11"/>
    <n v="28.01"/>
    <n v="57.76"/>
    <n v="36.56"/>
    <n v="17.43"/>
    <n v="57.99"/>
    <n v="36.700000000000003"/>
    <n v="17.5"/>
    <n v="12"/>
    <n v="12"/>
    <n v="0"/>
    <n v="6464.3005999999996"/>
    <s v="Healthcare"/>
  </r>
  <r>
    <s v="Centene Senior Unsecured (Domestic)"/>
    <s v="Q4 2015"/>
    <x v="9"/>
    <n v="42369"/>
    <n v="-0.85"/>
    <n v="1.73"/>
    <n v="-1.01"/>
    <n v="22.64"/>
    <n v="20"/>
    <n v="20"/>
    <n v="11"/>
    <n v="29.39"/>
    <n v="52.32"/>
    <n v="34.299999999999997"/>
    <n v="16.57"/>
    <n v="52.54"/>
    <n v="34.44"/>
    <n v="16.64"/>
    <n v="12"/>
    <n v="12"/>
    <n v="0"/>
    <n v="7919.7716"/>
    <s v="Healthcare"/>
  </r>
  <r>
    <s v="Centene Senior Unsecured (Domestic)"/>
    <s v="Q1 2016"/>
    <x v="9"/>
    <n v="42460"/>
    <n v="0.77"/>
    <n v="7.18"/>
    <n v="0.96"/>
    <n v="1.67"/>
    <n v="0.3"/>
    <n v="0.61"/>
    <n v="33"/>
    <n v="28.4"/>
    <n v="78.42"/>
    <n v="43.93"/>
    <n v="22.93"/>
    <n v="78.489999999999995"/>
    <n v="43.97"/>
    <n v="22.95"/>
    <n v="12"/>
    <n v="12"/>
    <n v="0"/>
    <n v="10494.5723"/>
    <s v="Healthcare"/>
  </r>
  <r>
    <s v="Centene Senior Unsecured (Domestic)"/>
    <s v="Q2 2016"/>
    <x v="9"/>
    <n v="42551"/>
    <n v="1.38"/>
    <n v="5.62"/>
    <n v="1.68"/>
    <n v="8.7100000000000009"/>
    <n v="7.77"/>
    <n v="7.25"/>
    <n v="52"/>
    <n v="28.36"/>
    <n v="64.16"/>
    <n v="35.840000000000003"/>
    <n v="18.72"/>
    <n v="79.02"/>
    <n v="44.14"/>
    <n v="23.05"/>
    <n v="12"/>
    <n v="12"/>
    <n v="0"/>
    <n v="12179.538699999999"/>
    <s v="Healthcare"/>
  </r>
  <r>
    <s v="Calpine Corp Senior Unsecured (Domestic)"/>
    <s v="Q3 2014"/>
    <x v="11"/>
    <n v="41912"/>
    <n v="4.1100000000000003"/>
    <n v="6.55"/>
    <n v="5.67"/>
    <n v="8.27"/>
    <n v="7.51"/>
    <n v="7.22"/>
    <n v="156"/>
    <n v="20.43"/>
    <n v="316.29000000000002"/>
    <n v="75"/>
    <n v="65.569999999999993"/>
    <n v="321.74"/>
    <n v="76.290000000000006"/>
    <n v="66.7"/>
    <n v="16"/>
    <n v="16"/>
    <n v="0"/>
    <n v="8620.9845000000005"/>
    <s v="Utilities"/>
  </r>
  <r>
    <s v="Calpine Corp Senior Unsecured (Domestic)"/>
    <s v="Q4 2014"/>
    <x v="11"/>
    <n v="42004"/>
    <n v="4"/>
    <n v="5.67"/>
    <n v="5.31"/>
    <n v="3.59"/>
    <n v="2.69"/>
    <n v="2.5299999999999998"/>
    <n v="154"/>
    <n v="18.38"/>
    <n v="323.02999999999997"/>
    <n v="75.33"/>
    <n v="60.31"/>
    <n v="328.83"/>
    <n v="76.680000000000007"/>
    <n v="61.39"/>
    <n v="16"/>
    <n v="16"/>
    <n v="0"/>
    <n v="8451.9176000000007"/>
    <s v="Utilities"/>
  </r>
  <r>
    <s v="Calpine Corp Senior Unsecured (Domestic)"/>
    <s v="Q1 2015"/>
    <x v="11"/>
    <n v="42094"/>
    <n v="4.09"/>
    <n v="5.83"/>
    <n v="5.43"/>
    <n v="2.19"/>
    <n v="1.1399999999999999"/>
    <n v="1.08"/>
    <n v="154"/>
    <n v="17.149999999999999"/>
    <n v="359.44"/>
    <n v="77.2"/>
    <n v="62.67"/>
    <n v="365.59"/>
    <n v="78.52"/>
    <n v="63.74"/>
    <n v="16"/>
    <n v="16"/>
    <n v="0"/>
    <n v="8549.6604000000007"/>
    <s v="Utilities"/>
  </r>
  <r>
    <s v="Calpine Corp Senior Unsecured (Domestic)"/>
    <s v="Q2 2015"/>
    <x v="11"/>
    <n v="42185"/>
    <n v="4.42"/>
    <n v="6.21"/>
    <n v="5.98"/>
    <n v="2.35"/>
    <n v="1.57"/>
    <n v="1.27"/>
    <n v="158"/>
    <n v="16.579999999999998"/>
    <n v="382.97"/>
    <n v="78.23"/>
    <n v="64.72"/>
    <n v="389.57"/>
    <n v="79.569999999999993"/>
    <n v="65.84"/>
    <n v="16"/>
    <n v="16"/>
    <n v="0"/>
    <n v="6497.0955999999996"/>
    <s v="Utilities"/>
  </r>
  <r>
    <s v="Calpine Corp Senior Unsecured (Domestic)"/>
    <s v="Q3 2015"/>
    <x v="11"/>
    <n v="42277"/>
    <n v="5.78"/>
    <n v="9.5399999999999991"/>
    <n v="9"/>
    <n v="4.04"/>
    <n v="3.15"/>
    <n v="2.93"/>
    <n v="159"/>
    <n v="17.62"/>
    <n v="357.05"/>
    <n v="77.08"/>
    <n v="64.06"/>
    <n v="363.25"/>
    <n v="78.41"/>
    <n v="65.17"/>
    <n v="16"/>
    <n v="16"/>
    <n v="0"/>
    <n v="5224.3464999999997"/>
    <s v="Utilities"/>
  </r>
  <r>
    <s v="Calpine Corp Senior Unsecured (Domestic)"/>
    <s v="Q4 2015"/>
    <x v="11"/>
    <n v="42369"/>
    <n v="6.94"/>
    <n v="14.14"/>
    <n v="13.08"/>
    <n v="1.66"/>
    <n v="-1.22"/>
    <n v="0.14000000000000001"/>
    <n v="157"/>
    <n v="16.510000000000002"/>
    <n v="374.74"/>
    <n v="77.790000000000006"/>
    <n v="63.02"/>
    <n v="381.72"/>
    <n v="79.239999999999995"/>
    <n v="64.19"/>
    <n v="16"/>
    <n v="15"/>
    <n v="0"/>
    <n v="5160.8991999999998"/>
    <s v="Utilities"/>
  </r>
  <r>
    <s v="Calpine Corp Senior Unsecured (Domestic)"/>
    <s v="Q1 2016"/>
    <x v="17"/>
    <n v="42460"/>
    <n v="7.73"/>
    <n v="17.16"/>
    <n v="16.809999999999999"/>
    <n v="1.46"/>
    <n v="0.6"/>
    <n v="0.02"/>
    <n v="157"/>
    <n v="15.62"/>
    <n v="392.6"/>
    <n v="78.599999999999994"/>
    <n v="62.55"/>
    <n v="399.5"/>
    <n v="79.98"/>
    <n v="63.65"/>
    <n v="15"/>
    <n v="15"/>
    <n v="-1"/>
    <n v="5446.4456"/>
    <s v="Utilities"/>
  </r>
  <r>
    <s v="Calpine Corp Senior Unsecured (Domestic)"/>
    <s v="Q2 2016"/>
    <x v="17"/>
    <n v="42551"/>
    <n v="7.72"/>
    <n v="18.77"/>
    <n v="18.420000000000002"/>
    <n v="2.38"/>
    <n v="-1.5"/>
    <n v="0.89"/>
    <n v="157"/>
    <n v="16.07"/>
    <n v="394.44"/>
    <n v="78.709999999999994"/>
    <n v="64.760000000000005"/>
    <n v="401.12"/>
    <n v="80.040000000000006"/>
    <n v="65.86"/>
    <n v="15"/>
    <n v="15"/>
    <n v="0"/>
    <n v="5297.3141999999998"/>
    <s v="Utilities"/>
  </r>
  <r>
    <s v="Kindred Healthcare Senior Unsecured (Domestic)"/>
    <s v="Q2 2011"/>
    <x v="11"/>
    <n v="40724"/>
    <n v="5.84"/>
    <n v="16.91"/>
    <n v="15.58"/>
    <n v="2.2200000000000002"/>
    <n v="0.14000000000000001"/>
    <n v="0.43"/>
    <n v="23.2"/>
    <n v="33.409999999999997"/>
    <n v="102.17"/>
    <n v="50.35"/>
    <n v="35.33"/>
    <n v="102.92"/>
    <n v="50.72"/>
    <n v="35.590000000000003"/>
    <n v="16"/>
    <n v="16"/>
    <n v="0"/>
    <n v="1118.9304999999999"/>
    <s v="Healthcare"/>
  </r>
  <r>
    <s v="Kindred Healthcare Senior Unsecured (Domestic)"/>
    <s v="Q3 2011"/>
    <x v="11"/>
    <n v="40816"/>
    <n v="5.27"/>
    <n v="14.33"/>
    <n v="13.39"/>
    <n v="2.79"/>
    <n v="-0.34"/>
    <n v="0.83"/>
    <n v="25.8"/>
    <n v="32.520000000000003"/>
    <n v="106.42"/>
    <n v="51.37"/>
    <n v="35.67"/>
    <n v="107.18"/>
    <n v="51.73"/>
    <n v="35.92"/>
    <n v="16"/>
    <n v="16"/>
    <n v="0"/>
    <n v="449.2054"/>
    <s v="Healthcare"/>
  </r>
  <r>
    <s v="Kindred Healthcare Senior Unsecured (Domestic)"/>
    <s v="Q4 2011"/>
    <x v="11"/>
    <n v="40908"/>
    <n v="7.31"/>
    <n v="88.77"/>
    <n v="82.32"/>
    <n v="-0.12"/>
    <n v="-2.2400000000000002"/>
    <n v="-2.08"/>
    <n v="26.2"/>
    <n v="31.14"/>
    <n v="116"/>
    <n v="53.51"/>
    <n v="37.020000000000003"/>
    <n v="116.81"/>
    <n v="53.88"/>
    <n v="37.270000000000003"/>
    <n v="16"/>
    <n v="16"/>
    <n v="0"/>
    <n v="613.40530000000001"/>
    <s v="Healthcare"/>
  </r>
  <r>
    <s v="Kindred Healthcare Senior Unsecured (Domestic)"/>
    <s v="Q1 2012"/>
    <x v="11"/>
    <n v="40999"/>
    <n v="6.7"/>
    <n v="45.35"/>
    <n v="42.22"/>
    <n v="4.1399999999999997"/>
    <n v="2.91"/>
    <n v="2.2400000000000002"/>
    <n v="26.6"/>
    <n v="30.85"/>
    <n v="123.3"/>
    <n v="55.02"/>
    <n v="38.93"/>
    <n v="124.08"/>
    <n v="55.37"/>
    <n v="39.18"/>
    <n v="16"/>
    <n v="16"/>
    <n v="0"/>
    <n v="457.05599999999998"/>
    <s v="Healthcare"/>
  </r>
  <r>
    <s v="Kindred Healthcare Senior Unsecured (Domestic)"/>
    <s v="Q2 2012"/>
    <x v="11"/>
    <n v="41090"/>
    <n v="5.46"/>
    <n v="21.69"/>
    <n v="20.190000000000001"/>
    <n v="3.83"/>
    <n v="2.29"/>
    <n v="1.85"/>
    <n v="26.7"/>
    <n v="31.2"/>
    <n v="121.15"/>
    <n v="54.61"/>
    <n v="38.619999999999997"/>
    <n v="121.86"/>
    <n v="54.93"/>
    <n v="38.840000000000003"/>
    <n v="16"/>
    <n v="16"/>
    <n v="0"/>
    <n v="520.64599999999996"/>
    <s v="Healthcare"/>
  </r>
  <r>
    <s v="Kindred Healthcare Senior Unsecured (Domestic)"/>
    <s v="Q3 2012"/>
    <x v="11"/>
    <n v="41182"/>
    <n v="5"/>
    <n v="17.45"/>
    <n v="16.21"/>
    <n v="3.43"/>
    <n v="1.88"/>
    <n v="1.44"/>
    <n v="26.7"/>
    <n v="31.08"/>
    <n v="117.43"/>
    <n v="53.85"/>
    <n v="37.479999999999997"/>
    <n v="118.07"/>
    <n v="54.14"/>
    <n v="37.69"/>
    <n v="16"/>
    <n v="16"/>
    <n v="0"/>
    <n v="606.22400000000005"/>
    <s v="Healthcare"/>
  </r>
  <r>
    <s v="Kindred Healthcare Senior Unsecured (Domestic)"/>
    <s v="Q4 2012"/>
    <x v="11"/>
    <n v="41274"/>
    <n v="5.01"/>
    <n v="17.940000000000001"/>
    <n v="16.46"/>
    <n v="0"/>
    <n v="-1.81"/>
    <n v="-1.97"/>
    <n v="27.9"/>
    <n v="29.64"/>
    <n v="127.53"/>
    <n v="55.88"/>
    <n v="38.9"/>
    <n v="128.22"/>
    <n v="56.18"/>
    <n v="39.11"/>
    <n v="16"/>
    <n v="16"/>
    <n v="0"/>
    <n v="576.4896"/>
    <s v="Healthcare"/>
  </r>
  <r>
    <s v="Kindred Healthcare Senior Unsecured (Domestic)"/>
    <s v="Q1 2013"/>
    <x v="11"/>
    <n v="41364"/>
    <n v="5.27"/>
    <n v="21.73"/>
    <n v="20"/>
    <n v="3.54"/>
    <n v="2.66"/>
    <n v="1.58"/>
    <n v="28.2"/>
    <n v="29.43"/>
    <n v="129.02000000000001"/>
    <n v="56.18"/>
    <n v="39.07"/>
    <n v="129.66999999999999"/>
    <n v="56.46"/>
    <n v="39.270000000000003"/>
    <n v="16"/>
    <n v="16"/>
    <n v="0"/>
    <n v="569.11490000000003"/>
    <s v="Healthcare"/>
  </r>
  <r>
    <s v="Kindred Healthcare Senior Unsecured (Domestic)"/>
    <s v="Q2 2013"/>
    <x v="11"/>
    <n v="41455"/>
    <n v="5.27"/>
    <n v="21.33"/>
    <n v="19.649999999999999"/>
    <n v="3.48"/>
    <n v="2.71"/>
    <n v="1.74"/>
    <n v="29.1"/>
    <n v="29.98"/>
    <n v="127.95"/>
    <n v="55.97"/>
    <n v="39.44"/>
    <n v="128.59"/>
    <n v="56.25"/>
    <n v="39.64"/>
    <n v="16"/>
    <n v="16"/>
    <n v="0"/>
    <n v="709.70280000000002"/>
    <s v="Healthcare"/>
  </r>
  <r>
    <s v="Kindred Healthcare Senior Unsecured (Domestic)"/>
    <s v="Q3 2013"/>
    <x v="11"/>
    <n v="41547"/>
    <n v="5.0599999999999996"/>
    <n v="32.99"/>
    <n v="29.71"/>
    <n v="1.82"/>
    <n v="0.79"/>
    <n v="0.08"/>
    <n v="25.6"/>
    <n v="29.79"/>
    <n v="116.39"/>
    <n v="53.62"/>
    <n v="35.770000000000003"/>
    <n v="117.08"/>
    <n v="53.93"/>
    <n v="35.979999999999997"/>
    <n v="16"/>
    <n v="16"/>
    <n v="0"/>
    <n v="727.22109999999998"/>
    <s v="Healthcare"/>
  </r>
  <r>
    <s v="Kindred Healthcare Senior Unsecured (Domestic)"/>
    <s v="Q4 2013"/>
    <x v="11"/>
    <n v="41639"/>
    <n v="6.01"/>
    <n v="31.82"/>
    <n v="29.17"/>
    <n v="-0.2"/>
    <n v="-1.76"/>
    <n v="-1.88"/>
    <n v="25.2"/>
    <n v="27.44"/>
    <n v="140.86000000000001"/>
    <n v="58.31"/>
    <n v="40.03"/>
    <n v="141.6"/>
    <n v="58.61"/>
    <n v="40.229999999999997"/>
    <n v="16"/>
    <n v="16"/>
    <n v="0"/>
    <n v="1069.2171000000001"/>
    <s v="Healthcare"/>
  </r>
  <r>
    <s v="Kindred Healthcare Senior Unsecured (Domestic)"/>
    <s v="Q1 2014"/>
    <x v="11"/>
    <n v="41729"/>
    <n v="6.18"/>
    <n v="24.53"/>
    <n v="22.4"/>
    <n v="4.0199999999999996"/>
    <n v="3.16"/>
    <n v="2.42"/>
    <n v="25.8"/>
    <n v="27.17"/>
    <n v="147.49"/>
    <n v="59.42"/>
    <n v="41.55"/>
    <n v="148.22"/>
    <n v="59.71"/>
    <n v="41.76"/>
    <n v="16"/>
    <n v="16"/>
    <n v="0"/>
    <n v="1282.8773000000001"/>
    <s v="Healthcare"/>
  </r>
  <r>
    <s v="Kindred Healthcare Senior Unsecured (Domestic)"/>
    <s v="Q2 2014"/>
    <x v="11"/>
    <n v="41820"/>
    <n v="5.93"/>
    <n v="25.13"/>
    <n v="22.86"/>
    <n v="1.1299999999999999"/>
    <n v="0.82"/>
    <n v="0.54"/>
    <n v="80.5"/>
    <n v="31.07"/>
    <n v="118.11"/>
    <n v="53.96"/>
    <n v="37.950000000000003"/>
    <n v="118.9"/>
    <n v="54.32"/>
    <n v="38.200000000000003"/>
    <n v="16"/>
    <n v="16"/>
    <n v="0"/>
    <n v="1473.4104"/>
    <s v="Healthcare"/>
  </r>
  <r>
    <s v="Kindred Healthcare Senior Unsecured (Domestic)"/>
    <s v="Q3 2014"/>
    <x v="11"/>
    <n v="41912"/>
    <n v="5.05"/>
    <n v="16.57"/>
    <n v="14.61"/>
    <n v="3.17"/>
    <n v="2.15"/>
    <n v="1.38"/>
    <n v="22.5"/>
    <n v="31.31"/>
    <n v="113.88"/>
    <n v="53.05"/>
    <n v="36.880000000000003"/>
    <n v="114.67"/>
    <n v="53.42"/>
    <n v="37.14"/>
    <n v="16"/>
    <n v="15"/>
    <n v="0"/>
    <n v="1253.4728"/>
    <s v="Healthcare"/>
  </r>
  <r>
    <s v="Kindred Healthcare Senior Unsecured (Domestic)"/>
    <s v="Q4 2014"/>
    <x v="17"/>
    <n v="42004"/>
    <n v="7.81"/>
    <n v="17.3"/>
    <n v="15.71"/>
    <n v="1.71"/>
    <n v="1.05"/>
    <n v="0.73"/>
    <n v="39.9"/>
    <n v="25.51"/>
    <n v="191.96"/>
    <n v="65.38"/>
    <n v="50.46"/>
    <n v="193.62"/>
    <n v="65.94"/>
    <n v="50.9"/>
    <n v="15"/>
    <n v="15"/>
    <n v="-1"/>
    <n v="1272.1819"/>
    <s v="Healthcare"/>
  </r>
  <r>
    <s v="Kindred Healthcare Senior Unsecured (Domestic)"/>
    <s v="Q1 2015"/>
    <x v="17"/>
    <n v="42094"/>
    <n v="17.88"/>
    <n v="1175.04"/>
    <n v="1100.72"/>
    <n v="-0.94"/>
    <n v="-1.37"/>
    <n v="-1.62"/>
    <n v="62.5"/>
    <n v="22.14"/>
    <n v="196.69"/>
    <n v="65.849999999999994"/>
    <n v="49.27"/>
    <n v="198.71"/>
    <n v="66.52"/>
    <n v="49.78"/>
    <n v="15"/>
    <n v="15"/>
    <n v="0"/>
    <n v="1984.6569999999999"/>
    <s v="Healthcare"/>
  </r>
  <r>
    <s v="Kindred Healthcare Senior Unsecured (Domestic)"/>
    <s v="Q2 2015"/>
    <x v="17"/>
    <n v="42185"/>
    <n v="13"/>
    <n v="44.78"/>
    <n v="41.7"/>
    <n v="2.67"/>
    <n v="2.23"/>
    <n v="1.99"/>
    <n v="57.2"/>
    <n v="22.39"/>
    <n v="192.7"/>
    <n v="65.400000000000006"/>
    <n v="48.78"/>
    <n v="194.63"/>
    <n v="66.06"/>
    <n v="49.27"/>
    <n v="15"/>
    <n v="15"/>
    <n v="0"/>
    <n v="1698.1310000000001"/>
    <s v="Healthcare"/>
  </r>
  <r>
    <s v="Kindred Healthcare Senior Unsecured (Domestic)"/>
    <s v="Q3 2015"/>
    <x v="17"/>
    <n v="42277"/>
    <n v="11.19"/>
    <n v="30.8"/>
    <n v="28.61"/>
    <n v="1.78"/>
    <n v="1.05"/>
    <n v="1.08"/>
    <n v="56.4"/>
    <n v="22.39"/>
    <n v="189.42"/>
    <n v="65.010000000000005"/>
    <n v="48.07"/>
    <n v="191.39"/>
    <n v="65.680000000000007"/>
    <n v="48.57"/>
    <n v="15"/>
    <n v="16"/>
    <n v="0"/>
    <n v="1319.2043000000001"/>
    <s v="Healthcare"/>
  </r>
  <r>
    <s v="Kindred Healthcare Senior Unsecured (Domestic)"/>
    <s v="Q4 2015"/>
    <x v="11"/>
    <n v="42369"/>
    <n v="10.18"/>
    <n v="23.97"/>
    <n v="22.41"/>
    <n v="1.71"/>
    <n v="0.84"/>
    <n v="1.04"/>
    <n v="56.3"/>
    <n v="23.01"/>
    <n v="183.88"/>
    <n v="64.45"/>
    <n v="48.12"/>
    <n v="185.32"/>
    <n v="64.95"/>
    <n v="48.5"/>
    <n v="16"/>
    <n v="16"/>
    <n v="1"/>
    <n v="997.96270000000004"/>
    <s v="Healthcare"/>
  </r>
  <r>
    <s v="Kindred Healthcare Senior Unsecured (Domestic)"/>
    <s v="Q1 2016"/>
    <x v="11"/>
    <n v="42460"/>
    <n v="6.55"/>
    <n v="10.35"/>
    <n v="9.6999999999999993"/>
    <n v="2.34"/>
    <n v="1.85"/>
    <n v="1.63"/>
    <n v="57.5"/>
    <n v="22.71"/>
    <n v="196.54"/>
    <n v="65.95"/>
    <n v="50.8"/>
    <n v="198.02"/>
    <n v="66.45"/>
    <n v="51.18"/>
    <n v="16"/>
    <n v="16"/>
    <n v="0"/>
    <n v="1051.8619000000001"/>
    <s v="Healthcare"/>
  </r>
  <r>
    <s v="Windstream Services Senior Unsecured (Domestic)"/>
    <s v="Q2 2006"/>
    <x v="8"/>
    <n v="38898"/>
    <n v="0.69"/>
    <n v="1.36"/>
    <n v="1.26"/>
    <n v="82.15"/>
    <n v="43.18"/>
    <n v="42.27"/>
    <n v="4.5"/>
    <n v="28.43"/>
    <n v="210.79"/>
    <n v="67.819999999999993"/>
    <n v="59.93"/>
    <n v="210.79"/>
    <n v="67.819999999999993"/>
    <n v="59.93"/>
    <n v="13"/>
    <n v="13"/>
    <n v="0"/>
    <n v="814.19370000000004"/>
    <s v="Tech"/>
  </r>
  <r>
    <s v="Windstream Services Senior Unsecured (Domestic)"/>
    <s v="Q3 2006"/>
    <x v="8"/>
    <n v="38990"/>
    <n v="3.46"/>
    <n v="5.67"/>
    <n v="5.29"/>
    <n v="4.3099999999999996"/>
    <n v="3.31"/>
    <n v="2.95"/>
    <n v="91.4"/>
    <n v="7.39"/>
    <n v="908.66"/>
    <n v="89.77"/>
    <n v="67.11"/>
    <n v="912.18"/>
    <n v="90.12"/>
    <n v="67.37"/>
    <n v="13"/>
    <n v="13"/>
    <n v="0"/>
    <n v="6288.9920000000002"/>
    <s v="Tech"/>
  </r>
  <r>
    <s v="Windstream Services Senior Unsecured (Domestic)"/>
    <s v="Q4 2006"/>
    <x v="8"/>
    <n v="39082"/>
    <n v="3.48"/>
    <n v="5.4"/>
    <n v="5.0199999999999996"/>
    <n v="3.24"/>
    <n v="2.5299999999999998"/>
    <n v="2.85"/>
    <n v="109.7"/>
    <n v="5.85"/>
    <n v="1161.3900000000001"/>
    <n v="91.57"/>
    <n v="67.94"/>
    <n v="1168.24"/>
    <n v="92.12"/>
    <n v="68.34"/>
    <n v="13"/>
    <n v="13"/>
    <n v="0"/>
    <n v="6780.0959999999995"/>
    <s v="Tech"/>
  </r>
  <r>
    <s v="Windstream Services Senior Unsecured (Domestic)"/>
    <s v="Q1 2007"/>
    <x v="8"/>
    <n v="39172"/>
    <n v="3.35"/>
    <n v="5.25"/>
    <n v="4.8600000000000003"/>
    <n v="3.48"/>
    <n v="2.79"/>
    <n v="2.39"/>
    <n v="114.7"/>
    <n v="5.78"/>
    <n v="1184.33"/>
    <n v="91.6"/>
    <n v="68.45"/>
    <n v="1192.9100000000001"/>
    <n v="92.27"/>
    <n v="68.94"/>
    <n v="13"/>
    <n v="13"/>
    <n v="0"/>
    <n v="7011.5370000000003"/>
    <s v="Tech"/>
  </r>
  <r>
    <s v="Windstream Services Senior Unsecured (Domestic)"/>
    <s v="Q2 2007"/>
    <x v="8"/>
    <n v="39263"/>
    <n v="3.19"/>
    <n v="4.7699999999999996"/>
    <n v="4.3499999999999996"/>
    <n v="3.9"/>
    <n v="2.97"/>
    <n v="2.72"/>
    <n v="108.1"/>
    <n v="5.91"/>
    <n v="1148.79"/>
    <n v="91.23"/>
    <n v="67.94"/>
    <n v="1159.2"/>
    <n v="92.06"/>
    <n v="68.56"/>
    <n v="13"/>
    <n v="13"/>
    <n v="0"/>
    <n v="7046.424"/>
    <s v="Tech"/>
  </r>
  <r>
    <s v="Windstream Services Senior Unsecured (Domestic)"/>
    <s v="Q3 2007"/>
    <x v="8"/>
    <n v="39355"/>
    <n v="3.52"/>
    <n v="4.8600000000000003"/>
    <n v="4.8"/>
    <n v="3.86"/>
    <n v="3.01"/>
    <n v="2.65"/>
    <n v="109.6"/>
    <n v="5.55"/>
    <n v="1222.5899999999999"/>
    <n v="91.46"/>
    <n v="67.900000000000006"/>
    <n v="1236.74"/>
    <n v="92.52"/>
    <n v="68.680000000000007"/>
    <n v="13"/>
    <n v="13"/>
    <n v="0"/>
    <n v="6736.652"/>
    <s v="Tech"/>
  </r>
  <r>
    <s v="Windstream Services Senior Unsecured (Domestic)"/>
    <s v="Q4 2007"/>
    <x v="8"/>
    <n v="39447"/>
    <n v="3.16"/>
    <n v="4.6100000000000003"/>
    <n v="4.54"/>
    <n v="3.8"/>
    <n v="2.91"/>
    <n v="2.71"/>
    <n v="112"/>
    <n v="8.49"/>
    <n v="761.82"/>
    <n v="88.04"/>
    <n v="64.69"/>
    <n v="765.29"/>
    <n v="88.44"/>
    <n v="64.98"/>
    <n v="13"/>
    <n v="13"/>
    <n v="0"/>
    <n v="5917.59"/>
    <s v="Tech"/>
  </r>
  <r>
    <s v="Windstream Services Senior Unsecured (Domestic)"/>
    <s v="Q1 2008"/>
    <x v="8"/>
    <n v="39538"/>
    <n v="3.14"/>
    <n v="4.5199999999999996"/>
    <n v="4.4800000000000004"/>
    <n v="4.01"/>
    <n v="3.46"/>
    <n v="2.84"/>
    <n v="105"/>
    <n v="7.31"/>
    <n v="897.97"/>
    <n v="89.61"/>
    <n v="65.61"/>
    <n v="902.05"/>
    <n v="90.02"/>
    <n v="65.91"/>
    <n v="13"/>
    <n v="13"/>
    <n v="0"/>
    <n v="5345.2349999999997"/>
    <s v="Tech"/>
  </r>
  <r>
    <s v="Windstream Services Senior Unsecured (Domestic)"/>
    <s v="Q2 2008"/>
    <x v="8"/>
    <n v="39629"/>
    <n v="3.14"/>
    <n v="4.53"/>
    <n v="4.4800000000000004"/>
    <n v="4.04"/>
    <n v="3.28"/>
    <n v="2.84"/>
    <n v="103.6"/>
    <n v="6.25"/>
    <n v="1064.05"/>
    <n v="91.03"/>
    <n v="66.47"/>
    <n v="1068.8800000000001"/>
    <n v="91.44"/>
    <n v="66.77"/>
    <n v="13"/>
    <n v="13"/>
    <n v="0"/>
    <n v="5424.6639999999998"/>
    <s v="Tech"/>
  </r>
  <r>
    <s v="Windstream Services Senior Unsecured (Domestic)"/>
    <s v="Q3 2008"/>
    <x v="8"/>
    <n v="39721"/>
    <n v="3.18"/>
    <n v="4.62"/>
    <n v="4.53"/>
    <n v="3.83"/>
    <n v="2.98"/>
    <n v="2.63"/>
    <n v="103.3"/>
    <n v="6.71"/>
    <n v="993.6"/>
    <n v="90.48"/>
    <n v="66.64"/>
    <n v="998.09"/>
    <n v="90.89"/>
    <n v="66.94"/>
    <n v="13"/>
    <n v="13"/>
    <n v="0"/>
    <n v="4807.0360000000001"/>
    <s v="Tech"/>
  </r>
  <r>
    <s v="Windstream Services Senior Unsecured (Domestic)"/>
    <s v="Q4 2008"/>
    <x v="8"/>
    <n v="39813"/>
    <n v="3.1"/>
    <n v="4.6900000000000004"/>
    <n v="4.43"/>
    <n v="3.89"/>
    <n v="2.94"/>
    <n v="2.71"/>
    <n v="104.5"/>
    <n v="3.15"/>
    <n v="2123.7399999999998"/>
    <n v="95.09"/>
    <n v="66.900000000000006"/>
    <n v="2133.37"/>
    <n v="95.52"/>
    <n v="67.2"/>
    <n v="13"/>
    <n v="13"/>
    <n v="0"/>
    <n v="4042.48"/>
    <s v="Tech"/>
  </r>
  <r>
    <s v="Windstream Services Senior Unsecured (Domestic)"/>
    <s v="Q1 2009"/>
    <x v="8"/>
    <n v="39903"/>
    <n v="3.16"/>
    <n v="4.88"/>
    <n v="4.5999999999999996"/>
    <n v="3.86"/>
    <n v="3.21"/>
    <n v="2.5299999999999998"/>
    <n v="99.7"/>
    <n v="2.82"/>
    <n v="2399.2399999999998"/>
    <n v="95.58"/>
    <n v="67.739999999999995"/>
    <n v="2410.08"/>
    <n v="96.02"/>
    <n v="68.05"/>
    <n v="13"/>
    <n v="13"/>
    <n v="0"/>
    <n v="3532.6979999999999"/>
    <s v="Tech"/>
  </r>
  <r>
    <s v="Windstream Services Senior Unsecured (Domestic)"/>
    <s v="Q2 2009"/>
    <x v="8"/>
    <n v="39994"/>
    <n v="3.18"/>
    <n v="4.97"/>
    <n v="4.74"/>
    <n v="3.86"/>
    <n v="3.07"/>
    <n v="2.5"/>
    <n v="97.8"/>
    <n v="2.91"/>
    <n v="2297.6999999999998"/>
    <n v="95.4"/>
    <n v="66.78"/>
    <n v="2308.39"/>
    <n v="95.85"/>
    <n v="67.09"/>
    <n v="13"/>
    <n v="13"/>
    <n v="0"/>
    <n v="3650.8119999999999"/>
    <s v="Tech"/>
  </r>
  <r>
    <s v="Windstream Services Senior Unsecured (Domestic)"/>
    <s v="Q3 2009"/>
    <x v="8"/>
    <n v="40086"/>
    <n v="3.23"/>
    <n v="5.2"/>
    <n v="4.91"/>
    <n v="3.68"/>
    <n v="2.98"/>
    <n v="2.31"/>
    <n v="97.5"/>
    <n v="2.44"/>
    <n v="2739.2"/>
    <n v="96.05"/>
    <n v="66.930000000000007"/>
    <n v="2751.9"/>
    <n v="96.49"/>
    <n v="67.239999999999995"/>
    <n v="13"/>
    <n v="13"/>
    <n v="0"/>
    <n v="4408.576"/>
    <s v="Tech"/>
  </r>
  <r>
    <s v="Windstream Services Senior Unsecured (Domestic)"/>
    <s v="Q4 2009"/>
    <x v="8"/>
    <n v="40178"/>
    <n v="3.5"/>
    <n v="6.58"/>
    <n v="5.47"/>
    <n v="3.24"/>
    <n v="2.44"/>
    <n v="2.04"/>
    <n v="115.2"/>
    <n v="2.85"/>
    <n v="2405.6"/>
    <n v="95.66"/>
    <n v="68.569999999999993"/>
    <n v="2414.73"/>
    <n v="96.02"/>
    <n v="68.83"/>
    <n v="13"/>
    <n v="13"/>
    <n v="0"/>
    <n v="4800.4319999999998"/>
    <s v="Tech"/>
  </r>
  <r>
    <s v="Windstream Services Senior Unsecured (Domestic)"/>
    <s v="Q1 2010"/>
    <x v="8"/>
    <n v="40268"/>
    <n v="3.78"/>
    <n v="6.62"/>
    <n v="6.01"/>
    <n v="3.27"/>
    <n v="2.77"/>
    <n v="2.0099999999999998"/>
    <n v="123"/>
    <n v="4.32"/>
    <n v="1555.4"/>
    <n v="93.56"/>
    <n v="67.19"/>
    <n v="1562.42"/>
    <n v="93.98"/>
    <n v="67.489999999999995"/>
    <n v="13"/>
    <n v="13"/>
    <n v="0"/>
    <n v="4972.3739999999998"/>
    <s v="Tech"/>
  </r>
  <r>
    <s v="Windstream Services Senior Unsecured (Domestic)"/>
    <s v="Q2 2010"/>
    <x v="8"/>
    <n v="40359"/>
    <n v="4.2"/>
    <n v="6.86"/>
    <n v="6.8"/>
    <n v="3.41"/>
    <n v="2.6"/>
    <n v="2.06"/>
    <n v="123.6"/>
    <n v="6.36"/>
    <n v="1022.75"/>
    <n v="90.74"/>
    <n v="65.069999999999993"/>
    <n v="1027.1300000000001"/>
    <n v="91.13"/>
    <n v="65.349999999999994"/>
    <n v="13"/>
    <n v="13"/>
    <n v="0"/>
    <n v="5102.5919999999996"/>
    <s v="Tech"/>
  </r>
  <r>
    <s v="Windstream Services Senior Unsecured (Domestic)"/>
    <s v="Q3 2010"/>
    <x v="8"/>
    <n v="40451"/>
    <n v="3.96"/>
    <n v="6.65"/>
    <n v="6.49"/>
    <n v="3.4"/>
    <n v="2.5299999999999998"/>
    <n v="2.04"/>
    <n v="132.30000000000001"/>
    <n v="6.07"/>
    <n v="1065.29"/>
    <n v="89.78"/>
    <n v="64.7"/>
    <n v="1086.5"/>
    <n v="91.57"/>
    <n v="65.989999999999995"/>
    <n v="13"/>
    <n v="13"/>
    <n v="0"/>
    <n v="5943.4637000000002"/>
    <s v="Tech"/>
  </r>
  <r>
    <s v="Windstream Services Senior Unsecured (Domestic)"/>
    <s v="Q4 2010"/>
    <x v="8"/>
    <n v="40543"/>
    <n v="4.29"/>
    <n v="7.29"/>
    <n v="7.25"/>
    <n v="2.97"/>
    <n v="1.98"/>
    <n v="1.63"/>
    <n v="142.80000000000001"/>
    <n v="7.35"/>
    <n v="864.81"/>
    <n v="88.11"/>
    <n v="63.58"/>
    <n v="881.56"/>
    <n v="89.81"/>
    <n v="64.81"/>
    <n v="13"/>
    <n v="13"/>
    <n v="0"/>
    <n v="7029.942"/>
    <s v="Tech"/>
  </r>
  <r>
    <s v="Windstream Services Senior Unsecured (Domestic)"/>
    <s v="Q1 2011"/>
    <x v="8"/>
    <n v="40633"/>
    <n v="4.12"/>
    <n v="7.07"/>
    <n v="7.04"/>
    <n v="3.39"/>
    <n v="2.2999999999999998"/>
    <n v="1.99"/>
    <n v="146.5"/>
    <n v="7.1"/>
    <n v="905.23"/>
    <n v="88.54"/>
    <n v="64.23"/>
    <n v="922.34"/>
    <n v="90.22"/>
    <n v="65.44"/>
    <n v="13"/>
    <n v="13"/>
    <n v="0"/>
    <n v="6568.8"/>
    <s v="Tech"/>
  </r>
  <r>
    <s v="Windstream Services Senior Unsecured (Domestic)"/>
    <s v="Q2 2011"/>
    <x v="8"/>
    <n v="40724"/>
    <n v="3.92"/>
    <n v="6.73"/>
    <n v="6.69"/>
    <n v="3.63"/>
    <n v="2.35"/>
    <n v="2.19"/>
    <n v="136.4"/>
    <n v="7.06"/>
    <n v="902.61"/>
    <n v="88.45"/>
    <n v="63.77"/>
    <n v="920.44"/>
    <n v="90.2"/>
    <n v="65.03"/>
    <n v="13"/>
    <n v="13"/>
    <n v="0"/>
    <n v="6609.6"/>
    <s v="Tech"/>
  </r>
  <r>
    <s v="Windstream Services Senior Unsecured (Domestic)"/>
    <s v="Q3 2011"/>
    <x v="8"/>
    <n v="40816"/>
    <n v="3.85"/>
    <n v="6.67"/>
    <n v="6.64"/>
    <n v="3.58"/>
    <n v="2.23"/>
    <n v="2.0699999999999998"/>
    <n v="134.19999999999999"/>
    <n v="7.2"/>
    <n v="887.02"/>
    <n v="89.38"/>
    <n v="63.9"/>
    <n v="892.46"/>
    <n v="89.92"/>
    <n v="64.290000000000006"/>
    <n v="13"/>
    <n v="13"/>
    <n v="0"/>
    <n v="6009.07"/>
    <s v="Tech"/>
  </r>
  <r>
    <s v="Windstream Services Senior Unsecured (Domestic)"/>
    <s v="Q4 2011"/>
    <x v="8"/>
    <n v="40908"/>
    <n v="4.93"/>
    <n v="9.5"/>
    <n v="9.26"/>
    <n v="2.39"/>
    <n v="0.98"/>
    <n v="0.68"/>
    <n v="141.19999999999999"/>
    <n v="10.39"/>
    <n v="597.65"/>
    <n v="83.95"/>
    <n v="62.09"/>
    <n v="611.94000000000005"/>
    <n v="85.95"/>
    <n v="63.58"/>
    <n v="13"/>
    <n v="13"/>
    <n v="0"/>
    <n v="6883.1620000000003"/>
    <s v="Tech"/>
  </r>
  <r>
    <s v="Windstream Services Senior Unsecured (Domestic)"/>
    <s v="Q1 2012"/>
    <x v="8"/>
    <n v="40999"/>
    <n v="4.7"/>
    <n v="9.65"/>
    <n v="9.58"/>
    <n v="3.56"/>
    <n v="2.1"/>
    <n v="1.57"/>
    <n v="156.5"/>
    <n v="10.210000000000001"/>
    <n v="616.23"/>
    <n v="85.48"/>
    <n v="62.92"/>
    <n v="620.86"/>
    <n v="86.13"/>
    <n v="63.4"/>
    <n v="13"/>
    <n v="13"/>
    <n v="0"/>
    <n v="6886.0514999999996"/>
    <s v="Tech"/>
  </r>
  <r>
    <s v="Windstream Services Senior Unsecured (Domestic)"/>
    <s v="Q2 2012"/>
    <x v="8"/>
    <n v="41090"/>
    <n v="4.57"/>
    <n v="10.39"/>
    <n v="10.35"/>
    <n v="3.61"/>
    <n v="1.78"/>
    <n v="1.52"/>
    <n v="153.5"/>
    <n v="9.6"/>
    <n v="657.57"/>
    <n v="86.24"/>
    <n v="63.14"/>
    <n v="662.49"/>
    <n v="86.89"/>
    <n v="63.62"/>
    <n v="13"/>
    <n v="13"/>
    <n v="0"/>
    <n v="5681.0460000000003"/>
    <s v="Tech"/>
  </r>
  <r>
    <s v="Windstream Services Senior Unsecured (Domestic)"/>
    <s v="Q3 2012"/>
    <x v="8"/>
    <n v="41182"/>
    <n v="4.43"/>
    <n v="11.13"/>
    <n v="10.98"/>
    <n v="3.62"/>
    <n v="1.57"/>
    <n v="1.52"/>
    <n v="155.4"/>
    <n v="8.8699999999999992"/>
    <n v="630.59"/>
    <n v="76.38"/>
    <n v="55.95"/>
    <n v="725.6"/>
    <n v="87.89"/>
    <n v="64.38"/>
    <n v="13"/>
    <n v="13"/>
    <n v="0"/>
    <n v="5933.9290000000001"/>
    <s v="Tech"/>
  </r>
  <r>
    <s v="Windstream Services Senior Unsecured (Domestic)"/>
    <s v="Q4 2012"/>
    <x v="8"/>
    <n v="41274"/>
    <n v="4.04"/>
    <n v="10.11"/>
    <n v="9.9600000000000009"/>
    <n v="3.2"/>
    <n v="1.32"/>
    <n v="1.07"/>
    <n v="159.69999999999999"/>
    <n v="7.9"/>
    <n v="733.15"/>
    <n v="80.430000000000007"/>
    <n v="57.93"/>
    <n v="811.53"/>
    <n v="89.03"/>
    <n v="64.12"/>
    <n v="13"/>
    <n v="13"/>
    <n v="0"/>
    <n v="4870.2960000000003"/>
    <s v="Tech"/>
  </r>
  <r>
    <s v="Windstream Services Senior Unsecured (Domestic)"/>
    <s v="Q1 2013"/>
    <x v="8"/>
    <n v="41364"/>
    <n v="4.08"/>
    <n v="10.26"/>
    <n v="10.199999999999999"/>
    <n v="3.35"/>
    <n v="1.89"/>
    <n v="1.4"/>
    <n v="168.9"/>
    <n v="7.46"/>
    <n v="791.94"/>
    <n v="80.92"/>
    <n v="59.09"/>
    <n v="878.67"/>
    <n v="89.78"/>
    <n v="65.56"/>
    <n v="13"/>
    <n v="14"/>
    <n v="0"/>
    <n v="4700.1109999999999"/>
    <s v="Tech"/>
  </r>
  <r>
    <s v="Windstream Services Senior Unsecured (Domestic)"/>
    <s v="Q2 2013"/>
    <x v="16"/>
    <n v="41455"/>
    <n v="4.03"/>
    <n v="10.27"/>
    <n v="10.18"/>
    <n v="3.45"/>
    <n v="2.0099999999999998"/>
    <n v="1.4"/>
    <n v="162"/>
    <n v="6.94"/>
    <n v="937.31"/>
    <n v="89.66"/>
    <n v="65.02"/>
    <n v="945.43"/>
    <n v="90.43"/>
    <n v="65.58"/>
    <n v="14"/>
    <n v="14"/>
    <n v="1"/>
    <n v="4570.4880000000003"/>
    <s v="Tech"/>
  </r>
  <r>
    <s v="Windstream Services Senior Unsecured (Domestic)"/>
    <s v="Q3 2013"/>
    <x v="16"/>
    <n v="41547"/>
    <n v="4"/>
    <n v="10.36"/>
    <n v="10.28"/>
    <n v="3.75"/>
    <n v="2.38"/>
    <n v="1.48"/>
    <n v="148.80000000000001"/>
    <n v="6.34"/>
    <n v="1024.8900000000001"/>
    <n v="90.3"/>
    <n v="64.959999999999994"/>
    <n v="1034.96"/>
    <n v="91.19"/>
    <n v="65.599999999999994"/>
    <n v="14"/>
    <n v="14"/>
    <n v="0"/>
    <n v="4762.8389999999999"/>
    <s v="Tech"/>
  </r>
  <r>
    <s v="Windstream Services Senior Unsecured (Domestic)"/>
    <s v="Q4 2013"/>
    <x v="16"/>
    <n v="41639"/>
    <n v="3.68"/>
    <n v="8.6300000000000008"/>
    <n v="8.58"/>
    <n v="4.51"/>
    <n v="3.26"/>
    <n v="2.21"/>
    <n v="148"/>
    <n v="6.25"/>
    <n v="1026.21"/>
    <n v="90.31"/>
    <n v="64.13"/>
    <n v="1036.32"/>
    <n v="91.2"/>
    <n v="64.760000000000005"/>
    <n v="14"/>
    <n v="14"/>
    <n v="0"/>
    <n v="4757.6760000000004"/>
    <s v="Tech"/>
  </r>
  <r>
    <s v="Windstream Services Senior Unsecured (Domestic)"/>
    <s v="Q1 2014"/>
    <x v="16"/>
    <n v="41729"/>
    <n v="3.77"/>
    <n v="9.25"/>
    <n v="9.18"/>
    <n v="3.57"/>
    <n v="2.4700000000000002"/>
    <n v="1.18"/>
    <n v="141.9"/>
    <n v="5.46"/>
    <n v="1192.42"/>
    <n v="91.39"/>
    <n v="65.09"/>
    <n v="1204.69"/>
    <n v="92.34"/>
    <n v="65.760000000000005"/>
    <n v="14"/>
    <n v="14"/>
    <n v="0"/>
    <n v="4966.2479999999996"/>
    <s v="Tech"/>
  </r>
  <r>
    <s v="Windstream Services Senior Unsecured (Domestic)"/>
    <s v="Q2 2014"/>
    <x v="16"/>
    <n v="41820"/>
    <n v="3.85"/>
    <n v="9.86"/>
    <n v="9.8000000000000007"/>
    <n v="3.59"/>
    <n v="2.13"/>
    <n v="1.17"/>
    <n v="142.5"/>
    <n v="4.54"/>
    <n v="1455.96"/>
    <n v="92.64"/>
    <n v="66.17"/>
    <n v="1471.64"/>
    <n v="93.64"/>
    <n v="66.89"/>
    <n v="14"/>
    <n v="14"/>
    <n v="0"/>
    <n v="6002.8919999999998"/>
    <s v="Tech"/>
  </r>
  <r>
    <s v="Windstream Services Senior Unsecured (Domestic)"/>
    <s v="Q3 2014"/>
    <x v="16"/>
    <n v="41912"/>
    <n v="3.92"/>
    <n v="10.65"/>
    <n v="10.52"/>
    <n v="3.49"/>
    <n v="2.12"/>
    <n v="1.06"/>
    <n v="143.4"/>
    <n v="3.58"/>
    <n v="1867.2"/>
    <n v="93.95"/>
    <n v="66.78"/>
    <n v="1887.36"/>
    <n v="94.97"/>
    <n v="67.5"/>
    <n v="14"/>
    <n v="14"/>
    <n v="0"/>
    <n v="6496.0280000000002"/>
    <s v="Tech"/>
  </r>
  <r>
    <s v="Windstream Services Senior Unsecured (Domestic)"/>
    <s v="Q4 2014"/>
    <x v="16"/>
    <n v="42004"/>
    <n v="4.55"/>
    <n v="17.05"/>
    <n v="16.989999999999998"/>
    <n v="2.61"/>
    <n v="0.95"/>
    <n v="0.14000000000000001"/>
    <n v="144"/>
    <n v="1.8"/>
    <n v="3526.47"/>
    <n v="89.38"/>
    <n v="63.32"/>
    <n v="3845.64"/>
    <n v="97.47"/>
    <n v="69.05"/>
    <n v="14"/>
    <n v="14"/>
    <n v="0"/>
    <n v="4968.7101000000002"/>
    <s v="Tech"/>
  </r>
  <r>
    <s v="Windstream Services Senior Unsecured (Domestic)"/>
    <s v="Q1 2015"/>
    <x v="16"/>
    <n v="42094"/>
    <n v="4.7300000000000004"/>
    <n v="19.21"/>
    <n v="19.05"/>
    <n v="3.26"/>
    <n v="1.9"/>
    <n v="0.85"/>
    <n v="141.1"/>
    <n v="0.75"/>
    <n v="9187.4699999999993"/>
    <n v="97.9"/>
    <n v="69.17"/>
    <n v="9284.84"/>
    <n v="98.93"/>
    <n v="69.900000000000006"/>
    <n v="14"/>
    <n v="14"/>
    <n v="0"/>
    <n v="4475.5110000000004"/>
    <s v="Tech"/>
  </r>
  <r>
    <s v="Windstream Services Senior Unsecured (Domestic)"/>
    <s v="Q2 2015"/>
    <x v="16"/>
    <n v="42185"/>
    <n v="6.14"/>
    <n v="29.17"/>
    <n v="29.05"/>
    <n v="1.94"/>
    <n v="0.76"/>
    <n v="0.36"/>
    <n v="217.5"/>
    <n v="3.29"/>
    <n v="2455.9299999999998"/>
    <n v="94.82"/>
    <n v="80.91"/>
    <n v="2490.11"/>
    <n v="96.14"/>
    <n v="82.03"/>
    <n v="14"/>
    <n v="15"/>
    <n v="0"/>
    <n v="664.15800000000002"/>
    <s v="Tech"/>
  </r>
  <r>
    <s v="Windstream Services Senior Unsecured (Domestic)"/>
    <s v="Q3 2015"/>
    <x v="17"/>
    <n v="42277"/>
    <n v="6.02"/>
    <n v="27.26"/>
    <n v="27.01"/>
    <n v="2.2999999999999998"/>
    <n v="0.98"/>
    <n v="0.78"/>
    <n v="230.2"/>
    <n v="1.34"/>
    <n v="6139.41"/>
    <n v="97.04"/>
    <n v="82.29"/>
    <n v="6226.79"/>
    <n v="98.42"/>
    <n v="83.46"/>
    <n v="15"/>
    <n v="15"/>
    <n v="1"/>
    <n v="620.14"/>
    <s v="Tech"/>
  </r>
  <r>
    <s v="Windstream Services Senior Unsecured (Domestic)"/>
    <s v="Q4 2015"/>
    <x v="17"/>
    <n v="42369"/>
    <n v="5.49"/>
    <n v="20.27"/>
    <n v="20.2"/>
    <n v="2.0699999999999998"/>
    <n v="0.68"/>
    <n v="0.59"/>
    <n v="224.4"/>
    <n v="2.4500000000000002"/>
    <n v="3317.56"/>
    <n v="95.63"/>
    <n v="81.2"/>
    <n v="3369.32"/>
    <n v="97.12"/>
    <n v="82.47"/>
    <n v="15"/>
    <n v="15"/>
    <n v="0"/>
    <n v="622.74800000000005"/>
    <s v="Tech"/>
  </r>
  <r>
    <s v="Windstream Services Senior Unsecured (Domestic)"/>
    <s v="Q1 2016"/>
    <x v="17"/>
    <n v="42460"/>
    <n v="5.58"/>
    <n v="19.3"/>
    <n v="19.16"/>
    <n v="2.11"/>
    <n v="0.89"/>
    <n v="0.72"/>
    <n v="219.7"/>
    <n v="2.68"/>
    <n v="3077.55"/>
    <n v="95.36"/>
    <n v="82.41"/>
    <n v="3127.45"/>
    <n v="96.9"/>
    <n v="83.75"/>
    <n v="15"/>
    <n v="15"/>
    <n v="0"/>
    <n v="739.58399999999995"/>
    <s v="Tech"/>
  </r>
  <r>
    <s v="Windstream Services Senior Unsecured (Domestic)"/>
    <s v="Q2 2016"/>
    <x v="17"/>
    <n v="42551"/>
    <n v="5.0999999999999996"/>
    <n v="15.78"/>
    <n v="15.71"/>
    <n v="2.13"/>
    <n v="0.98"/>
    <n v="0.71"/>
    <n v="217.4"/>
    <n v="2.78"/>
    <n v="2931.35"/>
    <n v="95.06"/>
    <n v="81.63"/>
    <n v="2983.69"/>
    <n v="96.76"/>
    <n v="83.09"/>
    <n v="15"/>
    <n v="15"/>
    <n v="0"/>
    <n v="893.62800000000004"/>
    <s v="Tech"/>
  </r>
  <r>
    <s v="Outboard Marine Corp Senior Unsecured MTN"/>
    <s v="Q1 1995"/>
    <x v="9"/>
    <n v="34699"/>
    <n v="1.65"/>
    <n v="3.87"/>
    <n v="3.04"/>
    <n v="2.38"/>
    <n v="-0.42"/>
    <n v="0.22"/>
    <n v="5"/>
    <n v="25.12"/>
    <n v="88.13"/>
    <n v="43.96"/>
    <n v="22.14"/>
    <n v="100.49"/>
    <n v="50.12"/>
    <n v="25.25"/>
    <n v="12"/>
    <n v="12"/>
    <n v="0"/>
    <n v="420"/>
    <s v="Consumer Goods"/>
  </r>
  <r>
    <s v="Outboard Marine Corp Senior Unsecured MTN"/>
    <s v="Q2 1995"/>
    <x v="9"/>
    <n v="34789"/>
    <n v="2.06"/>
    <n v="4.17"/>
    <n v="3.59"/>
    <n v="6.65"/>
    <n v="3.33"/>
    <n v="4.6100000000000003"/>
    <n v="5.4"/>
    <n v="24.15"/>
    <n v="79.760000000000005"/>
    <n v="36.21"/>
    <n v="19.260000000000002"/>
    <n v="120.24"/>
    <n v="54.6"/>
    <n v="29.04"/>
    <n v="12"/>
    <n v="12"/>
    <n v="0"/>
    <n v="392.7944"/>
    <s v="Consumer Goods"/>
  </r>
  <r>
    <s v="Outboard Marine Corp Senior Unsecured MTN"/>
    <s v="Q3 1995"/>
    <x v="9"/>
    <n v="34880"/>
    <n v="1.81"/>
    <n v="3.95"/>
    <n v="3.18"/>
    <n v="6.31"/>
    <n v="3.87"/>
    <n v="4.5999999999999996"/>
    <n v="6.8"/>
    <n v="27.31"/>
    <n v="71.2"/>
    <n v="35.369999999999997"/>
    <n v="19.440000000000001"/>
    <n v="101.33"/>
    <n v="50.33"/>
    <n v="27.67"/>
    <n v="12"/>
    <n v="12"/>
    <n v="0"/>
    <n v="430"/>
    <s v="Consumer Goods"/>
  </r>
  <r>
    <s v="Outboard Marine Corp Senior Unsecured MTN"/>
    <s v="Q4 1995"/>
    <x v="9"/>
    <n v="34972"/>
    <n v="1.04"/>
    <n v="2.64"/>
    <n v="1.78"/>
    <n v="4.08"/>
    <n v="1.03"/>
    <n v="1.68"/>
    <n v="5.9"/>
    <n v="28.2"/>
    <n v="69.349999999999994"/>
    <n v="40.93"/>
    <n v="19.559999999999999"/>
    <n v="69.430000000000007"/>
    <n v="40.98"/>
    <n v="19.579999999999998"/>
    <n v="12"/>
    <n v="12"/>
    <n v="0"/>
    <n v="410.2303"/>
    <s v="Consumer Goods"/>
  </r>
  <r>
    <s v="Outboard Marine Corp Senior Unsecured MTN"/>
    <s v="Q1 1996"/>
    <x v="9"/>
    <n v="35064"/>
    <n v="1.1599999999999999"/>
    <n v="2.97"/>
    <n v="2.11"/>
    <n v="1.04"/>
    <n v="-1.69"/>
    <n v="-1.17"/>
    <n v="5.4"/>
    <n v="28.57"/>
    <n v="73.12"/>
    <n v="42.24"/>
    <n v="20.89"/>
    <n v="73.12"/>
    <n v="42.24"/>
    <n v="20.89"/>
    <n v="12"/>
    <n v="12"/>
    <n v="0"/>
    <n v="385.29219999999998"/>
    <s v="Consumer Goods"/>
  </r>
  <r>
    <s v="Outboard Marine Corp Senior Unsecured MTN"/>
    <s v="Q2 1996"/>
    <x v="9"/>
    <n v="35155"/>
    <n v="1.53"/>
    <n v="4.26"/>
    <n v="3.41"/>
    <n v="4.95"/>
    <n v="1.66"/>
    <n v="1.66"/>
    <n v="4.0999999999999996"/>
    <n v="27.53"/>
    <n v="73.5"/>
    <n v="42.36"/>
    <n v="20.23"/>
    <n v="73.5"/>
    <n v="42.36"/>
    <n v="20.23"/>
    <n v="12"/>
    <n v="12"/>
    <n v="0"/>
    <n v="365.255"/>
    <s v="Consumer Goods"/>
  </r>
  <r>
    <s v="Outboard Marine Corp Senior Unsecured MTN"/>
    <s v="Q3 1996"/>
    <x v="9"/>
    <n v="35246"/>
    <n v="2.23"/>
    <n v="26.89"/>
    <n v="20.11"/>
    <n v="2"/>
    <n v="-0.46"/>
    <n v="-0.79"/>
    <n v="4.8"/>
    <n v="27.2"/>
    <n v="75.599999999999994"/>
    <n v="43.05"/>
    <n v="20.56"/>
    <n v="75.599999999999994"/>
    <n v="43.05"/>
    <n v="20.56"/>
    <n v="12"/>
    <n v="13"/>
    <n v="0"/>
    <n v="309.03750000000002"/>
    <s v="Consumer Good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22" firstHeaderRow="0" firstDataRow="1" firstDataCol="1"/>
  <pivotFields count="23">
    <pivotField subtotalTop="0" showAll="0"/>
    <pivotField subtotalTop="0" showAll="0"/>
    <pivotField axis="axisRow" subtotalTop="0" showAll="0">
      <items count="19">
        <item x="1"/>
        <item x="3"/>
        <item x="0"/>
        <item x="10"/>
        <item x="14"/>
        <item x="2"/>
        <item x="15"/>
        <item x="16"/>
        <item x="17"/>
        <item x="11"/>
        <item x="6"/>
        <item x="9"/>
        <item x="8"/>
        <item x="4"/>
        <item x="7"/>
        <item x="5"/>
        <item x="12"/>
        <item x="13"/>
        <item t="default"/>
      </items>
    </pivotField>
    <pivotField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Sum of Long-Term Debt/Capital" fld="13" baseField="0" baseItem="0"/>
    <dataField name="Sum of Net Debt/EBITDA" fld="4" baseField="0" baseItem="0"/>
    <dataField name="Sum of Long-Term Debt/Equity" fld="12" baseField="0" baseItem="0"/>
    <dataField name="Sum of Common Equity/Total Assets" fld="11" baseField="0" baseItem="0"/>
    <dataField name="Sum of Interest Expense" fld="10" baseField="0" baseItem="0"/>
    <dataField name="Sum of EBIT to Interest Expense" fld="9" baseField="0" baseItem="0"/>
    <dataField name="Sum of EBITDA-CapEx/Interest Expense" fld="8" baseField="0" baseItem="0"/>
    <dataField name="Sum of EBITDA to Interest Expense" fld="7" baseField="0" baseItem="0"/>
    <dataField name="Sum of Net Debt/EBIT" fld="6" baseField="0" baseItem="0"/>
    <dataField name="Sum of Total Debt/EBI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89"/>
  <sheetViews>
    <sheetView workbookViewId="0">
      <pane ySplit="1" topLeftCell="A1250" activePane="bottomLeft" state="frozen"/>
      <selection pane="bottomLeft" activeCell="A1254" sqref="A1254"/>
    </sheetView>
  </sheetViews>
  <sheetFormatPr defaultColWidth="15.08984375" defaultRowHeight="15" customHeight="1" x14ac:dyDescent="0.35"/>
  <cols>
    <col min="1" max="1" width="15.08984375" style="7"/>
    <col min="2" max="16" width="6.6328125" style="7" customWidth="1"/>
    <col min="17" max="16384" width="15.08984375" style="7"/>
  </cols>
  <sheetData>
    <row r="1" spans="1:18" ht="14.25" customHeight="1" x14ac:dyDescent="0.35">
      <c r="A1" s="7" t="s">
        <v>1</v>
      </c>
      <c r="B1" s="4" t="s">
        <v>5</v>
      </c>
      <c r="C1" s="4" t="s">
        <v>6</v>
      </c>
      <c r="D1" s="4" t="s">
        <v>7</v>
      </c>
      <c r="E1" s="4" t="s">
        <v>8</v>
      </c>
      <c r="F1" s="4" t="s">
        <v>9</v>
      </c>
      <c r="G1" s="4" t="s">
        <v>10</v>
      </c>
      <c r="H1" s="4" t="s">
        <v>11</v>
      </c>
      <c r="I1" s="4" t="s">
        <v>12</v>
      </c>
      <c r="J1" s="4" t="s">
        <v>13</v>
      </c>
      <c r="K1" s="4" t="s">
        <v>14</v>
      </c>
      <c r="L1" s="4" t="s">
        <v>15</v>
      </c>
      <c r="M1" s="3" t="s">
        <v>16</v>
      </c>
      <c r="N1" s="4" t="s">
        <v>17</v>
      </c>
      <c r="O1" s="4" t="s">
        <v>18</v>
      </c>
      <c r="P1" s="4" t="s">
        <v>177</v>
      </c>
      <c r="Q1" s="7" t="s">
        <v>21</v>
      </c>
      <c r="R1" s="7" t="s">
        <v>179</v>
      </c>
    </row>
    <row r="2" spans="1:18" ht="14.25" customHeight="1" x14ac:dyDescent="0.35">
      <c r="A2" s="7">
        <v>0</v>
      </c>
      <c r="B2" s="4">
        <v>1.02</v>
      </c>
      <c r="C2" s="4">
        <v>4.42</v>
      </c>
      <c r="D2" s="4">
        <v>2.31</v>
      </c>
      <c r="E2" s="4">
        <v>16.149999999999999</v>
      </c>
      <c r="F2" s="4">
        <v>6.75</v>
      </c>
      <c r="G2" s="4">
        <v>9.35</v>
      </c>
      <c r="H2" s="4">
        <v>216</v>
      </c>
      <c r="I2" s="4">
        <v>27.54</v>
      </c>
      <c r="J2" s="4">
        <v>53.59</v>
      </c>
      <c r="K2" s="4">
        <v>27.56</v>
      </c>
      <c r="L2" s="4">
        <v>15.47</v>
      </c>
      <c r="M2" s="3">
        <v>94.47</v>
      </c>
      <c r="N2" s="4">
        <v>48.58</v>
      </c>
      <c r="O2" s="4">
        <v>27.28</v>
      </c>
      <c r="P2" s="4">
        <f>IF('Data 1Q Ahead Without Spaces'!T2&lt;5,0,IF('Data 1Q Ahead Without Spaces'!T2&lt;8,1,IF('Data 1Q Ahead Without Spaces'!T2&lt;11,2,IF('Data 1Q Ahead Without Spaces'!T2&lt;14,3,4))))</f>
        <v>1</v>
      </c>
      <c r="Q2" s="7">
        <v>47687.0311</v>
      </c>
      <c r="R2" s="7">
        <f>VLOOKUP('Data 1Q Ahead Without Spaces'!W2,Industry!$A$1:$B$9,2,FALSE)</f>
        <v>0</v>
      </c>
    </row>
    <row r="3" spans="1:18" ht="14.25" customHeight="1" x14ac:dyDescent="0.35">
      <c r="A3" s="7">
        <f>IF('Data 1Q Ahead Without Spaces'!A3='Data 1Q Ahead Without Spaces'!A2,A2,A2+1)</f>
        <v>0</v>
      </c>
      <c r="B3" s="4">
        <v>0.98</v>
      </c>
      <c r="C3" s="4">
        <v>3.52</v>
      </c>
      <c r="D3" s="4">
        <v>1.89</v>
      </c>
      <c r="E3" s="4">
        <v>19.82</v>
      </c>
      <c r="F3" s="4">
        <v>16.670000000000002</v>
      </c>
      <c r="G3" s="4">
        <v>11.77</v>
      </c>
      <c r="H3" s="4">
        <v>180</v>
      </c>
      <c r="I3" s="4">
        <v>29.46</v>
      </c>
      <c r="J3" s="4">
        <v>51.98</v>
      </c>
      <c r="K3" s="4">
        <v>26.8</v>
      </c>
      <c r="L3" s="4">
        <v>15.48</v>
      </c>
      <c r="M3" s="3">
        <v>93.93</v>
      </c>
      <c r="N3" s="4">
        <v>48.44</v>
      </c>
      <c r="O3" s="4">
        <v>27.97</v>
      </c>
      <c r="P3" s="4">
        <f>IF('Data 1Q Ahead Without Spaces'!T3&lt;5,0,IF('Data 1Q Ahead Without Spaces'!T3&lt;8,1,IF('Data 1Q Ahead Without Spaces'!T3&lt;11,2,IF('Data 1Q Ahead Without Spaces'!T3&lt;14,3,4))))</f>
        <v>1</v>
      </c>
      <c r="Q3" s="7">
        <v>54597.410199999998</v>
      </c>
      <c r="R3" s="7">
        <f>VLOOKUP('Data 1Q Ahead Without Spaces'!W3,Industry!$A$1:$B$9,2,FALSE)</f>
        <v>0</v>
      </c>
    </row>
    <row r="4" spans="1:18" ht="14.25" customHeight="1" x14ac:dyDescent="0.35">
      <c r="A4" s="7">
        <f>IF('Data 1Q Ahead Without Spaces'!A4='Data 1Q Ahead Without Spaces'!A3,A3,A3+1)</f>
        <v>0</v>
      </c>
      <c r="B4" s="4">
        <v>0.9</v>
      </c>
      <c r="C4" s="4">
        <v>2.83</v>
      </c>
      <c r="D4" s="4">
        <v>1.54</v>
      </c>
      <c r="E4" s="4">
        <v>21.68</v>
      </c>
      <c r="F4" s="4">
        <v>18.3</v>
      </c>
      <c r="G4" s="4">
        <v>14.76</v>
      </c>
      <c r="H4" s="4">
        <v>188</v>
      </c>
      <c r="I4" s="4">
        <v>30.14</v>
      </c>
      <c r="J4" s="4">
        <v>47.29</v>
      </c>
      <c r="K4" s="4">
        <v>24.54</v>
      </c>
      <c r="L4" s="4">
        <v>14.4</v>
      </c>
      <c r="M4" s="3">
        <v>92.68</v>
      </c>
      <c r="N4" s="4">
        <v>48.1</v>
      </c>
      <c r="O4" s="4">
        <v>28.22</v>
      </c>
      <c r="P4" s="4">
        <f>IF('Data 1Q Ahead Without Spaces'!T4&lt;5,0,IF('Data 1Q Ahead Without Spaces'!T4&lt;8,1,IF('Data 1Q Ahead Without Spaces'!T4&lt;11,2,IF('Data 1Q Ahead Without Spaces'!T4&lt;14,3,4))))</f>
        <v>1</v>
      </c>
      <c r="Q4" s="7">
        <v>52760.767699999997</v>
      </c>
      <c r="R4" s="7">
        <f>VLOOKUP('Data 1Q Ahead Without Spaces'!W4,Industry!$A$1:$B$9,2,FALSE)</f>
        <v>0</v>
      </c>
    </row>
    <row r="5" spans="1:18" ht="14.25" customHeight="1" x14ac:dyDescent="0.35">
      <c r="A5" s="7">
        <f>IF('Data 1Q Ahead Without Spaces'!A5='Data 1Q Ahead Without Spaces'!A4,A4,A4+1)</f>
        <v>0</v>
      </c>
      <c r="B5" s="4">
        <v>1.1499999999999999</v>
      </c>
      <c r="C5" s="4">
        <v>3.03</v>
      </c>
      <c r="D5" s="4">
        <v>2.0499999999999998</v>
      </c>
      <c r="E5" s="4">
        <v>9.48</v>
      </c>
      <c r="F5" s="4">
        <v>5.18</v>
      </c>
      <c r="G5" s="4">
        <v>1.18</v>
      </c>
      <c r="H5" s="4">
        <v>159</v>
      </c>
      <c r="I5" s="4">
        <v>27.63</v>
      </c>
      <c r="J5" s="4">
        <v>48.17</v>
      </c>
      <c r="K5" s="4">
        <v>24.17</v>
      </c>
      <c r="L5" s="4">
        <v>13.47</v>
      </c>
      <c r="M5" s="3">
        <v>99.3</v>
      </c>
      <c r="N5" s="4">
        <v>49.82</v>
      </c>
      <c r="O5" s="4">
        <v>27.76</v>
      </c>
      <c r="P5" s="4">
        <f>IF('Data 1Q Ahead Without Spaces'!T5&lt;5,0,IF('Data 1Q Ahead Without Spaces'!T5&lt;8,1,IF('Data 1Q Ahead Without Spaces'!T5&lt;11,2,IF('Data 1Q Ahead Without Spaces'!T5&lt;14,3,4))))</f>
        <v>1</v>
      </c>
      <c r="Q5" s="7">
        <v>50052.848100000003</v>
      </c>
      <c r="R5" s="7">
        <f>VLOOKUP('Data 1Q Ahead Without Spaces'!W5,Industry!$A$1:$B$9,2,FALSE)</f>
        <v>0</v>
      </c>
    </row>
    <row r="6" spans="1:18" ht="14.25" customHeight="1" x14ac:dyDescent="0.35">
      <c r="A6" s="7">
        <f>IF('Data 1Q Ahead Without Spaces'!A6='Data 1Q Ahead Without Spaces'!A5,A5,A5+1)</f>
        <v>0</v>
      </c>
      <c r="B6" s="4">
        <v>1.06</v>
      </c>
      <c r="C6" s="4">
        <v>2.85</v>
      </c>
      <c r="D6" s="4">
        <v>1.83</v>
      </c>
      <c r="E6" s="4">
        <v>20.41</v>
      </c>
      <c r="F6" s="4">
        <v>5.97</v>
      </c>
      <c r="G6" s="4">
        <v>12.68</v>
      </c>
      <c r="H6" s="4">
        <v>198</v>
      </c>
      <c r="I6" s="4">
        <v>27.61</v>
      </c>
      <c r="J6" s="4">
        <v>44.86</v>
      </c>
      <c r="K6" s="4">
        <v>22.84</v>
      </c>
      <c r="L6" s="4">
        <v>12.53</v>
      </c>
      <c r="M6" s="3">
        <v>96.46</v>
      </c>
      <c r="N6" s="4">
        <v>49.1</v>
      </c>
      <c r="O6" s="4">
        <v>26.94</v>
      </c>
      <c r="P6" s="4">
        <f>IF('Data 1Q Ahead Without Spaces'!T6&lt;5,0,IF('Data 1Q Ahead Without Spaces'!T6&lt;8,1,IF('Data 1Q Ahead Without Spaces'!T6&lt;11,2,IF('Data 1Q Ahead Without Spaces'!T6&lt;14,3,4))))</f>
        <v>1</v>
      </c>
      <c r="Q6" s="7">
        <v>60038.401100000003</v>
      </c>
      <c r="R6" s="7">
        <f>VLOOKUP('Data 1Q Ahead Without Spaces'!W6,Industry!$A$1:$B$9,2,FALSE)</f>
        <v>0</v>
      </c>
    </row>
    <row r="7" spans="1:18" ht="14.25" customHeight="1" x14ac:dyDescent="0.35">
      <c r="A7" s="7">
        <f>IF('Data 1Q Ahead Without Spaces'!A7='Data 1Q Ahead Without Spaces'!A6,A6,A6+1)</f>
        <v>0</v>
      </c>
      <c r="B7" s="4">
        <v>1.36</v>
      </c>
      <c r="C7" s="4">
        <v>2.88</v>
      </c>
      <c r="D7" s="4">
        <v>2.11</v>
      </c>
      <c r="E7" s="4">
        <v>19.190000000000001</v>
      </c>
      <c r="F7" s="4">
        <v>10.86</v>
      </c>
      <c r="G7" s="4">
        <v>12.41</v>
      </c>
      <c r="H7" s="4">
        <v>179</v>
      </c>
      <c r="I7" s="4">
        <v>25.19</v>
      </c>
      <c r="J7" s="4">
        <v>58.06</v>
      </c>
      <c r="K7" s="4">
        <v>25.48</v>
      </c>
      <c r="L7" s="4">
        <v>14.81</v>
      </c>
      <c r="M7" s="3">
        <v>127.82</v>
      </c>
      <c r="N7" s="4">
        <v>56.11</v>
      </c>
      <c r="O7" s="4">
        <v>32.61</v>
      </c>
      <c r="P7" s="4">
        <f>IF('Data 1Q Ahead Without Spaces'!T7&lt;5,0,IF('Data 1Q Ahead Without Spaces'!T7&lt;8,1,IF('Data 1Q Ahead Without Spaces'!T7&lt;11,2,IF('Data 1Q Ahead Without Spaces'!T7&lt;14,3,4))))</f>
        <v>1</v>
      </c>
      <c r="Q7" s="7">
        <v>88649.054000000004</v>
      </c>
      <c r="R7" s="7">
        <f>VLOOKUP('Data 1Q Ahead Without Spaces'!W7,Industry!$A$1:$B$9,2,FALSE)</f>
        <v>0</v>
      </c>
    </row>
    <row r="8" spans="1:18" ht="14.25" customHeight="1" x14ac:dyDescent="0.35">
      <c r="A8" s="7">
        <f>IF('Data 1Q Ahead Without Spaces'!A8='Data 1Q Ahead Without Spaces'!A7,A7,A7+1)</f>
        <v>0</v>
      </c>
      <c r="B8" s="4">
        <v>1.42</v>
      </c>
      <c r="C8" s="4">
        <v>2.92</v>
      </c>
      <c r="D8" s="4">
        <v>2.19</v>
      </c>
      <c r="E8" s="4">
        <v>17.38</v>
      </c>
      <c r="F8" s="4">
        <v>10.11</v>
      </c>
      <c r="G8" s="4">
        <v>10.95</v>
      </c>
      <c r="H8" s="4">
        <v>183</v>
      </c>
      <c r="I8" s="4">
        <v>24.91</v>
      </c>
      <c r="J8" s="4">
        <v>68.959999999999994</v>
      </c>
      <c r="K8" s="4">
        <v>29.68</v>
      </c>
      <c r="L8" s="4">
        <v>17.399999999999999</v>
      </c>
      <c r="M8" s="3">
        <v>132.32</v>
      </c>
      <c r="N8" s="4">
        <v>56.96</v>
      </c>
      <c r="O8" s="4">
        <v>33.39</v>
      </c>
      <c r="P8" s="4">
        <f>IF('Data 1Q Ahead Without Spaces'!T8&lt;5,0,IF('Data 1Q Ahead Without Spaces'!T8&lt;8,1,IF('Data 1Q Ahead Without Spaces'!T8&lt;11,2,IF('Data 1Q Ahead Without Spaces'!T8&lt;14,3,4))))</f>
        <v>1</v>
      </c>
      <c r="Q8" s="7">
        <v>103050.12820000001</v>
      </c>
      <c r="R8" s="7">
        <f>VLOOKUP('Data 1Q Ahead Without Spaces'!W8,Industry!$A$1:$B$9,2,FALSE)</f>
        <v>0</v>
      </c>
    </row>
    <row r="9" spans="1:18" ht="14.25" customHeight="1" x14ac:dyDescent="0.35">
      <c r="A9" s="7">
        <f>IF('Data 1Q Ahead Without Spaces'!A9='Data 1Q Ahead Without Spaces'!A8,A8,A8+1)</f>
        <v>0</v>
      </c>
      <c r="B9" s="4">
        <v>1.37</v>
      </c>
      <c r="C9" s="4">
        <v>2.96</v>
      </c>
      <c r="D9" s="4">
        <v>2.13</v>
      </c>
      <c r="E9" s="4">
        <v>22.93</v>
      </c>
      <c r="F9" s="4">
        <v>7.89</v>
      </c>
      <c r="G9" s="4">
        <v>15.63</v>
      </c>
      <c r="H9" s="4">
        <v>194</v>
      </c>
      <c r="I9" s="4">
        <v>24.01</v>
      </c>
      <c r="J9" s="4">
        <v>69.12</v>
      </c>
      <c r="K9" s="4">
        <v>29.3</v>
      </c>
      <c r="L9" s="4">
        <v>16.809999999999999</v>
      </c>
      <c r="M9" s="3">
        <v>135.88</v>
      </c>
      <c r="N9" s="4">
        <v>57.61</v>
      </c>
      <c r="O9" s="4">
        <v>33.04</v>
      </c>
      <c r="P9" s="4">
        <f>IF('Data 1Q Ahead Without Spaces'!T9&lt;5,0,IF('Data 1Q Ahead Without Spaces'!T9&lt;8,1,IF('Data 1Q Ahead Without Spaces'!T9&lt;11,2,IF('Data 1Q Ahead Without Spaces'!T9&lt;14,3,4))))</f>
        <v>1</v>
      </c>
      <c r="Q9" s="7">
        <v>100240.2712</v>
      </c>
      <c r="R9" s="7">
        <f>VLOOKUP('Data 1Q Ahead Without Spaces'!W9,Industry!$A$1:$B$9,2,FALSE)</f>
        <v>0</v>
      </c>
    </row>
    <row r="10" spans="1:18" ht="14.25" customHeight="1" x14ac:dyDescent="0.35">
      <c r="A10" s="7">
        <f>IF('Data 1Q Ahead Without Spaces'!A10='Data 1Q Ahead Without Spaces'!A9,A9,A9+1)</f>
        <v>0</v>
      </c>
      <c r="B10" s="4">
        <v>1.58</v>
      </c>
      <c r="C10" s="4">
        <v>3.14</v>
      </c>
      <c r="D10" s="4">
        <v>2.4700000000000002</v>
      </c>
      <c r="E10" s="4">
        <v>15.5</v>
      </c>
      <c r="F10" s="4">
        <v>9.48</v>
      </c>
      <c r="G10" s="4">
        <v>8.67</v>
      </c>
      <c r="H10" s="4">
        <v>179</v>
      </c>
      <c r="I10" s="4">
        <v>23.88</v>
      </c>
      <c r="J10" s="4">
        <v>79.67</v>
      </c>
      <c r="K10" s="4">
        <v>32.28</v>
      </c>
      <c r="L10" s="4">
        <v>19.28</v>
      </c>
      <c r="M10" s="3">
        <v>146.81</v>
      </c>
      <c r="N10" s="4">
        <v>59.48</v>
      </c>
      <c r="O10" s="4">
        <v>35.53</v>
      </c>
      <c r="P10" s="4">
        <f>IF('Data 1Q Ahead Without Spaces'!T10&lt;5,0,IF('Data 1Q Ahead Without Spaces'!T10&lt;8,1,IF('Data 1Q Ahead Without Spaces'!T10&lt;11,2,IF('Data 1Q Ahead Without Spaces'!T10&lt;14,3,4))))</f>
        <v>1</v>
      </c>
      <c r="Q10" s="7">
        <v>98982.692899999995</v>
      </c>
      <c r="R10" s="7">
        <f>VLOOKUP('Data 1Q Ahead Without Spaces'!W10,Industry!$A$1:$B$9,2,FALSE)</f>
        <v>0</v>
      </c>
    </row>
    <row r="11" spans="1:18" ht="14.25" customHeight="1" x14ac:dyDescent="0.35">
      <c r="A11" s="7">
        <f>IF('Data 1Q Ahead Without Spaces'!A11='Data 1Q Ahead Without Spaces'!A10,A10,A10+1)</f>
        <v>0</v>
      </c>
      <c r="B11" s="4">
        <v>1.64</v>
      </c>
      <c r="C11" s="4">
        <v>3.2</v>
      </c>
      <c r="D11" s="4">
        <v>2.57</v>
      </c>
      <c r="E11" s="4">
        <v>20.05</v>
      </c>
      <c r="F11" s="4">
        <v>11.82</v>
      </c>
      <c r="G11" s="4">
        <v>13.13</v>
      </c>
      <c r="H11" s="4">
        <v>161</v>
      </c>
      <c r="I11" s="4">
        <v>23.76</v>
      </c>
      <c r="J11" s="4">
        <v>78.540000000000006</v>
      </c>
      <c r="K11" s="4">
        <v>31.42</v>
      </c>
      <c r="L11" s="4">
        <v>18.920000000000002</v>
      </c>
      <c r="M11" s="3">
        <v>149.97999999999999</v>
      </c>
      <c r="N11" s="4">
        <v>60</v>
      </c>
      <c r="O11" s="4">
        <v>36.130000000000003</v>
      </c>
      <c r="P11" s="4">
        <f>IF('Data 1Q Ahead Without Spaces'!T11&lt;5,0,IF('Data 1Q Ahead Without Spaces'!T11&lt;8,1,IF('Data 1Q Ahead Without Spaces'!T11&lt;11,2,IF('Data 1Q Ahead Without Spaces'!T11&lt;14,3,4))))</f>
        <v>1</v>
      </c>
      <c r="Q11" s="7">
        <v>107127.29429999999</v>
      </c>
      <c r="R11" s="7">
        <f>VLOOKUP('Data 1Q Ahead Without Spaces'!W11,Industry!$A$1:$B$9,2,FALSE)</f>
        <v>0</v>
      </c>
    </row>
    <row r="12" spans="1:18" ht="14.25" customHeight="1" x14ac:dyDescent="0.35">
      <c r="A12" s="7">
        <f>IF('Data 1Q Ahead Without Spaces'!A12='Data 1Q Ahead Without Spaces'!A11,A11,A11+1)</f>
        <v>0</v>
      </c>
      <c r="B12" s="4">
        <v>1.67</v>
      </c>
      <c r="C12" s="4">
        <v>3.21</v>
      </c>
      <c r="D12" s="4">
        <v>2.5499999999999998</v>
      </c>
      <c r="E12" s="4">
        <v>19.239999999999998</v>
      </c>
      <c r="F12" s="4">
        <v>9.42</v>
      </c>
      <c r="G12" s="4">
        <v>13.56</v>
      </c>
      <c r="H12" s="4">
        <v>160</v>
      </c>
      <c r="I12" s="4">
        <v>23.06</v>
      </c>
      <c r="J12" s="4">
        <v>81.78</v>
      </c>
      <c r="K12" s="4">
        <v>32.35</v>
      </c>
      <c r="L12" s="4">
        <v>19.12</v>
      </c>
      <c r="M12" s="3">
        <v>152.81</v>
      </c>
      <c r="N12" s="4">
        <v>60.44</v>
      </c>
      <c r="O12" s="4">
        <v>35.72</v>
      </c>
      <c r="P12" s="4">
        <f>IF('Data 1Q Ahead Without Spaces'!T12&lt;5,0,IF('Data 1Q Ahead Without Spaces'!T12&lt;8,1,IF('Data 1Q Ahead Without Spaces'!T12&lt;11,2,IF('Data 1Q Ahead Without Spaces'!T12&lt;14,3,4))))</f>
        <v>1</v>
      </c>
      <c r="Q12" s="7">
        <v>118586.4807</v>
      </c>
      <c r="R12" s="7">
        <f>VLOOKUP('Data 1Q Ahead Without Spaces'!W12,Industry!$A$1:$B$9,2,FALSE)</f>
        <v>0</v>
      </c>
    </row>
    <row r="13" spans="1:18" ht="14.25" customHeight="1" x14ac:dyDescent="0.35">
      <c r="A13" s="7">
        <f>IF('Data 1Q Ahead Without Spaces'!A13='Data 1Q Ahead Without Spaces'!A12,A12,A12+1)</f>
        <v>0</v>
      </c>
      <c r="B13" s="4">
        <v>1.22</v>
      </c>
      <c r="C13" s="4">
        <v>2.38</v>
      </c>
      <c r="D13" s="4">
        <v>1.89</v>
      </c>
      <c r="E13" s="4">
        <v>25.02</v>
      </c>
      <c r="F13" s="4">
        <v>9.89</v>
      </c>
      <c r="G13" s="4">
        <v>17.670000000000002</v>
      </c>
      <c r="H13" s="4">
        <v>171</v>
      </c>
      <c r="I13" s="4">
        <v>23.16</v>
      </c>
      <c r="J13" s="4">
        <v>68.86</v>
      </c>
      <c r="K13" s="4">
        <v>28.9</v>
      </c>
      <c r="L13" s="4">
        <v>16.14</v>
      </c>
      <c r="M13" s="3">
        <v>138.24</v>
      </c>
      <c r="N13" s="4">
        <v>58.03</v>
      </c>
      <c r="O13" s="4">
        <v>32.409999999999997</v>
      </c>
      <c r="P13" s="4">
        <f>IF('Data 1Q Ahead Without Spaces'!T13&lt;5,0,IF('Data 1Q Ahead Without Spaces'!T13&lt;8,1,IF('Data 1Q Ahead Without Spaces'!T13&lt;11,2,IF('Data 1Q Ahead Without Spaces'!T13&lt;14,3,4))))</f>
        <v>1</v>
      </c>
      <c r="Q13" s="7">
        <v>192472.2947</v>
      </c>
      <c r="R13" s="7">
        <f>VLOOKUP('Data 1Q Ahead Without Spaces'!W13,Industry!$A$1:$B$9,2,FALSE)</f>
        <v>0</v>
      </c>
    </row>
    <row r="14" spans="1:18" ht="14.25" customHeight="1" x14ac:dyDescent="0.35">
      <c r="A14" s="7">
        <f>IF('Data 1Q Ahead Without Spaces'!A14='Data 1Q Ahead Without Spaces'!A13,A13,A13+1)</f>
        <v>0</v>
      </c>
      <c r="B14" s="4">
        <v>1.34</v>
      </c>
      <c r="C14" s="4">
        <v>2.36</v>
      </c>
      <c r="D14" s="4">
        <v>2.06</v>
      </c>
      <c r="E14" s="4">
        <v>22.11</v>
      </c>
      <c r="F14" s="4">
        <v>16.66</v>
      </c>
      <c r="G14" s="4">
        <v>14.03</v>
      </c>
      <c r="H14" s="4">
        <v>152</v>
      </c>
      <c r="I14" s="4">
        <v>23.28</v>
      </c>
      <c r="J14" s="4">
        <v>73.239999999999995</v>
      </c>
      <c r="K14" s="4">
        <v>30</v>
      </c>
      <c r="L14" s="4">
        <v>17.27</v>
      </c>
      <c r="M14" s="3">
        <v>144.16999999999999</v>
      </c>
      <c r="N14" s="4">
        <v>59.04</v>
      </c>
      <c r="O14" s="4">
        <v>34</v>
      </c>
      <c r="P14" s="4">
        <f>IF('Data 1Q Ahead Without Spaces'!T14&lt;5,0,IF('Data 1Q Ahead Without Spaces'!T14&lt;8,1,IF('Data 1Q Ahead Without Spaces'!T14&lt;11,2,IF('Data 1Q Ahead Without Spaces'!T14&lt;14,3,4))))</f>
        <v>1</v>
      </c>
      <c r="Q14" s="7">
        <v>209859.58410000001</v>
      </c>
      <c r="R14" s="7">
        <f>VLOOKUP('Data 1Q Ahead Without Spaces'!W14,Industry!$A$1:$B$9,2,FALSE)</f>
        <v>0</v>
      </c>
    </row>
    <row r="15" spans="1:18" ht="14.25" customHeight="1" x14ac:dyDescent="0.35">
      <c r="A15" s="7">
        <f>IF('Data 1Q Ahead Without Spaces'!A15='Data 1Q Ahead Without Spaces'!A14,A14,A14+1)</f>
        <v>0</v>
      </c>
      <c r="B15" s="4">
        <v>1.67</v>
      </c>
      <c r="C15" s="4">
        <v>2.76</v>
      </c>
      <c r="D15" s="4">
        <v>2.4500000000000002</v>
      </c>
      <c r="E15" s="4">
        <v>44.58</v>
      </c>
      <c r="F15" s="4">
        <v>31.37</v>
      </c>
      <c r="G15" s="4">
        <v>32.46</v>
      </c>
      <c r="H15" s="4">
        <v>84</v>
      </c>
      <c r="I15" s="4">
        <v>22.82</v>
      </c>
      <c r="J15" s="4">
        <v>87.93</v>
      </c>
      <c r="K15" s="4">
        <v>34.869999999999997</v>
      </c>
      <c r="L15" s="4">
        <v>20.32</v>
      </c>
      <c r="M15" s="3">
        <v>152.15</v>
      </c>
      <c r="N15" s="4">
        <v>60.34</v>
      </c>
      <c r="O15" s="4">
        <v>35.17</v>
      </c>
      <c r="P15" s="4">
        <f>IF('Data 1Q Ahead Without Spaces'!T15&lt;5,0,IF('Data 1Q Ahead Without Spaces'!T15&lt;8,1,IF('Data 1Q Ahead Without Spaces'!T15&lt;11,2,IF('Data 1Q Ahead Without Spaces'!T15&lt;14,3,4))))</f>
        <v>1</v>
      </c>
      <c r="Q15" s="7">
        <v>192907.23670000001</v>
      </c>
      <c r="R15" s="7">
        <f>VLOOKUP('Data 1Q Ahead Without Spaces'!W15,Industry!$A$1:$B$9,2,FALSE)</f>
        <v>0</v>
      </c>
    </row>
    <row r="16" spans="1:18" ht="14.25" customHeight="1" x14ac:dyDescent="0.35">
      <c r="A16" s="7">
        <f>IF('Data 1Q Ahead Without Spaces'!A16='Data 1Q Ahead Without Spaces'!A15,A15,A15+1)</f>
        <v>0</v>
      </c>
      <c r="B16" s="4">
        <v>1.71</v>
      </c>
      <c r="C16" s="4">
        <v>2.75</v>
      </c>
      <c r="D16" s="4">
        <v>2.46</v>
      </c>
      <c r="E16" s="4">
        <v>21.74</v>
      </c>
      <c r="F16" s="4">
        <v>15.96</v>
      </c>
      <c r="G16" s="4">
        <v>15.38</v>
      </c>
      <c r="H16" s="4">
        <v>183</v>
      </c>
      <c r="I16" s="4">
        <v>23.01</v>
      </c>
      <c r="J16" s="4">
        <v>95.54</v>
      </c>
      <c r="K16" s="4">
        <v>38.18</v>
      </c>
      <c r="L16" s="4">
        <v>22.27</v>
      </c>
      <c r="M16" s="3">
        <v>150.26</v>
      </c>
      <c r="N16" s="4">
        <v>60.04</v>
      </c>
      <c r="O16" s="4">
        <v>35.020000000000003</v>
      </c>
      <c r="P16" s="4">
        <f>IF('Data 1Q Ahead Without Spaces'!T16&lt;5,0,IF('Data 1Q Ahead Without Spaces'!T16&lt;8,1,IF('Data 1Q Ahead Without Spaces'!T16&lt;11,2,IF('Data 1Q Ahead Without Spaces'!T16&lt;14,3,4))))</f>
        <v>1</v>
      </c>
      <c r="Q16" s="7">
        <v>197586.93799999999</v>
      </c>
      <c r="R16" s="7">
        <f>VLOOKUP('Data 1Q Ahead Without Spaces'!W16,Industry!$A$1:$B$9,2,FALSE)</f>
        <v>0</v>
      </c>
    </row>
    <row r="17" spans="1:18" ht="14.25" customHeight="1" x14ac:dyDescent="0.35">
      <c r="A17" s="7">
        <f>IF('Data 1Q Ahead Without Spaces'!A17='Data 1Q Ahead Without Spaces'!A16,A16,A16+1)</f>
        <v>0</v>
      </c>
      <c r="B17" s="4">
        <v>1.51</v>
      </c>
      <c r="C17" s="4">
        <v>2.46</v>
      </c>
      <c r="D17" s="4">
        <v>2.14</v>
      </c>
      <c r="E17" s="4">
        <v>17.87</v>
      </c>
      <c r="F17" s="4">
        <v>7.41</v>
      </c>
      <c r="G17" s="4">
        <v>13.29</v>
      </c>
      <c r="H17" s="4">
        <v>298</v>
      </c>
      <c r="I17" s="4">
        <v>23.06</v>
      </c>
      <c r="J17" s="4">
        <v>89.08</v>
      </c>
      <c r="K17" s="4">
        <v>37.340000000000003</v>
      </c>
      <c r="L17" s="4">
        <v>20.79</v>
      </c>
      <c r="M17" s="3">
        <v>138.56</v>
      </c>
      <c r="N17" s="4">
        <v>58.08</v>
      </c>
      <c r="O17" s="4">
        <v>32.340000000000003</v>
      </c>
      <c r="P17" s="4">
        <f>IF('Data 1Q Ahead Without Spaces'!T17&lt;5,0,IF('Data 1Q Ahead Without Spaces'!T17&lt;8,1,IF('Data 1Q Ahead Without Spaces'!T17&lt;11,2,IF('Data 1Q Ahead Without Spaces'!T17&lt;14,3,4))))</f>
        <v>1</v>
      </c>
      <c r="Q17" s="7">
        <v>149846.4191</v>
      </c>
      <c r="R17" s="7">
        <f>VLOOKUP('Data 1Q Ahead Without Spaces'!W17,Industry!$A$1:$B$9,2,FALSE)</f>
        <v>0</v>
      </c>
    </row>
    <row r="18" spans="1:18" ht="14.25" customHeight="1" x14ac:dyDescent="0.35">
      <c r="A18" s="7">
        <f>IF('Data 1Q Ahead Without Spaces'!A18='Data 1Q Ahead Without Spaces'!A17,A17,A17+1)</f>
        <v>0</v>
      </c>
      <c r="B18" s="4">
        <v>1.51</v>
      </c>
      <c r="C18" s="4">
        <v>2.46</v>
      </c>
      <c r="D18" s="4">
        <v>2.13</v>
      </c>
      <c r="E18" s="4">
        <v>49.66</v>
      </c>
      <c r="F18" s="4">
        <v>28.57</v>
      </c>
      <c r="G18" s="4">
        <v>32.04</v>
      </c>
      <c r="H18" s="4">
        <v>70</v>
      </c>
      <c r="I18" s="4">
        <v>25.03</v>
      </c>
      <c r="J18" s="4">
        <v>83.49</v>
      </c>
      <c r="K18" s="4">
        <v>35.630000000000003</v>
      </c>
      <c r="L18" s="4">
        <v>21.14</v>
      </c>
      <c r="M18" s="3">
        <v>134.32</v>
      </c>
      <c r="N18" s="4">
        <v>57.32</v>
      </c>
      <c r="O18" s="4">
        <v>34.01</v>
      </c>
      <c r="P18" s="4">
        <f>IF('Data 1Q Ahead Without Spaces'!T18&lt;5,0,IF('Data 1Q Ahead Without Spaces'!T18&lt;8,1,IF('Data 1Q Ahead Without Spaces'!T18&lt;11,2,IF('Data 1Q Ahead Without Spaces'!T18&lt;14,3,4))))</f>
        <v>1</v>
      </c>
      <c r="Q18" s="7">
        <v>169028.36629999999</v>
      </c>
      <c r="R18" s="7">
        <f>VLOOKUP('Data 1Q Ahead Without Spaces'!W18,Industry!$A$1:$B$9,2,FALSE)</f>
        <v>0</v>
      </c>
    </row>
    <row r="19" spans="1:18" ht="14.25" customHeight="1" x14ac:dyDescent="0.35">
      <c r="A19" s="7">
        <f>IF('Data 1Q Ahead Without Spaces'!A19='Data 1Q Ahead Without Spaces'!A18,A18,A18+1)</f>
        <v>0</v>
      </c>
      <c r="B19" s="4">
        <v>1.85</v>
      </c>
      <c r="C19" s="4">
        <v>3.58</v>
      </c>
      <c r="D19" s="4">
        <v>3.09</v>
      </c>
      <c r="E19" s="4">
        <v>70.239999999999995</v>
      </c>
      <c r="F19" s="4">
        <v>31.81</v>
      </c>
      <c r="G19" s="4">
        <v>23.76</v>
      </c>
      <c r="H19" s="4">
        <v>33</v>
      </c>
      <c r="I19" s="4">
        <v>25.41</v>
      </c>
      <c r="J19" s="4">
        <v>76.05</v>
      </c>
      <c r="K19" s="4">
        <v>34.44</v>
      </c>
      <c r="L19" s="4">
        <v>19.32</v>
      </c>
      <c r="M19" s="3">
        <v>120.78</v>
      </c>
      <c r="N19" s="4">
        <v>54.71</v>
      </c>
      <c r="O19" s="4">
        <v>30.69</v>
      </c>
      <c r="P19" s="4">
        <f>IF('Data 1Q Ahead Without Spaces'!T19&lt;5,0,IF('Data 1Q Ahead Without Spaces'!T19&lt;8,1,IF('Data 1Q Ahead Without Spaces'!T19&lt;11,2,IF('Data 1Q Ahead Without Spaces'!T19&lt;14,3,4))))</f>
        <v>1</v>
      </c>
      <c r="Q19" s="7">
        <v>121991.2559</v>
      </c>
      <c r="R19" s="7">
        <f>VLOOKUP('Data 1Q Ahead Without Spaces'!W19,Industry!$A$1:$B$9,2,FALSE)</f>
        <v>0</v>
      </c>
    </row>
    <row r="20" spans="1:18" ht="14.25" customHeight="1" x14ac:dyDescent="0.35">
      <c r="A20" s="7">
        <f>IF('Data 1Q Ahead Without Spaces'!A20='Data 1Q Ahead Without Spaces'!A19,A19,A19+1)</f>
        <v>0</v>
      </c>
      <c r="B20" s="4">
        <v>1.71</v>
      </c>
      <c r="C20" s="4">
        <v>3.55</v>
      </c>
      <c r="D20" s="4">
        <v>2.83</v>
      </c>
      <c r="E20" s="4">
        <v>94.24</v>
      </c>
      <c r="F20" s="4">
        <v>51.36</v>
      </c>
      <c r="G20" s="4">
        <v>62.44</v>
      </c>
      <c r="H20" s="4">
        <v>34</v>
      </c>
      <c r="I20" s="4">
        <v>26.31</v>
      </c>
      <c r="J20" s="4">
        <v>80.45</v>
      </c>
      <c r="K20" s="4">
        <v>37.15</v>
      </c>
      <c r="L20" s="4">
        <v>21.17</v>
      </c>
      <c r="M20" s="3">
        <v>116.53</v>
      </c>
      <c r="N20" s="4">
        <v>53.82</v>
      </c>
      <c r="O20" s="4">
        <v>30.66</v>
      </c>
      <c r="P20" s="4">
        <f>IF('Data 1Q Ahead Without Spaces'!T20&lt;5,0,IF('Data 1Q Ahead Without Spaces'!T20&lt;8,1,IF('Data 1Q Ahead Without Spaces'!T20&lt;11,2,IF('Data 1Q Ahead Without Spaces'!T20&lt;14,3,4))))</f>
        <v>1</v>
      </c>
      <c r="Q20" s="7">
        <v>98549.032000000007</v>
      </c>
      <c r="R20" s="7">
        <f>VLOOKUP('Data 1Q Ahead Without Spaces'!W20,Industry!$A$1:$B$9,2,FALSE)</f>
        <v>0</v>
      </c>
    </row>
    <row r="21" spans="1:18" ht="14.25" customHeight="1" x14ac:dyDescent="0.35">
      <c r="A21" s="7">
        <f>IF('Data 1Q Ahead Without Spaces'!A21='Data 1Q Ahead Without Spaces'!A20,A20,A20+1)</f>
        <v>0</v>
      </c>
      <c r="B21" s="4">
        <v>1.79</v>
      </c>
      <c r="C21" s="4">
        <v>3.83</v>
      </c>
      <c r="D21" s="4">
        <v>2.95</v>
      </c>
      <c r="E21" s="4">
        <v>67.19</v>
      </c>
      <c r="F21" s="4">
        <v>26.23</v>
      </c>
      <c r="G21" s="4">
        <v>53.06</v>
      </c>
      <c r="H21" s="4">
        <v>48</v>
      </c>
      <c r="I21" s="4">
        <v>23.61</v>
      </c>
      <c r="J21" s="4">
        <v>87.73</v>
      </c>
      <c r="K21" s="4">
        <v>40.96</v>
      </c>
      <c r="L21" s="4">
        <v>20.71</v>
      </c>
      <c r="M21" s="3">
        <v>114.2</v>
      </c>
      <c r="N21" s="4">
        <v>53.31</v>
      </c>
      <c r="O21" s="4">
        <v>26.97</v>
      </c>
      <c r="P21" s="4">
        <f>IF('Data 1Q Ahead Without Spaces'!T21&lt;5,0,IF('Data 1Q Ahead Without Spaces'!T21&lt;8,1,IF('Data 1Q Ahead Without Spaces'!T21&lt;11,2,IF('Data 1Q Ahead Without Spaces'!T21&lt;14,3,4))))</f>
        <v>1</v>
      </c>
      <c r="Q21" s="7">
        <v>133483.4344</v>
      </c>
      <c r="R21" s="7">
        <f>VLOOKUP('Data 1Q Ahead Without Spaces'!W21,Industry!$A$1:$B$9,2,FALSE)</f>
        <v>0</v>
      </c>
    </row>
    <row r="22" spans="1:18" ht="14.25" customHeight="1" x14ac:dyDescent="0.35">
      <c r="A22" s="7">
        <f>IF('Data 1Q Ahead Without Spaces'!A22='Data 1Q Ahead Without Spaces'!A21,A21,A21+1)</f>
        <v>0</v>
      </c>
      <c r="B22" s="4">
        <v>1.73</v>
      </c>
      <c r="C22" s="4">
        <v>3.55</v>
      </c>
      <c r="D22" s="4">
        <v>2.78</v>
      </c>
      <c r="E22" s="4">
        <v>73.47</v>
      </c>
      <c r="F22" s="4">
        <v>51.84</v>
      </c>
      <c r="G22" s="4">
        <v>45.58</v>
      </c>
      <c r="H22" s="4">
        <v>40</v>
      </c>
      <c r="I22" s="4">
        <v>25.67</v>
      </c>
      <c r="J22" s="4">
        <v>81.540000000000006</v>
      </c>
      <c r="K22" s="4">
        <v>39.770000000000003</v>
      </c>
      <c r="L22" s="4">
        <v>20.93</v>
      </c>
      <c r="M22" s="3">
        <v>105.01</v>
      </c>
      <c r="N22" s="4">
        <v>51.22</v>
      </c>
      <c r="O22" s="4">
        <v>26.96</v>
      </c>
      <c r="P22" s="4">
        <f>IF('Data 1Q Ahead Without Spaces'!T22&lt;5,0,IF('Data 1Q Ahead Without Spaces'!T22&lt;8,1,IF('Data 1Q Ahead Without Spaces'!T22&lt;11,2,IF('Data 1Q Ahead Without Spaces'!T22&lt;14,3,4))))</f>
        <v>1</v>
      </c>
      <c r="Q22" s="7">
        <v>135527.04000000001</v>
      </c>
      <c r="R22" s="7">
        <f>VLOOKUP('Data 1Q Ahead Without Spaces'!W22,Industry!$A$1:$B$9,2,FALSE)</f>
        <v>0</v>
      </c>
    </row>
    <row r="23" spans="1:18" ht="14.25" customHeight="1" x14ac:dyDescent="0.35">
      <c r="A23" s="7">
        <f>IF('Data 1Q Ahead Without Spaces'!A23='Data 1Q Ahead Without Spaces'!A22,A22,A22+1)</f>
        <v>0</v>
      </c>
      <c r="B23" s="4">
        <v>1.4</v>
      </c>
      <c r="C23" s="4">
        <v>2.71</v>
      </c>
      <c r="D23" s="4">
        <v>2.0499999999999998</v>
      </c>
      <c r="E23" s="4">
        <v>85.07</v>
      </c>
      <c r="F23" s="4">
        <v>53.76</v>
      </c>
      <c r="G23" s="4">
        <v>56.39</v>
      </c>
      <c r="H23" s="4">
        <v>41</v>
      </c>
      <c r="I23" s="4">
        <v>27.41</v>
      </c>
      <c r="J23" s="4">
        <v>71.400000000000006</v>
      </c>
      <c r="K23" s="4">
        <v>37.630000000000003</v>
      </c>
      <c r="L23" s="4">
        <v>19.57</v>
      </c>
      <c r="M23" s="3">
        <v>89.73</v>
      </c>
      <c r="N23" s="4">
        <v>47.29</v>
      </c>
      <c r="O23" s="4">
        <v>24.6</v>
      </c>
      <c r="P23" s="4">
        <f>IF('Data 1Q Ahead Without Spaces'!T23&lt;5,0,IF('Data 1Q Ahead Without Spaces'!T23&lt;8,1,IF('Data 1Q Ahead Without Spaces'!T23&lt;11,2,IF('Data 1Q Ahead Without Spaces'!T23&lt;14,3,4))))</f>
        <v>1</v>
      </c>
      <c r="Q23" s="7">
        <v>142739.935</v>
      </c>
      <c r="R23" s="7">
        <f>VLOOKUP('Data 1Q Ahead Without Spaces'!W23,Industry!$A$1:$B$9,2,FALSE)</f>
        <v>0</v>
      </c>
    </row>
    <row r="24" spans="1:18" ht="14.25" customHeight="1" x14ac:dyDescent="0.35">
      <c r="A24" s="7">
        <f>IF('Data 1Q Ahead Without Spaces'!A24='Data 1Q Ahead Without Spaces'!A23,A23,A23+1)</f>
        <v>0</v>
      </c>
      <c r="B24" s="4">
        <v>1.29</v>
      </c>
      <c r="C24" s="4">
        <v>2.59</v>
      </c>
      <c r="D24" s="4">
        <v>1.9</v>
      </c>
      <c r="E24" s="4">
        <v>102.39</v>
      </c>
      <c r="F24" s="4">
        <v>74.540000000000006</v>
      </c>
      <c r="G24" s="4">
        <v>66.73</v>
      </c>
      <c r="H24" s="4">
        <v>33</v>
      </c>
      <c r="I24" s="4">
        <v>28.12</v>
      </c>
      <c r="J24" s="4">
        <v>62.54</v>
      </c>
      <c r="K24" s="4">
        <v>33.94</v>
      </c>
      <c r="L24" s="4">
        <v>17.579999999999998</v>
      </c>
      <c r="M24" s="3">
        <v>84.26</v>
      </c>
      <c r="N24" s="4">
        <v>45.73</v>
      </c>
      <c r="O24" s="4">
        <v>23.69</v>
      </c>
      <c r="P24" s="4">
        <f>IF('Data 1Q Ahead Without Spaces'!T24&lt;5,0,IF('Data 1Q Ahead Without Spaces'!T24&lt;8,1,IF('Data 1Q Ahead Without Spaces'!T24&lt;11,2,IF('Data 1Q Ahead Without Spaces'!T24&lt;14,3,4))))</f>
        <v>1</v>
      </c>
      <c r="Q24" s="7">
        <v>151964.9613</v>
      </c>
      <c r="R24" s="7">
        <f>VLOOKUP('Data 1Q Ahead Without Spaces'!W24,Industry!$A$1:$B$9,2,FALSE)</f>
        <v>0</v>
      </c>
    </row>
    <row r="25" spans="1:18" ht="14.25" customHeight="1" x14ac:dyDescent="0.35">
      <c r="A25" s="7">
        <f>IF('Data 1Q Ahead Without Spaces'!A25='Data 1Q Ahead Without Spaces'!A24,A24,A24+1)</f>
        <v>0</v>
      </c>
      <c r="B25" s="4">
        <v>1.08</v>
      </c>
      <c r="C25" s="4">
        <v>2.34</v>
      </c>
      <c r="D25" s="4">
        <v>1.58</v>
      </c>
      <c r="E25" s="4">
        <v>160.77000000000001</v>
      </c>
      <c r="F25" s="4">
        <v>86.69</v>
      </c>
      <c r="G25" s="4">
        <v>121.03</v>
      </c>
      <c r="H25" s="4">
        <v>31</v>
      </c>
      <c r="I25" s="4">
        <v>26.68</v>
      </c>
      <c r="J25" s="4">
        <v>60.96</v>
      </c>
      <c r="K25" s="4">
        <v>32.99</v>
      </c>
      <c r="L25" s="4">
        <v>16.260000000000002</v>
      </c>
      <c r="M25" s="3">
        <v>84.81</v>
      </c>
      <c r="N25" s="4">
        <v>45.89</v>
      </c>
      <c r="O25" s="4">
        <v>22.62</v>
      </c>
      <c r="P25" s="4">
        <f>IF('Data 1Q Ahead Without Spaces'!T25&lt;5,0,IF('Data 1Q Ahead Without Spaces'!T25&lt;8,1,IF('Data 1Q Ahead Without Spaces'!T25&lt;11,2,IF('Data 1Q Ahead Without Spaces'!T25&lt;14,3,4))))</f>
        <v>1</v>
      </c>
      <c r="Q25" s="7">
        <v>157047.09719999999</v>
      </c>
      <c r="R25" s="7">
        <f>VLOOKUP('Data 1Q Ahead Without Spaces'!W25,Industry!$A$1:$B$9,2,FALSE)</f>
        <v>0</v>
      </c>
    </row>
    <row r="26" spans="1:18" ht="14.25" customHeight="1" x14ac:dyDescent="0.35">
      <c r="A26" s="7">
        <f>IF('Data 1Q Ahead Without Spaces'!A26='Data 1Q Ahead Without Spaces'!A25,A25,A25+1)</f>
        <v>0</v>
      </c>
      <c r="B26" s="4">
        <v>1.02</v>
      </c>
      <c r="C26" s="4">
        <v>2.35</v>
      </c>
      <c r="D26" s="4">
        <v>1.5</v>
      </c>
      <c r="E26" s="4">
        <v>87.29</v>
      </c>
      <c r="F26" s="4">
        <v>65.260000000000005</v>
      </c>
      <c r="G26" s="4">
        <v>51.94</v>
      </c>
      <c r="H26" s="4">
        <v>35</v>
      </c>
      <c r="I26" s="4">
        <v>27.68</v>
      </c>
      <c r="J26" s="4">
        <v>57.12</v>
      </c>
      <c r="K26" s="4">
        <v>31.05</v>
      </c>
      <c r="L26" s="4">
        <v>15.81</v>
      </c>
      <c r="M26" s="3">
        <v>83.97</v>
      </c>
      <c r="N26" s="4">
        <v>45.64</v>
      </c>
      <c r="O26" s="4">
        <v>23.24</v>
      </c>
      <c r="P26" s="4">
        <f>IF('Data 1Q Ahead Without Spaces'!T26&lt;5,0,IF('Data 1Q Ahead Without Spaces'!T26&lt;8,1,IF('Data 1Q Ahead Without Spaces'!T26&lt;11,2,IF('Data 1Q Ahead Without Spaces'!T26&lt;14,3,4))))</f>
        <v>1</v>
      </c>
      <c r="Q26" s="7">
        <v>154784.38029999999</v>
      </c>
      <c r="R26" s="7">
        <f>VLOOKUP('Data 1Q Ahead Without Spaces'!W26,Industry!$A$1:$B$9,2,FALSE)</f>
        <v>0</v>
      </c>
    </row>
    <row r="27" spans="1:18" ht="14.25" customHeight="1" x14ac:dyDescent="0.35">
      <c r="A27" s="7">
        <f>IF('Data 1Q Ahead Without Spaces'!A27='Data 1Q Ahead Without Spaces'!A26,A26,A26+1)</f>
        <v>0</v>
      </c>
      <c r="B27" s="4">
        <v>0.94</v>
      </c>
      <c r="C27" s="4">
        <v>2.2200000000000002</v>
      </c>
      <c r="D27" s="4">
        <v>1.39</v>
      </c>
      <c r="E27" s="4">
        <v>98.09</v>
      </c>
      <c r="F27" s="4">
        <v>72.28</v>
      </c>
      <c r="G27" s="4">
        <v>63.94</v>
      </c>
      <c r="H27" s="4">
        <v>33</v>
      </c>
      <c r="I27" s="4">
        <v>28.95</v>
      </c>
      <c r="J27" s="4">
        <v>50.02</v>
      </c>
      <c r="K27" s="4">
        <v>28.41</v>
      </c>
      <c r="L27" s="4">
        <v>14.48</v>
      </c>
      <c r="M27" s="3">
        <v>76.05</v>
      </c>
      <c r="N27" s="4">
        <v>43.2</v>
      </c>
      <c r="O27" s="4">
        <v>22.02</v>
      </c>
      <c r="P27" s="4">
        <f>IF('Data 1Q Ahead Without Spaces'!T27&lt;5,0,IF('Data 1Q Ahead Without Spaces'!T27&lt;8,1,IF('Data 1Q Ahead Without Spaces'!T27&lt;11,2,IF('Data 1Q Ahead Without Spaces'!T27&lt;14,3,4))))</f>
        <v>1</v>
      </c>
      <c r="Q27" s="7">
        <v>147667.9933</v>
      </c>
      <c r="R27" s="7">
        <f>VLOOKUP('Data 1Q Ahead Without Spaces'!W27,Industry!$A$1:$B$9,2,FALSE)</f>
        <v>0</v>
      </c>
    </row>
    <row r="28" spans="1:18" ht="14.25" customHeight="1" x14ac:dyDescent="0.35">
      <c r="A28" s="7">
        <f>IF('Data 1Q Ahead Without Spaces'!A28='Data 1Q Ahead Without Spaces'!A27,A27,A27+1)</f>
        <v>0</v>
      </c>
      <c r="B28" s="4">
        <v>0.86</v>
      </c>
      <c r="C28" s="4">
        <v>2.29</v>
      </c>
      <c r="D28" s="4">
        <v>1.28</v>
      </c>
      <c r="E28" s="4">
        <v>95.75</v>
      </c>
      <c r="F28" s="4">
        <v>60.08</v>
      </c>
      <c r="G28" s="4">
        <v>59.47</v>
      </c>
      <c r="H28" s="4">
        <v>32</v>
      </c>
      <c r="I28" s="4">
        <v>29.5</v>
      </c>
      <c r="J28" s="4">
        <v>45.53</v>
      </c>
      <c r="K28" s="4">
        <v>26.18</v>
      </c>
      <c r="L28" s="4">
        <v>13.43</v>
      </c>
      <c r="M28" s="3">
        <v>73.900000000000006</v>
      </c>
      <c r="N28" s="4">
        <v>42.5</v>
      </c>
      <c r="O28" s="4">
        <v>21.8</v>
      </c>
      <c r="P28" s="4">
        <f>IF('Data 1Q Ahead Without Spaces'!T28&lt;5,0,IF('Data 1Q Ahead Without Spaces'!T28&lt;8,1,IF('Data 1Q Ahead Without Spaces'!T28&lt;11,2,IF('Data 1Q Ahead Without Spaces'!T28&lt;14,3,4))))</f>
        <v>1</v>
      </c>
      <c r="Q28" s="7">
        <v>142731.3738</v>
      </c>
      <c r="R28" s="7">
        <f>VLOOKUP('Data 1Q Ahead Without Spaces'!W28,Industry!$A$1:$B$9,2,FALSE)</f>
        <v>0</v>
      </c>
    </row>
    <row r="29" spans="1:18" ht="14.25" customHeight="1" x14ac:dyDescent="0.35">
      <c r="A29" s="7">
        <f>IF('Data 1Q Ahead Without Spaces'!A29='Data 1Q Ahead Without Spaces'!A28,A28,A28+1)</f>
        <v>0</v>
      </c>
      <c r="B29" s="4">
        <v>0.85</v>
      </c>
      <c r="C29" s="4">
        <v>2.38</v>
      </c>
      <c r="D29" s="4">
        <v>1.29</v>
      </c>
      <c r="E29" s="4">
        <v>132.69</v>
      </c>
      <c r="F29" s="4">
        <v>71.02</v>
      </c>
      <c r="G29" s="4">
        <v>97.05</v>
      </c>
      <c r="H29" s="4">
        <v>39</v>
      </c>
      <c r="I29" s="4">
        <v>28.55</v>
      </c>
      <c r="J29" s="4">
        <v>46.79</v>
      </c>
      <c r="K29" s="4">
        <v>27.15</v>
      </c>
      <c r="L29" s="4">
        <v>13.36</v>
      </c>
      <c r="M29" s="3">
        <v>72.349999999999994</v>
      </c>
      <c r="N29" s="4">
        <v>41.98</v>
      </c>
      <c r="O29" s="4">
        <v>20.65</v>
      </c>
      <c r="P29" s="4">
        <f>IF('Data 1Q Ahead Without Spaces'!T29&lt;5,0,IF('Data 1Q Ahead Without Spaces'!T29&lt;8,1,IF('Data 1Q Ahead Without Spaces'!T29&lt;11,2,IF('Data 1Q Ahead Without Spaces'!T29&lt;14,3,4))))</f>
        <v>1</v>
      </c>
      <c r="Q29" s="7">
        <v>162222.50409999999</v>
      </c>
      <c r="R29" s="7">
        <f>VLOOKUP('Data 1Q Ahead Without Spaces'!W29,Industry!$A$1:$B$9,2,FALSE)</f>
        <v>0</v>
      </c>
    </row>
    <row r="30" spans="1:18" ht="14.25" customHeight="1" x14ac:dyDescent="0.35">
      <c r="A30" s="7">
        <f>IF('Data 1Q Ahead Without Spaces'!A30='Data 1Q Ahead Without Spaces'!A29,A29,A29+1)</f>
        <v>0</v>
      </c>
      <c r="B30" s="4">
        <v>1.01</v>
      </c>
      <c r="C30" s="4">
        <v>2.42</v>
      </c>
      <c r="D30" s="4">
        <v>1.53</v>
      </c>
      <c r="E30" s="4">
        <v>64.16</v>
      </c>
      <c r="F30" s="4">
        <v>48.88</v>
      </c>
      <c r="G30" s="4">
        <v>38</v>
      </c>
      <c r="H30" s="4">
        <v>49</v>
      </c>
      <c r="I30" s="4">
        <v>28.52</v>
      </c>
      <c r="J30" s="4">
        <v>57.1</v>
      </c>
      <c r="K30" s="4">
        <v>32.03</v>
      </c>
      <c r="L30" s="4">
        <v>16.29</v>
      </c>
      <c r="M30" s="3">
        <v>78.25</v>
      </c>
      <c r="N30" s="4">
        <v>43.9</v>
      </c>
      <c r="O30" s="4">
        <v>22.32</v>
      </c>
      <c r="P30" s="4">
        <f>IF('Data 1Q Ahead Without Spaces'!T30&lt;5,0,IF('Data 1Q Ahead Without Spaces'!T30&lt;8,1,IF('Data 1Q Ahead Without Spaces'!T30&lt;11,2,IF('Data 1Q Ahead Without Spaces'!T30&lt;14,3,4))))</f>
        <v>1</v>
      </c>
      <c r="Q30" s="7">
        <v>147425.2274</v>
      </c>
      <c r="R30" s="7">
        <f>VLOOKUP('Data 1Q Ahead Without Spaces'!W30,Industry!$A$1:$B$9,2,FALSE)</f>
        <v>0</v>
      </c>
    </row>
    <row r="31" spans="1:18" ht="14.25" customHeight="1" x14ac:dyDescent="0.35">
      <c r="A31" s="7">
        <f>IF('Data 1Q Ahead Without Spaces'!A31='Data 1Q Ahead Without Spaces'!A30,A30,A30+1)</f>
        <v>0</v>
      </c>
      <c r="B31" s="4">
        <v>0.72</v>
      </c>
      <c r="C31" s="4">
        <v>1.92</v>
      </c>
      <c r="D31" s="4">
        <v>1.04</v>
      </c>
      <c r="E31" s="4">
        <v>53.1</v>
      </c>
      <c r="F31" s="4">
        <v>40.24</v>
      </c>
      <c r="G31" s="4">
        <v>35.78</v>
      </c>
      <c r="H31" s="4">
        <v>72</v>
      </c>
      <c r="I31" s="4">
        <v>32.450000000000003</v>
      </c>
      <c r="J31" s="4">
        <v>41.35</v>
      </c>
      <c r="K31" s="4">
        <v>25.07</v>
      </c>
      <c r="L31" s="4">
        <v>13.42</v>
      </c>
      <c r="M31" s="3">
        <v>64.92</v>
      </c>
      <c r="N31" s="4">
        <v>39.36</v>
      </c>
      <c r="O31" s="4">
        <v>21.07</v>
      </c>
      <c r="P31" s="4">
        <f>IF('Data 1Q Ahead Without Spaces'!T31&lt;5,0,IF('Data 1Q Ahead Without Spaces'!T31&lt;8,1,IF('Data 1Q Ahead Without Spaces'!T31&lt;11,2,IF('Data 1Q Ahead Without Spaces'!T31&lt;14,3,4))))</f>
        <v>1</v>
      </c>
      <c r="Q31" s="7">
        <v>116907.6724</v>
      </c>
      <c r="R31" s="7">
        <f>VLOOKUP('Data 1Q Ahead Without Spaces'!W31,Industry!$A$1:$B$9,2,FALSE)</f>
        <v>0</v>
      </c>
    </row>
    <row r="32" spans="1:18" ht="14.25" customHeight="1" x14ac:dyDescent="0.35">
      <c r="A32" s="7">
        <f>IF('Data 1Q Ahead Without Spaces'!A32='Data 1Q Ahead Without Spaces'!A31,A31,A31+1)</f>
        <v>0</v>
      </c>
      <c r="B32" s="4">
        <v>0.67</v>
      </c>
      <c r="C32" s="4">
        <v>1.91</v>
      </c>
      <c r="D32" s="4">
        <v>0.97</v>
      </c>
      <c r="E32" s="4">
        <v>57.93</v>
      </c>
      <c r="F32" s="4">
        <v>42.67</v>
      </c>
      <c r="G32" s="4">
        <v>40.39</v>
      </c>
      <c r="H32" s="4">
        <v>70</v>
      </c>
      <c r="I32" s="4">
        <v>32.880000000000003</v>
      </c>
      <c r="J32" s="4">
        <v>39.229999999999997</v>
      </c>
      <c r="K32" s="4">
        <v>23.89</v>
      </c>
      <c r="L32" s="4">
        <v>12.9</v>
      </c>
      <c r="M32" s="3">
        <v>64.209999999999994</v>
      </c>
      <c r="N32" s="4">
        <v>39.1</v>
      </c>
      <c r="O32" s="4">
        <v>21.11</v>
      </c>
      <c r="P32" s="4">
        <f>IF('Data 1Q Ahead Without Spaces'!T32&lt;5,0,IF('Data 1Q Ahead Without Spaces'!T32&lt;8,1,IF('Data 1Q Ahead Without Spaces'!T32&lt;11,2,IF('Data 1Q Ahead Without Spaces'!T32&lt;14,3,4))))</f>
        <v>1</v>
      </c>
      <c r="Q32" s="7">
        <v>123430.47010000001</v>
      </c>
      <c r="R32" s="7">
        <f>VLOOKUP('Data 1Q Ahead Without Spaces'!W32,Industry!$A$1:$B$9,2,FALSE)</f>
        <v>0</v>
      </c>
    </row>
    <row r="33" spans="1:18" ht="14.25" customHeight="1" x14ac:dyDescent="0.35">
      <c r="A33" s="7">
        <f>IF('Data 1Q Ahead Without Spaces'!A33='Data 1Q Ahead Without Spaces'!A32,A32,A32+1)</f>
        <v>0</v>
      </c>
      <c r="B33" s="4">
        <v>0.71</v>
      </c>
      <c r="C33" s="4">
        <v>1.9</v>
      </c>
      <c r="D33" s="4">
        <v>1.01</v>
      </c>
      <c r="E33" s="4">
        <v>82.8</v>
      </c>
      <c r="F33" s="4">
        <v>60.14</v>
      </c>
      <c r="G33" s="4">
        <v>64.23</v>
      </c>
      <c r="H33" s="4">
        <v>70</v>
      </c>
      <c r="I33" s="4">
        <v>27.61</v>
      </c>
      <c r="J33" s="4">
        <v>48.34</v>
      </c>
      <c r="K33" s="4">
        <v>26.92</v>
      </c>
      <c r="L33" s="4">
        <v>13.35</v>
      </c>
      <c r="M33" s="3">
        <v>79.569999999999993</v>
      </c>
      <c r="N33" s="4">
        <v>44.31</v>
      </c>
      <c r="O33" s="4">
        <v>21.97</v>
      </c>
      <c r="P33" s="4">
        <f>IF('Data 1Q Ahead Without Spaces'!T33&lt;5,0,IF('Data 1Q Ahead Without Spaces'!T33&lt;8,1,IF('Data 1Q Ahead Without Spaces'!T33&lt;11,2,IF('Data 1Q Ahead Without Spaces'!T33&lt;14,3,4))))</f>
        <v>1</v>
      </c>
      <c r="Q33" s="7">
        <v>146354.78580000001</v>
      </c>
      <c r="R33" s="7">
        <f>VLOOKUP('Data 1Q Ahead Without Spaces'!W33,Industry!$A$1:$B$9,2,FALSE)</f>
        <v>0</v>
      </c>
    </row>
    <row r="34" spans="1:18" ht="14.25" customHeight="1" x14ac:dyDescent="0.35">
      <c r="A34" s="7">
        <f>IF('Data 1Q Ahead Without Spaces'!A34='Data 1Q Ahead Without Spaces'!A33,A33,A33+1)</f>
        <v>0</v>
      </c>
      <c r="B34" s="4">
        <v>0.77</v>
      </c>
      <c r="C34" s="4">
        <v>1.97</v>
      </c>
      <c r="D34" s="4">
        <v>1.08</v>
      </c>
      <c r="E34" s="4">
        <v>48.05</v>
      </c>
      <c r="F34" s="4">
        <v>31.99</v>
      </c>
      <c r="G34" s="4">
        <v>31.07</v>
      </c>
      <c r="H34" s="4">
        <v>73</v>
      </c>
      <c r="I34" s="4">
        <v>27.37</v>
      </c>
      <c r="J34" s="4">
        <v>51.37</v>
      </c>
      <c r="K34" s="4">
        <v>27.6</v>
      </c>
      <c r="L34" s="4">
        <v>14.06</v>
      </c>
      <c r="M34" s="3">
        <v>86.11</v>
      </c>
      <c r="N34" s="4">
        <v>46.27</v>
      </c>
      <c r="O34" s="4">
        <v>23.56</v>
      </c>
      <c r="P34" s="4">
        <f>IF('Data 1Q Ahead Without Spaces'!T34&lt;5,0,IF('Data 1Q Ahead Without Spaces'!T34&lt;8,1,IF('Data 1Q Ahead Without Spaces'!T34&lt;11,2,IF('Data 1Q Ahead Without Spaces'!T34&lt;14,3,4))))</f>
        <v>1</v>
      </c>
      <c r="Q34" s="7">
        <v>139959.81890000001</v>
      </c>
      <c r="R34" s="7">
        <f>VLOOKUP('Data 1Q Ahead Without Spaces'!W34,Industry!$A$1:$B$9,2,FALSE)</f>
        <v>0</v>
      </c>
    </row>
    <row r="35" spans="1:18" ht="14.25" customHeight="1" x14ac:dyDescent="0.35">
      <c r="A35" s="7">
        <f>IF('Data 1Q Ahead Without Spaces'!A35='Data 1Q Ahead Without Spaces'!A34,A34,A34+1)</f>
        <v>0</v>
      </c>
      <c r="B35" s="4">
        <v>1.41</v>
      </c>
      <c r="C35" s="4">
        <v>2.81</v>
      </c>
      <c r="D35" s="4">
        <v>1.98</v>
      </c>
      <c r="E35" s="4">
        <v>31.21</v>
      </c>
      <c r="F35" s="4">
        <v>24.39</v>
      </c>
      <c r="G35" s="4">
        <v>21.33</v>
      </c>
      <c r="H35" s="4">
        <v>130</v>
      </c>
      <c r="I35" s="4">
        <v>16.34</v>
      </c>
      <c r="J35" s="4">
        <v>84.63</v>
      </c>
      <c r="K35" s="4">
        <v>27.54</v>
      </c>
      <c r="L35" s="4">
        <v>13.83</v>
      </c>
      <c r="M35" s="3">
        <v>207.23</v>
      </c>
      <c r="N35" s="4">
        <v>67.45</v>
      </c>
      <c r="O35" s="4">
        <v>33.86</v>
      </c>
      <c r="P35" s="4">
        <f>IF('Data 1Q Ahead Without Spaces'!T35&lt;5,0,IF('Data 1Q Ahead Without Spaces'!T35&lt;8,1,IF('Data 1Q Ahead Without Spaces'!T35&lt;11,2,IF('Data 1Q Ahead Without Spaces'!T35&lt;14,3,4))))</f>
        <v>1</v>
      </c>
      <c r="Q35" s="7">
        <v>143182.79269999999</v>
      </c>
      <c r="R35" s="7">
        <f>VLOOKUP('Data 1Q Ahead Without Spaces'!W35,Industry!$A$1:$B$9,2,FALSE)</f>
        <v>0</v>
      </c>
    </row>
    <row r="36" spans="1:18" ht="14.25" customHeight="1" x14ac:dyDescent="0.35">
      <c r="A36" s="7">
        <f>IF('Data 1Q Ahead Without Spaces'!A36='Data 1Q Ahead Without Spaces'!A35,A35,A35+1)</f>
        <v>0</v>
      </c>
      <c r="B36" s="4">
        <v>1.21</v>
      </c>
      <c r="C36" s="4">
        <v>2.79</v>
      </c>
      <c r="D36" s="4">
        <v>1.7</v>
      </c>
      <c r="E36" s="4">
        <v>23.05</v>
      </c>
      <c r="F36" s="4">
        <v>17.25</v>
      </c>
      <c r="G36" s="4">
        <v>16.100000000000001</v>
      </c>
      <c r="H36" s="4">
        <v>193</v>
      </c>
      <c r="I36" s="4">
        <v>18.920000000000002</v>
      </c>
      <c r="J36" s="4">
        <v>91.38</v>
      </c>
      <c r="K36" s="4">
        <v>33.61</v>
      </c>
      <c r="L36" s="4">
        <v>17.29</v>
      </c>
      <c r="M36" s="3">
        <v>171.9</v>
      </c>
      <c r="N36" s="4">
        <v>63.22</v>
      </c>
      <c r="O36" s="4">
        <v>32.520000000000003</v>
      </c>
      <c r="P36" s="4">
        <f>IF('Data 1Q Ahead Without Spaces'!T36&lt;5,0,IF('Data 1Q Ahead Without Spaces'!T36&lt;8,1,IF('Data 1Q Ahead Without Spaces'!T36&lt;11,2,IF('Data 1Q Ahead Without Spaces'!T36&lt;14,3,4))))</f>
        <v>1</v>
      </c>
      <c r="Q36" s="7">
        <v>162323.12940000001</v>
      </c>
      <c r="R36" s="7">
        <f>VLOOKUP('Data 1Q Ahead Without Spaces'!W36,Industry!$A$1:$B$9,2,FALSE)</f>
        <v>0</v>
      </c>
    </row>
    <row r="37" spans="1:18" ht="14.25" customHeight="1" x14ac:dyDescent="0.35">
      <c r="A37" s="7">
        <f>IF('Data 1Q Ahead Without Spaces'!A37='Data 1Q Ahead Without Spaces'!A36,A36,A36+1)</f>
        <v>0</v>
      </c>
      <c r="B37" s="4">
        <v>0.98</v>
      </c>
      <c r="C37" s="4">
        <v>2.13</v>
      </c>
      <c r="D37" s="4">
        <v>1.32</v>
      </c>
      <c r="E37" s="4">
        <v>35.92</v>
      </c>
      <c r="F37" s="4">
        <v>28.96</v>
      </c>
      <c r="G37" s="4">
        <v>29.03</v>
      </c>
      <c r="H37" s="4">
        <v>192</v>
      </c>
      <c r="I37" s="4">
        <v>12.3</v>
      </c>
      <c r="J37" s="4">
        <v>168.49</v>
      </c>
      <c r="K37" s="4">
        <v>47.88</v>
      </c>
      <c r="L37" s="4">
        <v>20.72</v>
      </c>
      <c r="M37" s="3">
        <v>251.93</v>
      </c>
      <c r="N37" s="4">
        <v>71.59</v>
      </c>
      <c r="O37" s="4">
        <v>30.97</v>
      </c>
      <c r="P37" s="4">
        <f>IF('Data 1Q Ahead Without Spaces'!T37&lt;5,0,IF('Data 1Q Ahead Without Spaces'!T37&lt;8,1,IF('Data 1Q Ahead Without Spaces'!T37&lt;11,2,IF('Data 1Q Ahead Without Spaces'!T37&lt;14,3,4))))</f>
        <v>1</v>
      </c>
      <c r="Q37" s="7">
        <v>112698.3129</v>
      </c>
      <c r="R37" s="7">
        <f>VLOOKUP('Data 1Q Ahead Without Spaces'!W37,Industry!$A$1:$B$9,2,FALSE)</f>
        <v>0</v>
      </c>
    </row>
    <row r="38" spans="1:18" ht="14.25" customHeight="1" x14ac:dyDescent="0.35">
      <c r="A38" s="7">
        <f>IF('Data 1Q Ahead Without Spaces'!A38='Data 1Q Ahead Without Spaces'!A37,A37,A37+1)</f>
        <v>0</v>
      </c>
      <c r="B38" s="4">
        <v>0.89</v>
      </c>
      <c r="C38" s="4">
        <v>1.98</v>
      </c>
      <c r="D38" s="4">
        <v>1.19</v>
      </c>
      <c r="E38" s="4">
        <v>28.79</v>
      </c>
      <c r="F38" s="4">
        <v>23.86</v>
      </c>
      <c r="G38" s="4">
        <v>19.760000000000002</v>
      </c>
      <c r="H38" s="4">
        <v>136</v>
      </c>
      <c r="I38" s="4">
        <v>13.34</v>
      </c>
      <c r="J38" s="4">
        <v>154.13999999999999</v>
      </c>
      <c r="K38" s="4">
        <v>47.25</v>
      </c>
      <c r="L38" s="4">
        <v>20.7</v>
      </c>
      <c r="M38" s="3">
        <v>226.22</v>
      </c>
      <c r="N38" s="4">
        <v>69.349999999999994</v>
      </c>
      <c r="O38" s="4">
        <v>30.39</v>
      </c>
      <c r="P38" s="4">
        <f>IF('Data 1Q Ahead Without Spaces'!T38&lt;5,0,IF('Data 1Q Ahead Without Spaces'!T38&lt;8,1,IF('Data 1Q Ahead Without Spaces'!T38&lt;11,2,IF('Data 1Q Ahead Without Spaces'!T38&lt;14,3,4))))</f>
        <v>1</v>
      </c>
      <c r="Q38" s="7">
        <v>128030.1866</v>
      </c>
      <c r="R38" s="7">
        <f>VLOOKUP('Data 1Q Ahead Without Spaces'!W38,Industry!$A$1:$B$9,2,FALSE)</f>
        <v>0</v>
      </c>
    </row>
    <row r="39" spans="1:18" ht="14.25" customHeight="1" x14ac:dyDescent="0.35">
      <c r="A39" s="7">
        <f>IF('Data 1Q Ahead Without Spaces'!A39='Data 1Q Ahead Without Spaces'!A38,A38,A38+1)</f>
        <v>0</v>
      </c>
      <c r="B39" s="4">
        <v>0.79</v>
      </c>
      <c r="C39" s="4">
        <v>1.83</v>
      </c>
      <c r="D39" s="4">
        <v>1.05</v>
      </c>
      <c r="E39" s="4">
        <v>52.23</v>
      </c>
      <c r="F39" s="4">
        <v>43.94</v>
      </c>
      <c r="G39" s="4">
        <v>39.93</v>
      </c>
      <c r="H39" s="4">
        <v>101</v>
      </c>
      <c r="I39" s="4">
        <v>14.84</v>
      </c>
      <c r="J39" s="4">
        <v>134.87</v>
      </c>
      <c r="K39" s="4">
        <v>46.53</v>
      </c>
      <c r="L39" s="4">
        <v>20.13</v>
      </c>
      <c r="M39" s="3">
        <v>189.83</v>
      </c>
      <c r="N39" s="4">
        <v>65.5</v>
      </c>
      <c r="O39" s="4">
        <v>28.34</v>
      </c>
      <c r="P39" s="4">
        <f>IF('Data 1Q Ahead Without Spaces'!T39&lt;5,0,IF('Data 1Q Ahead Without Spaces'!T39&lt;8,1,IF('Data 1Q Ahead Without Spaces'!T39&lt;11,2,IF('Data 1Q Ahead Without Spaces'!T39&lt;14,3,4))))</f>
        <v>1</v>
      </c>
      <c r="Q39" s="7">
        <v>136882.46309999999</v>
      </c>
      <c r="R39" s="7">
        <f>VLOOKUP('Data 1Q Ahead Without Spaces'!W39,Industry!$A$1:$B$9,2,FALSE)</f>
        <v>0</v>
      </c>
    </row>
    <row r="40" spans="1:18" ht="14.25" customHeight="1" x14ac:dyDescent="0.35">
      <c r="A40" s="7">
        <f>IF('Data 1Q Ahead Without Spaces'!A40='Data 1Q Ahead Without Spaces'!A39,A39,A39+1)</f>
        <v>0</v>
      </c>
      <c r="B40" s="4">
        <v>0.65</v>
      </c>
      <c r="C40" s="4">
        <v>1.55</v>
      </c>
      <c r="D40" s="4">
        <v>0.85</v>
      </c>
      <c r="E40" s="4">
        <v>64.599999999999994</v>
      </c>
      <c r="F40" s="4">
        <v>52.98</v>
      </c>
      <c r="G40" s="4">
        <v>49.62</v>
      </c>
      <c r="H40" s="4">
        <v>84</v>
      </c>
      <c r="I40" s="4">
        <v>17.739999999999998</v>
      </c>
      <c r="J40" s="4">
        <v>111.3</v>
      </c>
      <c r="K40" s="4">
        <v>46.82</v>
      </c>
      <c r="L40" s="4">
        <v>19.850000000000001</v>
      </c>
      <c r="M40" s="3">
        <v>137.72</v>
      </c>
      <c r="N40" s="4">
        <v>57.93</v>
      </c>
      <c r="O40" s="4">
        <v>24.57</v>
      </c>
      <c r="P40" s="4">
        <f>IF('Data 1Q Ahead Without Spaces'!T40&lt;5,0,IF('Data 1Q Ahead Without Spaces'!T40&lt;8,1,IF('Data 1Q Ahead Without Spaces'!T40&lt;11,2,IF('Data 1Q Ahead Without Spaces'!T40&lt;14,3,4))))</f>
        <v>1</v>
      </c>
      <c r="Q40" s="7">
        <v>157120.0472</v>
      </c>
      <c r="R40" s="7">
        <f>VLOOKUP('Data 1Q Ahead Without Spaces'!W40,Industry!$A$1:$B$9,2,FALSE)</f>
        <v>0</v>
      </c>
    </row>
    <row r="41" spans="1:18" ht="14.25" customHeight="1" x14ac:dyDescent="0.35">
      <c r="A41" s="7">
        <f>IF('Data 1Q Ahead Without Spaces'!A41='Data 1Q Ahead Without Spaces'!A40,A40,A40+1)</f>
        <v>0</v>
      </c>
      <c r="B41" s="4">
        <v>0.55000000000000004</v>
      </c>
      <c r="C41" s="4">
        <v>1.53</v>
      </c>
      <c r="D41" s="4">
        <v>0.71</v>
      </c>
      <c r="E41" s="4">
        <v>91.23</v>
      </c>
      <c r="F41" s="4">
        <v>74.86</v>
      </c>
      <c r="G41" s="4">
        <v>75.62</v>
      </c>
      <c r="H41" s="4">
        <v>81</v>
      </c>
      <c r="I41" s="4">
        <v>20.76</v>
      </c>
      <c r="J41" s="4">
        <v>96.38</v>
      </c>
      <c r="K41" s="4">
        <v>44.89</v>
      </c>
      <c r="L41" s="4">
        <v>20.12</v>
      </c>
      <c r="M41" s="3">
        <v>114.7</v>
      </c>
      <c r="N41" s="4">
        <v>53.42</v>
      </c>
      <c r="O41" s="4">
        <v>23.94</v>
      </c>
      <c r="P41" s="4">
        <f>IF('Data 1Q Ahead Without Spaces'!T41&lt;5,0,IF('Data 1Q Ahead Without Spaces'!T41&lt;8,1,IF('Data 1Q Ahead Without Spaces'!T41&lt;11,2,IF('Data 1Q Ahead Without Spaces'!T41&lt;14,3,4))))</f>
        <v>1</v>
      </c>
      <c r="Q41" s="7">
        <v>170868.66870000001</v>
      </c>
      <c r="R41" s="7">
        <f>VLOOKUP('Data 1Q Ahead Without Spaces'!W41,Industry!$A$1:$B$9,2,FALSE)</f>
        <v>0</v>
      </c>
    </row>
    <row r="42" spans="1:18" ht="14.25" customHeight="1" x14ac:dyDescent="0.35">
      <c r="A42" s="7">
        <f>IF('Data 1Q Ahead Without Spaces'!A42='Data 1Q Ahead Without Spaces'!A41,A41,A41+1)</f>
        <v>0</v>
      </c>
      <c r="B42" s="4">
        <v>0.56000000000000005</v>
      </c>
      <c r="C42" s="4">
        <v>1.54</v>
      </c>
      <c r="D42" s="4">
        <v>0.72</v>
      </c>
      <c r="E42" s="4">
        <v>48.78</v>
      </c>
      <c r="F42" s="4">
        <v>39.54</v>
      </c>
      <c r="G42" s="4">
        <v>34.020000000000003</v>
      </c>
      <c r="H42" s="4">
        <v>82</v>
      </c>
      <c r="I42" s="4">
        <v>20.94</v>
      </c>
      <c r="J42" s="4">
        <v>96.19</v>
      </c>
      <c r="K42" s="4">
        <v>43.96</v>
      </c>
      <c r="L42" s="4">
        <v>20.25</v>
      </c>
      <c r="M42" s="3">
        <v>118.83</v>
      </c>
      <c r="N42" s="4">
        <v>54.3</v>
      </c>
      <c r="O42" s="4">
        <v>25.02</v>
      </c>
      <c r="P42" s="4">
        <f>IF('Data 1Q Ahead Without Spaces'!T42&lt;5,0,IF('Data 1Q Ahead Without Spaces'!T42&lt;8,1,IF('Data 1Q Ahead Without Spaces'!T42&lt;11,2,IF('Data 1Q Ahead Without Spaces'!T42&lt;14,3,4))))</f>
        <v>0</v>
      </c>
      <c r="Q42" s="7">
        <v>164461.0865</v>
      </c>
      <c r="R42" s="7">
        <f>VLOOKUP('Data 1Q Ahead Without Spaces'!W42,Industry!$A$1:$B$9,2,FALSE)</f>
        <v>0</v>
      </c>
    </row>
    <row r="43" spans="1:18" ht="14.25" customHeight="1" x14ac:dyDescent="0.35">
      <c r="A43" s="7">
        <f>IF('Data 1Q Ahead Without Spaces'!A43='Data 1Q Ahead Without Spaces'!A42,A42,A42+1)</f>
        <v>0</v>
      </c>
      <c r="B43" s="4">
        <v>0.74</v>
      </c>
      <c r="C43" s="4">
        <v>1.54</v>
      </c>
      <c r="D43" s="4">
        <v>0.93</v>
      </c>
      <c r="E43" s="4">
        <v>61.78</v>
      </c>
      <c r="F43" s="4">
        <v>49.34</v>
      </c>
      <c r="G43" s="4">
        <v>49.34</v>
      </c>
      <c r="H43" s="4">
        <v>97</v>
      </c>
      <c r="I43" s="4">
        <v>20.38</v>
      </c>
      <c r="J43" s="4">
        <v>94.42</v>
      </c>
      <c r="K43" s="4">
        <v>41.36</v>
      </c>
      <c r="L43" s="4">
        <v>19.309999999999999</v>
      </c>
      <c r="M43" s="3">
        <v>128.27000000000001</v>
      </c>
      <c r="N43" s="4">
        <v>56.19</v>
      </c>
      <c r="O43" s="4">
        <v>26.24</v>
      </c>
      <c r="P43" s="4">
        <f>IF('Data 1Q Ahead Without Spaces'!T43&lt;5,0,IF('Data 1Q Ahead Without Spaces'!T43&lt;8,1,IF('Data 1Q Ahead Without Spaces'!T43&lt;11,2,IF('Data 1Q Ahead Without Spaces'!T43&lt;14,3,4))))</f>
        <v>0</v>
      </c>
      <c r="Q43" s="7">
        <v>204878.4278</v>
      </c>
      <c r="R43" s="7">
        <f>VLOOKUP('Data 1Q Ahead Without Spaces'!W43,Industry!$A$1:$B$9,2,FALSE)</f>
        <v>0</v>
      </c>
    </row>
    <row r="44" spans="1:18" ht="14.25" customHeight="1" x14ac:dyDescent="0.35">
      <c r="A44" s="7">
        <f>IF('Data 1Q Ahead Without Spaces'!A44='Data 1Q Ahead Without Spaces'!A43,A43,A43+1)</f>
        <v>0</v>
      </c>
      <c r="B44" s="4">
        <v>0.76</v>
      </c>
      <c r="C44" s="4">
        <v>1.52</v>
      </c>
      <c r="D44" s="4">
        <v>0.95</v>
      </c>
      <c r="E44" s="4">
        <v>57.52</v>
      </c>
      <c r="F44" s="4">
        <v>47.74</v>
      </c>
      <c r="G44" s="4">
        <v>46.38</v>
      </c>
      <c r="H44" s="4">
        <v>107</v>
      </c>
      <c r="I44" s="4">
        <v>20.239999999999998</v>
      </c>
      <c r="J44" s="4">
        <v>107.65</v>
      </c>
      <c r="K44" s="4">
        <v>45.85</v>
      </c>
      <c r="L44" s="4">
        <v>21.87</v>
      </c>
      <c r="M44" s="3">
        <v>134.78</v>
      </c>
      <c r="N44" s="4">
        <v>57.41</v>
      </c>
      <c r="O44" s="4">
        <v>27.38</v>
      </c>
      <c r="P44" s="4">
        <f>IF('Data 1Q Ahead Without Spaces'!T44&lt;5,0,IF('Data 1Q Ahead Without Spaces'!T44&lt;8,1,IF('Data 1Q Ahead Without Spaces'!T44&lt;11,2,IF('Data 1Q Ahead Without Spaces'!T44&lt;14,3,4))))</f>
        <v>0</v>
      </c>
      <c r="Q44" s="7">
        <v>206104.959</v>
      </c>
      <c r="R44" s="7">
        <f>VLOOKUP('Data 1Q Ahead Without Spaces'!W44,Industry!$A$1:$B$9,2,FALSE)</f>
        <v>0</v>
      </c>
    </row>
    <row r="45" spans="1:18" ht="14.25" customHeight="1" x14ac:dyDescent="0.35">
      <c r="A45" s="7">
        <f>IF('Data 1Q Ahead Without Spaces'!A45='Data 1Q Ahead Without Spaces'!A44,A44,A44+1)</f>
        <v>0</v>
      </c>
      <c r="B45" s="4">
        <v>0.77</v>
      </c>
      <c r="C45" s="4">
        <v>1.54</v>
      </c>
      <c r="D45" s="4">
        <v>0.96</v>
      </c>
      <c r="E45" s="4">
        <v>73.27</v>
      </c>
      <c r="F45" s="4">
        <v>62.88</v>
      </c>
      <c r="G45" s="4">
        <v>62.75</v>
      </c>
      <c r="H45" s="4">
        <v>113</v>
      </c>
      <c r="I45" s="4">
        <v>17.3</v>
      </c>
      <c r="J45" s="4">
        <v>112.96</v>
      </c>
      <c r="K45" s="4">
        <v>44.34</v>
      </c>
      <c r="L45" s="4">
        <v>19.63</v>
      </c>
      <c r="M45" s="3">
        <v>154.78</v>
      </c>
      <c r="N45" s="4">
        <v>60.75</v>
      </c>
      <c r="O45" s="4">
        <v>26.9</v>
      </c>
      <c r="P45" s="4">
        <f>IF('Data 1Q Ahead Without Spaces'!T45&lt;5,0,IF('Data 1Q Ahead Without Spaces'!T45&lt;8,1,IF('Data 1Q Ahead Without Spaces'!T45&lt;11,2,IF('Data 1Q Ahead Without Spaces'!T45&lt;14,3,4))))</f>
        <v>0</v>
      </c>
      <c r="Q45" s="7">
        <v>213886.0099</v>
      </c>
      <c r="R45" s="7">
        <f>VLOOKUP('Data 1Q Ahead Without Spaces'!W45,Industry!$A$1:$B$9,2,FALSE)</f>
        <v>0</v>
      </c>
    </row>
    <row r="46" spans="1:18" ht="14.25" customHeight="1" x14ac:dyDescent="0.35">
      <c r="A46" s="7">
        <f>IF('Data 1Q Ahead Without Spaces'!A46='Data 1Q Ahead Without Spaces'!A45,A45,A45+1)</f>
        <v>0</v>
      </c>
      <c r="B46" s="4">
        <v>0.78</v>
      </c>
      <c r="C46" s="4">
        <v>1.57</v>
      </c>
      <c r="D46" s="4">
        <v>0.96</v>
      </c>
      <c r="E46" s="4">
        <v>43.53</v>
      </c>
      <c r="F46" s="4">
        <v>32.36</v>
      </c>
      <c r="G46" s="4">
        <v>33.01</v>
      </c>
      <c r="H46" s="4">
        <v>110</v>
      </c>
      <c r="I46" s="4">
        <v>17.95</v>
      </c>
      <c r="J46" s="4">
        <v>123.95</v>
      </c>
      <c r="K46" s="4">
        <v>48.75</v>
      </c>
      <c r="L46" s="4">
        <v>22.33</v>
      </c>
      <c r="M46" s="3">
        <v>154.22999999999999</v>
      </c>
      <c r="N46" s="4">
        <v>60.67</v>
      </c>
      <c r="O46" s="4">
        <v>27.79</v>
      </c>
      <c r="P46" s="4">
        <f>IF('Data 1Q Ahead Without Spaces'!T46&lt;5,0,IF('Data 1Q Ahead Without Spaces'!T46&lt;8,1,IF('Data 1Q Ahead Without Spaces'!T46&lt;11,2,IF('Data 1Q Ahead Without Spaces'!T46&lt;14,3,4))))</f>
        <v>0</v>
      </c>
      <c r="Q46" s="7">
        <v>240674.51879999999</v>
      </c>
      <c r="R46" s="7">
        <f>VLOOKUP('Data 1Q Ahead Without Spaces'!W46,Industry!$A$1:$B$9,2,FALSE)</f>
        <v>0</v>
      </c>
    </row>
    <row r="47" spans="1:18" ht="14.25" customHeight="1" x14ac:dyDescent="0.35">
      <c r="A47" s="7">
        <f>IF('Data 1Q Ahead Without Spaces'!A47='Data 1Q Ahead Without Spaces'!A46,A46,A46+1)</f>
        <v>0</v>
      </c>
      <c r="B47" s="4">
        <v>0.84</v>
      </c>
      <c r="C47" s="4">
        <v>1.58</v>
      </c>
      <c r="D47" s="4">
        <v>1.03</v>
      </c>
      <c r="E47" s="4">
        <v>51.56</v>
      </c>
      <c r="F47" s="4">
        <v>39.630000000000003</v>
      </c>
      <c r="G47" s="4">
        <v>41.51</v>
      </c>
      <c r="H47" s="4">
        <v>117</v>
      </c>
      <c r="I47" s="4">
        <v>17.98</v>
      </c>
      <c r="J47" s="4">
        <v>120.44</v>
      </c>
      <c r="K47" s="4">
        <v>46.73</v>
      </c>
      <c r="L47" s="4">
        <v>21.76</v>
      </c>
      <c r="M47" s="3">
        <v>157.72999999999999</v>
      </c>
      <c r="N47" s="4">
        <v>61.2</v>
      </c>
      <c r="O47" s="4">
        <v>28.49</v>
      </c>
      <c r="P47" s="4">
        <f>IF('Data 1Q Ahead Without Spaces'!T47&lt;5,0,IF('Data 1Q Ahead Without Spaces'!T47&lt;8,1,IF('Data 1Q Ahead Without Spaces'!T47&lt;11,2,IF('Data 1Q Ahead Without Spaces'!T47&lt;14,3,4))))</f>
        <v>0</v>
      </c>
      <c r="Q47" s="7">
        <v>223503.85509999999</v>
      </c>
      <c r="R47" s="7">
        <f>VLOOKUP('Data 1Q Ahead Without Spaces'!W47,Industry!$A$1:$B$9,2,FALSE)</f>
        <v>0</v>
      </c>
    </row>
    <row r="48" spans="1:18" ht="14.25" customHeight="1" x14ac:dyDescent="0.35">
      <c r="A48" s="7">
        <f>IF('Data 1Q Ahead Without Spaces'!A48='Data 1Q Ahead Without Spaces'!A47,A47,A47+1)</f>
        <v>0</v>
      </c>
      <c r="B48" s="4">
        <v>0.87</v>
      </c>
      <c r="C48" s="4">
        <v>1.69</v>
      </c>
      <c r="D48" s="4">
        <v>1.08</v>
      </c>
      <c r="E48" s="4">
        <v>44.2</v>
      </c>
      <c r="F48" s="4">
        <v>35.979999999999997</v>
      </c>
      <c r="G48" s="4">
        <v>34.6</v>
      </c>
      <c r="H48" s="4">
        <v>124</v>
      </c>
      <c r="I48" s="4">
        <v>18.61</v>
      </c>
      <c r="J48" s="4">
        <v>112.3</v>
      </c>
      <c r="K48" s="4">
        <v>43.97</v>
      </c>
      <c r="L48" s="4">
        <v>21.02</v>
      </c>
      <c r="M48" s="3">
        <v>155.38</v>
      </c>
      <c r="N48" s="4">
        <v>60.84</v>
      </c>
      <c r="O48" s="4">
        <v>29.08</v>
      </c>
      <c r="P48" s="4">
        <f>IF('Data 1Q Ahead Without Spaces'!T48&lt;5,0,IF('Data 1Q Ahead Without Spaces'!T48&lt;8,1,IF('Data 1Q Ahead Without Spaces'!T48&lt;11,2,IF('Data 1Q Ahead Without Spaces'!T48&lt;14,3,4))))</f>
        <v>0</v>
      </c>
      <c r="Q48" s="7">
        <v>234404.48800000001</v>
      </c>
      <c r="R48" s="7">
        <f>VLOOKUP('Data 1Q Ahead Without Spaces'!W48,Industry!$A$1:$B$9,2,FALSE)</f>
        <v>0</v>
      </c>
    </row>
    <row r="49" spans="1:18" ht="14.25" customHeight="1" x14ac:dyDescent="0.35">
      <c r="A49" s="7">
        <f>IF('Data 1Q Ahead Without Spaces'!A49='Data 1Q Ahead Without Spaces'!A48,A48,A48+1)</f>
        <v>0</v>
      </c>
      <c r="B49" s="4">
        <v>1.21</v>
      </c>
      <c r="C49" s="4">
        <v>2.08</v>
      </c>
      <c r="D49" s="4">
        <v>1.5</v>
      </c>
      <c r="E49" s="4">
        <v>71.790000000000006</v>
      </c>
      <c r="F49" s="4">
        <v>4.49</v>
      </c>
      <c r="G49" s="4">
        <v>61.04</v>
      </c>
      <c r="H49" s="4">
        <v>113</v>
      </c>
      <c r="I49" s="4">
        <v>18.059999999999999</v>
      </c>
      <c r="J49" s="4">
        <v>143.29</v>
      </c>
      <c r="K49" s="4">
        <v>52.45</v>
      </c>
      <c r="L49" s="4">
        <v>26.03</v>
      </c>
      <c r="M49" s="3">
        <v>173.22</v>
      </c>
      <c r="N49" s="4">
        <v>63.4</v>
      </c>
      <c r="O49" s="4">
        <v>31.47</v>
      </c>
      <c r="P49" s="4">
        <f>IF('Data 1Q Ahead Without Spaces'!T49&lt;5,0,IF('Data 1Q Ahead Without Spaces'!T49&lt;8,1,IF('Data 1Q Ahead Without Spaces'!T49&lt;11,2,IF('Data 1Q Ahead Without Spaces'!T49&lt;14,3,4))))</f>
        <v>0</v>
      </c>
      <c r="Q49" s="7">
        <v>197772.10810000001</v>
      </c>
      <c r="R49" s="7">
        <f>VLOOKUP('Data 1Q Ahead Without Spaces'!W49,Industry!$A$1:$B$9,2,FALSE)</f>
        <v>0</v>
      </c>
    </row>
    <row r="50" spans="1:18" ht="14.25" customHeight="1" x14ac:dyDescent="0.35">
      <c r="A50" s="7">
        <f>IF('Data 1Q Ahead Without Spaces'!A50='Data 1Q Ahead Without Spaces'!A49,A49,A49+1)</f>
        <v>0</v>
      </c>
      <c r="B50" s="4">
        <v>1.48</v>
      </c>
      <c r="C50" s="4">
        <v>2.37</v>
      </c>
      <c r="D50" s="4">
        <v>1.85</v>
      </c>
      <c r="E50" s="4">
        <v>39</v>
      </c>
      <c r="F50" s="4">
        <v>25.76</v>
      </c>
      <c r="G50" s="4">
        <v>28.13</v>
      </c>
      <c r="H50" s="4">
        <v>105</v>
      </c>
      <c r="I50" s="4">
        <v>13.54</v>
      </c>
      <c r="J50" s="4">
        <v>207.1</v>
      </c>
      <c r="K50" s="4">
        <v>57.09</v>
      </c>
      <c r="L50" s="4">
        <v>28.27</v>
      </c>
      <c r="M50" s="3">
        <v>262.72000000000003</v>
      </c>
      <c r="N50" s="4">
        <v>72.430000000000007</v>
      </c>
      <c r="O50" s="4">
        <v>35.86</v>
      </c>
      <c r="P50" s="4">
        <f>IF('Data 1Q Ahead Without Spaces'!T50&lt;5,0,IF('Data 1Q Ahead Without Spaces'!T50&lt;8,1,IF('Data 1Q Ahead Without Spaces'!T50&lt;11,2,IF('Data 1Q Ahead Without Spaces'!T50&lt;14,3,4))))</f>
        <v>0</v>
      </c>
      <c r="Q50" s="7">
        <v>194835.1888</v>
      </c>
      <c r="R50" s="7">
        <f>VLOOKUP('Data 1Q Ahead Without Spaces'!W50,Industry!$A$1:$B$9,2,FALSE)</f>
        <v>0</v>
      </c>
    </row>
    <row r="51" spans="1:18" ht="14.25" customHeight="1" x14ac:dyDescent="0.35">
      <c r="A51" s="7">
        <f>IF('Data 1Q Ahead Without Spaces'!A51='Data 1Q Ahead Without Spaces'!A50,A50,A50+1)</f>
        <v>0</v>
      </c>
      <c r="B51" s="4">
        <v>1.5</v>
      </c>
      <c r="C51" s="4">
        <v>2.35</v>
      </c>
      <c r="D51" s="4">
        <v>1.86</v>
      </c>
      <c r="E51" s="4">
        <v>46</v>
      </c>
      <c r="F51" s="4">
        <v>38.47</v>
      </c>
      <c r="G51" s="4">
        <v>37.43</v>
      </c>
      <c r="H51" s="4">
        <v>136</v>
      </c>
      <c r="I51" s="4">
        <v>13.98</v>
      </c>
      <c r="J51" s="4">
        <v>194.19</v>
      </c>
      <c r="K51" s="4">
        <v>53.15</v>
      </c>
      <c r="L51" s="4">
        <v>27.36</v>
      </c>
      <c r="M51" s="3">
        <v>265.35000000000002</v>
      </c>
      <c r="N51" s="4">
        <v>72.63</v>
      </c>
      <c r="O51" s="4">
        <v>37.380000000000003</v>
      </c>
      <c r="P51" s="4">
        <f>IF('Data 1Q Ahead Without Spaces'!T51&lt;5,0,IF('Data 1Q Ahead Without Spaces'!T51&lt;8,1,IF('Data 1Q Ahead Without Spaces'!T51&lt;11,2,IF('Data 1Q Ahead Without Spaces'!T51&lt;14,3,4))))</f>
        <v>0</v>
      </c>
      <c r="Q51" s="7">
        <v>180833.53099999999</v>
      </c>
      <c r="R51" s="7">
        <f>VLOOKUP('Data 1Q Ahead Without Spaces'!W51,Industry!$A$1:$B$9,2,FALSE)</f>
        <v>0</v>
      </c>
    </row>
    <row r="52" spans="1:18" ht="14.25" customHeight="1" x14ac:dyDescent="0.35">
      <c r="A52" s="7">
        <f>IF('Data 1Q Ahead Without Spaces'!A52='Data 1Q Ahead Without Spaces'!A51,A51,A51+1)</f>
        <v>0</v>
      </c>
      <c r="B52" s="4">
        <v>1.52</v>
      </c>
      <c r="C52" s="4">
        <v>2.38</v>
      </c>
      <c r="D52" s="4">
        <v>1.88</v>
      </c>
      <c r="E52" s="4">
        <v>42.68</v>
      </c>
      <c r="F52" s="4">
        <v>34.46</v>
      </c>
      <c r="G52" s="4">
        <v>33.64</v>
      </c>
      <c r="H52" s="4">
        <v>126</v>
      </c>
      <c r="I52" s="4">
        <v>11.99</v>
      </c>
      <c r="J52" s="4">
        <v>227.99</v>
      </c>
      <c r="K52" s="4">
        <v>54.62</v>
      </c>
      <c r="L52" s="4">
        <v>27.6</v>
      </c>
      <c r="M52" s="3">
        <v>317.43</v>
      </c>
      <c r="N52" s="4">
        <v>76.040000000000006</v>
      </c>
      <c r="O52" s="4">
        <v>38.43</v>
      </c>
      <c r="P52" s="4">
        <f>IF('Data 1Q Ahead Without Spaces'!T52&lt;5,0,IF('Data 1Q Ahead Without Spaces'!T52&lt;8,1,IF('Data 1Q Ahead Without Spaces'!T52&lt;11,2,IF('Data 1Q Ahead Without Spaces'!T52&lt;14,3,4))))</f>
        <v>0</v>
      </c>
      <c r="Q52" s="7">
        <v>187867.24720000001</v>
      </c>
      <c r="R52" s="7">
        <f>VLOOKUP('Data 1Q Ahead Without Spaces'!W52,Industry!$A$1:$B$9,2,FALSE)</f>
        <v>0</v>
      </c>
    </row>
    <row r="53" spans="1:18" ht="14.25" customHeight="1" x14ac:dyDescent="0.35">
      <c r="A53" s="7">
        <f>IF('Data 1Q Ahead Without Spaces'!A53='Data 1Q Ahead Without Spaces'!A52,A52,A52+1)</f>
        <v>0</v>
      </c>
      <c r="B53" s="4">
        <v>1.45</v>
      </c>
      <c r="C53" s="4">
        <v>2.29</v>
      </c>
      <c r="D53" s="4">
        <v>1.81</v>
      </c>
      <c r="E53" s="4">
        <v>56.02</v>
      </c>
      <c r="F53" s="4">
        <v>47.52</v>
      </c>
      <c r="G53" s="4">
        <v>47.08</v>
      </c>
      <c r="H53" s="4">
        <v>117</v>
      </c>
      <c r="I53" s="4">
        <v>10.119999999999999</v>
      </c>
      <c r="J53" s="4">
        <v>291.25</v>
      </c>
      <c r="K53" s="4">
        <v>66.349999999999994</v>
      </c>
      <c r="L53" s="4">
        <v>29.84</v>
      </c>
      <c r="M53" s="3">
        <v>338.95</v>
      </c>
      <c r="N53" s="4">
        <v>77.22</v>
      </c>
      <c r="O53" s="4">
        <v>34.72</v>
      </c>
      <c r="P53" s="4">
        <f>IF('Data 1Q Ahead Without Spaces'!T53&lt;5,0,IF('Data 1Q Ahead Without Spaces'!T53&lt;8,1,IF('Data 1Q Ahead Without Spaces'!T53&lt;11,2,IF('Data 1Q Ahead Without Spaces'!T53&lt;14,3,4))))</f>
        <v>0</v>
      </c>
      <c r="Q53" s="7">
        <v>158919.63190000001</v>
      </c>
      <c r="R53" s="7">
        <f>VLOOKUP('Data 1Q Ahead Without Spaces'!W53,Industry!$A$1:$B$9,2,FALSE)</f>
        <v>0</v>
      </c>
    </row>
    <row r="54" spans="1:18" ht="14.25" customHeight="1" x14ac:dyDescent="0.35">
      <c r="A54" s="7">
        <f>IF('Data 1Q Ahead Without Spaces'!A54='Data 1Q Ahead Without Spaces'!A53,A53,A53+1)</f>
        <v>0</v>
      </c>
      <c r="B54" s="4">
        <v>1.37</v>
      </c>
      <c r="C54" s="4">
        <v>2.2000000000000002</v>
      </c>
      <c r="D54" s="4">
        <v>1.7</v>
      </c>
      <c r="E54" s="4">
        <v>34.81</v>
      </c>
      <c r="F54" s="4">
        <v>26.39</v>
      </c>
      <c r="G54" s="4">
        <v>25.85</v>
      </c>
      <c r="H54" s="4">
        <v>108</v>
      </c>
      <c r="I54" s="4">
        <v>10.84</v>
      </c>
      <c r="J54" s="4">
        <v>279.05</v>
      </c>
      <c r="K54" s="4">
        <v>67.09</v>
      </c>
      <c r="L54" s="4">
        <v>30.61</v>
      </c>
      <c r="M54" s="3">
        <v>315.92</v>
      </c>
      <c r="N54" s="4">
        <v>75.959999999999994</v>
      </c>
      <c r="O54" s="4">
        <v>34.659999999999997</v>
      </c>
      <c r="P54" s="4">
        <f>IF('Data 1Q Ahead Without Spaces'!T54&lt;5,0,IF('Data 1Q Ahead Without Spaces'!T54&lt;8,1,IF('Data 1Q Ahead Without Spaces'!T54&lt;11,2,IF('Data 1Q Ahead Without Spaces'!T54&lt;14,3,4))))</f>
        <v>0</v>
      </c>
      <c r="Q54" s="7">
        <v>158049.81779999999</v>
      </c>
      <c r="R54" s="7">
        <f>VLOOKUP('Data 1Q Ahead Without Spaces'!W54,Industry!$A$1:$B$9,2,FALSE)</f>
        <v>0</v>
      </c>
    </row>
    <row r="55" spans="1:18" ht="14.25" customHeight="1" x14ac:dyDescent="0.35">
      <c r="A55" s="7">
        <f>IF('Data 1Q Ahead Without Spaces'!A55='Data 1Q Ahead Without Spaces'!A54,A54,A54+1)</f>
        <v>0</v>
      </c>
      <c r="B55" s="4">
        <v>1.45</v>
      </c>
      <c r="C55" s="4">
        <v>2.35</v>
      </c>
      <c r="D55" s="4">
        <v>1.82</v>
      </c>
      <c r="E55" s="4">
        <v>42.37</v>
      </c>
      <c r="F55" s="4">
        <v>34.54</v>
      </c>
      <c r="G55" s="4">
        <v>34.01</v>
      </c>
      <c r="H55" s="4">
        <v>115</v>
      </c>
      <c r="I55" s="4">
        <v>12.14</v>
      </c>
      <c r="J55" s="4">
        <v>240.94</v>
      </c>
      <c r="K55" s="4">
        <v>63.5</v>
      </c>
      <c r="L55" s="4">
        <v>29.57</v>
      </c>
      <c r="M55" s="3">
        <v>279.45</v>
      </c>
      <c r="N55" s="4">
        <v>73.650000000000006</v>
      </c>
      <c r="O55" s="4">
        <v>34.299999999999997</v>
      </c>
      <c r="P55" s="4">
        <f>IF('Data 1Q Ahead Without Spaces'!T55&lt;5,0,IF('Data 1Q Ahead Without Spaces'!T55&lt;8,1,IF('Data 1Q Ahead Without Spaces'!T55&lt;11,2,IF('Data 1Q Ahead Without Spaces'!T55&lt;14,3,4))))</f>
        <v>0</v>
      </c>
      <c r="Q55" s="7">
        <v>159330.32180000001</v>
      </c>
      <c r="R55" s="7">
        <f>VLOOKUP('Data 1Q Ahead Without Spaces'!W55,Industry!$A$1:$B$9,2,FALSE)</f>
        <v>0</v>
      </c>
    </row>
    <row r="56" spans="1:18" ht="14.25" customHeight="1" x14ac:dyDescent="0.35">
      <c r="A56" s="7">
        <f>IF('Data 1Q Ahead Without Spaces'!A56='Data 1Q Ahead Without Spaces'!A55,A55,A55+1)</f>
        <v>0</v>
      </c>
      <c r="B56" s="4">
        <v>1.54</v>
      </c>
      <c r="C56" s="4">
        <v>2.54</v>
      </c>
      <c r="D56" s="4">
        <v>1.93</v>
      </c>
      <c r="E56" s="4">
        <v>37.21</v>
      </c>
      <c r="F56" s="4">
        <v>28.86</v>
      </c>
      <c r="G56" s="4">
        <v>29.21</v>
      </c>
      <c r="H56" s="4">
        <v>117</v>
      </c>
      <c r="I56" s="4">
        <v>12.24</v>
      </c>
      <c r="J56" s="4">
        <v>238.81</v>
      </c>
      <c r="K56" s="4">
        <v>60.48</v>
      </c>
      <c r="L56" s="4">
        <v>29.56</v>
      </c>
      <c r="M56" s="3">
        <v>294.85000000000002</v>
      </c>
      <c r="N56" s="4">
        <v>74.67</v>
      </c>
      <c r="O56" s="4">
        <v>36.5</v>
      </c>
      <c r="P56" s="4">
        <f>IF('Data 1Q Ahead Without Spaces'!T56&lt;5,0,IF('Data 1Q Ahead Without Spaces'!T56&lt;8,1,IF('Data 1Q Ahead Without Spaces'!T56&lt;11,2,IF('Data 1Q Ahead Without Spaces'!T56&lt;14,3,4))))</f>
        <v>0</v>
      </c>
      <c r="Q56" s="7">
        <v>140636.86499999999</v>
      </c>
      <c r="R56" s="7">
        <f>VLOOKUP('Data 1Q Ahead Without Spaces'!W56,Industry!$A$1:$B$9,2,FALSE)</f>
        <v>0</v>
      </c>
    </row>
    <row r="57" spans="1:18" ht="14.25" customHeight="1" x14ac:dyDescent="0.35">
      <c r="A57" s="7">
        <f>IF('Data 1Q Ahead Without Spaces'!A57='Data 1Q Ahead Without Spaces'!A56,A56,A56+1)</f>
        <v>0</v>
      </c>
      <c r="B57" s="4">
        <v>1.68</v>
      </c>
      <c r="C57" s="4">
        <v>2.66</v>
      </c>
      <c r="D57" s="4">
        <v>2.11</v>
      </c>
      <c r="E57" s="4">
        <v>45.92</v>
      </c>
      <c r="F57" s="4">
        <v>38.82</v>
      </c>
      <c r="G57" s="4">
        <v>38.19</v>
      </c>
      <c r="H57" s="4">
        <v>128</v>
      </c>
      <c r="I57" s="4">
        <v>12.91</v>
      </c>
      <c r="J57" s="4">
        <v>231.75</v>
      </c>
      <c r="K57" s="4">
        <v>61.55</v>
      </c>
      <c r="L57" s="4">
        <v>30.25</v>
      </c>
      <c r="M57" s="3">
        <v>276.55</v>
      </c>
      <c r="N57" s="4">
        <v>73.44</v>
      </c>
      <c r="O57" s="4">
        <v>36.1</v>
      </c>
      <c r="P57" s="4">
        <f>IF('Data 1Q Ahead Without Spaces'!T57&lt;5,0,IF('Data 1Q Ahead Without Spaces'!T57&lt;8,1,IF('Data 1Q Ahead Without Spaces'!T57&lt;11,2,IF('Data 1Q Ahead Without Spaces'!T57&lt;14,3,4))))</f>
        <v>0</v>
      </c>
      <c r="Q57" s="7">
        <v>132903.5871</v>
      </c>
      <c r="R57" s="7">
        <f>VLOOKUP('Data 1Q Ahead Without Spaces'!W57,Industry!$A$1:$B$9,2,FALSE)</f>
        <v>0</v>
      </c>
    </row>
    <row r="58" spans="1:18" ht="14.25" customHeight="1" x14ac:dyDescent="0.35">
      <c r="A58" s="7">
        <f>IF('Data 1Q Ahead Without Spaces'!A58='Data 1Q Ahead Without Spaces'!A57,A57,A57+1)</f>
        <v>0</v>
      </c>
      <c r="B58" s="4">
        <v>1.77</v>
      </c>
      <c r="C58" s="4">
        <v>3.39</v>
      </c>
      <c r="D58" s="4">
        <v>2.2799999999999998</v>
      </c>
      <c r="E58" s="4">
        <v>15.24</v>
      </c>
      <c r="F58" s="4">
        <v>8.68</v>
      </c>
      <c r="G58" s="4">
        <v>8.27</v>
      </c>
      <c r="H58" s="4">
        <v>147</v>
      </c>
      <c r="I58" s="4">
        <v>12.56</v>
      </c>
      <c r="J58" s="4">
        <v>267.08</v>
      </c>
      <c r="K58" s="4">
        <v>66.39</v>
      </c>
      <c r="L58" s="4">
        <v>33.869999999999997</v>
      </c>
      <c r="M58" s="3">
        <v>302.26</v>
      </c>
      <c r="N58" s="4">
        <v>75.14</v>
      </c>
      <c r="O58" s="4">
        <v>38.33</v>
      </c>
      <c r="P58" s="4">
        <f>IF('Data 1Q Ahead Without Spaces'!T58&lt;5,0,IF('Data 1Q Ahead Without Spaces'!T58&lt;8,1,IF('Data 1Q Ahead Without Spaces'!T58&lt;11,2,IF('Data 1Q Ahead Without Spaces'!T58&lt;14,3,4))))</f>
        <v>0</v>
      </c>
      <c r="Q58" s="7">
        <v>145386.2225</v>
      </c>
      <c r="R58" s="7">
        <f>VLOOKUP('Data 1Q Ahead Without Spaces'!W58,Industry!$A$1:$B$9,2,FALSE)</f>
        <v>0</v>
      </c>
    </row>
    <row r="59" spans="1:18" ht="14.25" customHeight="1" x14ac:dyDescent="0.35">
      <c r="A59" s="7">
        <f>IF('Data 1Q Ahead Without Spaces'!A59='Data 1Q Ahead Without Spaces'!A58,A58,A58+1)</f>
        <v>1</v>
      </c>
      <c r="B59" s="4">
        <v>2.48</v>
      </c>
      <c r="C59" s="4">
        <v>4.55</v>
      </c>
      <c r="D59" s="4">
        <v>4.2699999999999996</v>
      </c>
      <c r="E59" s="4">
        <v>8.66</v>
      </c>
      <c r="F59" s="4">
        <v>4.6500000000000004</v>
      </c>
      <c r="G59" s="4">
        <v>5.43</v>
      </c>
      <c r="H59" s="4">
        <v>83</v>
      </c>
      <c r="I59" s="4">
        <v>37.47</v>
      </c>
      <c r="J59" s="4">
        <v>58.29</v>
      </c>
      <c r="K59" s="4">
        <v>36.47</v>
      </c>
      <c r="L59" s="4">
        <v>24.64</v>
      </c>
      <c r="M59" s="3">
        <v>59.82</v>
      </c>
      <c r="N59" s="4">
        <v>37.43</v>
      </c>
      <c r="O59" s="4">
        <v>25.29</v>
      </c>
      <c r="P59" s="4">
        <f>IF('Data 1Q Ahead Without Spaces'!T59&lt;5,0,IF('Data 1Q Ahead Without Spaces'!T59&lt;8,1,IF('Data 1Q Ahead Without Spaces'!T59&lt;11,2,IF('Data 1Q Ahead Without Spaces'!T59&lt;14,3,4))))</f>
        <v>1</v>
      </c>
      <c r="Q59" s="7">
        <v>27985.1692</v>
      </c>
      <c r="R59" s="7">
        <f>VLOOKUP('Data 1Q Ahead Without Spaces'!W59,Industry!$A$1:$B$9,2,FALSE)</f>
        <v>7</v>
      </c>
    </row>
    <row r="60" spans="1:18" ht="14.25" customHeight="1" x14ac:dyDescent="0.35">
      <c r="A60" s="7">
        <f>IF('Data 1Q Ahead Without Spaces'!A60='Data 1Q Ahead Without Spaces'!A59,A59,A59+1)</f>
        <v>1</v>
      </c>
      <c r="B60" s="4">
        <v>2.99</v>
      </c>
      <c r="C60" s="4">
        <v>5.82</v>
      </c>
      <c r="D60" s="4">
        <v>5.43</v>
      </c>
      <c r="E60" s="4">
        <v>7.81</v>
      </c>
      <c r="F60" s="4">
        <v>4.1500000000000004</v>
      </c>
      <c r="G60" s="4">
        <v>4.6900000000000004</v>
      </c>
      <c r="H60" s="4">
        <v>95</v>
      </c>
      <c r="I60" s="4">
        <v>36.58</v>
      </c>
      <c r="J60" s="4">
        <v>66.08</v>
      </c>
      <c r="K60" s="4">
        <v>39.409999999999997</v>
      </c>
      <c r="L60" s="4">
        <v>27.21</v>
      </c>
      <c r="M60" s="3">
        <v>67.7</v>
      </c>
      <c r="N60" s="4">
        <v>40.369999999999997</v>
      </c>
      <c r="O60" s="4">
        <v>27.87</v>
      </c>
      <c r="P60" s="4">
        <f>IF('Data 1Q Ahead Without Spaces'!T60&lt;5,0,IF('Data 1Q Ahead Without Spaces'!T60&lt;8,1,IF('Data 1Q Ahead Without Spaces'!T60&lt;11,2,IF('Data 1Q Ahead Without Spaces'!T60&lt;14,3,4))))</f>
        <v>1</v>
      </c>
      <c r="Q60" s="7">
        <v>16294.416999999999</v>
      </c>
      <c r="R60" s="7">
        <f>VLOOKUP('Data 1Q Ahead Without Spaces'!W60,Industry!$A$1:$B$9,2,FALSE)</f>
        <v>7</v>
      </c>
    </row>
    <row r="61" spans="1:18" ht="14.25" customHeight="1" x14ac:dyDescent="0.35">
      <c r="A61" s="7">
        <f>IF('Data 1Q Ahead Without Spaces'!A61='Data 1Q Ahead Without Spaces'!A60,A60,A60+1)</f>
        <v>1</v>
      </c>
      <c r="B61" s="4">
        <v>3.08</v>
      </c>
      <c r="C61" s="4">
        <v>5.57</v>
      </c>
      <c r="D61" s="4">
        <v>5.34</v>
      </c>
      <c r="E61" s="4">
        <v>5.86</v>
      </c>
      <c r="F61" s="4">
        <v>1.48</v>
      </c>
      <c r="G61" s="4">
        <v>2.88</v>
      </c>
      <c r="H61" s="4">
        <v>97</v>
      </c>
      <c r="I61" s="4">
        <v>33.119999999999997</v>
      </c>
      <c r="J61" s="4">
        <v>74.56</v>
      </c>
      <c r="K61" s="4">
        <v>42.45</v>
      </c>
      <c r="L61" s="4">
        <v>28.06</v>
      </c>
      <c r="M61" s="3">
        <v>75.650000000000006</v>
      </c>
      <c r="N61" s="4">
        <v>43.07</v>
      </c>
      <c r="O61" s="4">
        <v>28.47</v>
      </c>
      <c r="P61" s="4">
        <f>IF('Data 1Q Ahead Without Spaces'!T61&lt;5,0,IF('Data 1Q Ahead Without Spaces'!T61&lt;8,1,IF('Data 1Q Ahead Without Spaces'!T61&lt;11,2,IF('Data 1Q Ahead Without Spaces'!T61&lt;14,3,4))))</f>
        <v>1</v>
      </c>
      <c r="Q61" s="7">
        <v>19244.9761</v>
      </c>
      <c r="R61" s="7">
        <f>VLOOKUP('Data 1Q Ahead Without Spaces'!W61,Industry!$A$1:$B$9,2,FALSE)</f>
        <v>7</v>
      </c>
    </row>
    <row r="62" spans="1:18" ht="14.25" customHeight="1" x14ac:dyDescent="0.35">
      <c r="A62" s="7">
        <f>IF('Data 1Q Ahead Without Spaces'!A62='Data 1Q Ahead Without Spaces'!A61,A61,A61+1)</f>
        <v>1</v>
      </c>
      <c r="B62" s="4">
        <v>3.08</v>
      </c>
      <c r="C62" s="4">
        <v>5.54</v>
      </c>
      <c r="D62" s="4">
        <v>5.3</v>
      </c>
      <c r="E62" s="4">
        <v>7.92</v>
      </c>
      <c r="F62" s="4">
        <v>5.61</v>
      </c>
      <c r="G62" s="4">
        <v>4.66</v>
      </c>
      <c r="H62" s="4">
        <v>88</v>
      </c>
      <c r="I62" s="4">
        <v>33.03</v>
      </c>
      <c r="J62" s="4">
        <v>75.72</v>
      </c>
      <c r="K62" s="4">
        <v>42.86</v>
      </c>
      <c r="L62" s="4">
        <v>28.57</v>
      </c>
      <c r="M62" s="3">
        <v>76.650000000000006</v>
      </c>
      <c r="N62" s="4">
        <v>43.39</v>
      </c>
      <c r="O62" s="4">
        <v>28.92</v>
      </c>
      <c r="P62" s="4">
        <f>IF('Data 1Q Ahead Without Spaces'!T62&lt;5,0,IF('Data 1Q Ahead Without Spaces'!T62&lt;8,1,IF('Data 1Q Ahead Without Spaces'!T62&lt;11,2,IF('Data 1Q Ahead Without Spaces'!T62&lt;14,3,4))))</f>
        <v>1</v>
      </c>
      <c r="Q62" s="7">
        <v>16380.8814</v>
      </c>
      <c r="R62" s="7">
        <f>VLOOKUP('Data 1Q Ahead Without Spaces'!W62,Industry!$A$1:$B$9,2,FALSE)</f>
        <v>7</v>
      </c>
    </row>
    <row r="63" spans="1:18" ht="14.25" customHeight="1" x14ac:dyDescent="0.35">
      <c r="A63" s="7">
        <f>IF('Data 1Q Ahead Without Spaces'!A63='Data 1Q Ahead Without Spaces'!A62,A62,A62+1)</f>
        <v>1</v>
      </c>
      <c r="B63" s="4">
        <v>2.79</v>
      </c>
      <c r="C63" s="4">
        <v>5.19</v>
      </c>
      <c r="D63" s="4">
        <v>4.91</v>
      </c>
      <c r="E63" s="4">
        <v>8.91</v>
      </c>
      <c r="F63" s="4">
        <v>5.57</v>
      </c>
      <c r="G63" s="4">
        <v>5.15</v>
      </c>
      <c r="H63" s="4">
        <v>81</v>
      </c>
      <c r="I63" s="4">
        <v>33.58</v>
      </c>
      <c r="J63" s="4">
        <v>66.739999999999995</v>
      </c>
      <c r="K63" s="4">
        <v>39.799999999999997</v>
      </c>
      <c r="L63" s="4">
        <v>25.82</v>
      </c>
      <c r="M63" s="3">
        <v>67.680000000000007</v>
      </c>
      <c r="N63" s="4">
        <v>40.36</v>
      </c>
      <c r="O63" s="4">
        <v>26.18</v>
      </c>
      <c r="P63" s="4">
        <f>IF('Data 1Q Ahead Without Spaces'!T63&lt;5,0,IF('Data 1Q Ahead Without Spaces'!T63&lt;8,1,IF('Data 1Q Ahead Without Spaces'!T63&lt;11,2,IF('Data 1Q Ahead Without Spaces'!T63&lt;14,3,4))))</f>
        <v>1</v>
      </c>
      <c r="Q63" s="7">
        <v>21575.149000000001</v>
      </c>
      <c r="R63" s="7">
        <f>VLOOKUP('Data 1Q Ahead Without Spaces'!W63,Industry!$A$1:$B$9,2,FALSE)</f>
        <v>7</v>
      </c>
    </row>
    <row r="64" spans="1:18" ht="14.25" customHeight="1" x14ac:dyDescent="0.35">
      <c r="A64" s="7">
        <f>IF('Data 1Q Ahead Without Spaces'!A64='Data 1Q Ahead Without Spaces'!A63,A63,A63+1)</f>
        <v>1</v>
      </c>
      <c r="B64" s="4">
        <v>2.72</v>
      </c>
      <c r="C64" s="4">
        <v>5</v>
      </c>
      <c r="D64" s="4">
        <v>4.75</v>
      </c>
      <c r="E64" s="4">
        <v>10.28</v>
      </c>
      <c r="F64" s="4">
        <v>6.65</v>
      </c>
      <c r="G64" s="4">
        <v>6.27</v>
      </c>
      <c r="H64" s="4">
        <v>74</v>
      </c>
      <c r="I64" s="4">
        <v>35.700000000000003</v>
      </c>
      <c r="J64" s="4">
        <v>61.76</v>
      </c>
      <c r="K64" s="4">
        <v>37.81</v>
      </c>
      <c r="L64" s="4">
        <v>24.71</v>
      </c>
      <c r="M64" s="3">
        <v>63.36</v>
      </c>
      <c r="N64" s="4">
        <v>38.79</v>
      </c>
      <c r="O64" s="4">
        <v>25.35</v>
      </c>
      <c r="P64" s="4">
        <f>IF('Data 1Q Ahead Without Spaces'!T64&lt;5,0,IF('Data 1Q Ahead Without Spaces'!T64&lt;8,1,IF('Data 1Q Ahead Without Spaces'!T64&lt;11,2,IF('Data 1Q Ahead Without Spaces'!T64&lt;14,3,4))))</f>
        <v>1</v>
      </c>
      <c r="Q64" s="7">
        <v>22637.6849</v>
      </c>
      <c r="R64" s="7">
        <f>VLOOKUP('Data 1Q Ahead Without Spaces'!W64,Industry!$A$1:$B$9,2,FALSE)</f>
        <v>7</v>
      </c>
    </row>
    <row r="65" spans="1:18" ht="14.25" customHeight="1" x14ac:dyDescent="0.35">
      <c r="A65" s="7">
        <f>IF('Data 1Q Ahead Without Spaces'!A65='Data 1Q Ahead Without Spaces'!A64,A64,A64+1)</f>
        <v>1</v>
      </c>
      <c r="B65" s="4">
        <v>2.3199999999999998</v>
      </c>
      <c r="C65" s="4">
        <v>4.32</v>
      </c>
      <c r="D65" s="4">
        <v>3.98</v>
      </c>
      <c r="E65" s="4">
        <v>9.93</v>
      </c>
      <c r="F65" s="4">
        <v>5.35</v>
      </c>
      <c r="G65" s="4">
        <v>5.52</v>
      </c>
      <c r="H65" s="4">
        <v>71</v>
      </c>
      <c r="I65" s="4">
        <v>37.9</v>
      </c>
      <c r="J65" s="4">
        <v>49.88</v>
      </c>
      <c r="K65" s="4">
        <v>32.35</v>
      </c>
      <c r="L65" s="4">
        <v>21.1</v>
      </c>
      <c r="M65" s="3">
        <v>54.2</v>
      </c>
      <c r="N65" s="4">
        <v>35.15</v>
      </c>
      <c r="O65" s="4">
        <v>22.93</v>
      </c>
      <c r="P65" s="4">
        <f>IF('Data 1Q Ahead Without Spaces'!T65&lt;5,0,IF('Data 1Q Ahead Without Spaces'!T65&lt;8,1,IF('Data 1Q Ahead Without Spaces'!T65&lt;11,2,IF('Data 1Q Ahead Without Spaces'!T65&lt;14,3,4))))</f>
        <v>1</v>
      </c>
      <c r="Q65" s="7">
        <v>33002.659099999997</v>
      </c>
      <c r="R65" s="7">
        <f>VLOOKUP('Data 1Q Ahead Without Spaces'!W65,Industry!$A$1:$B$9,2,FALSE)</f>
        <v>7</v>
      </c>
    </row>
    <row r="66" spans="1:18" ht="14.25" customHeight="1" x14ac:dyDescent="0.35">
      <c r="A66" s="7">
        <f>IF('Data 1Q Ahead Without Spaces'!A66='Data 1Q Ahead Without Spaces'!A65,A65,A65+1)</f>
        <v>1</v>
      </c>
      <c r="B66" s="4">
        <v>2.2400000000000002</v>
      </c>
      <c r="C66" s="4">
        <v>3.97</v>
      </c>
      <c r="D66" s="4">
        <v>3.73</v>
      </c>
      <c r="E66" s="4">
        <v>13.61</v>
      </c>
      <c r="F66" s="4">
        <v>9.5500000000000007</v>
      </c>
      <c r="G66" s="4">
        <v>8.84</v>
      </c>
      <c r="H66" s="4">
        <v>64</v>
      </c>
      <c r="I66" s="4">
        <v>38.130000000000003</v>
      </c>
      <c r="J66" s="4">
        <v>49.68</v>
      </c>
      <c r="K66" s="4">
        <v>32.36</v>
      </c>
      <c r="L66" s="4">
        <v>21.13</v>
      </c>
      <c r="M66" s="3">
        <v>53.55</v>
      </c>
      <c r="N66" s="4">
        <v>34.869999999999997</v>
      </c>
      <c r="O66" s="4">
        <v>22.77</v>
      </c>
      <c r="P66" s="4">
        <f>IF('Data 1Q Ahead Without Spaces'!T66&lt;5,0,IF('Data 1Q Ahead Without Spaces'!T66&lt;8,1,IF('Data 1Q Ahead Without Spaces'!T66&lt;11,2,IF('Data 1Q Ahead Without Spaces'!T66&lt;14,3,4))))</f>
        <v>1</v>
      </c>
      <c r="Q66" s="7">
        <v>30159.8622</v>
      </c>
      <c r="R66" s="7">
        <f>VLOOKUP('Data 1Q Ahead Without Spaces'!W66,Industry!$A$1:$B$9,2,FALSE)</f>
        <v>7</v>
      </c>
    </row>
    <row r="67" spans="1:18" ht="14.25" customHeight="1" x14ac:dyDescent="0.35">
      <c r="A67" s="7">
        <f>IF('Data 1Q Ahead Without Spaces'!A67='Data 1Q Ahead Without Spaces'!A66,A66,A66+1)</f>
        <v>1</v>
      </c>
      <c r="B67" s="4">
        <v>1.97</v>
      </c>
      <c r="C67" s="4">
        <v>3.37</v>
      </c>
      <c r="D67" s="4">
        <v>3.14</v>
      </c>
      <c r="E67" s="4">
        <v>13.41</v>
      </c>
      <c r="F67" s="4">
        <v>8.6</v>
      </c>
      <c r="G67" s="4">
        <v>9.01</v>
      </c>
      <c r="H67" s="4">
        <v>69</v>
      </c>
      <c r="I67" s="4">
        <v>38.590000000000003</v>
      </c>
      <c r="J67" s="4">
        <v>46.63</v>
      </c>
      <c r="K67" s="4">
        <v>30.94</v>
      </c>
      <c r="L67" s="4">
        <v>19.989999999999998</v>
      </c>
      <c r="M67" s="3">
        <v>50.7</v>
      </c>
      <c r="N67" s="4">
        <v>33.64</v>
      </c>
      <c r="O67" s="4">
        <v>21.73</v>
      </c>
      <c r="P67" s="4">
        <f>IF('Data 1Q Ahead Without Spaces'!T67&lt;5,0,IF('Data 1Q Ahead Without Spaces'!T67&lt;8,1,IF('Data 1Q Ahead Without Spaces'!T67&lt;11,2,IF('Data 1Q Ahead Without Spaces'!T67&lt;14,3,4))))</f>
        <v>1</v>
      </c>
      <c r="Q67" s="7">
        <v>28730.674599999998</v>
      </c>
      <c r="R67" s="7">
        <f>VLOOKUP('Data 1Q Ahead Without Spaces'!W67,Industry!$A$1:$B$9,2,FALSE)</f>
        <v>7</v>
      </c>
    </row>
    <row r="68" spans="1:18" ht="14.25" customHeight="1" x14ac:dyDescent="0.35">
      <c r="A68" s="7">
        <f>IF('Data 1Q Ahead Without Spaces'!A68='Data 1Q Ahead Without Spaces'!A67,A67,A67+1)</f>
        <v>1</v>
      </c>
      <c r="B68" s="4">
        <v>1.83</v>
      </c>
      <c r="C68" s="4">
        <v>3.15</v>
      </c>
      <c r="D68" s="4">
        <v>2.89</v>
      </c>
      <c r="E68" s="4">
        <v>12.37</v>
      </c>
      <c r="F68" s="4">
        <v>6.69</v>
      </c>
      <c r="G68" s="4">
        <v>7.9</v>
      </c>
      <c r="H68" s="4">
        <v>67</v>
      </c>
      <c r="I68" s="4">
        <v>38.69</v>
      </c>
      <c r="J68" s="4">
        <v>43.89</v>
      </c>
      <c r="K68" s="4">
        <v>29.7</v>
      </c>
      <c r="L68" s="4">
        <v>18.91</v>
      </c>
      <c r="M68" s="3">
        <v>47.78</v>
      </c>
      <c r="N68" s="4">
        <v>32.33</v>
      </c>
      <c r="O68" s="4">
        <v>20.58</v>
      </c>
      <c r="P68" s="4">
        <f>IF('Data 1Q Ahead Without Spaces'!T68&lt;5,0,IF('Data 1Q Ahead Without Spaces'!T68&lt;8,1,IF('Data 1Q Ahead Without Spaces'!T68&lt;11,2,IF('Data 1Q Ahead Without Spaces'!T68&lt;14,3,4))))</f>
        <v>1</v>
      </c>
      <c r="Q68" s="7">
        <v>29239.379400000002</v>
      </c>
      <c r="R68" s="7">
        <f>VLOOKUP('Data 1Q Ahead Without Spaces'!W68,Industry!$A$1:$B$9,2,FALSE)</f>
        <v>7</v>
      </c>
    </row>
    <row r="69" spans="1:18" ht="14.25" customHeight="1" x14ac:dyDescent="0.35">
      <c r="A69" s="7">
        <f>IF('Data 1Q Ahead Without Spaces'!A69='Data 1Q Ahead Without Spaces'!A68,A68,A68+1)</f>
        <v>1</v>
      </c>
      <c r="B69" s="4">
        <v>1.73</v>
      </c>
      <c r="C69" s="4">
        <v>2.9</v>
      </c>
      <c r="D69" s="4">
        <v>2.69</v>
      </c>
      <c r="E69" s="4">
        <v>10.53</v>
      </c>
      <c r="F69" s="4">
        <v>3.53</v>
      </c>
      <c r="G69" s="4">
        <v>6.31</v>
      </c>
      <c r="H69" s="4">
        <v>72</v>
      </c>
      <c r="I69" s="4">
        <v>40.619999999999997</v>
      </c>
      <c r="J69" s="4">
        <v>36.32</v>
      </c>
      <c r="K69" s="4">
        <v>25.43</v>
      </c>
      <c r="L69" s="4">
        <v>16.39</v>
      </c>
      <c r="M69" s="3">
        <v>42.8</v>
      </c>
      <c r="N69" s="4">
        <v>29.97</v>
      </c>
      <c r="O69" s="4">
        <v>19.32</v>
      </c>
      <c r="P69" s="4">
        <f>IF('Data 1Q Ahead Without Spaces'!T69&lt;5,0,IF('Data 1Q Ahead Without Spaces'!T69&lt;8,1,IF('Data 1Q Ahead Without Spaces'!T69&lt;11,2,IF('Data 1Q Ahead Without Spaces'!T69&lt;14,3,4))))</f>
        <v>1</v>
      </c>
      <c r="Q69" s="7">
        <v>27366.194200000002</v>
      </c>
      <c r="R69" s="7">
        <f>VLOOKUP('Data 1Q Ahead Without Spaces'!W69,Industry!$A$1:$B$9,2,FALSE)</f>
        <v>7</v>
      </c>
    </row>
    <row r="70" spans="1:18" ht="14.25" customHeight="1" x14ac:dyDescent="0.35">
      <c r="A70" s="7">
        <f>IF('Data 1Q Ahead Without Spaces'!A70='Data 1Q Ahead Without Spaces'!A69,A69,A69+1)</f>
        <v>1</v>
      </c>
      <c r="B70" s="4">
        <v>1.97</v>
      </c>
      <c r="C70" s="4">
        <v>3.29</v>
      </c>
      <c r="D70" s="4">
        <v>3.07</v>
      </c>
      <c r="E70" s="4">
        <v>11.86</v>
      </c>
      <c r="F70" s="4">
        <v>7.41</v>
      </c>
      <c r="G70" s="4">
        <v>7.76</v>
      </c>
      <c r="H70" s="4">
        <v>78</v>
      </c>
      <c r="I70" s="4">
        <v>39.590000000000003</v>
      </c>
      <c r="J70" s="4">
        <v>36.14</v>
      </c>
      <c r="K70" s="4">
        <v>24.11</v>
      </c>
      <c r="L70" s="4">
        <v>15.62</v>
      </c>
      <c r="M70" s="3">
        <v>49.93</v>
      </c>
      <c r="N70" s="4">
        <v>33.299999999999997</v>
      </c>
      <c r="O70" s="4">
        <v>21.58</v>
      </c>
      <c r="P70" s="4">
        <f>IF('Data 1Q Ahead Without Spaces'!T70&lt;5,0,IF('Data 1Q Ahead Without Spaces'!T70&lt;8,1,IF('Data 1Q Ahead Without Spaces'!T70&lt;11,2,IF('Data 1Q Ahead Without Spaces'!T70&lt;14,3,4))))</f>
        <v>1</v>
      </c>
      <c r="Q70" s="7">
        <v>26504.303199999998</v>
      </c>
      <c r="R70" s="7">
        <f>VLOOKUP('Data 1Q Ahead Without Spaces'!W70,Industry!$A$1:$B$9,2,FALSE)</f>
        <v>7</v>
      </c>
    </row>
    <row r="71" spans="1:18" ht="14.25" customHeight="1" x14ac:dyDescent="0.35">
      <c r="A71" s="7">
        <f>IF('Data 1Q Ahead Without Spaces'!A71='Data 1Q Ahead Without Spaces'!A70,A70,A70+1)</f>
        <v>1</v>
      </c>
      <c r="B71" s="4">
        <v>1.56</v>
      </c>
      <c r="C71" s="4">
        <v>2.31</v>
      </c>
      <c r="D71" s="4">
        <v>2.17</v>
      </c>
      <c r="E71" s="4">
        <v>15.99</v>
      </c>
      <c r="F71" s="4">
        <v>8.5500000000000007</v>
      </c>
      <c r="G71" s="4">
        <v>12.67</v>
      </c>
      <c r="H71" s="4">
        <v>98</v>
      </c>
      <c r="I71" s="4">
        <v>40.159999999999997</v>
      </c>
      <c r="J71" s="4">
        <v>32.450000000000003</v>
      </c>
      <c r="K71" s="4">
        <v>22.07</v>
      </c>
      <c r="L71" s="4">
        <v>14.42</v>
      </c>
      <c r="M71" s="3">
        <v>47.06</v>
      </c>
      <c r="N71" s="4">
        <v>32</v>
      </c>
      <c r="O71" s="4">
        <v>20.91</v>
      </c>
      <c r="P71" s="4">
        <f>IF('Data 1Q Ahead Without Spaces'!T71&lt;5,0,IF('Data 1Q Ahead Without Spaces'!T71&lt;8,1,IF('Data 1Q Ahead Without Spaces'!T71&lt;11,2,IF('Data 1Q Ahead Without Spaces'!T71&lt;14,3,4))))</f>
        <v>1</v>
      </c>
      <c r="Q71" s="7">
        <v>28052.504000000001</v>
      </c>
      <c r="R71" s="7">
        <f>VLOOKUP('Data 1Q Ahead Without Spaces'!W71,Industry!$A$1:$B$9,2,FALSE)</f>
        <v>7</v>
      </c>
    </row>
    <row r="72" spans="1:18" ht="14.25" customHeight="1" x14ac:dyDescent="0.35">
      <c r="A72" s="7">
        <f>IF('Data 1Q Ahead Without Spaces'!A72='Data 1Q Ahead Without Spaces'!A71,A71,A71+1)</f>
        <v>1</v>
      </c>
      <c r="B72" s="4">
        <v>1.49</v>
      </c>
      <c r="C72" s="4">
        <v>2.16</v>
      </c>
      <c r="D72" s="4">
        <v>2</v>
      </c>
      <c r="E72" s="4">
        <v>12.21</v>
      </c>
      <c r="F72" s="4">
        <v>2.6</v>
      </c>
      <c r="G72" s="4">
        <v>9.0299999999999994</v>
      </c>
      <c r="H72" s="4">
        <v>101</v>
      </c>
      <c r="I72" s="4">
        <v>40.35</v>
      </c>
      <c r="J72" s="4">
        <v>27.39</v>
      </c>
      <c r="K72" s="4">
        <v>18.399999999999999</v>
      </c>
      <c r="L72" s="4">
        <v>12.25</v>
      </c>
      <c r="M72" s="3">
        <v>48.88</v>
      </c>
      <c r="N72" s="4">
        <v>32.83</v>
      </c>
      <c r="O72" s="4">
        <v>21.86</v>
      </c>
      <c r="P72" s="4">
        <f>IF('Data 1Q Ahead Without Spaces'!T72&lt;5,0,IF('Data 1Q Ahead Without Spaces'!T72&lt;8,1,IF('Data 1Q Ahead Without Spaces'!T72&lt;11,2,IF('Data 1Q Ahead Without Spaces'!T72&lt;14,3,4))))</f>
        <v>1</v>
      </c>
      <c r="Q72" s="7">
        <v>24313.475299999998</v>
      </c>
      <c r="R72" s="7">
        <f>VLOOKUP('Data 1Q Ahead Without Spaces'!W72,Industry!$A$1:$B$9,2,FALSE)</f>
        <v>7</v>
      </c>
    </row>
    <row r="73" spans="1:18" ht="14.25" customHeight="1" x14ac:dyDescent="0.35">
      <c r="A73" s="7">
        <f>IF('Data 1Q Ahead Without Spaces'!A73='Data 1Q Ahead Without Spaces'!A72,A72,A72+1)</f>
        <v>1</v>
      </c>
      <c r="B73" s="4">
        <v>1.24</v>
      </c>
      <c r="C73" s="4">
        <v>1.74</v>
      </c>
      <c r="D73" s="4">
        <v>1.62</v>
      </c>
      <c r="E73" s="4">
        <v>13.68</v>
      </c>
      <c r="F73" s="4">
        <v>1.34</v>
      </c>
      <c r="G73" s="4">
        <v>10.18</v>
      </c>
      <c r="H73" s="4">
        <v>93</v>
      </c>
      <c r="I73" s="4">
        <v>39.200000000000003</v>
      </c>
      <c r="J73" s="4">
        <v>35.97</v>
      </c>
      <c r="K73" s="4">
        <v>24.97</v>
      </c>
      <c r="L73" s="4">
        <v>15.89</v>
      </c>
      <c r="M73" s="3">
        <v>44.03</v>
      </c>
      <c r="N73" s="4">
        <v>30.57</v>
      </c>
      <c r="O73" s="4">
        <v>19.46</v>
      </c>
      <c r="P73" s="4">
        <f>IF('Data 1Q Ahead Without Spaces'!T73&lt;5,0,IF('Data 1Q Ahead Without Spaces'!T73&lt;8,1,IF('Data 1Q Ahead Without Spaces'!T73&lt;11,2,IF('Data 1Q Ahead Without Spaces'!T73&lt;14,3,4))))</f>
        <v>1</v>
      </c>
      <c r="Q73" s="7">
        <v>26040.863700000002</v>
      </c>
      <c r="R73" s="7">
        <f>VLOOKUP('Data 1Q Ahead Without Spaces'!W73,Industry!$A$1:$B$9,2,FALSE)</f>
        <v>7</v>
      </c>
    </row>
    <row r="74" spans="1:18" ht="14.25" customHeight="1" x14ac:dyDescent="0.35">
      <c r="A74" s="7">
        <f>IF('Data 1Q Ahead Without Spaces'!A74='Data 1Q Ahead Without Spaces'!A73,A73,A73+1)</f>
        <v>1</v>
      </c>
      <c r="B74" s="4">
        <v>1.32</v>
      </c>
      <c r="C74" s="4">
        <v>1.81</v>
      </c>
      <c r="D74" s="4">
        <v>1.71</v>
      </c>
      <c r="E74" s="4">
        <v>17.98</v>
      </c>
      <c r="F74" s="4">
        <v>5.37</v>
      </c>
      <c r="G74" s="4">
        <v>14.31</v>
      </c>
      <c r="H74" s="4">
        <v>83</v>
      </c>
      <c r="I74" s="4">
        <v>40.42</v>
      </c>
      <c r="J74" s="4">
        <v>36.33</v>
      </c>
      <c r="K74" s="4">
        <v>25.11</v>
      </c>
      <c r="L74" s="4">
        <v>16.600000000000001</v>
      </c>
      <c r="M74" s="3">
        <v>44.68</v>
      </c>
      <c r="N74" s="4">
        <v>30.88</v>
      </c>
      <c r="O74" s="4">
        <v>20.41</v>
      </c>
      <c r="P74" s="4">
        <f>IF('Data 1Q Ahead Without Spaces'!T74&lt;5,0,IF('Data 1Q Ahead Without Spaces'!T74&lt;8,1,IF('Data 1Q Ahead Without Spaces'!T74&lt;11,2,IF('Data 1Q Ahead Without Spaces'!T74&lt;14,3,4))))</f>
        <v>1</v>
      </c>
      <c r="Q74" s="7">
        <v>29476.860100000002</v>
      </c>
      <c r="R74" s="7">
        <f>VLOOKUP('Data 1Q Ahead Without Spaces'!W74,Industry!$A$1:$B$9,2,FALSE)</f>
        <v>7</v>
      </c>
    </row>
    <row r="75" spans="1:18" ht="14.25" customHeight="1" x14ac:dyDescent="0.35">
      <c r="A75" s="7">
        <f>IF('Data 1Q Ahead Without Spaces'!A75='Data 1Q Ahead Without Spaces'!A74,A74,A74+1)</f>
        <v>1</v>
      </c>
      <c r="B75" s="4">
        <v>1.23</v>
      </c>
      <c r="C75" s="4">
        <v>1.88</v>
      </c>
      <c r="D75" s="4">
        <v>1.61</v>
      </c>
      <c r="E75" s="4">
        <v>17.05</v>
      </c>
      <c r="F75" s="4">
        <v>4.17</v>
      </c>
      <c r="G75" s="4">
        <v>13.36</v>
      </c>
      <c r="H75" s="4">
        <v>86</v>
      </c>
      <c r="I75" s="4">
        <v>41.82</v>
      </c>
      <c r="J75" s="4">
        <v>33</v>
      </c>
      <c r="K75" s="4">
        <v>23.3</v>
      </c>
      <c r="L75" s="4">
        <v>15.61</v>
      </c>
      <c r="M75" s="3">
        <v>41.65</v>
      </c>
      <c r="N75" s="4">
        <v>29.4</v>
      </c>
      <c r="O75" s="4">
        <v>19.7</v>
      </c>
      <c r="P75" s="4">
        <f>IF('Data 1Q Ahead Without Spaces'!T75&lt;5,0,IF('Data 1Q Ahead Without Spaces'!T75&lt;8,1,IF('Data 1Q Ahead Without Spaces'!T75&lt;11,2,IF('Data 1Q Ahead Without Spaces'!T75&lt;14,3,4))))</f>
        <v>1</v>
      </c>
      <c r="Q75" s="7">
        <v>35829.899400000002</v>
      </c>
      <c r="R75" s="7">
        <f>VLOOKUP('Data 1Q Ahead Without Spaces'!W75,Industry!$A$1:$B$9,2,FALSE)</f>
        <v>7</v>
      </c>
    </row>
    <row r="76" spans="1:18" ht="14.25" customHeight="1" x14ac:dyDescent="0.35">
      <c r="A76" s="7">
        <f>IF('Data 1Q Ahead Without Spaces'!A76='Data 1Q Ahead Without Spaces'!A75,A75,A75+1)</f>
        <v>1</v>
      </c>
      <c r="B76" s="4">
        <v>1.1599999999999999</v>
      </c>
      <c r="C76" s="4">
        <v>1.87</v>
      </c>
      <c r="D76" s="4">
        <v>1.54</v>
      </c>
      <c r="E76" s="4">
        <v>6.94</v>
      </c>
      <c r="F76" s="4">
        <v>0.52</v>
      </c>
      <c r="G76" s="4">
        <v>4.7</v>
      </c>
      <c r="H76" s="4">
        <v>151</v>
      </c>
      <c r="I76" s="4">
        <v>40.46</v>
      </c>
      <c r="J76" s="4">
        <v>34.72</v>
      </c>
      <c r="K76" s="4">
        <v>24.64</v>
      </c>
      <c r="L76" s="4">
        <v>16.149999999999999</v>
      </c>
      <c r="M76" s="3">
        <v>40.909999999999997</v>
      </c>
      <c r="N76" s="4">
        <v>29.03</v>
      </c>
      <c r="O76" s="4">
        <v>19.03</v>
      </c>
      <c r="P76" s="4">
        <f>IF('Data 1Q Ahead Without Spaces'!T76&lt;5,0,IF('Data 1Q Ahead Without Spaces'!T76&lt;8,1,IF('Data 1Q Ahead Without Spaces'!T76&lt;11,2,IF('Data 1Q Ahead Without Spaces'!T76&lt;14,3,4))))</f>
        <v>2</v>
      </c>
      <c r="Q76" s="7">
        <v>33179.559000000001</v>
      </c>
      <c r="R76" s="7">
        <f>VLOOKUP('Data 1Q Ahead Without Spaces'!W76,Industry!$A$1:$B$9,2,FALSE)</f>
        <v>7</v>
      </c>
    </row>
    <row r="77" spans="1:18" ht="14.25" customHeight="1" x14ac:dyDescent="0.35">
      <c r="A77" s="7">
        <f>IF('Data 1Q Ahead Without Spaces'!A77='Data 1Q Ahead Without Spaces'!A76,A76,A76+1)</f>
        <v>1</v>
      </c>
      <c r="B77" s="4">
        <v>1.57</v>
      </c>
      <c r="C77" s="4">
        <v>2.25</v>
      </c>
      <c r="D77" s="4">
        <v>2.11</v>
      </c>
      <c r="E77" s="4">
        <v>9.75</v>
      </c>
      <c r="F77" s="4">
        <v>-1.86</v>
      </c>
      <c r="G77" s="4">
        <v>6.22</v>
      </c>
      <c r="H77" s="4">
        <v>81</v>
      </c>
      <c r="I77" s="4">
        <v>41.13</v>
      </c>
      <c r="J77" s="4">
        <v>34.479999999999997</v>
      </c>
      <c r="K77" s="4">
        <v>24.07</v>
      </c>
      <c r="L77" s="4">
        <v>16.420000000000002</v>
      </c>
      <c r="M77" s="3">
        <v>43.26</v>
      </c>
      <c r="N77" s="4">
        <v>30.19</v>
      </c>
      <c r="O77" s="4">
        <v>20.6</v>
      </c>
      <c r="P77" s="4">
        <f>IF('Data 1Q Ahead Without Spaces'!T77&lt;5,0,IF('Data 1Q Ahead Without Spaces'!T77&lt;8,1,IF('Data 1Q Ahead Without Spaces'!T77&lt;11,2,IF('Data 1Q Ahead Without Spaces'!T77&lt;14,3,4))))</f>
        <v>2</v>
      </c>
      <c r="Q77" s="7">
        <v>30241.535800000001</v>
      </c>
      <c r="R77" s="7">
        <f>VLOOKUP('Data 1Q Ahead Without Spaces'!W77,Industry!$A$1:$B$9,2,FALSE)</f>
        <v>7</v>
      </c>
    </row>
    <row r="78" spans="1:18" ht="14.25" customHeight="1" x14ac:dyDescent="0.35">
      <c r="A78" s="7">
        <f>IF('Data 1Q Ahead Without Spaces'!A78='Data 1Q Ahead Without Spaces'!A77,A77,A77+1)</f>
        <v>1</v>
      </c>
      <c r="B78" s="4">
        <v>1.85</v>
      </c>
      <c r="C78" s="4">
        <v>2.71</v>
      </c>
      <c r="D78" s="4">
        <v>2.59</v>
      </c>
      <c r="E78" s="4">
        <v>11.03</v>
      </c>
      <c r="F78" s="4">
        <v>2.4700000000000002</v>
      </c>
      <c r="G78" s="4">
        <v>7.81</v>
      </c>
      <c r="H78" s="4">
        <v>99</v>
      </c>
      <c r="I78" s="4">
        <v>40</v>
      </c>
      <c r="J78" s="4">
        <v>34.79</v>
      </c>
      <c r="K78" s="4">
        <v>23.84</v>
      </c>
      <c r="L78" s="4">
        <v>16.34</v>
      </c>
      <c r="M78" s="3">
        <v>45.91</v>
      </c>
      <c r="N78" s="4">
        <v>31.47</v>
      </c>
      <c r="O78" s="4">
        <v>21.56</v>
      </c>
      <c r="P78" s="4">
        <f>IF('Data 1Q Ahead Without Spaces'!T78&lt;5,0,IF('Data 1Q Ahead Without Spaces'!T78&lt;8,1,IF('Data 1Q Ahead Without Spaces'!T78&lt;11,2,IF('Data 1Q Ahead Without Spaces'!T78&lt;14,3,4))))</f>
        <v>2</v>
      </c>
      <c r="Q78" s="7">
        <v>29391.8799</v>
      </c>
      <c r="R78" s="7">
        <f>VLOOKUP('Data 1Q Ahead Without Spaces'!W78,Industry!$A$1:$B$9,2,FALSE)</f>
        <v>7</v>
      </c>
    </row>
    <row r="79" spans="1:18" ht="14.25" customHeight="1" x14ac:dyDescent="0.35">
      <c r="A79" s="7">
        <f>IF('Data 1Q Ahead Without Spaces'!A79='Data 1Q Ahead Without Spaces'!A78,A78,A78+1)</f>
        <v>1</v>
      </c>
      <c r="B79" s="4">
        <v>1.91</v>
      </c>
      <c r="C79" s="4">
        <v>3.05</v>
      </c>
      <c r="D79" s="4">
        <v>2.76</v>
      </c>
      <c r="E79" s="4">
        <v>13.31</v>
      </c>
      <c r="F79" s="4">
        <v>2.21</v>
      </c>
      <c r="G79" s="4">
        <v>9.7200000000000006</v>
      </c>
      <c r="H79" s="4">
        <v>87</v>
      </c>
      <c r="I79" s="4">
        <v>40.880000000000003</v>
      </c>
      <c r="J79" s="4">
        <v>34.67</v>
      </c>
      <c r="K79" s="4">
        <v>24.05</v>
      </c>
      <c r="L79" s="4">
        <v>16.649999999999999</v>
      </c>
      <c r="M79" s="3">
        <v>44.15</v>
      </c>
      <c r="N79" s="4">
        <v>30.63</v>
      </c>
      <c r="O79" s="4">
        <v>21.21</v>
      </c>
      <c r="P79" s="4">
        <f>IF('Data 1Q Ahead Without Spaces'!T79&lt;5,0,IF('Data 1Q Ahead Without Spaces'!T79&lt;8,1,IF('Data 1Q Ahead Without Spaces'!T79&lt;11,2,IF('Data 1Q Ahead Without Spaces'!T79&lt;14,3,4))))</f>
        <v>2</v>
      </c>
      <c r="Q79" s="7">
        <v>28973.132399999999</v>
      </c>
      <c r="R79" s="7">
        <f>VLOOKUP('Data 1Q Ahead Without Spaces'!W79,Industry!$A$1:$B$9,2,FALSE)</f>
        <v>7</v>
      </c>
    </row>
    <row r="80" spans="1:18" ht="14.25" customHeight="1" x14ac:dyDescent="0.35">
      <c r="A80" s="7">
        <f>IF('Data 1Q Ahead Without Spaces'!A80='Data 1Q Ahead Without Spaces'!A79,A79,A79+1)</f>
        <v>1</v>
      </c>
      <c r="B80" s="4">
        <v>2.2999999999999998</v>
      </c>
      <c r="C80" s="4">
        <v>3.62</v>
      </c>
      <c r="D80" s="4">
        <v>3.32</v>
      </c>
      <c r="E80" s="4">
        <v>10.43</v>
      </c>
      <c r="F80" s="4">
        <v>0.56999999999999995</v>
      </c>
      <c r="G80" s="4">
        <v>7.03</v>
      </c>
      <c r="H80" s="4">
        <v>96</v>
      </c>
      <c r="I80" s="4">
        <v>38.450000000000003</v>
      </c>
      <c r="J80" s="4">
        <v>47.01</v>
      </c>
      <c r="K80" s="4">
        <v>29.96</v>
      </c>
      <c r="L80" s="4">
        <v>21.44</v>
      </c>
      <c r="M80" s="3">
        <v>56.89</v>
      </c>
      <c r="N80" s="4">
        <v>36.26</v>
      </c>
      <c r="O80" s="4">
        <v>25.95</v>
      </c>
      <c r="P80" s="4">
        <f>IF('Data 1Q Ahead Without Spaces'!T80&lt;5,0,IF('Data 1Q Ahead Without Spaces'!T80&lt;8,1,IF('Data 1Q Ahead Without Spaces'!T80&lt;11,2,IF('Data 1Q Ahead Without Spaces'!T80&lt;14,3,4))))</f>
        <v>2</v>
      </c>
      <c r="Q80" s="7">
        <v>18071.1662</v>
      </c>
      <c r="R80" s="7">
        <f>VLOOKUP('Data 1Q Ahead Without Spaces'!W80,Industry!$A$1:$B$9,2,FALSE)</f>
        <v>7</v>
      </c>
    </row>
    <row r="81" spans="1:18" ht="14.25" customHeight="1" x14ac:dyDescent="0.35">
      <c r="A81" s="7">
        <f>IF('Data 1Q Ahead Without Spaces'!A81='Data 1Q Ahead Without Spaces'!A80,A80,A80+1)</f>
        <v>1</v>
      </c>
      <c r="B81" s="4">
        <v>2.95</v>
      </c>
      <c r="C81" s="4">
        <v>5.09</v>
      </c>
      <c r="D81" s="4">
        <v>4.72</v>
      </c>
      <c r="E81" s="4">
        <v>0.56999999999999995</v>
      </c>
      <c r="F81" s="4">
        <v>-3.24</v>
      </c>
      <c r="G81" s="4">
        <v>-1.72</v>
      </c>
      <c r="H81" s="4">
        <v>125</v>
      </c>
      <c r="I81" s="4">
        <v>30.88</v>
      </c>
      <c r="J81" s="4">
        <v>59.37</v>
      </c>
      <c r="K81" s="4">
        <v>34.159999999999997</v>
      </c>
      <c r="L81" s="4">
        <v>22.5</v>
      </c>
      <c r="M81" s="3">
        <v>73.81</v>
      </c>
      <c r="N81" s="4">
        <v>42.46</v>
      </c>
      <c r="O81" s="4">
        <v>27.97</v>
      </c>
      <c r="P81" s="4">
        <f>IF('Data 1Q Ahead Without Spaces'!T81&lt;5,0,IF('Data 1Q Ahead Without Spaces'!T81&lt;8,1,IF('Data 1Q Ahead Without Spaces'!T81&lt;11,2,IF('Data 1Q Ahead Without Spaces'!T81&lt;14,3,4))))</f>
        <v>2</v>
      </c>
      <c r="Q81" s="7">
        <v>9011.5735999999997</v>
      </c>
      <c r="R81" s="7">
        <f>VLOOKUP('Data 1Q Ahead Without Spaces'!W81,Industry!$A$1:$B$9,2,FALSE)</f>
        <v>7</v>
      </c>
    </row>
    <row r="82" spans="1:18" ht="14.25" customHeight="1" x14ac:dyDescent="0.35">
      <c r="A82" s="7">
        <f>IF('Data 1Q Ahead Without Spaces'!A82='Data 1Q Ahead Without Spaces'!A81,A81,A81+1)</f>
        <v>1</v>
      </c>
      <c r="B82" s="4">
        <v>4.83</v>
      </c>
      <c r="C82" s="4">
        <v>15.16</v>
      </c>
      <c r="D82" s="4">
        <v>13.48</v>
      </c>
      <c r="E82" s="4">
        <v>-3.07</v>
      </c>
      <c r="F82" s="4">
        <v>-5.0999999999999996</v>
      </c>
      <c r="G82" s="4">
        <v>-5.55</v>
      </c>
      <c r="H82" s="4">
        <v>114</v>
      </c>
      <c r="I82" s="4">
        <v>33.54</v>
      </c>
      <c r="J82" s="4">
        <v>60.97</v>
      </c>
      <c r="K82" s="4">
        <v>36.22</v>
      </c>
      <c r="L82" s="4">
        <v>24.67</v>
      </c>
      <c r="M82" s="3">
        <v>68.319999999999993</v>
      </c>
      <c r="N82" s="4">
        <v>40.590000000000003</v>
      </c>
      <c r="O82" s="4">
        <v>27.65</v>
      </c>
      <c r="P82" s="4">
        <f>IF('Data 1Q Ahead Without Spaces'!T82&lt;5,0,IF('Data 1Q Ahead Without Spaces'!T82&lt;8,1,IF('Data 1Q Ahead Without Spaces'!T82&lt;11,2,IF('Data 1Q Ahead Without Spaces'!T82&lt;14,3,4))))</f>
        <v>2</v>
      </c>
      <c r="Q82" s="7">
        <v>7151.1814000000004</v>
      </c>
      <c r="R82" s="7">
        <f>VLOOKUP('Data 1Q Ahead Without Spaces'!W82,Industry!$A$1:$B$9,2,FALSE)</f>
        <v>7</v>
      </c>
    </row>
    <row r="83" spans="1:18" ht="14.25" customHeight="1" x14ac:dyDescent="0.35">
      <c r="A83" s="7">
        <f>IF('Data 1Q Ahead Without Spaces'!A83='Data 1Q Ahead Without Spaces'!A82,A82,A82+1)</f>
        <v>1</v>
      </c>
      <c r="B83" s="4">
        <v>14.71</v>
      </c>
      <c r="C83" s="4">
        <v>-1000000</v>
      </c>
      <c r="D83" s="4">
        <v>-1000000</v>
      </c>
      <c r="E83" s="4">
        <v>-0.71</v>
      </c>
      <c r="F83" s="4">
        <v>-3.07</v>
      </c>
      <c r="G83" s="4">
        <v>-3.47</v>
      </c>
      <c r="H83" s="4">
        <v>115</v>
      </c>
      <c r="I83" s="4">
        <v>33.9</v>
      </c>
      <c r="J83" s="4">
        <v>60.25</v>
      </c>
      <c r="K83" s="4">
        <v>36.32</v>
      </c>
      <c r="L83" s="4">
        <v>24.93</v>
      </c>
      <c r="M83" s="3">
        <v>65.88</v>
      </c>
      <c r="N83" s="4">
        <v>39.72</v>
      </c>
      <c r="O83" s="4">
        <v>27.27</v>
      </c>
      <c r="P83" s="4">
        <f>IF('Data 1Q Ahead Without Spaces'!T83&lt;5,0,IF('Data 1Q Ahead Without Spaces'!T83&lt;8,1,IF('Data 1Q Ahead Without Spaces'!T83&lt;11,2,IF('Data 1Q Ahead Without Spaces'!T83&lt;14,3,4))))</f>
        <v>2</v>
      </c>
      <c r="Q83" s="7">
        <v>10064.3824</v>
      </c>
      <c r="R83" s="7">
        <f>VLOOKUP('Data 1Q Ahead Without Spaces'!W83,Industry!$A$1:$B$9,2,FALSE)</f>
        <v>7</v>
      </c>
    </row>
    <row r="84" spans="1:18" ht="14.25" customHeight="1" x14ac:dyDescent="0.35">
      <c r="A84" s="7">
        <f>IF('Data 1Q Ahead Without Spaces'!A84='Data 1Q Ahead Without Spaces'!A83,A83,A83+1)</f>
        <v>1</v>
      </c>
      <c r="B84" s="4">
        <v>118.51</v>
      </c>
      <c r="C84" s="4">
        <v>-1000000</v>
      </c>
      <c r="D84" s="4">
        <v>-1000000</v>
      </c>
      <c r="E84" s="4">
        <v>3.64</v>
      </c>
      <c r="F84" s="4">
        <v>0.41</v>
      </c>
      <c r="G84" s="4">
        <v>0.79</v>
      </c>
      <c r="H84" s="4">
        <v>120</v>
      </c>
      <c r="I84" s="4">
        <v>34.590000000000003</v>
      </c>
      <c r="J84" s="4">
        <v>55.91</v>
      </c>
      <c r="K84" s="4">
        <v>34.49</v>
      </c>
      <c r="L84" s="4">
        <v>23.8</v>
      </c>
      <c r="M84" s="3">
        <v>62.11</v>
      </c>
      <c r="N84" s="4">
        <v>38.31</v>
      </c>
      <c r="O84" s="4">
        <v>26.44</v>
      </c>
      <c r="P84" s="4">
        <f>IF('Data 1Q Ahead Without Spaces'!T84&lt;5,0,IF('Data 1Q Ahead Without Spaces'!T84&lt;8,1,IF('Data 1Q Ahead Without Spaces'!T84&lt;11,2,IF('Data 1Q Ahead Without Spaces'!T84&lt;14,3,4))))</f>
        <v>2</v>
      </c>
      <c r="Q84" s="7">
        <v>12783.824699999999</v>
      </c>
      <c r="R84" s="7">
        <f>VLOOKUP('Data 1Q Ahead Without Spaces'!W84,Industry!$A$1:$B$9,2,FALSE)</f>
        <v>7</v>
      </c>
    </row>
    <row r="85" spans="1:18" ht="14.25" customHeight="1" x14ac:dyDescent="0.35">
      <c r="A85" s="7">
        <f>IF('Data 1Q Ahead Without Spaces'!A85='Data 1Q Ahead Without Spaces'!A84,A84,A84+1)</f>
        <v>1</v>
      </c>
      <c r="B85" s="4">
        <v>68.67</v>
      </c>
      <c r="C85" s="4">
        <v>-1000000</v>
      </c>
      <c r="D85" s="4">
        <v>-1000000</v>
      </c>
      <c r="E85" s="4">
        <v>0.97</v>
      </c>
      <c r="F85" s="4">
        <v>-1.65</v>
      </c>
      <c r="G85" s="4">
        <v>-2.08</v>
      </c>
      <c r="H85" s="4">
        <v>121</v>
      </c>
      <c r="I85" s="4">
        <v>32.14</v>
      </c>
      <c r="J85" s="4">
        <v>58.08</v>
      </c>
      <c r="K85" s="4">
        <v>35.520000000000003</v>
      </c>
      <c r="L85" s="4">
        <v>23.43</v>
      </c>
      <c r="M85" s="3">
        <v>63.52</v>
      </c>
      <c r="N85" s="4">
        <v>38.85</v>
      </c>
      <c r="O85" s="4">
        <v>25.63</v>
      </c>
      <c r="P85" s="4">
        <f>IF('Data 1Q Ahead Without Spaces'!T85&lt;5,0,IF('Data 1Q Ahead Without Spaces'!T85&lt;8,1,IF('Data 1Q Ahead Without Spaces'!T85&lt;11,2,IF('Data 1Q Ahead Without Spaces'!T85&lt;14,3,4))))</f>
        <v>2</v>
      </c>
      <c r="Q85" s="7">
        <v>15706.9866</v>
      </c>
      <c r="R85" s="7">
        <f>VLOOKUP('Data 1Q Ahead Without Spaces'!W85,Industry!$A$1:$B$9,2,FALSE)</f>
        <v>7</v>
      </c>
    </row>
    <row r="86" spans="1:18" ht="14.25" customHeight="1" x14ac:dyDescent="0.35">
      <c r="A86" s="7">
        <f>IF('Data 1Q Ahead Without Spaces'!A86='Data 1Q Ahead Without Spaces'!A85,A85,A85+1)</f>
        <v>1</v>
      </c>
      <c r="B86" s="4">
        <v>9.61</v>
      </c>
      <c r="C86" s="4">
        <v>-1000000</v>
      </c>
      <c r="D86" s="4">
        <v>-1000000</v>
      </c>
      <c r="E86" s="4">
        <v>3.47</v>
      </c>
      <c r="F86" s="4">
        <v>1.33</v>
      </c>
      <c r="G86" s="4">
        <v>0.43</v>
      </c>
      <c r="H86" s="4">
        <v>118</v>
      </c>
      <c r="I86" s="4">
        <v>33.340000000000003</v>
      </c>
      <c r="J86" s="4">
        <v>56.31</v>
      </c>
      <c r="K86" s="4">
        <v>34.85</v>
      </c>
      <c r="L86" s="4">
        <v>23.59</v>
      </c>
      <c r="M86" s="3">
        <v>61.56</v>
      </c>
      <c r="N86" s="4">
        <v>38.1</v>
      </c>
      <c r="O86" s="4">
        <v>25.79</v>
      </c>
      <c r="P86" s="4">
        <f>IF('Data 1Q Ahead Without Spaces'!T86&lt;5,0,IF('Data 1Q Ahead Without Spaces'!T86&lt;8,1,IF('Data 1Q Ahead Without Spaces'!T86&lt;11,2,IF('Data 1Q Ahead Without Spaces'!T86&lt;14,3,4))))</f>
        <v>2</v>
      </c>
      <c r="Q86" s="7">
        <v>14536.465200000001</v>
      </c>
      <c r="R86" s="7">
        <f>VLOOKUP('Data 1Q Ahead Without Spaces'!W86,Industry!$A$1:$B$9,2,FALSE)</f>
        <v>7</v>
      </c>
    </row>
    <row r="87" spans="1:18" ht="14.25" customHeight="1" x14ac:dyDescent="0.35">
      <c r="A87" s="7">
        <f>IF('Data 1Q Ahead Without Spaces'!A87='Data 1Q Ahead Without Spaces'!A86,A86,A86+1)</f>
        <v>1</v>
      </c>
      <c r="B87" s="4">
        <v>5.0999999999999996</v>
      </c>
      <c r="C87" s="4">
        <v>43.56</v>
      </c>
      <c r="D87" s="4">
        <v>37.58</v>
      </c>
      <c r="E87" s="4">
        <v>5.84</v>
      </c>
      <c r="F87" s="4">
        <v>3.42</v>
      </c>
      <c r="G87" s="4">
        <v>2.78</v>
      </c>
      <c r="H87" s="4">
        <v>119</v>
      </c>
      <c r="I87" s="4">
        <v>33.65</v>
      </c>
      <c r="J87" s="4">
        <v>52.66</v>
      </c>
      <c r="K87" s="4">
        <v>32.44</v>
      </c>
      <c r="L87" s="4">
        <v>22.19</v>
      </c>
      <c r="M87" s="3">
        <v>62.32</v>
      </c>
      <c r="N87" s="4">
        <v>38.39</v>
      </c>
      <c r="O87" s="4">
        <v>26.27</v>
      </c>
      <c r="P87" s="4">
        <f>IF('Data 1Q Ahead Without Spaces'!T87&lt;5,0,IF('Data 1Q Ahead Without Spaces'!T87&lt;8,1,IF('Data 1Q Ahead Without Spaces'!T87&lt;11,2,IF('Data 1Q Ahead Without Spaces'!T87&lt;14,3,4))))</f>
        <v>2</v>
      </c>
      <c r="Q87" s="7">
        <v>10273.316000000001</v>
      </c>
      <c r="R87" s="7">
        <f>VLOOKUP('Data 1Q Ahead Without Spaces'!W87,Industry!$A$1:$B$9,2,FALSE)</f>
        <v>7</v>
      </c>
    </row>
    <row r="88" spans="1:18" ht="14.25" customHeight="1" x14ac:dyDescent="0.35">
      <c r="A88" s="7">
        <f>IF('Data 1Q Ahead Without Spaces'!A88='Data 1Q Ahead Without Spaces'!A87,A87,A87+1)</f>
        <v>1</v>
      </c>
      <c r="B88" s="4">
        <v>4.6500000000000004</v>
      </c>
      <c r="C88" s="4">
        <v>25.02</v>
      </c>
      <c r="D88" s="4">
        <v>22.76</v>
      </c>
      <c r="E88" s="4">
        <v>4.32</v>
      </c>
      <c r="F88" s="4">
        <v>2.34</v>
      </c>
      <c r="G88" s="4">
        <v>1.74</v>
      </c>
      <c r="H88" s="4">
        <v>139</v>
      </c>
      <c r="I88" s="4">
        <v>34.659999999999997</v>
      </c>
      <c r="J88" s="4">
        <v>53.58</v>
      </c>
      <c r="K88" s="4">
        <v>34.46</v>
      </c>
      <c r="L88" s="4">
        <v>23.43</v>
      </c>
      <c r="M88" s="3">
        <v>55.48</v>
      </c>
      <c r="N88" s="4">
        <v>35.68</v>
      </c>
      <c r="O88" s="4">
        <v>24.26</v>
      </c>
      <c r="P88" s="4">
        <f>IF('Data 1Q Ahead Without Spaces'!T88&lt;5,0,IF('Data 1Q Ahead Without Spaces'!T88&lt;8,1,IF('Data 1Q Ahead Without Spaces'!T88&lt;11,2,IF('Data 1Q Ahead Without Spaces'!T88&lt;14,3,4))))</f>
        <v>2</v>
      </c>
      <c r="Q88" s="7">
        <v>12368.549000000001</v>
      </c>
      <c r="R88" s="7">
        <f>VLOOKUP('Data 1Q Ahead Without Spaces'!W88,Industry!$A$1:$B$9,2,FALSE)</f>
        <v>7</v>
      </c>
    </row>
    <row r="89" spans="1:18" ht="14.25" customHeight="1" x14ac:dyDescent="0.35">
      <c r="A89" s="7">
        <f>IF('Data 1Q Ahead Without Spaces'!A89='Data 1Q Ahead Without Spaces'!A88,A88,A88+1)</f>
        <v>1</v>
      </c>
      <c r="B89" s="4">
        <v>3.05</v>
      </c>
      <c r="C89" s="4">
        <v>8.75</v>
      </c>
      <c r="D89" s="4">
        <v>7.28</v>
      </c>
      <c r="E89" s="4">
        <v>6.73</v>
      </c>
      <c r="F89" s="4">
        <v>2.98</v>
      </c>
      <c r="G89" s="4">
        <v>3.58</v>
      </c>
      <c r="H89" s="4">
        <v>118</v>
      </c>
      <c r="I89" s="4">
        <v>34.5</v>
      </c>
      <c r="J89" s="4">
        <v>51.75</v>
      </c>
      <c r="K89" s="4">
        <v>33.68</v>
      </c>
      <c r="L89" s="4">
        <v>22.5</v>
      </c>
      <c r="M89" s="3">
        <v>53.64</v>
      </c>
      <c r="N89" s="4">
        <v>34.909999999999997</v>
      </c>
      <c r="O89" s="4">
        <v>23.32</v>
      </c>
      <c r="P89" s="4">
        <f>IF('Data 1Q Ahead Without Spaces'!T89&lt;5,0,IF('Data 1Q Ahead Without Spaces'!T89&lt;8,1,IF('Data 1Q Ahead Without Spaces'!T89&lt;11,2,IF('Data 1Q Ahead Without Spaces'!T89&lt;14,3,4))))</f>
        <v>2</v>
      </c>
      <c r="Q89" s="7">
        <v>15728.979600000001</v>
      </c>
      <c r="R89" s="7">
        <f>VLOOKUP('Data 1Q Ahead Without Spaces'!W89,Industry!$A$1:$B$9,2,FALSE)</f>
        <v>7</v>
      </c>
    </row>
    <row r="90" spans="1:18" ht="14.25" customHeight="1" x14ac:dyDescent="0.35">
      <c r="A90" s="7">
        <f>IF('Data 1Q Ahead Without Spaces'!A90='Data 1Q Ahead Without Spaces'!A89,A89,A89+1)</f>
        <v>1</v>
      </c>
      <c r="B90" s="4">
        <v>2.77</v>
      </c>
      <c r="C90" s="4">
        <v>5.87</v>
      </c>
      <c r="D90" s="4">
        <v>5.31</v>
      </c>
      <c r="E90" s="4">
        <v>8.5500000000000007</v>
      </c>
      <c r="F90" s="4">
        <v>5.36</v>
      </c>
      <c r="G90" s="4">
        <v>5.3</v>
      </c>
      <c r="H90" s="4">
        <v>111</v>
      </c>
      <c r="I90" s="4">
        <v>36.49</v>
      </c>
      <c r="J90" s="4">
        <v>46.19</v>
      </c>
      <c r="K90" s="4">
        <v>30.69</v>
      </c>
      <c r="L90" s="4">
        <v>21.08</v>
      </c>
      <c r="M90" s="3">
        <v>50.5</v>
      </c>
      <c r="N90" s="4">
        <v>33.549999999999997</v>
      </c>
      <c r="O90" s="4">
        <v>23.04</v>
      </c>
      <c r="P90" s="4">
        <f>IF('Data 1Q Ahead Without Spaces'!T90&lt;5,0,IF('Data 1Q Ahead Without Spaces'!T90&lt;8,1,IF('Data 1Q Ahead Without Spaces'!T90&lt;11,2,IF('Data 1Q Ahead Without Spaces'!T90&lt;14,3,4))))</f>
        <v>2</v>
      </c>
      <c r="Q90" s="7">
        <v>18780.816900000002</v>
      </c>
      <c r="R90" s="7">
        <f>VLOOKUP('Data 1Q Ahead Without Spaces'!W90,Industry!$A$1:$B$9,2,FALSE)</f>
        <v>7</v>
      </c>
    </row>
    <row r="91" spans="1:18" ht="14.25" customHeight="1" x14ac:dyDescent="0.35">
      <c r="A91" s="7">
        <f>IF('Data 1Q Ahead Without Spaces'!A91='Data 1Q Ahead Without Spaces'!A90,A90,A90+1)</f>
        <v>1</v>
      </c>
      <c r="B91" s="4">
        <v>2.42</v>
      </c>
      <c r="C91" s="4">
        <v>4.96</v>
      </c>
      <c r="D91" s="4">
        <v>4.3</v>
      </c>
      <c r="E91" s="4">
        <v>6.17</v>
      </c>
      <c r="F91" s="4">
        <v>3.82</v>
      </c>
      <c r="G91" s="4">
        <v>3.87</v>
      </c>
      <c r="H91" s="4">
        <v>163</v>
      </c>
      <c r="I91" s="4">
        <v>37.61</v>
      </c>
      <c r="J91" s="4">
        <v>45.29</v>
      </c>
      <c r="K91" s="4">
        <v>30.55</v>
      </c>
      <c r="L91" s="4">
        <v>21.16</v>
      </c>
      <c r="M91" s="3">
        <v>48.26</v>
      </c>
      <c r="N91" s="4">
        <v>32.549999999999997</v>
      </c>
      <c r="O91" s="4">
        <v>22.54</v>
      </c>
      <c r="P91" s="4">
        <f>IF('Data 1Q Ahead Without Spaces'!T91&lt;5,0,IF('Data 1Q Ahead Without Spaces'!T91&lt;8,1,IF('Data 1Q Ahead Without Spaces'!T91&lt;11,2,IF('Data 1Q Ahead Without Spaces'!T91&lt;14,3,4))))</f>
        <v>2</v>
      </c>
      <c r="Q91" s="7">
        <v>16876.684799999999</v>
      </c>
      <c r="R91" s="7">
        <f>VLOOKUP('Data 1Q Ahead Without Spaces'!W91,Industry!$A$1:$B$9,2,FALSE)</f>
        <v>7</v>
      </c>
    </row>
    <row r="92" spans="1:18" ht="14.25" customHeight="1" x14ac:dyDescent="0.35">
      <c r="A92" s="7">
        <f>IF('Data 1Q Ahead Without Spaces'!A92='Data 1Q Ahead Without Spaces'!A91,A91,A91+1)</f>
        <v>1</v>
      </c>
      <c r="B92" s="4">
        <v>2.2400000000000002</v>
      </c>
      <c r="C92" s="4">
        <v>4.4800000000000004</v>
      </c>
      <c r="D92" s="4">
        <v>3.84</v>
      </c>
      <c r="E92" s="4">
        <v>6.5</v>
      </c>
      <c r="F92" s="4">
        <v>3.3</v>
      </c>
      <c r="G92" s="4">
        <v>3.49</v>
      </c>
      <c r="H92" s="4">
        <v>125</v>
      </c>
      <c r="I92" s="4">
        <v>37.54</v>
      </c>
      <c r="J92" s="4">
        <v>47.36</v>
      </c>
      <c r="K92" s="4">
        <v>31.38</v>
      </c>
      <c r="L92" s="4">
        <v>21.86</v>
      </c>
      <c r="M92" s="3">
        <v>50.93</v>
      </c>
      <c r="N92" s="4">
        <v>33.74</v>
      </c>
      <c r="O92" s="4">
        <v>23.51</v>
      </c>
      <c r="P92" s="4">
        <f>IF('Data 1Q Ahead Without Spaces'!T92&lt;5,0,IF('Data 1Q Ahead Without Spaces'!T92&lt;8,1,IF('Data 1Q Ahead Without Spaces'!T92&lt;11,2,IF('Data 1Q Ahead Without Spaces'!T92&lt;14,3,4))))</f>
        <v>2</v>
      </c>
      <c r="Q92" s="7">
        <v>10185.122499999999</v>
      </c>
      <c r="R92" s="7">
        <f>VLOOKUP('Data 1Q Ahead Without Spaces'!W92,Industry!$A$1:$B$9,2,FALSE)</f>
        <v>7</v>
      </c>
    </row>
    <row r="93" spans="1:18" ht="14.25" customHeight="1" x14ac:dyDescent="0.35">
      <c r="A93" s="7">
        <f>IF('Data 1Q Ahead Without Spaces'!A93='Data 1Q Ahead Without Spaces'!A92,A92,A92+1)</f>
        <v>1</v>
      </c>
      <c r="B93" s="4">
        <v>2.4900000000000002</v>
      </c>
      <c r="C93" s="4">
        <v>6.25</v>
      </c>
      <c r="D93" s="4">
        <v>4.95</v>
      </c>
      <c r="E93" s="4">
        <v>1.71</v>
      </c>
      <c r="F93" s="4">
        <v>-1.86</v>
      </c>
      <c r="G93" s="4">
        <v>-1.23</v>
      </c>
      <c r="H93" s="4">
        <v>125</v>
      </c>
      <c r="I93" s="4">
        <v>34.369999999999997</v>
      </c>
      <c r="J93" s="4">
        <v>50.25</v>
      </c>
      <c r="K93" s="4">
        <v>32.520000000000003</v>
      </c>
      <c r="L93" s="4">
        <v>21.54</v>
      </c>
      <c r="M93" s="3">
        <v>54.5</v>
      </c>
      <c r="N93" s="4">
        <v>35.270000000000003</v>
      </c>
      <c r="O93" s="4">
        <v>23.36</v>
      </c>
      <c r="P93" s="4">
        <f>IF('Data 1Q Ahead Without Spaces'!T93&lt;5,0,IF('Data 1Q Ahead Without Spaces'!T93&lt;8,1,IF('Data 1Q Ahead Without Spaces'!T93&lt;11,2,IF('Data 1Q Ahead Without Spaces'!T93&lt;14,3,4))))</f>
        <v>2</v>
      </c>
      <c r="Q93" s="7">
        <v>9207.1643999999997</v>
      </c>
      <c r="R93" s="7">
        <f>VLOOKUP('Data 1Q Ahead Without Spaces'!W93,Industry!$A$1:$B$9,2,FALSE)</f>
        <v>7</v>
      </c>
    </row>
    <row r="94" spans="1:18" ht="14.25" customHeight="1" x14ac:dyDescent="0.35">
      <c r="A94" s="7">
        <f>IF('Data 1Q Ahead Without Spaces'!A94='Data 1Q Ahead Without Spaces'!A93,A93,A93+1)</f>
        <v>1</v>
      </c>
      <c r="B94" s="4">
        <v>3.02</v>
      </c>
      <c r="C94" s="4">
        <v>8.42</v>
      </c>
      <c r="D94" s="4">
        <v>6.91</v>
      </c>
      <c r="E94" s="4">
        <v>4.99</v>
      </c>
      <c r="F94" s="4">
        <v>2.36</v>
      </c>
      <c r="G94" s="4">
        <v>1.99</v>
      </c>
      <c r="H94" s="4">
        <v>123</v>
      </c>
      <c r="I94" s="4">
        <v>34.61</v>
      </c>
      <c r="J94" s="4">
        <v>48.89</v>
      </c>
      <c r="K94" s="4">
        <v>31.49</v>
      </c>
      <c r="L94" s="4">
        <v>21.17</v>
      </c>
      <c r="M94" s="3">
        <v>55.28</v>
      </c>
      <c r="N94" s="4">
        <v>35.6</v>
      </c>
      <c r="O94" s="4">
        <v>23.94</v>
      </c>
      <c r="P94" s="4">
        <f>IF('Data 1Q Ahead Without Spaces'!T94&lt;5,0,IF('Data 1Q Ahead Without Spaces'!T94&lt;8,1,IF('Data 1Q Ahead Without Spaces'!T94&lt;11,2,IF('Data 1Q Ahead Without Spaces'!T94&lt;14,3,4))))</f>
        <v>2</v>
      </c>
      <c r="Q94" s="7">
        <v>10687.3</v>
      </c>
      <c r="R94" s="7">
        <f>VLOOKUP('Data 1Q Ahead Without Spaces'!W94,Industry!$A$1:$B$9,2,FALSE)</f>
        <v>7</v>
      </c>
    </row>
    <row r="95" spans="1:18" ht="14.25" customHeight="1" x14ac:dyDescent="0.35">
      <c r="A95" s="7">
        <f>IF('Data 1Q Ahead Without Spaces'!A95='Data 1Q Ahead Without Spaces'!A94,A94,A94+1)</f>
        <v>1</v>
      </c>
      <c r="B95" s="4">
        <v>3.65</v>
      </c>
      <c r="C95" s="4">
        <v>14.33</v>
      </c>
      <c r="D95" s="4">
        <v>11.76</v>
      </c>
      <c r="E95" s="4">
        <v>4.09</v>
      </c>
      <c r="F95" s="4">
        <v>1.44</v>
      </c>
      <c r="G95" s="4">
        <v>1.1299999999999999</v>
      </c>
      <c r="H95" s="4">
        <v>123</v>
      </c>
      <c r="I95" s="4">
        <v>34.44</v>
      </c>
      <c r="J95" s="4">
        <v>50.53</v>
      </c>
      <c r="K95" s="4">
        <v>32.31</v>
      </c>
      <c r="L95" s="4">
        <v>21.64</v>
      </c>
      <c r="M95" s="3">
        <v>56.41</v>
      </c>
      <c r="N95" s="4">
        <v>36.07</v>
      </c>
      <c r="O95" s="4">
        <v>24.16</v>
      </c>
      <c r="P95" s="4">
        <f>IF('Data 1Q Ahead Without Spaces'!T95&lt;5,0,IF('Data 1Q Ahead Without Spaces'!T95&lt;8,1,IF('Data 1Q Ahead Without Spaces'!T95&lt;11,2,IF('Data 1Q Ahead Without Spaces'!T95&lt;14,3,4))))</f>
        <v>2</v>
      </c>
      <c r="Q95" s="7">
        <v>9335.2999999999993</v>
      </c>
      <c r="R95" s="7">
        <f>VLOOKUP('Data 1Q Ahead Without Spaces'!W95,Industry!$A$1:$B$9,2,FALSE)</f>
        <v>7</v>
      </c>
    </row>
    <row r="96" spans="1:18" ht="14.25" customHeight="1" x14ac:dyDescent="0.35">
      <c r="A96" s="7">
        <f>IF('Data 1Q Ahead Without Spaces'!A96='Data 1Q Ahead Without Spaces'!A95,A95,A95+1)</f>
        <v>1</v>
      </c>
      <c r="B96" s="4">
        <v>5.0199999999999996</v>
      </c>
      <c r="C96" s="4">
        <v>66.14</v>
      </c>
      <c r="D96" s="4">
        <v>56.19</v>
      </c>
      <c r="E96" s="4">
        <v>2.2599999999999998</v>
      </c>
      <c r="F96" s="4">
        <v>-0.15</v>
      </c>
      <c r="G96" s="4">
        <v>-0.69</v>
      </c>
      <c r="H96" s="4">
        <v>124</v>
      </c>
      <c r="I96" s="4">
        <v>33.630000000000003</v>
      </c>
      <c r="J96" s="4">
        <v>49.54</v>
      </c>
      <c r="K96" s="4">
        <v>31.66</v>
      </c>
      <c r="L96" s="4">
        <v>20.78</v>
      </c>
      <c r="M96" s="3">
        <v>56.51</v>
      </c>
      <c r="N96" s="4">
        <v>36.11</v>
      </c>
      <c r="O96" s="4">
        <v>23.7</v>
      </c>
      <c r="P96" s="4">
        <f>IF('Data 1Q Ahead Without Spaces'!T96&lt;5,0,IF('Data 1Q Ahead Without Spaces'!T96&lt;8,1,IF('Data 1Q Ahead Without Spaces'!T96&lt;11,2,IF('Data 1Q Ahead Without Spaces'!T96&lt;14,3,4))))</f>
        <v>2</v>
      </c>
      <c r="Q96" s="7">
        <v>9450.1</v>
      </c>
      <c r="R96" s="7">
        <f>VLOOKUP('Data 1Q Ahead Without Spaces'!W96,Industry!$A$1:$B$9,2,FALSE)</f>
        <v>7</v>
      </c>
    </row>
    <row r="97" spans="1:18" ht="14.25" customHeight="1" x14ac:dyDescent="0.35">
      <c r="A97" s="7">
        <f>IF('Data 1Q Ahead Without Spaces'!A97='Data 1Q Ahead Without Spaces'!A96,A96,A96+1)</f>
        <v>1</v>
      </c>
      <c r="B97" s="4">
        <v>3.6</v>
      </c>
      <c r="C97" s="4">
        <v>18.670000000000002</v>
      </c>
      <c r="D97" s="4">
        <v>14.73</v>
      </c>
      <c r="E97" s="4">
        <v>4.4800000000000004</v>
      </c>
      <c r="F97" s="4">
        <v>0.98</v>
      </c>
      <c r="G97" s="4">
        <v>1.46</v>
      </c>
      <c r="H97" s="4">
        <v>120</v>
      </c>
      <c r="I97" s="4">
        <v>32.71</v>
      </c>
      <c r="J97" s="4">
        <v>50.3</v>
      </c>
      <c r="K97" s="4">
        <v>32.78</v>
      </c>
      <c r="L97" s="4">
        <v>20.68</v>
      </c>
      <c r="M97" s="3">
        <v>53.43</v>
      </c>
      <c r="N97" s="4">
        <v>34.83</v>
      </c>
      <c r="O97" s="4">
        <v>21.97</v>
      </c>
      <c r="P97" s="4">
        <f>IF('Data 1Q Ahead Without Spaces'!T97&lt;5,0,IF('Data 1Q Ahead Without Spaces'!T97&lt;8,1,IF('Data 1Q Ahead Without Spaces'!T97&lt;11,2,IF('Data 1Q Ahead Without Spaces'!T97&lt;14,3,4))))</f>
        <v>2</v>
      </c>
      <c r="Q97" s="7">
        <v>9263.4</v>
      </c>
      <c r="R97" s="7">
        <f>VLOOKUP('Data 1Q Ahead Without Spaces'!W97,Industry!$A$1:$B$9,2,FALSE)</f>
        <v>7</v>
      </c>
    </row>
    <row r="98" spans="1:18" ht="14.25" customHeight="1" x14ac:dyDescent="0.35">
      <c r="A98" s="7">
        <f>IF('Data 1Q Ahead Without Spaces'!A98='Data 1Q Ahead Without Spaces'!A97,A97,A97+1)</f>
        <v>1</v>
      </c>
      <c r="B98" s="4">
        <v>3.68</v>
      </c>
      <c r="C98" s="4">
        <v>16.23</v>
      </c>
      <c r="D98" s="4">
        <v>13.4</v>
      </c>
      <c r="E98" s="4">
        <v>5.94</v>
      </c>
      <c r="F98" s="4">
        <v>3.2</v>
      </c>
      <c r="G98" s="4">
        <v>2.8</v>
      </c>
      <c r="H98" s="4">
        <v>115</v>
      </c>
      <c r="I98" s="4">
        <v>33.33</v>
      </c>
      <c r="J98" s="4">
        <v>46.17</v>
      </c>
      <c r="K98" s="4">
        <v>30.14</v>
      </c>
      <c r="L98" s="4">
        <v>19.309999999999999</v>
      </c>
      <c r="M98" s="3">
        <v>53.21</v>
      </c>
      <c r="N98" s="4">
        <v>34.729999999999997</v>
      </c>
      <c r="O98" s="4">
        <v>22.25</v>
      </c>
      <c r="P98" s="4">
        <f>IF('Data 1Q Ahead Without Spaces'!T98&lt;5,0,IF('Data 1Q Ahead Without Spaces'!T98&lt;8,1,IF('Data 1Q Ahead Without Spaces'!T98&lt;11,2,IF('Data 1Q Ahead Without Spaces'!T98&lt;14,3,4))))</f>
        <v>3</v>
      </c>
      <c r="Q98" s="7">
        <v>9111.1</v>
      </c>
      <c r="R98" s="7">
        <f>VLOOKUP('Data 1Q Ahead Without Spaces'!W98,Industry!$A$1:$B$9,2,FALSE)</f>
        <v>7</v>
      </c>
    </row>
    <row r="99" spans="1:18" ht="14.25" customHeight="1" x14ac:dyDescent="0.35">
      <c r="A99" s="7">
        <f>IF('Data 1Q Ahead Without Spaces'!A99='Data 1Q Ahead Without Spaces'!A98,A98,A98+1)</f>
        <v>1</v>
      </c>
      <c r="B99" s="4">
        <v>3.82</v>
      </c>
      <c r="C99" s="4">
        <v>19.86</v>
      </c>
      <c r="D99" s="4">
        <v>17</v>
      </c>
      <c r="E99" s="4">
        <v>3.16</v>
      </c>
      <c r="F99" s="4">
        <v>0.61</v>
      </c>
      <c r="G99" s="4">
        <v>0.08</v>
      </c>
      <c r="H99" s="4">
        <v>118</v>
      </c>
      <c r="I99" s="4">
        <v>33.1</v>
      </c>
      <c r="J99" s="4">
        <v>48.56</v>
      </c>
      <c r="K99" s="4">
        <v>31.8</v>
      </c>
      <c r="L99" s="4">
        <v>19.97</v>
      </c>
      <c r="M99" s="3">
        <v>52.71</v>
      </c>
      <c r="N99" s="4">
        <v>34.520000000000003</v>
      </c>
      <c r="O99" s="4">
        <v>21.68</v>
      </c>
      <c r="P99" s="4">
        <f>IF('Data 1Q Ahead Without Spaces'!T99&lt;5,0,IF('Data 1Q Ahead Without Spaces'!T99&lt;8,1,IF('Data 1Q Ahead Without Spaces'!T99&lt;11,2,IF('Data 1Q Ahead Without Spaces'!T99&lt;14,3,4))))</f>
        <v>3</v>
      </c>
      <c r="Q99" s="7">
        <v>8363.7000000000007</v>
      </c>
      <c r="R99" s="7">
        <f>VLOOKUP('Data 1Q Ahead Without Spaces'!W99,Industry!$A$1:$B$9,2,FALSE)</f>
        <v>7</v>
      </c>
    </row>
    <row r="100" spans="1:18" ht="14.25" customHeight="1" x14ac:dyDescent="0.35">
      <c r="A100" s="7">
        <f>IF('Data 1Q Ahead Without Spaces'!A100='Data 1Q Ahead Without Spaces'!A99,A99,A99+1)</f>
        <v>1</v>
      </c>
      <c r="B100" s="4">
        <v>3.46</v>
      </c>
      <c r="C100" s="4">
        <v>12.22</v>
      </c>
      <c r="D100" s="4">
        <v>10.73</v>
      </c>
      <c r="E100" s="4">
        <v>4.8499999999999996</v>
      </c>
      <c r="F100" s="4">
        <v>2.06</v>
      </c>
      <c r="G100" s="4">
        <v>1.63</v>
      </c>
      <c r="H100" s="4">
        <v>108</v>
      </c>
      <c r="I100" s="4">
        <v>33.49</v>
      </c>
      <c r="J100" s="4">
        <v>48.1</v>
      </c>
      <c r="K100" s="4">
        <v>31.52</v>
      </c>
      <c r="L100" s="4">
        <v>19.96</v>
      </c>
      <c r="M100" s="3">
        <v>52.6</v>
      </c>
      <c r="N100" s="4">
        <v>34.47</v>
      </c>
      <c r="O100" s="4">
        <v>21.83</v>
      </c>
      <c r="P100" s="4">
        <f>IF('Data 1Q Ahead Without Spaces'!T100&lt;5,0,IF('Data 1Q Ahead Without Spaces'!T100&lt;8,1,IF('Data 1Q Ahead Without Spaces'!T100&lt;11,2,IF('Data 1Q Ahead Without Spaces'!T100&lt;14,3,4))))</f>
        <v>3</v>
      </c>
      <c r="Q100" s="7">
        <v>8685.1</v>
      </c>
      <c r="R100" s="7">
        <f>VLOOKUP('Data 1Q Ahead Without Spaces'!W100,Industry!$A$1:$B$9,2,FALSE)</f>
        <v>7</v>
      </c>
    </row>
    <row r="101" spans="1:18" ht="14.25" customHeight="1" x14ac:dyDescent="0.35">
      <c r="A101" s="7">
        <f>IF('Data 1Q Ahead Without Spaces'!A101='Data 1Q Ahead Without Spaces'!A100,A100,A100+1)</f>
        <v>1</v>
      </c>
      <c r="B101" s="4">
        <v>202.41</v>
      </c>
      <c r="C101" s="4">
        <v>-1000000</v>
      </c>
      <c r="D101" s="4">
        <v>-1000000</v>
      </c>
      <c r="E101" s="4">
        <v>-13.8</v>
      </c>
      <c r="F101" s="4">
        <v>-14.47</v>
      </c>
      <c r="G101" s="4">
        <v>-16.93</v>
      </c>
      <c r="H101" s="4">
        <v>112</v>
      </c>
      <c r="I101" s="4">
        <v>29.48</v>
      </c>
      <c r="J101" s="4">
        <v>56.26</v>
      </c>
      <c r="K101" s="4">
        <v>34.83</v>
      </c>
      <c r="L101" s="4">
        <v>21.28</v>
      </c>
      <c r="M101" s="3">
        <v>61.52</v>
      </c>
      <c r="N101" s="4">
        <v>38.090000000000003</v>
      </c>
      <c r="O101" s="4">
        <v>23.28</v>
      </c>
      <c r="P101" s="4">
        <f>IF('Data 1Q Ahead Without Spaces'!T101&lt;5,0,IF('Data 1Q Ahead Without Spaces'!T101&lt;8,1,IF('Data 1Q Ahead Without Spaces'!T101&lt;11,2,IF('Data 1Q Ahead Without Spaces'!T101&lt;14,3,4))))</f>
        <v>3</v>
      </c>
      <c r="Q101" s="7">
        <v>11384.8</v>
      </c>
      <c r="R101" s="7">
        <f>VLOOKUP('Data 1Q Ahead Without Spaces'!W101,Industry!$A$1:$B$9,2,FALSE)</f>
        <v>7</v>
      </c>
    </row>
    <row r="102" spans="1:18" ht="14.25" customHeight="1" x14ac:dyDescent="0.35">
      <c r="A102" s="7">
        <f>IF('Data 1Q Ahead Without Spaces'!A102='Data 1Q Ahead Without Spaces'!A101,A101,A101+1)</f>
        <v>1</v>
      </c>
      <c r="B102" s="4">
        <v>-1000000</v>
      </c>
      <c r="C102" s="4">
        <v>-1000000</v>
      </c>
      <c r="D102" s="4">
        <v>-1000000</v>
      </c>
      <c r="E102" s="4">
        <v>1.76</v>
      </c>
      <c r="F102" s="4">
        <v>0.02</v>
      </c>
      <c r="G102" s="4">
        <v>-1.08</v>
      </c>
      <c r="H102" s="4">
        <v>120</v>
      </c>
      <c r="I102" s="4">
        <v>31.84</v>
      </c>
      <c r="J102" s="4">
        <v>52.94</v>
      </c>
      <c r="K102" s="4">
        <v>34.4</v>
      </c>
      <c r="L102" s="4">
        <v>21.37</v>
      </c>
      <c r="M102" s="3">
        <v>53.9</v>
      </c>
      <c r="N102" s="4">
        <v>35.020000000000003</v>
      </c>
      <c r="O102" s="4">
        <v>21.76</v>
      </c>
      <c r="P102" s="4">
        <f>IF('Data 1Q Ahead Without Spaces'!T102&lt;5,0,IF('Data 1Q Ahead Without Spaces'!T102&lt;8,1,IF('Data 1Q Ahead Without Spaces'!T102&lt;11,2,IF('Data 1Q Ahead Without Spaces'!T102&lt;14,3,4))))</f>
        <v>3</v>
      </c>
      <c r="Q102" s="7">
        <v>15072.1</v>
      </c>
      <c r="R102" s="7">
        <f>VLOOKUP('Data 1Q Ahead Without Spaces'!W102,Industry!$A$1:$B$9,2,FALSE)</f>
        <v>7</v>
      </c>
    </row>
    <row r="103" spans="1:18" ht="14.25" customHeight="1" x14ac:dyDescent="0.35">
      <c r="A103" s="7">
        <f>IF('Data 1Q Ahead Without Spaces'!A103='Data 1Q Ahead Without Spaces'!A102,A102,A102+1)</f>
        <v>1</v>
      </c>
      <c r="B103" s="4">
        <v>-1000000</v>
      </c>
      <c r="C103" s="4">
        <v>-1000000</v>
      </c>
      <c r="D103" s="4">
        <v>-1000000</v>
      </c>
      <c r="E103" s="4">
        <v>6.35</v>
      </c>
      <c r="F103" s="4">
        <v>3.41</v>
      </c>
      <c r="G103" s="4">
        <v>3.02</v>
      </c>
      <c r="H103" s="4">
        <v>105</v>
      </c>
      <c r="I103" s="4">
        <v>32.01</v>
      </c>
      <c r="J103" s="4">
        <v>51.76</v>
      </c>
      <c r="K103" s="4">
        <v>33.44</v>
      </c>
      <c r="L103" s="4">
        <v>20.96</v>
      </c>
      <c r="M103" s="3">
        <v>54.77</v>
      </c>
      <c r="N103" s="4">
        <v>35.39</v>
      </c>
      <c r="O103" s="4">
        <v>22.18</v>
      </c>
      <c r="P103" s="4">
        <f>IF('Data 1Q Ahead Without Spaces'!T103&lt;5,0,IF('Data 1Q Ahead Without Spaces'!T103&lt;8,1,IF('Data 1Q Ahead Without Spaces'!T103&lt;11,2,IF('Data 1Q Ahead Without Spaces'!T103&lt;14,3,4))))</f>
        <v>3</v>
      </c>
      <c r="Q103" s="7">
        <v>15925.3</v>
      </c>
      <c r="R103" s="7">
        <f>VLOOKUP('Data 1Q Ahead Without Spaces'!W103,Industry!$A$1:$B$9,2,FALSE)</f>
        <v>7</v>
      </c>
    </row>
    <row r="104" spans="1:18" ht="14.25" customHeight="1" x14ac:dyDescent="0.35">
      <c r="A104" s="7">
        <f>IF('Data 1Q Ahead Without Spaces'!A104='Data 1Q Ahead Without Spaces'!A103,A103,A103+1)</f>
        <v>1</v>
      </c>
      <c r="B104" s="4">
        <v>36.409999999999997</v>
      </c>
      <c r="C104" s="4">
        <v>-1000000</v>
      </c>
      <c r="D104" s="4">
        <v>-1000000</v>
      </c>
      <c r="E104" s="4">
        <v>6.55</v>
      </c>
      <c r="F104" s="4">
        <v>3.87</v>
      </c>
      <c r="G104" s="4">
        <v>3.8</v>
      </c>
      <c r="H104" s="4">
        <v>126</v>
      </c>
      <c r="I104" s="4">
        <v>29.88</v>
      </c>
      <c r="J104" s="4">
        <v>58.12</v>
      </c>
      <c r="K104" s="4">
        <v>36.47</v>
      </c>
      <c r="L104" s="4">
        <v>23.7</v>
      </c>
      <c r="M104" s="3">
        <v>59.39</v>
      </c>
      <c r="N104" s="4">
        <v>37.26</v>
      </c>
      <c r="O104" s="4">
        <v>24.21</v>
      </c>
      <c r="P104" s="4">
        <f>IF('Data 1Q Ahead Without Spaces'!T104&lt;5,0,IF('Data 1Q Ahead Without Spaces'!T104&lt;8,1,IF('Data 1Q Ahead Without Spaces'!T104&lt;11,2,IF('Data 1Q Ahead Without Spaces'!T104&lt;14,3,4))))</f>
        <v>3</v>
      </c>
      <c r="Q104" s="7">
        <v>18948.7</v>
      </c>
      <c r="R104" s="7">
        <f>VLOOKUP('Data 1Q Ahead Without Spaces'!W104,Industry!$A$1:$B$9,2,FALSE)</f>
        <v>7</v>
      </c>
    </row>
    <row r="105" spans="1:18" ht="14.25" customHeight="1" x14ac:dyDescent="0.35">
      <c r="A105" s="7">
        <f>IF('Data 1Q Ahead Without Spaces'!A105='Data 1Q Ahead Without Spaces'!A104,A104,A104+1)</f>
        <v>1</v>
      </c>
      <c r="B105" s="4">
        <v>2.92</v>
      </c>
      <c r="C105" s="4">
        <v>8.6999999999999993</v>
      </c>
      <c r="D105" s="4">
        <v>6.86</v>
      </c>
      <c r="E105" s="4">
        <v>5.62</v>
      </c>
      <c r="F105" s="4">
        <v>1.58</v>
      </c>
      <c r="G105" s="4">
        <v>2.87</v>
      </c>
      <c r="H105" s="4">
        <v>122</v>
      </c>
      <c r="I105" s="4">
        <v>29.44</v>
      </c>
      <c r="J105" s="4">
        <v>59.27</v>
      </c>
      <c r="K105" s="4">
        <v>37.08</v>
      </c>
      <c r="L105" s="4">
        <v>23.47</v>
      </c>
      <c r="M105" s="3">
        <v>59.84</v>
      </c>
      <c r="N105" s="4">
        <v>37.44</v>
      </c>
      <c r="O105" s="4">
        <v>23.69</v>
      </c>
      <c r="P105" s="4">
        <f>IF('Data 1Q Ahead Without Spaces'!T105&lt;5,0,IF('Data 1Q Ahead Without Spaces'!T105&lt;8,1,IF('Data 1Q Ahead Without Spaces'!T105&lt;11,2,IF('Data 1Q Ahead Without Spaces'!T105&lt;14,3,4))))</f>
        <v>3</v>
      </c>
      <c r="Q105" s="7">
        <v>19211.099999999999</v>
      </c>
      <c r="R105" s="7">
        <f>VLOOKUP('Data 1Q Ahead Without Spaces'!W105,Industry!$A$1:$B$9,2,FALSE)</f>
        <v>7</v>
      </c>
    </row>
    <row r="106" spans="1:18" ht="14.25" customHeight="1" x14ac:dyDescent="0.35">
      <c r="A106" s="7">
        <f>IF('Data 1Q Ahead Without Spaces'!A106='Data 1Q Ahead Without Spaces'!A105,A105,A105+1)</f>
        <v>1</v>
      </c>
      <c r="B106" s="4">
        <v>2.4700000000000002</v>
      </c>
      <c r="C106" s="4">
        <v>5.08</v>
      </c>
      <c r="D106" s="4">
        <v>4.3899999999999997</v>
      </c>
      <c r="E106" s="4">
        <v>7.48</v>
      </c>
      <c r="F106" s="4">
        <v>4.8499999999999996</v>
      </c>
      <c r="G106" s="4">
        <v>4.84</v>
      </c>
      <c r="H106" s="4">
        <v>122</v>
      </c>
      <c r="I106" s="4">
        <v>28.77</v>
      </c>
      <c r="J106" s="4">
        <v>62.93</v>
      </c>
      <c r="K106" s="4">
        <v>38.44</v>
      </c>
      <c r="L106" s="4">
        <v>24.4</v>
      </c>
      <c r="M106" s="3">
        <v>63.69</v>
      </c>
      <c r="N106" s="4">
        <v>38.909999999999997</v>
      </c>
      <c r="O106" s="4">
        <v>24.7</v>
      </c>
      <c r="P106" s="4">
        <f>IF('Data 1Q Ahead Without Spaces'!T106&lt;5,0,IF('Data 1Q Ahead Without Spaces'!T106&lt;8,1,IF('Data 1Q Ahead Without Spaces'!T106&lt;11,2,IF('Data 1Q Ahead Without Spaces'!T106&lt;14,3,4))))</f>
        <v>3</v>
      </c>
      <c r="Q106" s="7">
        <v>15792.2</v>
      </c>
      <c r="R106" s="7">
        <f>VLOOKUP('Data 1Q Ahead Without Spaces'!W106,Industry!$A$1:$B$9,2,FALSE)</f>
        <v>7</v>
      </c>
    </row>
    <row r="107" spans="1:18" ht="14.25" customHeight="1" x14ac:dyDescent="0.35">
      <c r="A107" s="7">
        <f>IF('Data 1Q Ahead Without Spaces'!A107='Data 1Q Ahead Without Spaces'!A106,A106,A106+1)</f>
        <v>1</v>
      </c>
      <c r="B107" s="4">
        <v>2.37</v>
      </c>
      <c r="C107" s="4">
        <v>4.8099999999999996</v>
      </c>
      <c r="D107" s="4">
        <v>4.0999999999999996</v>
      </c>
      <c r="E107" s="4">
        <v>5.85</v>
      </c>
      <c r="F107" s="4">
        <v>3.33</v>
      </c>
      <c r="G107" s="4">
        <v>3.27</v>
      </c>
      <c r="H107" s="4">
        <v>124</v>
      </c>
      <c r="I107" s="4">
        <v>30.09</v>
      </c>
      <c r="J107" s="4">
        <v>59.52</v>
      </c>
      <c r="K107" s="4">
        <v>37.19</v>
      </c>
      <c r="L107" s="4">
        <v>23.81</v>
      </c>
      <c r="M107" s="3">
        <v>60.04</v>
      </c>
      <c r="N107" s="4">
        <v>37.520000000000003</v>
      </c>
      <c r="O107" s="4">
        <v>24.02</v>
      </c>
      <c r="P107" s="4">
        <f>IF('Data 1Q Ahead Without Spaces'!T107&lt;5,0,IF('Data 1Q Ahead Without Spaces'!T107&lt;8,1,IF('Data 1Q Ahead Without Spaces'!T107&lt;11,2,IF('Data 1Q Ahead Without Spaces'!T107&lt;14,3,4))))</f>
        <v>3</v>
      </c>
      <c r="Q107" s="7">
        <v>13631</v>
      </c>
      <c r="R107" s="7">
        <f>VLOOKUP('Data 1Q Ahead Without Spaces'!W107,Industry!$A$1:$B$9,2,FALSE)</f>
        <v>7</v>
      </c>
    </row>
    <row r="108" spans="1:18" ht="14.25" customHeight="1" x14ac:dyDescent="0.35">
      <c r="A108" s="7">
        <f>IF('Data 1Q Ahead Without Spaces'!A108='Data 1Q Ahead Without Spaces'!A107,A107,A107+1)</f>
        <v>1</v>
      </c>
      <c r="B108" s="4">
        <v>2.5499999999999998</v>
      </c>
      <c r="C108" s="4">
        <v>5.59</v>
      </c>
      <c r="D108" s="4">
        <v>4.54</v>
      </c>
      <c r="E108" s="4">
        <v>5.14</v>
      </c>
      <c r="F108" s="4">
        <v>2.66</v>
      </c>
      <c r="G108" s="4">
        <v>2.5499999999999998</v>
      </c>
      <c r="H108" s="4">
        <v>123</v>
      </c>
      <c r="I108" s="4">
        <v>30.86</v>
      </c>
      <c r="J108" s="4">
        <v>61.88</v>
      </c>
      <c r="K108" s="4">
        <v>37.93</v>
      </c>
      <c r="L108" s="4">
        <v>24.85</v>
      </c>
      <c r="M108" s="3">
        <v>63.15</v>
      </c>
      <c r="N108" s="4">
        <v>38.71</v>
      </c>
      <c r="O108" s="4">
        <v>25.36</v>
      </c>
      <c r="P108" s="4">
        <f>IF('Data 1Q Ahead Without Spaces'!T108&lt;5,0,IF('Data 1Q Ahead Without Spaces'!T108&lt;8,1,IF('Data 1Q Ahead Without Spaces'!T108&lt;11,2,IF('Data 1Q Ahead Without Spaces'!T108&lt;14,3,4))))</f>
        <v>3</v>
      </c>
      <c r="Q108" s="7">
        <v>12654.8</v>
      </c>
      <c r="R108" s="7">
        <f>VLOOKUP('Data 1Q Ahead Without Spaces'!W108,Industry!$A$1:$B$9,2,FALSE)</f>
        <v>7</v>
      </c>
    </row>
    <row r="109" spans="1:18" ht="14.25" customHeight="1" x14ac:dyDescent="0.35">
      <c r="A109" s="7">
        <f>IF('Data 1Q Ahead Without Spaces'!A109='Data 1Q Ahead Without Spaces'!A108,A108,A108+1)</f>
        <v>1</v>
      </c>
      <c r="B109" s="4">
        <v>3.22</v>
      </c>
      <c r="C109" s="4">
        <v>9.59</v>
      </c>
      <c r="D109" s="4">
        <v>7.57</v>
      </c>
      <c r="E109" s="4">
        <v>-0.32</v>
      </c>
      <c r="F109" s="4">
        <v>-3.07</v>
      </c>
      <c r="G109" s="4">
        <v>-2.81</v>
      </c>
      <c r="H109" s="4">
        <v>129</v>
      </c>
      <c r="I109" s="4">
        <v>29.4</v>
      </c>
      <c r="J109" s="4">
        <v>64</v>
      </c>
      <c r="K109" s="4">
        <v>38.93</v>
      </c>
      <c r="L109" s="4">
        <v>24.76</v>
      </c>
      <c r="M109" s="3">
        <v>64.42</v>
      </c>
      <c r="N109" s="4">
        <v>39.18</v>
      </c>
      <c r="O109" s="4">
        <v>24.92</v>
      </c>
      <c r="P109" s="4">
        <f>IF('Data 1Q Ahead Without Spaces'!T109&lt;5,0,IF('Data 1Q Ahead Without Spaces'!T109&lt;8,1,IF('Data 1Q Ahead Without Spaces'!T109&lt;11,2,IF('Data 1Q Ahead Without Spaces'!T109&lt;14,3,4))))</f>
        <v>3</v>
      </c>
      <c r="Q109" s="7">
        <v>12931.3</v>
      </c>
      <c r="R109" s="7">
        <f>VLOOKUP('Data 1Q Ahead Without Spaces'!W109,Industry!$A$1:$B$9,2,FALSE)</f>
        <v>7</v>
      </c>
    </row>
    <row r="110" spans="1:18" ht="14.25" customHeight="1" x14ac:dyDescent="0.35">
      <c r="A110" s="7">
        <f>IF('Data 1Q Ahead Without Spaces'!A110='Data 1Q Ahead Without Spaces'!A109,A109,A109+1)</f>
        <v>1</v>
      </c>
      <c r="B110" s="4">
        <v>4.2</v>
      </c>
      <c r="C110" s="4">
        <v>16.190000000000001</v>
      </c>
      <c r="D110" s="4">
        <v>13.72</v>
      </c>
      <c r="E110" s="4">
        <v>4.0199999999999996</v>
      </c>
      <c r="F110" s="4">
        <v>1.86</v>
      </c>
      <c r="G110" s="4">
        <v>1.59</v>
      </c>
      <c r="H110" s="4">
        <v>127</v>
      </c>
      <c r="I110" s="4">
        <v>30.22</v>
      </c>
      <c r="J110" s="4">
        <v>57.5</v>
      </c>
      <c r="K110" s="4">
        <v>35.24</v>
      </c>
      <c r="L110" s="4">
        <v>22.85</v>
      </c>
      <c r="M110" s="3">
        <v>63.15</v>
      </c>
      <c r="N110" s="4">
        <v>38.71</v>
      </c>
      <c r="O110" s="4">
        <v>25.09</v>
      </c>
      <c r="P110" s="4">
        <f>IF('Data 1Q Ahead Without Spaces'!T110&lt;5,0,IF('Data 1Q Ahead Without Spaces'!T110&lt;8,1,IF('Data 1Q Ahead Without Spaces'!T110&lt;11,2,IF('Data 1Q Ahead Without Spaces'!T110&lt;14,3,4))))</f>
        <v>3</v>
      </c>
      <c r="Q110" s="7">
        <v>12596.5</v>
      </c>
      <c r="R110" s="7">
        <f>VLOOKUP('Data 1Q Ahead Without Spaces'!W110,Industry!$A$1:$B$9,2,FALSE)</f>
        <v>7</v>
      </c>
    </row>
    <row r="111" spans="1:18" ht="14.25" customHeight="1" x14ac:dyDescent="0.35">
      <c r="A111" s="7">
        <f>IF('Data 1Q Ahead Without Spaces'!A111='Data 1Q Ahead Without Spaces'!A110,A110,A110+1)</f>
        <v>2</v>
      </c>
      <c r="B111" s="4">
        <v>7.84</v>
      </c>
      <c r="C111" s="4">
        <v>380.88</v>
      </c>
      <c r="D111" s="4">
        <v>374.26</v>
      </c>
      <c r="E111" s="4">
        <v>1.29</v>
      </c>
      <c r="F111" s="4">
        <v>0.12</v>
      </c>
      <c r="G111" s="4">
        <v>-1.26</v>
      </c>
      <c r="H111" s="4">
        <v>27.8</v>
      </c>
      <c r="I111" s="4">
        <v>33.26</v>
      </c>
      <c r="J111" s="4">
        <v>98.84</v>
      </c>
      <c r="K111" s="4">
        <v>49.34</v>
      </c>
      <c r="L111" s="4">
        <v>36.51</v>
      </c>
      <c r="M111" s="3">
        <v>100.3</v>
      </c>
      <c r="N111" s="4">
        <v>50.07</v>
      </c>
      <c r="O111" s="4">
        <v>37.049999999999997</v>
      </c>
      <c r="P111" s="4">
        <f>IF('Data 1Q Ahead Without Spaces'!T111&lt;5,0,IF('Data 1Q Ahead Without Spaces'!T111&lt;8,1,IF('Data 1Q Ahead Without Spaces'!T111&lt;11,2,IF('Data 1Q Ahead Without Spaces'!T111&lt;14,3,4))))</f>
        <v>1</v>
      </c>
      <c r="Q111" s="7">
        <v>3730.2343999999998</v>
      </c>
      <c r="R111" s="7">
        <f>VLOOKUP('Data 1Q Ahead Without Spaces'!W111,Industry!$A$1:$B$9,2,FALSE)</f>
        <v>0</v>
      </c>
    </row>
    <row r="112" spans="1:18" ht="14.25" customHeight="1" x14ac:dyDescent="0.35">
      <c r="A112" s="7">
        <f>IF('Data 1Q Ahead Without Spaces'!A112='Data 1Q Ahead Without Spaces'!A111,A111,A111+1)</f>
        <v>2</v>
      </c>
      <c r="B112" s="4">
        <v>6.46</v>
      </c>
      <c r="C112" s="4">
        <v>54.06</v>
      </c>
      <c r="D112" s="4">
        <v>52.99</v>
      </c>
      <c r="E112" s="4">
        <v>3.69</v>
      </c>
      <c r="F112" s="4">
        <v>-0.31</v>
      </c>
      <c r="G112" s="4">
        <v>1.1399999999999999</v>
      </c>
      <c r="H112" s="4">
        <v>37.6</v>
      </c>
      <c r="I112" s="4">
        <v>32.47</v>
      </c>
      <c r="J112" s="4">
        <v>105.57</v>
      </c>
      <c r="K112" s="4">
        <v>50.96</v>
      </c>
      <c r="L112" s="4">
        <v>38.090000000000003</v>
      </c>
      <c r="M112" s="3">
        <v>107.16</v>
      </c>
      <c r="N112" s="4">
        <v>51.73</v>
      </c>
      <c r="O112" s="4">
        <v>38.659999999999997</v>
      </c>
      <c r="P112" s="4">
        <f>IF('Data 1Q Ahead Without Spaces'!T112&lt;5,0,IF('Data 1Q Ahead Without Spaces'!T112&lt;8,1,IF('Data 1Q Ahead Without Spaces'!T112&lt;11,2,IF('Data 1Q Ahead Without Spaces'!T112&lt;14,3,4))))</f>
        <v>1</v>
      </c>
      <c r="Q112" s="7">
        <v>4317.7434000000003</v>
      </c>
      <c r="R112" s="7">
        <f>VLOOKUP('Data 1Q Ahead Without Spaces'!W112,Industry!$A$1:$B$9,2,FALSE)</f>
        <v>0</v>
      </c>
    </row>
    <row r="113" spans="1:18" ht="14.25" customHeight="1" x14ac:dyDescent="0.35">
      <c r="A113" s="7">
        <f>IF('Data 1Q Ahead Without Spaces'!A113='Data 1Q Ahead Without Spaces'!A112,A112,A112+1)</f>
        <v>2</v>
      </c>
      <c r="B113" s="4">
        <v>6.56</v>
      </c>
      <c r="C113" s="4">
        <v>42.6</v>
      </c>
      <c r="D113" s="4">
        <v>41.78</v>
      </c>
      <c r="E113" s="4">
        <v>2.89</v>
      </c>
      <c r="F113" s="4">
        <v>-0.49</v>
      </c>
      <c r="G113" s="4">
        <v>0.81</v>
      </c>
      <c r="H113" s="4">
        <v>41.8</v>
      </c>
      <c r="I113" s="4">
        <v>30.95</v>
      </c>
      <c r="J113" s="4">
        <v>121.6</v>
      </c>
      <c r="K113" s="4">
        <v>54.48</v>
      </c>
      <c r="L113" s="4">
        <v>41.66</v>
      </c>
      <c r="M113" s="3">
        <v>123.22</v>
      </c>
      <c r="N113" s="4">
        <v>55.2</v>
      </c>
      <c r="O113" s="4">
        <v>42.22</v>
      </c>
      <c r="P113" s="4">
        <f>IF('Data 1Q Ahead Without Spaces'!T113&lt;5,0,IF('Data 1Q Ahead Without Spaces'!T113&lt;8,1,IF('Data 1Q Ahead Without Spaces'!T113&lt;11,2,IF('Data 1Q Ahead Without Spaces'!T113&lt;14,3,4))))</f>
        <v>1</v>
      </c>
      <c r="Q113" s="7">
        <v>4567.6791999999996</v>
      </c>
      <c r="R113" s="7">
        <f>VLOOKUP('Data 1Q Ahead Without Spaces'!W113,Industry!$A$1:$B$9,2,FALSE)</f>
        <v>0</v>
      </c>
    </row>
    <row r="114" spans="1:18" ht="14.25" customHeight="1" x14ac:dyDescent="0.35">
      <c r="A114" s="7">
        <f>IF('Data 1Q Ahead Without Spaces'!A114='Data 1Q Ahead Without Spaces'!A113,A113,A113+1)</f>
        <v>2</v>
      </c>
      <c r="B114" s="4">
        <v>6.32</v>
      </c>
      <c r="C114" s="4">
        <v>35.799999999999997</v>
      </c>
      <c r="D114" s="4">
        <v>32.58</v>
      </c>
      <c r="E114" s="4">
        <v>2.79</v>
      </c>
      <c r="F114" s="4">
        <v>0.41</v>
      </c>
      <c r="G114" s="4">
        <v>0.86</v>
      </c>
      <c r="H114" s="4">
        <v>49.6</v>
      </c>
      <c r="I114" s="4">
        <v>28.8</v>
      </c>
      <c r="J114" s="4">
        <v>142.69</v>
      </c>
      <c r="K114" s="4">
        <v>57.82</v>
      </c>
      <c r="L114" s="4">
        <v>45.57</v>
      </c>
      <c r="M114" s="3">
        <v>146.80000000000001</v>
      </c>
      <c r="N114" s="4">
        <v>59.48</v>
      </c>
      <c r="O114" s="4">
        <v>46.88</v>
      </c>
      <c r="P114" s="4">
        <f>IF('Data 1Q Ahead Without Spaces'!T114&lt;5,0,IF('Data 1Q Ahead Without Spaces'!T114&lt;8,1,IF('Data 1Q Ahead Without Spaces'!T114&lt;11,2,IF('Data 1Q Ahead Without Spaces'!T114&lt;14,3,4))))</f>
        <v>2</v>
      </c>
      <c r="Q114" s="7">
        <v>3547.1970999999999</v>
      </c>
      <c r="R114" s="7">
        <f>VLOOKUP('Data 1Q Ahead Without Spaces'!W114,Industry!$A$1:$B$9,2,FALSE)</f>
        <v>0</v>
      </c>
    </row>
    <row r="115" spans="1:18" ht="14.25" customHeight="1" x14ac:dyDescent="0.35">
      <c r="A115" s="7">
        <f>IF('Data 1Q Ahead Without Spaces'!A115='Data 1Q Ahead Without Spaces'!A114,A114,A114+1)</f>
        <v>2</v>
      </c>
      <c r="B115" s="4">
        <v>5.78</v>
      </c>
      <c r="C115" s="4">
        <v>20.05</v>
      </c>
      <c r="D115" s="4">
        <v>19.62</v>
      </c>
      <c r="E115" s="4">
        <v>2.6</v>
      </c>
      <c r="F115" s="4">
        <v>0.03</v>
      </c>
      <c r="G115" s="4">
        <v>0.73</v>
      </c>
      <c r="H115" s="4">
        <v>58.5</v>
      </c>
      <c r="I115" s="4">
        <v>24.73</v>
      </c>
      <c r="J115" s="4">
        <v>159.38999999999999</v>
      </c>
      <c r="K115" s="4">
        <v>59.29</v>
      </c>
      <c r="L115" s="4">
        <v>44.03</v>
      </c>
      <c r="M115" s="3">
        <v>168.81</v>
      </c>
      <c r="N115" s="4">
        <v>62.8</v>
      </c>
      <c r="O115" s="4">
        <v>46.63</v>
      </c>
      <c r="P115" s="4">
        <f>IF('Data 1Q Ahead Without Spaces'!T115&lt;5,0,IF('Data 1Q Ahead Without Spaces'!T115&lt;8,1,IF('Data 1Q Ahead Without Spaces'!T115&lt;11,2,IF('Data 1Q Ahead Without Spaces'!T115&lt;14,3,4))))</f>
        <v>2</v>
      </c>
      <c r="Q115" s="7">
        <v>3496.1453999999999</v>
      </c>
      <c r="R115" s="7">
        <f>VLOOKUP('Data 1Q Ahead Without Spaces'!W115,Industry!$A$1:$B$9,2,FALSE)</f>
        <v>0</v>
      </c>
    </row>
    <row r="116" spans="1:18" ht="14.25" customHeight="1" x14ac:dyDescent="0.35">
      <c r="A116" s="7">
        <f>IF('Data 1Q Ahead Without Spaces'!A116='Data 1Q Ahead Without Spaces'!A115,A115,A115+1)</f>
        <v>2</v>
      </c>
      <c r="B116" s="4">
        <v>5.13</v>
      </c>
      <c r="C116" s="4">
        <v>14.89</v>
      </c>
      <c r="D116" s="4">
        <v>14.73</v>
      </c>
      <c r="E116" s="4">
        <v>3.24</v>
      </c>
      <c r="F116" s="4">
        <v>1.38</v>
      </c>
      <c r="G116" s="4">
        <v>1.52</v>
      </c>
      <c r="H116" s="4">
        <v>61.5</v>
      </c>
      <c r="I116" s="4">
        <v>25.4</v>
      </c>
      <c r="J116" s="4">
        <v>154.36000000000001</v>
      </c>
      <c r="K116" s="4">
        <v>58.53</v>
      </c>
      <c r="L116" s="4">
        <v>43.77</v>
      </c>
      <c r="M116" s="3">
        <v>163.74</v>
      </c>
      <c r="N116" s="4">
        <v>62.08</v>
      </c>
      <c r="O116" s="4">
        <v>46.43</v>
      </c>
      <c r="P116" s="4">
        <f>IF('Data 1Q Ahead Without Spaces'!T116&lt;5,0,IF('Data 1Q Ahead Without Spaces'!T116&lt;8,1,IF('Data 1Q Ahead Without Spaces'!T116&lt;11,2,IF('Data 1Q Ahead Without Spaces'!T116&lt;14,3,4))))</f>
        <v>2</v>
      </c>
      <c r="Q116" s="7">
        <v>3332.7815999999998</v>
      </c>
      <c r="R116" s="7">
        <f>VLOOKUP('Data 1Q Ahead Without Spaces'!W116,Industry!$A$1:$B$9,2,FALSE)</f>
        <v>0</v>
      </c>
    </row>
    <row r="117" spans="1:18" ht="14.25" customHeight="1" x14ac:dyDescent="0.35">
      <c r="A117" s="7">
        <f>IF('Data 1Q Ahead Without Spaces'!A117='Data 1Q Ahead Without Spaces'!A116,A116,A116+1)</f>
        <v>2</v>
      </c>
      <c r="B117" s="4">
        <v>9.02</v>
      </c>
      <c r="C117" s="4">
        <v>25.28</v>
      </c>
      <c r="D117" s="4">
        <v>25.07</v>
      </c>
      <c r="E117" s="4">
        <v>2.39</v>
      </c>
      <c r="F117" s="4">
        <v>0.97</v>
      </c>
      <c r="G117" s="4">
        <v>0.83</v>
      </c>
      <c r="H117" s="4">
        <v>73.099999999999994</v>
      </c>
      <c r="I117" s="4">
        <v>18.59</v>
      </c>
      <c r="J117" s="4">
        <v>262.39</v>
      </c>
      <c r="K117" s="4">
        <v>70.45</v>
      </c>
      <c r="L117" s="4">
        <v>53.65</v>
      </c>
      <c r="M117" s="3">
        <v>272.42</v>
      </c>
      <c r="N117" s="4">
        <v>73.150000000000006</v>
      </c>
      <c r="O117" s="4">
        <v>55.7</v>
      </c>
      <c r="P117" s="4">
        <f>IF('Data 1Q Ahead Without Spaces'!T117&lt;5,0,IF('Data 1Q Ahead Without Spaces'!T117&lt;8,1,IF('Data 1Q Ahead Without Spaces'!T117&lt;11,2,IF('Data 1Q Ahead Without Spaces'!T117&lt;14,3,4))))</f>
        <v>2</v>
      </c>
      <c r="Q117" s="7">
        <v>3521.6368000000002</v>
      </c>
      <c r="R117" s="7">
        <f>VLOOKUP('Data 1Q Ahead Without Spaces'!W117,Industry!$A$1:$B$9,2,FALSE)</f>
        <v>0</v>
      </c>
    </row>
    <row r="118" spans="1:18" ht="14.25" customHeight="1" x14ac:dyDescent="0.35">
      <c r="A118" s="7">
        <f>IF('Data 1Q Ahead Without Spaces'!A118='Data 1Q Ahead Without Spaces'!A117,A117,A117+1)</f>
        <v>2</v>
      </c>
      <c r="B118" s="4">
        <v>7.28</v>
      </c>
      <c r="C118" s="4">
        <v>22.18</v>
      </c>
      <c r="D118" s="4">
        <v>21.51</v>
      </c>
      <c r="E118" s="4">
        <v>2.15</v>
      </c>
      <c r="F118" s="4">
        <v>1.07</v>
      </c>
      <c r="G118" s="4">
        <v>0.57999999999999996</v>
      </c>
      <c r="H118" s="4">
        <v>123.5</v>
      </c>
      <c r="I118" s="4">
        <v>19.12</v>
      </c>
      <c r="J118" s="4">
        <v>264.41000000000003</v>
      </c>
      <c r="K118" s="4">
        <v>71.17</v>
      </c>
      <c r="L118" s="4">
        <v>55.69</v>
      </c>
      <c r="M118" s="3">
        <v>271.54000000000002</v>
      </c>
      <c r="N118" s="4">
        <v>73.08</v>
      </c>
      <c r="O118" s="4">
        <v>57.19</v>
      </c>
      <c r="P118" s="4">
        <f>IF('Data 1Q Ahead Without Spaces'!T118&lt;5,0,IF('Data 1Q Ahead Without Spaces'!T118&lt;8,1,IF('Data 1Q Ahead Without Spaces'!T118&lt;11,2,IF('Data 1Q Ahead Without Spaces'!T118&lt;14,3,4))))</f>
        <v>2</v>
      </c>
      <c r="Q118" s="7">
        <v>2632.7051000000001</v>
      </c>
      <c r="R118" s="7">
        <f>VLOOKUP('Data 1Q Ahead Without Spaces'!W118,Industry!$A$1:$B$9,2,FALSE)</f>
        <v>0</v>
      </c>
    </row>
    <row r="119" spans="1:18" ht="14.25" customHeight="1" x14ac:dyDescent="0.35">
      <c r="A119" s="7">
        <f>IF('Data 1Q Ahead Without Spaces'!A119='Data 1Q Ahead Without Spaces'!A118,A118,A118+1)</f>
        <v>2</v>
      </c>
      <c r="B119" s="4">
        <v>6.34</v>
      </c>
      <c r="C119" s="4">
        <v>21.29</v>
      </c>
      <c r="D119" s="4">
        <v>20.52</v>
      </c>
      <c r="E119" s="4">
        <v>2.2799999999999998</v>
      </c>
      <c r="F119" s="4">
        <v>0.79</v>
      </c>
      <c r="G119" s="4">
        <v>0.48</v>
      </c>
      <c r="H119" s="4">
        <v>121.3</v>
      </c>
      <c r="I119" s="4">
        <v>18.440000000000001</v>
      </c>
      <c r="J119" s="4">
        <v>257.75</v>
      </c>
      <c r="K119" s="4">
        <v>67.78</v>
      </c>
      <c r="L119" s="4">
        <v>52.45</v>
      </c>
      <c r="M119" s="3">
        <v>280.27999999999997</v>
      </c>
      <c r="N119" s="4">
        <v>73.7</v>
      </c>
      <c r="O119" s="4">
        <v>57.03</v>
      </c>
      <c r="P119" s="4">
        <f>IF('Data 1Q Ahead Without Spaces'!T119&lt;5,0,IF('Data 1Q Ahead Without Spaces'!T119&lt;8,1,IF('Data 1Q Ahead Without Spaces'!T119&lt;11,2,IF('Data 1Q Ahead Without Spaces'!T119&lt;14,3,4))))</f>
        <v>2</v>
      </c>
      <c r="Q119" s="7">
        <v>2998.5408000000002</v>
      </c>
      <c r="R119" s="7">
        <f>VLOOKUP('Data 1Q Ahead Without Spaces'!W119,Industry!$A$1:$B$9,2,FALSE)</f>
        <v>0</v>
      </c>
    </row>
    <row r="120" spans="1:18" ht="14.25" customHeight="1" x14ac:dyDescent="0.35">
      <c r="A120" s="7">
        <f>IF('Data 1Q Ahead Without Spaces'!A120='Data 1Q Ahead Without Spaces'!A119,A119,A119+1)</f>
        <v>2</v>
      </c>
      <c r="B120" s="4">
        <v>4.91</v>
      </c>
      <c r="C120" s="4">
        <v>19.62</v>
      </c>
      <c r="D120" s="4">
        <v>16.39</v>
      </c>
      <c r="E120" s="4">
        <v>2.38</v>
      </c>
      <c r="F120" s="4">
        <v>1.81</v>
      </c>
      <c r="G120" s="4">
        <v>0.92</v>
      </c>
      <c r="H120" s="4">
        <v>122.1</v>
      </c>
      <c r="I120" s="4">
        <v>19.88</v>
      </c>
      <c r="J120" s="4">
        <v>243.88</v>
      </c>
      <c r="K120" s="4">
        <v>66.91</v>
      </c>
      <c r="L120" s="4">
        <v>53.29</v>
      </c>
      <c r="M120" s="3">
        <v>264.5</v>
      </c>
      <c r="N120" s="4">
        <v>72.56</v>
      </c>
      <c r="O120" s="4">
        <v>57.79</v>
      </c>
      <c r="P120" s="4">
        <f>IF('Data 1Q Ahead Without Spaces'!T120&lt;5,0,IF('Data 1Q Ahead Without Spaces'!T120&lt;8,1,IF('Data 1Q Ahead Without Spaces'!T120&lt;11,2,IF('Data 1Q Ahead Without Spaces'!T120&lt;14,3,4))))</f>
        <v>2</v>
      </c>
      <c r="Q120" s="7">
        <v>3027.6302000000001</v>
      </c>
      <c r="R120" s="7">
        <f>VLOOKUP('Data 1Q Ahead Without Spaces'!W120,Industry!$A$1:$B$9,2,FALSE)</f>
        <v>0</v>
      </c>
    </row>
    <row r="121" spans="1:18" ht="14.25" customHeight="1" x14ac:dyDescent="0.35">
      <c r="A121" s="7">
        <f>IF('Data 1Q Ahead Without Spaces'!A121='Data 1Q Ahead Without Spaces'!A120,A120,A120+1)</f>
        <v>2</v>
      </c>
      <c r="B121" s="4">
        <v>4.03</v>
      </c>
      <c r="C121" s="4">
        <v>11.82</v>
      </c>
      <c r="D121" s="4">
        <v>10.93</v>
      </c>
      <c r="E121" s="4">
        <v>2.69</v>
      </c>
      <c r="F121" s="4">
        <v>1.68</v>
      </c>
      <c r="G121" s="4">
        <v>1</v>
      </c>
      <c r="H121" s="4">
        <v>113.3</v>
      </c>
      <c r="I121" s="4">
        <v>14.39</v>
      </c>
      <c r="J121" s="4">
        <v>440.1</v>
      </c>
      <c r="K121" s="4">
        <v>80.73</v>
      </c>
      <c r="L121" s="4">
        <v>63.32</v>
      </c>
      <c r="M121" s="3">
        <v>445.13</v>
      </c>
      <c r="N121" s="4">
        <v>81.66</v>
      </c>
      <c r="O121" s="4">
        <v>64.040000000000006</v>
      </c>
      <c r="P121" s="4">
        <f>IF('Data 1Q Ahead Without Spaces'!T121&lt;5,0,IF('Data 1Q Ahead Without Spaces'!T121&lt;8,1,IF('Data 1Q Ahead Without Spaces'!T121&lt;11,2,IF('Data 1Q Ahead Without Spaces'!T121&lt;14,3,4))))</f>
        <v>2</v>
      </c>
      <c r="Q121" s="7">
        <v>2980.1849999999999</v>
      </c>
      <c r="R121" s="7">
        <f>VLOOKUP('Data 1Q Ahead Without Spaces'!W121,Industry!$A$1:$B$9,2,FALSE)</f>
        <v>0</v>
      </c>
    </row>
    <row r="122" spans="1:18" ht="14.25" customHeight="1" x14ac:dyDescent="0.35">
      <c r="A122" s="7">
        <f>IF('Data 1Q Ahead Without Spaces'!A122='Data 1Q Ahead Without Spaces'!A121,A121,A121+1)</f>
        <v>2</v>
      </c>
      <c r="B122" s="4">
        <v>3.67</v>
      </c>
      <c r="C122" s="4">
        <v>9.91</v>
      </c>
      <c r="D122" s="4">
        <v>8.99</v>
      </c>
      <c r="E122" s="4">
        <v>2.77</v>
      </c>
      <c r="F122" s="4">
        <v>2.33</v>
      </c>
      <c r="G122" s="4">
        <v>1.5</v>
      </c>
      <c r="H122" s="4">
        <v>109.3</v>
      </c>
      <c r="I122" s="4">
        <v>15.94</v>
      </c>
      <c r="J122" s="4">
        <v>317.14999999999998</v>
      </c>
      <c r="K122" s="4">
        <v>74.72</v>
      </c>
      <c r="L122" s="4">
        <v>58.34</v>
      </c>
      <c r="M122" s="3">
        <v>324.47000000000003</v>
      </c>
      <c r="N122" s="4">
        <v>76.44</v>
      </c>
      <c r="O122" s="4">
        <v>59.69</v>
      </c>
      <c r="P122" s="4">
        <f>IF('Data 1Q Ahead Without Spaces'!T122&lt;5,0,IF('Data 1Q Ahead Without Spaces'!T122&lt;8,1,IF('Data 1Q Ahead Without Spaces'!T122&lt;11,2,IF('Data 1Q Ahead Without Spaces'!T122&lt;14,3,4))))</f>
        <v>2</v>
      </c>
      <c r="Q122" s="7">
        <v>2827.1545000000001</v>
      </c>
      <c r="R122" s="7">
        <f>VLOOKUP('Data 1Q Ahead Without Spaces'!W122,Industry!$A$1:$B$9,2,FALSE)</f>
        <v>0</v>
      </c>
    </row>
    <row r="123" spans="1:18" ht="14.25" customHeight="1" x14ac:dyDescent="0.35">
      <c r="A123" s="7">
        <f>IF('Data 1Q Ahead Without Spaces'!A123='Data 1Q Ahead Without Spaces'!A122,A122,A122+1)</f>
        <v>2</v>
      </c>
      <c r="B123" s="4">
        <v>3.7</v>
      </c>
      <c r="C123" s="4">
        <v>9.17</v>
      </c>
      <c r="D123" s="4">
        <v>8.44</v>
      </c>
      <c r="E123" s="4">
        <v>2.76</v>
      </c>
      <c r="F123" s="4">
        <v>2.13</v>
      </c>
      <c r="G123" s="4">
        <v>1.37</v>
      </c>
      <c r="H123" s="4">
        <v>108</v>
      </c>
      <c r="I123" s="4">
        <v>17.03</v>
      </c>
      <c r="J123" s="4">
        <v>350.87</v>
      </c>
      <c r="K123" s="4">
        <v>76.5</v>
      </c>
      <c r="L123" s="4">
        <v>59.75</v>
      </c>
      <c r="M123" s="3">
        <v>358.67</v>
      </c>
      <c r="N123" s="4">
        <v>78.2</v>
      </c>
      <c r="O123" s="4">
        <v>61.08</v>
      </c>
      <c r="P123" s="4">
        <f>IF('Data 1Q Ahead Without Spaces'!T123&lt;5,0,IF('Data 1Q Ahead Without Spaces'!T123&lt;8,1,IF('Data 1Q Ahead Without Spaces'!T123&lt;11,2,IF('Data 1Q Ahead Without Spaces'!T123&lt;14,3,4))))</f>
        <v>2</v>
      </c>
      <c r="Q123" s="7">
        <v>3664.2791000000002</v>
      </c>
      <c r="R123" s="7">
        <f>VLOOKUP('Data 1Q Ahead Without Spaces'!W123,Industry!$A$1:$B$9,2,FALSE)</f>
        <v>0</v>
      </c>
    </row>
    <row r="124" spans="1:18" ht="14.25" customHeight="1" x14ac:dyDescent="0.35">
      <c r="A124" s="7">
        <f>IF('Data 1Q Ahead Without Spaces'!A124='Data 1Q Ahead Without Spaces'!A123,A123,A123+1)</f>
        <v>2</v>
      </c>
      <c r="B124" s="4">
        <v>3.35</v>
      </c>
      <c r="C124" s="4">
        <v>8.16</v>
      </c>
      <c r="D124" s="4">
        <v>7.1</v>
      </c>
      <c r="E124" s="4">
        <v>2.8</v>
      </c>
      <c r="F124" s="4">
        <v>2.06</v>
      </c>
      <c r="G124" s="4">
        <v>1.33</v>
      </c>
      <c r="H124" s="4">
        <v>103.1</v>
      </c>
      <c r="I124" s="4">
        <v>17.8</v>
      </c>
      <c r="J124" s="4">
        <v>328.56</v>
      </c>
      <c r="K124" s="4">
        <v>75.510000000000005</v>
      </c>
      <c r="L124" s="4">
        <v>58.47</v>
      </c>
      <c r="M124" s="3">
        <v>335.11</v>
      </c>
      <c r="N124" s="4">
        <v>77.02</v>
      </c>
      <c r="O124" s="4">
        <v>59.63</v>
      </c>
      <c r="P124" s="4">
        <f>IF('Data 1Q Ahead Without Spaces'!T124&lt;5,0,IF('Data 1Q Ahead Without Spaces'!T124&lt;8,1,IF('Data 1Q Ahead Without Spaces'!T124&lt;11,2,IF('Data 1Q Ahead Without Spaces'!T124&lt;14,3,4))))</f>
        <v>2</v>
      </c>
      <c r="Q124" s="7">
        <v>3187.6754000000001</v>
      </c>
      <c r="R124" s="7">
        <f>VLOOKUP('Data 1Q Ahead Without Spaces'!W124,Industry!$A$1:$B$9,2,FALSE)</f>
        <v>0</v>
      </c>
    </row>
    <row r="125" spans="1:18" ht="14.25" customHeight="1" x14ac:dyDescent="0.35">
      <c r="A125" s="7">
        <f>IF('Data 1Q Ahead Without Spaces'!A125='Data 1Q Ahead Without Spaces'!A124,A124,A124+1)</f>
        <v>2</v>
      </c>
      <c r="B125" s="4">
        <v>3.15</v>
      </c>
      <c r="C125" s="4">
        <v>7.41</v>
      </c>
      <c r="D125" s="4">
        <v>6.4</v>
      </c>
      <c r="E125" s="4">
        <v>2.86</v>
      </c>
      <c r="F125" s="4">
        <v>1.99</v>
      </c>
      <c r="G125" s="4">
        <v>1.3</v>
      </c>
      <c r="H125" s="4">
        <v>99.2</v>
      </c>
      <c r="I125" s="4">
        <v>18.41</v>
      </c>
      <c r="J125" s="4">
        <v>259.56</v>
      </c>
      <c r="K125" s="4">
        <v>71.11</v>
      </c>
      <c r="L125" s="4">
        <v>54.57</v>
      </c>
      <c r="M125" s="3">
        <v>265.01</v>
      </c>
      <c r="N125" s="4">
        <v>72.599999999999994</v>
      </c>
      <c r="O125" s="4">
        <v>55.71</v>
      </c>
      <c r="P125" s="4">
        <f>IF('Data 1Q Ahead Without Spaces'!T125&lt;5,0,IF('Data 1Q Ahead Without Spaces'!T125&lt;8,1,IF('Data 1Q Ahead Without Spaces'!T125&lt;11,2,IF('Data 1Q Ahead Without Spaces'!T125&lt;14,3,4))))</f>
        <v>2</v>
      </c>
      <c r="Q125" s="7">
        <v>3536.0859999999998</v>
      </c>
      <c r="R125" s="7">
        <f>VLOOKUP('Data 1Q Ahead Without Spaces'!W125,Industry!$A$1:$B$9,2,FALSE)</f>
        <v>0</v>
      </c>
    </row>
    <row r="126" spans="1:18" ht="14.25" customHeight="1" x14ac:dyDescent="0.35">
      <c r="A126" s="7">
        <f>IF('Data 1Q Ahead Without Spaces'!A126='Data 1Q Ahead Without Spaces'!A125,A125,A125+1)</f>
        <v>2</v>
      </c>
      <c r="B126" s="4">
        <v>3.26</v>
      </c>
      <c r="C126" s="4">
        <v>7.99</v>
      </c>
      <c r="D126" s="4">
        <v>6.82</v>
      </c>
      <c r="E126" s="4">
        <v>2.88</v>
      </c>
      <c r="F126" s="4">
        <v>2.31</v>
      </c>
      <c r="G126" s="4">
        <v>1.41</v>
      </c>
      <c r="H126" s="4">
        <v>97.8</v>
      </c>
      <c r="I126" s="4">
        <v>19.18</v>
      </c>
      <c r="J126" s="4">
        <v>299.64999999999998</v>
      </c>
      <c r="K126" s="4">
        <v>74.89</v>
      </c>
      <c r="L126" s="4">
        <v>57.47</v>
      </c>
      <c r="M126" s="3">
        <v>300.13</v>
      </c>
      <c r="N126" s="4">
        <v>75.010000000000005</v>
      </c>
      <c r="O126" s="4">
        <v>57.56</v>
      </c>
      <c r="P126" s="4">
        <f>IF('Data 1Q Ahead Without Spaces'!T126&lt;5,0,IF('Data 1Q Ahead Without Spaces'!T126&lt;8,1,IF('Data 1Q Ahead Without Spaces'!T126&lt;11,2,IF('Data 1Q Ahead Without Spaces'!T126&lt;14,3,4))))</f>
        <v>3</v>
      </c>
      <c r="Q126" s="7">
        <v>3714.7894000000001</v>
      </c>
      <c r="R126" s="7">
        <f>VLOOKUP('Data 1Q Ahead Without Spaces'!W126,Industry!$A$1:$B$9,2,FALSE)</f>
        <v>0</v>
      </c>
    </row>
    <row r="127" spans="1:18" ht="14.25" customHeight="1" x14ac:dyDescent="0.35">
      <c r="A127" s="7">
        <f>IF('Data 1Q Ahead Without Spaces'!A127='Data 1Q Ahead Without Spaces'!A126,A126,A126+1)</f>
        <v>2</v>
      </c>
      <c r="B127" s="4">
        <v>3.24</v>
      </c>
      <c r="C127" s="4">
        <v>8.27</v>
      </c>
      <c r="D127" s="4">
        <v>6.88</v>
      </c>
      <c r="E127" s="4">
        <v>2.77</v>
      </c>
      <c r="F127" s="4">
        <v>1.97</v>
      </c>
      <c r="G127" s="4">
        <v>1.29</v>
      </c>
      <c r="H127" s="4">
        <v>97.7</v>
      </c>
      <c r="I127" s="4">
        <v>19.649999999999999</v>
      </c>
      <c r="J127" s="4">
        <v>291.61</v>
      </c>
      <c r="K127" s="4">
        <v>74.38</v>
      </c>
      <c r="L127" s="4">
        <v>57.3</v>
      </c>
      <c r="M127" s="3">
        <v>292.04000000000002</v>
      </c>
      <c r="N127" s="4">
        <v>74.489999999999995</v>
      </c>
      <c r="O127" s="4">
        <v>57.39</v>
      </c>
      <c r="P127" s="4">
        <f>IF('Data 1Q Ahead Without Spaces'!T127&lt;5,0,IF('Data 1Q Ahead Without Spaces'!T127&lt;8,1,IF('Data 1Q Ahead Without Spaces'!T127&lt;11,2,IF('Data 1Q Ahead Without Spaces'!T127&lt;14,3,4))))</f>
        <v>3</v>
      </c>
      <c r="Q127" s="7">
        <v>3480.6981999999998</v>
      </c>
      <c r="R127" s="7">
        <f>VLOOKUP('Data 1Q Ahead Without Spaces'!W127,Industry!$A$1:$B$9,2,FALSE)</f>
        <v>0</v>
      </c>
    </row>
    <row r="128" spans="1:18" ht="14.25" customHeight="1" x14ac:dyDescent="0.35">
      <c r="A128" s="7">
        <f>IF('Data 1Q Ahead Without Spaces'!A128='Data 1Q Ahead Without Spaces'!A127,A127,A127+1)</f>
        <v>2</v>
      </c>
      <c r="B128" s="4">
        <v>3.67</v>
      </c>
      <c r="C128" s="4">
        <v>8.01</v>
      </c>
      <c r="D128" s="4">
        <v>7.64</v>
      </c>
      <c r="E128" s="4">
        <v>3.18</v>
      </c>
      <c r="F128" s="4">
        <v>2.44</v>
      </c>
      <c r="G128" s="4">
        <v>1.63</v>
      </c>
      <c r="H128" s="4">
        <v>90.9</v>
      </c>
      <c r="I128" s="4">
        <v>19.77</v>
      </c>
      <c r="J128" s="4">
        <v>312.55</v>
      </c>
      <c r="K128" s="4">
        <v>75.680000000000007</v>
      </c>
      <c r="L128" s="4">
        <v>61.8</v>
      </c>
      <c r="M128" s="3">
        <v>313.01</v>
      </c>
      <c r="N128" s="4">
        <v>75.790000000000006</v>
      </c>
      <c r="O128" s="4">
        <v>61.9</v>
      </c>
      <c r="P128" s="4">
        <f>IF('Data 1Q Ahead Without Spaces'!T128&lt;5,0,IF('Data 1Q Ahead Without Spaces'!T128&lt;8,1,IF('Data 1Q Ahead Without Spaces'!T128&lt;11,2,IF('Data 1Q Ahead Without Spaces'!T128&lt;14,3,4))))</f>
        <v>3</v>
      </c>
      <c r="Q128" s="7">
        <v>4483.1193999999996</v>
      </c>
      <c r="R128" s="7">
        <f>VLOOKUP('Data 1Q Ahead Without Spaces'!W128,Industry!$A$1:$B$9,2,FALSE)</f>
        <v>0</v>
      </c>
    </row>
    <row r="129" spans="1:18" ht="14.25" customHeight="1" x14ac:dyDescent="0.35">
      <c r="A129" s="7">
        <f>IF('Data 1Q Ahead Without Spaces'!A129='Data 1Q Ahead Without Spaces'!A128,A128,A128+1)</f>
        <v>2</v>
      </c>
      <c r="B129" s="4">
        <v>3.64</v>
      </c>
      <c r="C129" s="4">
        <v>7.69</v>
      </c>
      <c r="D129" s="4">
        <v>7.39</v>
      </c>
      <c r="E129" s="4">
        <v>3.1</v>
      </c>
      <c r="F129" s="4">
        <v>1.65</v>
      </c>
      <c r="G129" s="4">
        <v>1.56</v>
      </c>
      <c r="H129" s="4">
        <v>92.7</v>
      </c>
      <c r="I129" s="4">
        <v>20.43</v>
      </c>
      <c r="J129" s="4">
        <v>313.23</v>
      </c>
      <c r="K129" s="4">
        <v>75.709999999999994</v>
      </c>
      <c r="L129" s="4">
        <v>63.99</v>
      </c>
      <c r="M129" s="3">
        <v>313.7</v>
      </c>
      <c r="N129" s="4">
        <v>75.83</v>
      </c>
      <c r="O129" s="4">
        <v>64.08</v>
      </c>
      <c r="P129" s="4">
        <f>IF('Data 1Q Ahead Without Spaces'!T129&lt;5,0,IF('Data 1Q Ahead Without Spaces'!T129&lt;8,1,IF('Data 1Q Ahead Without Spaces'!T129&lt;11,2,IF('Data 1Q Ahead Without Spaces'!T129&lt;14,3,4))))</f>
        <v>3</v>
      </c>
      <c r="Q129" s="7">
        <v>4683.5391</v>
      </c>
      <c r="R129" s="7">
        <f>VLOOKUP('Data 1Q Ahead Without Spaces'!W129,Industry!$A$1:$B$9,2,FALSE)</f>
        <v>0</v>
      </c>
    </row>
    <row r="130" spans="1:18" ht="14.25" customHeight="1" x14ac:dyDescent="0.35">
      <c r="A130" s="7">
        <f>IF('Data 1Q Ahead Without Spaces'!A130='Data 1Q Ahead Without Spaces'!A129,A129,A129+1)</f>
        <v>2</v>
      </c>
      <c r="B130" s="4">
        <v>3.53</v>
      </c>
      <c r="C130" s="4">
        <v>7.57</v>
      </c>
      <c r="D130" s="4">
        <v>7.06</v>
      </c>
      <c r="E130" s="4">
        <v>3.33</v>
      </c>
      <c r="F130" s="4">
        <v>2.74</v>
      </c>
      <c r="G130" s="4">
        <v>1.73</v>
      </c>
      <c r="H130" s="4">
        <v>83.7</v>
      </c>
      <c r="I130" s="4">
        <v>20.04</v>
      </c>
      <c r="J130" s="4">
        <v>320.52999999999997</v>
      </c>
      <c r="K130" s="4">
        <v>76.13</v>
      </c>
      <c r="L130" s="4">
        <v>64.23</v>
      </c>
      <c r="M130" s="3">
        <v>321.01</v>
      </c>
      <c r="N130" s="4">
        <v>76.25</v>
      </c>
      <c r="O130" s="4">
        <v>64.319999999999993</v>
      </c>
      <c r="P130" s="4">
        <f>IF('Data 1Q Ahead Without Spaces'!T130&lt;5,0,IF('Data 1Q Ahead Without Spaces'!T130&lt;8,1,IF('Data 1Q Ahead Without Spaces'!T130&lt;11,2,IF('Data 1Q Ahead Without Spaces'!T130&lt;14,3,4))))</f>
        <v>3</v>
      </c>
      <c r="Q130" s="7">
        <v>4405.5264999999999</v>
      </c>
      <c r="R130" s="7">
        <f>VLOOKUP('Data 1Q Ahead Without Spaces'!W130,Industry!$A$1:$B$9,2,FALSE)</f>
        <v>0</v>
      </c>
    </row>
    <row r="131" spans="1:18" ht="14.25" customHeight="1" x14ac:dyDescent="0.35">
      <c r="A131" s="7">
        <f>IF('Data 1Q Ahead Without Spaces'!A131='Data 1Q Ahead Without Spaces'!A130,A130,A130+1)</f>
        <v>2</v>
      </c>
      <c r="B131" s="4">
        <v>3.43</v>
      </c>
      <c r="C131" s="4">
        <v>7.34</v>
      </c>
      <c r="D131" s="4">
        <v>6.7</v>
      </c>
      <c r="E131" s="4">
        <v>3.27</v>
      </c>
      <c r="F131" s="4">
        <v>2.56</v>
      </c>
      <c r="G131" s="4">
        <v>1.69</v>
      </c>
      <c r="H131" s="4">
        <v>84.1</v>
      </c>
      <c r="I131" s="4">
        <v>19.91</v>
      </c>
      <c r="J131" s="4">
        <v>308.81</v>
      </c>
      <c r="K131" s="4">
        <v>73.150000000000006</v>
      </c>
      <c r="L131" s="4">
        <v>61.48</v>
      </c>
      <c r="M131" s="3">
        <v>322.16000000000003</v>
      </c>
      <c r="N131" s="4">
        <v>76.31</v>
      </c>
      <c r="O131" s="4">
        <v>64.14</v>
      </c>
      <c r="P131" s="4">
        <f>IF('Data 1Q Ahead Without Spaces'!T131&lt;5,0,IF('Data 1Q Ahead Without Spaces'!T131&lt;8,1,IF('Data 1Q Ahead Without Spaces'!T131&lt;11,2,IF('Data 1Q Ahead Without Spaces'!T131&lt;14,3,4))))</f>
        <v>3</v>
      </c>
      <c r="Q131" s="7">
        <v>4614.0460999999996</v>
      </c>
      <c r="R131" s="7">
        <f>VLOOKUP('Data 1Q Ahead Without Spaces'!W131,Industry!$A$1:$B$9,2,FALSE)</f>
        <v>0</v>
      </c>
    </row>
    <row r="132" spans="1:18" ht="14.25" customHeight="1" x14ac:dyDescent="0.35">
      <c r="A132" s="7">
        <f>IF('Data 1Q Ahead Without Spaces'!A132='Data 1Q Ahead Without Spaces'!A131,A131,A131+1)</f>
        <v>2</v>
      </c>
      <c r="B132" s="4">
        <v>3.6</v>
      </c>
      <c r="C132" s="4">
        <v>7.46</v>
      </c>
      <c r="D132" s="4">
        <v>6.95</v>
      </c>
      <c r="E132" s="4">
        <v>2.99</v>
      </c>
      <c r="F132" s="4">
        <v>2.38</v>
      </c>
      <c r="G132" s="4">
        <v>1.61</v>
      </c>
      <c r="H132" s="4">
        <v>85.2</v>
      </c>
      <c r="I132" s="4">
        <v>17.84</v>
      </c>
      <c r="J132" s="4">
        <v>347.94</v>
      </c>
      <c r="K132" s="4">
        <v>74.39</v>
      </c>
      <c r="L132" s="4">
        <v>62.07</v>
      </c>
      <c r="M132" s="3">
        <v>367.71</v>
      </c>
      <c r="N132" s="4">
        <v>78.62</v>
      </c>
      <c r="O132" s="4">
        <v>65.599999999999994</v>
      </c>
      <c r="P132" s="4">
        <f>IF('Data 1Q Ahead Without Spaces'!T132&lt;5,0,IF('Data 1Q Ahead Without Spaces'!T132&lt;8,1,IF('Data 1Q Ahead Without Spaces'!T132&lt;11,2,IF('Data 1Q Ahead Without Spaces'!T132&lt;14,3,4))))</f>
        <v>3</v>
      </c>
      <c r="Q132" s="7">
        <v>4534.3314</v>
      </c>
      <c r="R132" s="7">
        <f>VLOOKUP('Data 1Q Ahead Without Spaces'!W132,Industry!$A$1:$B$9,2,FALSE)</f>
        <v>0</v>
      </c>
    </row>
    <row r="133" spans="1:18" ht="14.25" customHeight="1" x14ac:dyDescent="0.35">
      <c r="A133" s="7">
        <f>IF('Data 1Q Ahead Without Spaces'!A133='Data 1Q Ahead Without Spaces'!A132,A132,A132+1)</f>
        <v>2</v>
      </c>
      <c r="B133" s="4">
        <v>3.57</v>
      </c>
      <c r="C133" s="4">
        <v>7.17</v>
      </c>
      <c r="D133" s="4">
        <v>6.72</v>
      </c>
      <c r="E133" s="4">
        <v>3.51</v>
      </c>
      <c r="F133" s="4">
        <v>2.36</v>
      </c>
      <c r="G133" s="4">
        <v>1.93</v>
      </c>
      <c r="H133" s="4">
        <v>85.7</v>
      </c>
      <c r="I133" s="4">
        <v>16.21</v>
      </c>
      <c r="J133" s="4">
        <v>383.48</v>
      </c>
      <c r="K133" s="4">
        <v>75.89</v>
      </c>
      <c r="L133" s="4">
        <v>62.16</v>
      </c>
      <c r="M133" s="3">
        <v>405.34</v>
      </c>
      <c r="N133" s="4">
        <v>80.209999999999994</v>
      </c>
      <c r="O133" s="4">
        <v>65.7</v>
      </c>
      <c r="P133" s="4">
        <f>IF('Data 1Q Ahead Without Spaces'!T133&lt;5,0,IF('Data 1Q Ahead Without Spaces'!T133&lt;8,1,IF('Data 1Q Ahead Without Spaces'!T133&lt;11,2,IF('Data 1Q Ahead Without Spaces'!T133&lt;14,3,4))))</f>
        <v>3</v>
      </c>
      <c r="Q133" s="7">
        <v>4013.4946</v>
      </c>
      <c r="R133" s="7">
        <f>VLOOKUP('Data 1Q Ahead Without Spaces'!W133,Industry!$A$1:$B$9,2,FALSE)</f>
        <v>0</v>
      </c>
    </row>
    <row r="134" spans="1:18" ht="14.25" customHeight="1" x14ac:dyDescent="0.35">
      <c r="A134" s="7">
        <f>IF('Data 1Q Ahead Without Spaces'!A134='Data 1Q Ahead Without Spaces'!A133,A133,A133+1)</f>
        <v>2</v>
      </c>
      <c r="B134" s="4">
        <v>3.53</v>
      </c>
      <c r="C134" s="4">
        <v>6.98</v>
      </c>
      <c r="D134" s="4">
        <v>6.51</v>
      </c>
      <c r="E134" s="4">
        <v>3.27</v>
      </c>
      <c r="F134" s="4">
        <v>2.76</v>
      </c>
      <c r="G134" s="4">
        <v>1.84</v>
      </c>
      <c r="H134" s="4">
        <v>85.4</v>
      </c>
      <c r="I134" s="4">
        <v>15.67</v>
      </c>
      <c r="J134" s="4">
        <v>399.99</v>
      </c>
      <c r="K134" s="4">
        <v>76.489999999999995</v>
      </c>
      <c r="L134" s="4">
        <v>62.66</v>
      </c>
      <c r="M134" s="3">
        <v>422.9</v>
      </c>
      <c r="N134" s="4">
        <v>80.88</v>
      </c>
      <c r="O134" s="4">
        <v>66.25</v>
      </c>
      <c r="P134" s="4">
        <f>IF('Data 1Q Ahead Without Spaces'!T134&lt;5,0,IF('Data 1Q Ahead Without Spaces'!T134&lt;8,1,IF('Data 1Q Ahead Without Spaces'!T134&lt;11,2,IF('Data 1Q Ahead Without Spaces'!T134&lt;14,3,4))))</f>
        <v>3</v>
      </c>
      <c r="Q134" s="7">
        <v>4350.7021999999997</v>
      </c>
      <c r="R134" s="7">
        <f>VLOOKUP('Data 1Q Ahead Without Spaces'!W134,Industry!$A$1:$B$9,2,FALSE)</f>
        <v>0</v>
      </c>
    </row>
    <row r="135" spans="1:18" ht="14.25" customHeight="1" x14ac:dyDescent="0.35">
      <c r="A135" s="7">
        <f>IF('Data 1Q Ahead Without Spaces'!A135='Data 1Q Ahead Without Spaces'!A134,A134,A134+1)</f>
        <v>2</v>
      </c>
      <c r="B135" s="4">
        <v>3.43</v>
      </c>
      <c r="C135" s="4">
        <v>6.36</v>
      </c>
      <c r="D135" s="4">
        <v>6.13</v>
      </c>
      <c r="E135" s="4">
        <v>3.39</v>
      </c>
      <c r="F135" s="4">
        <v>2.75</v>
      </c>
      <c r="G135" s="4">
        <v>1.99</v>
      </c>
      <c r="H135" s="4">
        <v>85.3</v>
      </c>
      <c r="I135" s="4">
        <v>15.04</v>
      </c>
      <c r="J135" s="4">
        <v>427.37</v>
      </c>
      <c r="K135" s="4">
        <v>80.25</v>
      </c>
      <c r="L135" s="4">
        <v>64.290000000000006</v>
      </c>
      <c r="M135" s="3">
        <v>432.52</v>
      </c>
      <c r="N135" s="4">
        <v>81.22</v>
      </c>
      <c r="O135" s="4">
        <v>65.06</v>
      </c>
      <c r="P135" s="4">
        <f>IF('Data 1Q Ahead Without Spaces'!T135&lt;5,0,IF('Data 1Q Ahead Without Spaces'!T135&lt;8,1,IF('Data 1Q Ahead Without Spaces'!T135&lt;11,2,IF('Data 1Q Ahead Without Spaces'!T135&lt;14,3,4))))</f>
        <v>3</v>
      </c>
      <c r="Q135" s="7">
        <v>4184.9261999999999</v>
      </c>
      <c r="R135" s="7">
        <f>VLOOKUP('Data 1Q Ahead Without Spaces'!W135,Industry!$A$1:$B$9,2,FALSE)</f>
        <v>0</v>
      </c>
    </row>
    <row r="136" spans="1:18" ht="14.25" customHeight="1" x14ac:dyDescent="0.35">
      <c r="A136" s="7">
        <f>IF('Data 1Q Ahead Without Spaces'!A136='Data 1Q Ahead Without Spaces'!A135,A135,A135+1)</f>
        <v>2</v>
      </c>
      <c r="B136" s="4">
        <v>3.11</v>
      </c>
      <c r="C136" s="4">
        <v>6.11</v>
      </c>
      <c r="D136" s="4">
        <v>5.47</v>
      </c>
      <c r="E136" s="4">
        <v>3.38</v>
      </c>
      <c r="F136" s="4">
        <v>2.59</v>
      </c>
      <c r="G136" s="4">
        <v>1.96</v>
      </c>
      <c r="H136" s="4">
        <v>82.2</v>
      </c>
      <c r="I136" s="4">
        <v>15.82</v>
      </c>
      <c r="J136" s="4">
        <v>401.48</v>
      </c>
      <c r="K136" s="4">
        <v>79.45</v>
      </c>
      <c r="L136" s="4">
        <v>63.51</v>
      </c>
      <c r="M136" s="3">
        <v>405.32</v>
      </c>
      <c r="N136" s="4">
        <v>80.209999999999994</v>
      </c>
      <c r="O136" s="4">
        <v>64.12</v>
      </c>
      <c r="P136" s="4">
        <f>IF('Data 1Q Ahead Without Spaces'!T136&lt;5,0,IF('Data 1Q Ahead Without Spaces'!T136&lt;8,1,IF('Data 1Q Ahead Without Spaces'!T136&lt;11,2,IF('Data 1Q Ahead Without Spaces'!T136&lt;14,3,4))))</f>
        <v>3</v>
      </c>
      <c r="Q136" s="7">
        <v>4514.7586000000001</v>
      </c>
      <c r="R136" s="7">
        <f>VLOOKUP('Data 1Q Ahead Without Spaces'!W136,Industry!$A$1:$B$9,2,FALSE)</f>
        <v>0</v>
      </c>
    </row>
    <row r="137" spans="1:18" ht="14.25" customHeight="1" x14ac:dyDescent="0.35">
      <c r="A137" s="7">
        <f>IF('Data 1Q Ahead Without Spaces'!A137='Data 1Q Ahead Without Spaces'!A136,A136,A136+1)</f>
        <v>2</v>
      </c>
      <c r="B137" s="4">
        <v>3.09</v>
      </c>
      <c r="C137" s="4">
        <v>6.98</v>
      </c>
      <c r="D137" s="4">
        <v>5.37</v>
      </c>
      <c r="E137" s="4">
        <v>3.29</v>
      </c>
      <c r="F137" s="4">
        <v>2.0299999999999998</v>
      </c>
      <c r="G137" s="4">
        <v>1.88</v>
      </c>
      <c r="H137" s="4">
        <v>83.5</v>
      </c>
      <c r="I137" s="4">
        <v>15.58</v>
      </c>
      <c r="J137" s="4">
        <v>421.61</v>
      </c>
      <c r="K137" s="4">
        <v>80.260000000000005</v>
      </c>
      <c r="L137" s="4">
        <v>65.680000000000007</v>
      </c>
      <c r="M137" s="3">
        <v>425.32</v>
      </c>
      <c r="N137" s="4">
        <v>80.959999999999994</v>
      </c>
      <c r="O137" s="4">
        <v>66.260000000000005</v>
      </c>
      <c r="P137" s="4">
        <f>IF('Data 1Q Ahead Without Spaces'!T137&lt;5,0,IF('Data 1Q Ahead Without Spaces'!T137&lt;8,1,IF('Data 1Q Ahead Without Spaces'!T137&lt;11,2,IF('Data 1Q Ahead Without Spaces'!T137&lt;14,3,4))))</f>
        <v>3</v>
      </c>
      <c r="Q137" s="7">
        <v>4630.9480000000003</v>
      </c>
      <c r="R137" s="7">
        <f>VLOOKUP('Data 1Q Ahead Without Spaces'!W137,Industry!$A$1:$B$9,2,FALSE)</f>
        <v>0</v>
      </c>
    </row>
    <row r="138" spans="1:18" ht="14.25" customHeight="1" x14ac:dyDescent="0.35">
      <c r="A138" s="7">
        <f>IF('Data 1Q Ahead Without Spaces'!A138='Data 1Q Ahead Without Spaces'!A137,A137,A137+1)</f>
        <v>2</v>
      </c>
      <c r="B138" s="4">
        <v>3.71</v>
      </c>
      <c r="C138" s="4">
        <v>7.83</v>
      </c>
      <c r="D138" s="4">
        <v>6.3</v>
      </c>
      <c r="E138" s="4">
        <v>3.36</v>
      </c>
      <c r="F138" s="4">
        <v>2.88</v>
      </c>
      <c r="G138" s="4">
        <v>2.06</v>
      </c>
      <c r="H138" s="4">
        <v>94</v>
      </c>
      <c r="I138" s="4">
        <v>16</v>
      </c>
      <c r="J138" s="4">
        <v>361.21</v>
      </c>
      <c r="K138" s="4">
        <v>71.599999999999994</v>
      </c>
      <c r="L138" s="4">
        <v>57.78</v>
      </c>
      <c r="M138" s="3">
        <v>404.5</v>
      </c>
      <c r="N138" s="4">
        <v>80.180000000000007</v>
      </c>
      <c r="O138" s="4">
        <v>64.709999999999994</v>
      </c>
      <c r="P138" s="4">
        <f>IF('Data 1Q Ahead Without Spaces'!T138&lt;5,0,IF('Data 1Q Ahead Without Spaces'!T138&lt;8,1,IF('Data 1Q Ahead Without Spaces'!T138&lt;11,2,IF('Data 1Q Ahead Without Spaces'!T138&lt;14,3,4))))</f>
        <v>3</v>
      </c>
      <c r="Q138" s="7">
        <v>5129.7785999999996</v>
      </c>
      <c r="R138" s="7">
        <f>VLOOKUP('Data 1Q Ahead Without Spaces'!W138,Industry!$A$1:$B$9,2,FALSE)</f>
        <v>0</v>
      </c>
    </row>
    <row r="139" spans="1:18" ht="14.25" customHeight="1" x14ac:dyDescent="0.35">
      <c r="A139" s="7">
        <f>IF('Data 1Q Ahead Without Spaces'!A139='Data 1Q Ahead Without Spaces'!A138,A138,A138+1)</f>
        <v>2</v>
      </c>
      <c r="B139" s="4">
        <v>3.66</v>
      </c>
      <c r="C139" s="4">
        <v>6.93</v>
      </c>
      <c r="D139" s="4">
        <v>6.32</v>
      </c>
      <c r="E139" s="4">
        <v>3.16</v>
      </c>
      <c r="F139" s="4">
        <v>2.48</v>
      </c>
      <c r="G139" s="4">
        <v>1.74</v>
      </c>
      <c r="H139" s="4">
        <v>98.6</v>
      </c>
      <c r="I139" s="4">
        <v>16.34</v>
      </c>
      <c r="J139" s="4">
        <v>382.07</v>
      </c>
      <c r="K139" s="4">
        <v>78.819999999999993</v>
      </c>
      <c r="L139" s="4">
        <v>62.42</v>
      </c>
      <c r="M139" s="3">
        <v>384.74</v>
      </c>
      <c r="N139" s="4">
        <v>79.37</v>
      </c>
      <c r="O139" s="4">
        <v>62.85</v>
      </c>
      <c r="P139" s="4">
        <f>IF('Data 1Q Ahead Without Spaces'!T139&lt;5,0,IF('Data 1Q Ahead Without Spaces'!T139&lt;8,1,IF('Data 1Q Ahead Without Spaces'!T139&lt;11,2,IF('Data 1Q Ahead Without Spaces'!T139&lt;14,3,4))))</f>
        <v>3</v>
      </c>
      <c r="Q139" s="7">
        <v>5195.6175000000003</v>
      </c>
      <c r="R139" s="7">
        <f>VLOOKUP('Data 1Q Ahead Without Spaces'!W139,Industry!$A$1:$B$9,2,FALSE)</f>
        <v>0</v>
      </c>
    </row>
    <row r="140" spans="1:18" ht="14.25" customHeight="1" x14ac:dyDescent="0.35">
      <c r="A140" s="7">
        <f>IF('Data 1Q Ahead Without Spaces'!A140='Data 1Q Ahead Without Spaces'!A139,A139,A139+1)</f>
        <v>2</v>
      </c>
      <c r="B140" s="4">
        <v>3.71</v>
      </c>
      <c r="C140" s="4">
        <v>6.88</v>
      </c>
      <c r="D140" s="4">
        <v>6.52</v>
      </c>
      <c r="E140" s="4">
        <v>3.19</v>
      </c>
      <c r="F140" s="4">
        <v>2.2400000000000002</v>
      </c>
      <c r="G140" s="4">
        <v>1.74</v>
      </c>
      <c r="H140" s="4">
        <v>95.2</v>
      </c>
      <c r="I140" s="4">
        <v>14.3</v>
      </c>
      <c r="J140" s="4">
        <v>450.42</v>
      </c>
      <c r="K140" s="4">
        <v>81.8</v>
      </c>
      <c r="L140" s="4">
        <v>64.400000000000006</v>
      </c>
      <c r="M140" s="3">
        <v>450.65</v>
      </c>
      <c r="N140" s="4">
        <v>81.84</v>
      </c>
      <c r="O140" s="4">
        <v>64.430000000000007</v>
      </c>
      <c r="P140" s="4">
        <f>IF('Data 1Q Ahead Without Spaces'!T140&lt;5,0,IF('Data 1Q Ahead Without Spaces'!T140&lt;8,1,IF('Data 1Q Ahead Without Spaces'!T140&lt;11,2,IF('Data 1Q Ahead Without Spaces'!T140&lt;14,3,4))))</f>
        <v>3</v>
      </c>
      <c r="Q140" s="7">
        <v>4724.7407999999996</v>
      </c>
      <c r="R140" s="7">
        <f>VLOOKUP('Data 1Q Ahead Without Spaces'!W140,Industry!$A$1:$B$9,2,FALSE)</f>
        <v>0</v>
      </c>
    </row>
    <row r="141" spans="1:18" ht="14.25" customHeight="1" x14ac:dyDescent="0.35">
      <c r="A141" s="7">
        <f>IF('Data 1Q Ahead Without Spaces'!A141='Data 1Q Ahead Without Spaces'!A140,A140,A140+1)</f>
        <v>2</v>
      </c>
      <c r="B141" s="4">
        <v>3.61</v>
      </c>
      <c r="C141" s="4">
        <v>6.72</v>
      </c>
      <c r="D141" s="4">
        <v>6.4</v>
      </c>
      <c r="E141" s="4">
        <v>3.44</v>
      </c>
      <c r="F141" s="4">
        <v>2.23</v>
      </c>
      <c r="G141" s="4">
        <v>1.88</v>
      </c>
      <c r="H141" s="4">
        <v>92.9</v>
      </c>
      <c r="I141" s="4">
        <v>13.75</v>
      </c>
      <c r="J141" s="4">
        <v>474.69</v>
      </c>
      <c r="K141" s="4">
        <v>82.56</v>
      </c>
      <c r="L141" s="4">
        <v>65.28</v>
      </c>
      <c r="M141" s="3">
        <v>474.93</v>
      </c>
      <c r="N141" s="4">
        <v>82.61</v>
      </c>
      <c r="O141" s="4">
        <v>65.319999999999993</v>
      </c>
      <c r="P141" s="4">
        <f>IF('Data 1Q Ahead Without Spaces'!T141&lt;5,0,IF('Data 1Q Ahead Without Spaces'!T141&lt;8,1,IF('Data 1Q Ahead Without Spaces'!T141&lt;11,2,IF('Data 1Q Ahead Without Spaces'!T141&lt;14,3,4))))</f>
        <v>3</v>
      </c>
      <c r="Q141" s="7">
        <v>4172.2448000000004</v>
      </c>
      <c r="R141" s="7">
        <f>VLOOKUP('Data 1Q Ahead Without Spaces'!W141,Industry!$A$1:$B$9,2,FALSE)</f>
        <v>0</v>
      </c>
    </row>
    <row r="142" spans="1:18" ht="14.25" customHeight="1" x14ac:dyDescent="0.35">
      <c r="A142" s="7">
        <f>IF('Data 1Q Ahead Without Spaces'!A142='Data 1Q Ahead Without Spaces'!A141,A141,A141+1)</f>
        <v>2</v>
      </c>
      <c r="B142" s="4">
        <v>3.64</v>
      </c>
      <c r="C142" s="4">
        <v>7.02</v>
      </c>
      <c r="D142" s="4">
        <v>6.69</v>
      </c>
      <c r="E142" s="4">
        <v>3.36</v>
      </c>
      <c r="F142" s="4">
        <v>2.83</v>
      </c>
      <c r="G142" s="4">
        <v>1.81</v>
      </c>
      <c r="H142" s="4">
        <v>90.9</v>
      </c>
      <c r="I142" s="4">
        <v>13.18</v>
      </c>
      <c r="J142" s="4">
        <v>505.14</v>
      </c>
      <c r="K142" s="4">
        <v>83.42</v>
      </c>
      <c r="L142" s="4">
        <v>66.59</v>
      </c>
      <c r="M142" s="3">
        <v>505.55</v>
      </c>
      <c r="N142" s="4">
        <v>83.49</v>
      </c>
      <c r="O142" s="4">
        <v>66.650000000000006</v>
      </c>
      <c r="P142" s="4">
        <f>IF('Data 1Q Ahead Without Spaces'!T142&lt;5,0,IF('Data 1Q Ahead Without Spaces'!T142&lt;8,1,IF('Data 1Q Ahead Without Spaces'!T142&lt;11,2,IF('Data 1Q Ahead Without Spaces'!T142&lt;14,3,4))))</f>
        <v>3</v>
      </c>
      <c r="Q142" s="7">
        <v>3424.2927</v>
      </c>
      <c r="R142" s="7">
        <f>VLOOKUP('Data 1Q Ahead Without Spaces'!W142,Industry!$A$1:$B$9,2,FALSE)</f>
        <v>0</v>
      </c>
    </row>
    <row r="143" spans="1:18" ht="14.25" customHeight="1" x14ac:dyDescent="0.35">
      <c r="A143" s="7">
        <f>IF('Data 1Q Ahead Without Spaces'!A143='Data 1Q Ahead Without Spaces'!A142,A142,A142+1)</f>
        <v>2</v>
      </c>
      <c r="B143" s="4">
        <v>3.7</v>
      </c>
      <c r="C143" s="4">
        <v>7.12</v>
      </c>
      <c r="D143" s="4">
        <v>6.85</v>
      </c>
      <c r="E143" s="4">
        <v>3.38</v>
      </c>
      <c r="F143" s="4">
        <v>2.54</v>
      </c>
      <c r="G143" s="4">
        <v>1.79</v>
      </c>
      <c r="H143" s="4">
        <v>90.7</v>
      </c>
      <c r="I143" s="4">
        <v>11.84</v>
      </c>
      <c r="J143" s="4">
        <v>571.71</v>
      </c>
      <c r="K143" s="4">
        <v>85.05</v>
      </c>
      <c r="L143" s="4">
        <v>67.680000000000007</v>
      </c>
      <c r="M143" s="3">
        <v>572.16999999999996</v>
      </c>
      <c r="N143" s="4">
        <v>85.12</v>
      </c>
      <c r="O143" s="4">
        <v>67.739999999999995</v>
      </c>
      <c r="P143" s="4">
        <f>IF('Data 1Q Ahead Without Spaces'!T143&lt;5,0,IF('Data 1Q Ahead Without Spaces'!T143&lt;8,1,IF('Data 1Q Ahead Without Spaces'!T143&lt;11,2,IF('Data 1Q Ahead Without Spaces'!T143&lt;14,3,4))))</f>
        <v>3</v>
      </c>
      <c r="Q143" s="7">
        <v>3610.8941</v>
      </c>
      <c r="R143" s="7">
        <f>VLOOKUP('Data 1Q Ahead Without Spaces'!W143,Industry!$A$1:$B$9,2,FALSE)</f>
        <v>0</v>
      </c>
    </row>
    <row r="144" spans="1:18" ht="14.25" customHeight="1" x14ac:dyDescent="0.35">
      <c r="A144" s="7">
        <f>IF('Data 1Q Ahead Without Spaces'!A144='Data 1Q Ahead Without Spaces'!A143,A143,A143+1)</f>
        <v>2</v>
      </c>
      <c r="B144" s="4">
        <v>3.78</v>
      </c>
      <c r="C144" s="4">
        <v>7.14</v>
      </c>
      <c r="D144" s="4">
        <v>7</v>
      </c>
      <c r="E144" s="4">
        <v>3.34</v>
      </c>
      <c r="F144" s="4">
        <v>2.4500000000000002</v>
      </c>
      <c r="G144" s="4">
        <v>1.82</v>
      </c>
      <c r="H144" s="4">
        <v>90.3</v>
      </c>
      <c r="I144" s="4">
        <v>10.46</v>
      </c>
      <c r="J144" s="4">
        <v>659.37</v>
      </c>
      <c r="K144" s="4">
        <v>86.77</v>
      </c>
      <c r="L144" s="4">
        <v>68.959999999999994</v>
      </c>
      <c r="M144" s="3">
        <v>659.91</v>
      </c>
      <c r="N144" s="4">
        <v>86.84</v>
      </c>
      <c r="O144" s="4">
        <v>69.02</v>
      </c>
      <c r="P144" s="4">
        <f>IF('Data 1Q Ahead Without Spaces'!T144&lt;5,0,IF('Data 1Q Ahead Without Spaces'!T144&lt;8,1,IF('Data 1Q Ahead Without Spaces'!T144&lt;11,2,IF('Data 1Q Ahead Without Spaces'!T144&lt;14,3,4))))</f>
        <v>3</v>
      </c>
      <c r="Q144" s="7">
        <v>3581.6750000000002</v>
      </c>
      <c r="R144" s="7">
        <f>VLOOKUP('Data 1Q Ahead Without Spaces'!W144,Industry!$A$1:$B$9,2,FALSE)</f>
        <v>0</v>
      </c>
    </row>
    <row r="145" spans="1:18" ht="14.25" customHeight="1" x14ac:dyDescent="0.35">
      <c r="A145" s="7">
        <f>IF('Data 1Q Ahead Without Spaces'!A145='Data 1Q Ahead Without Spaces'!A144,A144,A144+1)</f>
        <v>2</v>
      </c>
      <c r="B145" s="4">
        <v>3.79</v>
      </c>
      <c r="C145" s="4">
        <v>7.36</v>
      </c>
      <c r="D145" s="4">
        <v>7.1</v>
      </c>
      <c r="E145" s="4">
        <v>3.2</v>
      </c>
      <c r="F145" s="4">
        <v>2.2799999999999998</v>
      </c>
      <c r="G145" s="4">
        <v>1.67</v>
      </c>
      <c r="H145" s="4">
        <v>90.7</v>
      </c>
      <c r="I145" s="4">
        <v>7.53</v>
      </c>
      <c r="J145" s="4">
        <v>891.55</v>
      </c>
      <c r="K145" s="4">
        <v>89.85</v>
      </c>
      <c r="L145" s="4">
        <v>68.540000000000006</v>
      </c>
      <c r="M145" s="3">
        <v>892.28</v>
      </c>
      <c r="N145" s="4">
        <v>89.92</v>
      </c>
      <c r="O145" s="4">
        <v>68.599999999999994</v>
      </c>
      <c r="P145" s="4">
        <f>IF('Data 1Q Ahead Without Spaces'!T145&lt;5,0,IF('Data 1Q Ahead Without Spaces'!T145&lt;8,1,IF('Data 1Q Ahead Without Spaces'!T145&lt;11,2,IF('Data 1Q Ahead Without Spaces'!T145&lt;14,3,4))))</f>
        <v>3</v>
      </c>
      <c r="Q145" s="7">
        <v>2720.8843999999999</v>
      </c>
      <c r="R145" s="7">
        <f>VLOOKUP('Data 1Q Ahead Without Spaces'!W145,Industry!$A$1:$B$9,2,FALSE)</f>
        <v>0</v>
      </c>
    </row>
    <row r="146" spans="1:18" ht="14.25" customHeight="1" x14ac:dyDescent="0.35">
      <c r="A146" s="7">
        <f>IF('Data 1Q Ahead Without Spaces'!A146='Data 1Q Ahead Without Spaces'!A145,A145,A145+1)</f>
        <v>2</v>
      </c>
      <c r="B146" s="4">
        <v>3.87</v>
      </c>
      <c r="C146" s="4">
        <v>7.65</v>
      </c>
      <c r="D146" s="4">
        <v>7.36</v>
      </c>
      <c r="E146" s="4">
        <v>3.12</v>
      </c>
      <c r="F146" s="4">
        <v>2.5099999999999998</v>
      </c>
      <c r="G146" s="4">
        <v>1.57</v>
      </c>
      <c r="H146" s="4">
        <v>88.7</v>
      </c>
      <c r="I146" s="4">
        <v>7.09</v>
      </c>
      <c r="J146" s="4">
        <v>957.19</v>
      </c>
      <c r="K146" s="4">
        <v>90.47</v>
      </c>
      <c r="L146" s="4">
        <v>69.42</v>
      </c>
      <c r="M146" s="3">
        <v>957.97</v>
      </c>
      <c r="N146" s="4">
        <v>90.55</v>
      </c>
      <c r="O146" s="4">
        <v>69.48</v>
      </c>
      <c r="P146" s="4">
        <f>IF('Data 1Q Ahead Without Spaces'!T146&lt;5,0,IF('Data 1Q Ahead Without Spaces'!T146&lt;8,1,IF('Data 1Q Ahead Without Spaces'!T146&lt;11,2,IF('Data 1Q Ahead Without Spaces'!T146&lt;14,3,4))))</f>
        <v>3</v>
      </c>
      <c r="Q146" s="7">
        <v>2242.7734999999998</v>
      </c>
      <c r="R146" s="7">
        <f>VLOOKUP('Data 1Q Ahead Without Spaces'!W146,Industry!$A$1:$B$9,2,FALSE)</f>
        <v>0</v>
      </c>
    </row>
    <row r="147" spans="1:18" ht="14.25" customHeight="1" x14ac:dyDescent="0.35">
      <c r="A147" s="7">
        <f>IF('Data 1Q Ahead Without Spaces'!A147='Data 1Q Ahead Without Spaces'!A146,A146,A146+1)</f>
        <v>2</v>
      </c>
      <c r="B147" s="4">
        <v>3.95</v>
      </c>
      <c r="C147" s="4">
        <v>8.36</v>
      </c>
      <c r="D147" s="4">
        <v>7.59</v>
      </c>
      <c r="E147" s="4">
        <v>2.73</v>
      </c>
      <c r="F147" s="4">
        <v>2.17</v>
      </c>
      <c r="G147" s="4">
        <v>1.38</v>
      </c>
      <c r="H147" s="4">
        <v>98.7</v>
      </c>
      <c r="I147" s="4">
        <v>6.24</v>
      </c>
      <c r="J147" s="4">
        <v>1103.4000000000001</v>
      </c>
      <c r="K147" s="4">
        <v>91.57</v>
      </c>
      <c r="L147" s="4">
        <v>70.459999999999994</v>
      </c>
      <c r="M147" s="3">
        <v>1105.02</v>
      </c>
      <c r="N147" s="4">
        <v>91.7</v>
      </c>
      <c r="O147" s="4">
        <v>70.56</v>
      </c>
      <c r="P147" s="4">
        <f>IF('Data 1Q Ahead Without Spaces'!T147&lt;5,0,IF('Data 1Q Ahead Without Spaces'!T147&lt;8,1,IF('Data 1Q Ahead Without Spaces'!T147&lt;11,2,IF('Data 1Q Ahead Without Spaces'!T147&lt;14,3,4))))</f>
        <v>3</v>
      </c>
      <c r="Q147" s="7">
        <v>2230.2718</v>
      </c>
      <c r="R147" s="7">
        <f>VLOOKUP('Data 1Q Ahead Without Spaces'!W147,Industry!$A$1:$B$9,2,FALSE)</f>
        <v>0</v>
      </c>
    </row>
    <row r="148" spans="1:18" ht="14.25" customHeight="1" x14ac:dyDescent="0.35">
      <c r="A148" s="7">
        <f>IF('Data 1Q Ahead Without Spaces'!A148='Data 1Q Ahead Without Spaces'!A147,A147,A147+1)</f>
        <v>2</v>
      </c>
      <c r="B148" s="4">
        <v>4.0199999999999996</v>
      </c>
      <c r="C148" s="4">
        <v>8.17</v>
      </c>
      <c r="D148" s="4">
        <v>7.44</v>
      </c>
      <c r="E148" s="4">
        <v>2.85</v>
      </c>
      <c r="F148" s="4">
        <v>2.29</v>
      </c>
      <c r="G148" s="4">
        <v>1.79</v>
      </c>
      <c r="H148" s="4">
        <v>96.6</v>
      </c>
      <c r="I148" s="4">
        <v>5.97</v>
      </c>
      <c r="J148" s="4">
        <v>1142.25</v>
      </c>
      <c r="K148" s="4">
        <v>91.83</v>
      </c>
      <c r="L148" s="4">
        <v>69.98</v>
      </c>
      <c r="M148" s="3">
        <v>1143.94</v>
      </c>
      <c r="N148" s="4">
        <v>91.96</v>
      </c>
      <c r="O148" s="4">
        <v>70.08</v>
      </c>
      <c r="P148" s="4">
        <f>IF('Data 1Q Ahead Without Spaces'!T148&lt;5,0,IF('Data 1Q Ahead Without Spaces'!T148&lt;8,1,IF('Data 1Q Ahead Without Spaces'!T148&lt;11,2,IF('Data 1Q Ahead Without Spaces'!T148&lt;14,3,4))))</f>
        <v>3</v>
      </c>
      <c r="Q148" s="7">
        <v>2354.9456</v>
      </c>
      <c r="R148" s="7">
        <f>VLOOKUP('Data 1Q Ahead Without Spaces'!W148,Industry!$A$1:$B$9,2,FALSE)</f>
        <v>0</v>
      </c>
    </row>
    <row r="149" spans="1:18" ht="14.25" customHeight="1" x14ac:dyDescent="0.35">
      <c r="A149" s="7">
        <f>IF('Data 1Q Ahead Without Spaces'!A149='Data 1Q Ahead Without Spaces'!A148,A148,A148+1)</f>
        <v>2</v>
      </c>
      <c r="B149" s="4">
        <v>4.0999999999999996</v>
      </c>
      <c r="C149" s="4">
        <v>7.92</v>
      </c>
      <c r="D149" s="4">
        <v>7.33</v>
      </c>
      <c r="E149" s="4">
        <v>2.76</v>
      </c>
      <c r="F149" s="4">
        <v>1.79</v>
      </c>
      <c r="G149" s="4">
        <v>1.67</v>
      </c>
      <c r="H149" s="4">
        <v>94.2</v>
      </c>
      <c r="I149" s="4">
        <v>4.76</v>
      </c>
      <c r="J149" s="4">
        <v>1413.91</v>
      </c>
      <c r="K149" s="4">
        <v>93.26</v>
      </c>
      <c r="L149" s="4">
        <v>69.7</v>
      </c>
      <c r="M149" s="3">
        <v>1416.04</v>
      </c>
      <c r="N149" s="4">
        <v>93.4</v>
      </c>
      <c r="O149" s="4">
        <v>69.8</v>
      </c>
      <c r="P149" s="4">
        <f>IF('Data 1Q Ahead Without Spaces'!T149&lt;5,0,IF('Data 1Q Ahead Without Spaces'!T149&lt;8,1,IF('Data 1Q Ahead Without Spaces'!T149&lt;11,2,IF('Data 1Q Ahead Without Spaces'!T149&lt;14,3,4))))</f>
        <v>3</v>
      </c>
      <c r="Q149" s="7">
        <v>2439.2817</v>
      </c>
      <c r="R149" s="7">
        <f>VLOOKUP('Data 1Q Ahead Without Spaces'!W149,Industry!$A$1:$B$9,2,FALSE)</f>
        <v>0</v>
      </c>
    </row>
    <row r="150" spans="1:18" ht="14.25" customHeight="1" x14ac:dyDescent="0.35">
      <c r="A150" s="7">
        <f>IF('Data 1Q Ahead Without Spaces'!A150='Data 1Q Ahead Without Spaces'!A149,A149,A149+1)</f>
        <v>2</v>
      </c>
      <c r="B150" s="4">
        <v>4.1900000000000004</v>
      </c>
      <c r="C150" s="4">
        <v>7.64</v>
      </c>
      <c r="D150" s="4">
        <v>7.12</v>
      </c>
      <c r="E150" s="4">
        <v>2.8</v>
      </c>
      <c r="F150" s="4">
        <v>2.06</v>
      </c>
      <c r="G150" s="4">
        <v>1.73</v>
      </c>
      <c r="H150" s="4">
        <v>93.8</v>
      </c>
      <c r="I150" s="4">
        <v>4.37</v>
      </c>
      <c r="J150" s="4">
        <v>1559.17</v>
      </c>
      <c r="K150" s="4">
        <v>93.84</v>
      </c>
      <c r="L150" s="4">
        <v>70.599999999999994</v>
      </c>
      <c r="M150" s="3">
        <v>1561.52</v>
      </c>
      <c r="N150" s="4">
        <v>93.98</v>
      </c>
      <c r="O150" s="4">
        <v>70.709999999999994</v>
      </c>
      <c r="P150" s="4">
        <f>IF('Data 1Q Ahead Without Spaces'!T150&lt;5,0,IF('Data 1Q Ahead Without Spaces'!T150&lt;8,1,IF('Data 1Q Ahead Without Spaces'!T150&lt;11,2,IF('Data 1Q Ahead Without Spaces'!T150&lt;14,3,4))))</f>
        <v>3</v>
      </c>
      <c r="Q150" s="7">
        <v>2331.7703999999999</v>
      </c>
      <c r="R150" s="7">
        <f>VLOOKUP('Data 1Q Ahead Without Spaces'!W150,Industry!$A$1:$B$9,2,FALSE)</f>
        <v>0</v>
      </c>
    </row>
    <row r="151" spans="1:18" ht="14.25" customHeight="1" x14ac:dyDescent="0.35">
      <c r="A151" s="7">
        <f>IF('Data 1Q Ahead Without Spaces'!A151='Data 1Q Ahead Without Spaces'!A150,A150,A150+1)</f>
        <v>2</v>
      </c>
      <c r="B151" s="4">
        <v>4.42</v>
      </c>
      <c r="C151" s="4">
        <v>7.65</v>
      </c>
      <c r="D151" s="4">
        <v>7.28</v>
      </c>
      <c r="E151" s="4">
        <v>2.52</v>
      </c>
      <c r="F151" s="4">
        <v>1.6</v>
      </c>
      <c r="G151" s="4">
        <v>1.45</v>
      </c>
      <c r="H151" s="4">
        <v>94</v>
      </c>
      <c r="I151" s="4">
        <v>3.82</v>
      </c>
      <c r="J151" s="4">
        <v>1767.31</v>
      </c>
      <c r="K151" s="4">
        <v>94.51</v>
      </c>
      <c r="L151" s="4">
        <v>70.61</v>
      </c>
      <c r="M151" s="3">
        <v>1769.96</v>
      </c>
      <c r="N151" s="4">
        <v>94.65</v>
      </c>
      <c r="O151" s="4">
        <v>70.72</v>
      </c>
      <c r="P151" s="4">
        <f>IF('Data 1Q Ahead Without Spaces'!T151&lt;5,0,IF('Data 1Q Ahead Without Spaces'!T151&lt;8,1,IF('Data 1Q Ahead Without Spaces'!T151&lt;11,2,IF('Data 1Q Ahead Without Spaces'!T151&lt;14,3,4))))</f>
        <v>3</v>
      </c>
      <c r="Q151" s="7">
        <v>2228.2170999999998</v>
      </c>
      <c r="R151" s="7">
        <f>VLOOKUP('Data 1Q Ahead Without Spaces'!W151,Industry!$A$1:$B$9,2,FALSE)</f>
        <v>0</v>
      </c>
    </row>
    <row r="152" spans="1:18" ht="14.25" customHeight="1" x14ac:dyDescent="0.35">
      <c r="A152" s="7">
        <f>IF('Data 1Q Ahead Without Spaces'!A152='Data 1Q Ahead Without Spaces'!A151,A151,A151+1)</f>
        <v>2</v>
      </c>
      <c r="B152" s="4">
        <v>5.93</v>
      </c>
      <c r="C152" s="4">
        <v>11.98</v>
      </c>
      <c r="D152" s="4">
        <v>11.47</v>
      </c>
      <c r="E152" s="4">
        <v>3.44</v>
      </c>
      <c r="F152" s="4">
        <v>2.4</v>
      </c>
      <c r="G152" s="4">
        <v>1.4</v>
      </c>
      <c r="H152" s="4">
        <v>166.6</v>
      </c>
      <c r="I152" s="4">
        <v>29.57</v>
      </c>
      <c r="J152" s="4">
        <v>153.38999999999999</v>
      </c>
      <c r="K152" s="4">
        <v>60.18</v>
      </c>
      <c r="L152" s="4">
        <v>45.47</v>
      </c>
      <c r="M152" s="3">
        <v>154.88999999999999</v>
      </c>
      <c r="N152" s="4">
        <v>60.77</v>
      </c>
      <c r="O152" s="4">
        <v>45.91</v>
      </c>
      <c r="P152" s="4">
        <f>IF('Data 1Q Ahead Without Spaces'!T152&lt;5,0,IF('Data 1Q Ahead Without Spaces'!T152&lt;8,1,IF('Data 1Q Ahead Without Spaces'!T152&lt;11,2,IF('Data 1Q Ahead Without Spaces'!T152&lt;14,3,4))))</f>
        <v>3</v>
      </c>
      <c r="Q152" s="7">
        <v>8120.0240999999996</v>
      </c>
      <c r="R152" s="7">
        <f>VLOOKUP('Data 1Q Ahead Without Spaces'!W152,Industry!$A$1:$B$9,2,FALSE)</f>
        <v>0</v>
      </c>
    </row>
    <row r="153" spans="1:18" ht="14.25" customHeight="1" x14ac:dyDescent="0.35">
      <c r="A153" s="7">
        <f>IF('Data 1Q Ahead Without Spaces'!A153='Data 1Q Ahead Without Spaces'!A152,A152,A152+1)</f>
        <v>2</v>
      </c>
      <c r="B153" s="4">
        <v>4.8099999999999996</v>
      </c>
      <c r="C153" s="4">
        <v>10.7</v>
      </c>
      <c r="D153" s="4">
        <v>10.38</v>
      </c>
      <c r="E153" s="4">
        <v>3.54</v>
      </c>
      <c r="F153" s="4">
        <v>2.06</v>
      </c>
      <c r="G153" s="4">
        <v>1.43</v>
      </c>
      <c r="H153" s="4">
        <v>167.5</v>
      </c>
      <c r="I153" s="4">
        <v>29.05</v>
      </c>
      <c r="J153" s="4">
        <v>153.25</v>
      </c>
      <c r="K153" s="4">
        <v>59.26</v>
      </c>
      <c r="L153" s="4">
        <v>44.63</v>
      </c>
      <c r="M153" s="3">
        <v>158.62</v>
      </c>
      <c r="N153" s="4">
        <v>61.33</v>
      </c>
      <c r="O153" s="4">
        <v>46.19</v>
      </c>
      <c r="P153" s="4">
        <f>IF('Data 1Q Ahead Without Spaces'!T153&lt;5,0,IF('Data 1Q Ahead Without Spaces'!T153&lt;8,1,IF('Data 1Q Ahead Without Spaces'!T153&lt;11,2,IF('Data 1Q Ahead Without Spaces'!T153&lt;14,3,4))))</f>
        <v>3</v>
      </c>
      <c r="Q153" s="7">
        <v>9670.2091999999993</v>
      </c>
      <c r="R153" s="7">
        <f>VLOOKUP('Data 1Q Ahead Without Spaces'!W153,Industry!$A$1:$B$9,2,FALSE)</f>
        <v>0</v>
      </c>
    </row>
    <row r="154" spans="1:18" ht="14.25" customHeight="1" x14ac:dyDescent="0.35">
      <c r="A154" s="7">
        <f>IF('Data 1Q Ahead Without Spaces'!A154='Data 1Q Ahead Without Spaces'!A153,A153,A153+1)</f>
        <v>2</v>
      </c>
      <c r="B154" s="4">
        <v>3.94</v>
      </c>
      <c r="C154" s="4">
        <v>9.6</v>
      </c>
      <c r="D154" s="4">
        <v>9.19</v>
      </c>
      <c r="E154" s="4">
        <v>3.59</v>
      </c>
      <c r="F154" s="4">
        <v>2.35</v>
      </c>
      <c r="G154" s="4">
        <v>1.5</v>
      </c>
      <c r="H154" s="4">
        <v>167.4</v>
      </c>
      <c r="I154" s="4">
        <v>28.51</v>
      </c>
      <c r="J154" s="4">
        <v>157.18</v>
      </c>
      <c r="K154" s="4">
        <v>59.83</v>
      </c>
      <c r="L154" s="4">
        <v>44.92</v>
      </c>
      <c r="M154" s="3">
        <v>162.69</v>
      </c>
      <c r="N154" s="4">
        <v>61.93</v>
      </c>
      <c r="O154" s="4">
        <v>46.49</v>
      </c>
      <c r="P154" s="4">
        <f>IF('Data 1Q Ahead Without Spaces'!T154&lt;5,0,IF('Data 1Q Ahead Without Spaces'!T154&lt;8,1,IF('Data 1Q Ahead Without Spaces'!T154&lt;11,2,IF('Data 1Q Ahead Without Spaces'!T154&lt;14,3,4))))</f>
        <v>3</v>
      </c>
      <c r="Q154" s="7">
        <v>8180.7494999999999</v>
      </c>
      <c r="R154" s="7">
        <f>VLOOKUP('Data 1Q Ahead Without Spaces'!W154,Industry!$A$1:$B$9,2,FALSE)</f>
        <v>0</v>
      </c>
    </row>
    <row r="155" spans="1:18" ht="14.25" customHeight="1" x14ac:dyDescent="0.35">
      <c r="A155" s="7">
        <f>IF('Data 1Q Ahead Without Spaces'!A155='Data 1Q Ahead Without Spaces'!A154,A154,A154+1)</f>
        <v>2</v>
      </c>
      <c r="B155" s="4">
        <v>3.36</v>
      </c>
      <c r="C155" s="4">
        <v>8.51</v>
      </c>
      <c r="D155" s="4">
        <v>8.27</v>
      </c>
      <c r="E155" s="4">
        <v>3.58</v>
      </c>
      <c r="F155" s="4">
        <v>2.2400000000000002</v>
      </c>
      <c r="G155" s="4">
        <v>1.43</v>
      </c>
      <c r="H155" s="4">
        <v>166.9</v>
      </c>
      <c r="I155" s="4">
        <v>27.86</v>
      </c>
      <c r="J155" s="4">
        <v>161.91</v>
      </c>
      <c r="K155" s="4">
        <v>60.86</v>
      </c>
      <c r="L155" s="4">
        <v>45.23</v>
      </c>
      <c r="M155" s="3">
        <v>166.03</v>
      </c>
      <c r="N155" s="4">
        <v>62.41</v>
      </c>
      <c r="O155" s="4">
        <v>46.38</v>
      </c>
      <c r="P155" s="4">
        <f>IF('Data 1Q Ahead Without Spaces'!T155&lt;5,0,IF('Data 1Q Ahead Without Spaces'!T155&lt;8,1,IF('Data 1Q Ahead Without Spaces'!T155&lt;11,2,IF('Data 1Q Ahead Without Spaces'!T155&lt;14,3,4))))</f>
        <v>3</v>
      </c>
      <c r="Q155" s="7">
        <v>8031.5384000000004</v>
      </c>
      <c r="R155" s="7">
        <f>VLOOKUP('Data 1Q Ahead Without Spaces'!W155,Industry!$A$1:$B$9,2,FALSE)</f>
        <v>0</v>
      </c>
    </row>
    <row r="156" spans="1:18" ht="14.25" customHeight="1" x14ac:dyDescent="0.35">
      <c r="A156" s="7">
        <f>IF('Data 1Q Ahead Without Spaces'!A156='Data 1Q Ahead Without Spaces'!A155,A155,A155+1)</f>
        <v>2</v>
      </c>
      <c r="B156" s="4">
        <v>3.44</v>
      </c>
      <c r="C156" s="4">
        <v>9.02</v>
      </c>
      <c r="D156" s="4">
        <v>8.7899999999999991</v>
      </c>
      <c r="E156" s="4">
        <v>3.21</v>
      </c>
      <c r="F156" s="4">
        <v>1.6</v>
      </c>
      <c r="G156" s="4">
        <v>1.0900000000000001</v>
      </c>
      <c r="H156" s="4">
        <v>165.8</v>
      </c>
      <c r="I156" s="4">
        <v>27.22</v>
      </c>
      <c r="J156" s="4">
        <v>170.65</v>
      </c>
      <c r="K156" s="4">
        <v>62.84</v>
      </c>
      <c r="L156" s="4">
        <v>46.59</v>
      </c>
      <c r="M156" s="3">
        <v>171.56</v>
      </c>
      <c r="N156" s="4">
        <v>63.18</v>
      </c>
      <c r="O156" s="4">
        <v>46.84</v>
      </c>
      <c r="P156" s="4">
        <f>IF('Data 1Q Ahead Without Spaces'!T156&lt;5,0,IF('Data 1Q Ahead Without Spaces'!T156&lt;8,1,IF('Data 1Q Ahead Without Spaces'!T156&lt;11,2,IF('Data 1Q Ahead Without Spaces'!T156&lt;14,3,4))))</f>
        <v>3</v>
      </c>
      <c r="Q156" s="7">
        <v>6080.2870999999996</v>
      </c>
      <c r="R156" s="7">
        <f>VLOOKUP('Data 1Q Ahead Without Spaces'!W156,Industry!$A$1:$B$9,2,FALSE)</f>
        <v>0</v>
      </c>
    </row>
    <row r="157" spans="1:18" ht="14.25" customHeight="1" x14ac:dyDescent="0.35">
      <c r="A157" s="7">
        <f>IF('Data 1Q Ahead Without Spaces'!A157='Data 1Q Ahead Without Spaces'!A156,A156,A156+1)</f>
        <v>2</v>
      </c>
      <c r="B157" s="4">
        <v>3.46</v>
      </c>
      <c r="C157" s="4">
        <v>9.23</v>
      </c>
      <c r="D157" s="4">
        <v>8.86</v>
      </c>
      <c r="E157" s="4">
        <v>3.46</v>
      </c>
      <c r="F157" s="4">
        <v>2.7</v>
      </c>
      <c r="G157" s="4">
        <v>1.4</v>
      </c>
      <c r="H157" s="4">
        <v>165.2</v>
      </c>
      <c r="I157" s="4">
        <v>25.52</v>
      </c>
      <c r="J157" s="4">
        <v>183.61</v>
      </c>
      <c r="K157" s="4">
        <v>64.260000000000005</v>
      </c>
      <c r="L157" s="4">
        <v>47</v>
      </c>
      <c r="M157" s="3">
        <v>185.72</v>
      </c>
      <c r="N157" s="4">
        <v>65</v>
      </c>
      <c r="O157" s="4">
        <v>47.53</v>
      </c>
      <c r="P157" s="4">
        <f>IF('Data 1Q Ahead Without Spaces'!T157&lt;5,0,IF('Data 1Q Ahead Without Spaces'!T157&lt;8,1,IF('Data 1Q Ahead Without Spaces'!T157&lt;11,2,IF('Data 1Q Ahead Without Spaces'!T157&lt;14,3,4))))</f>
        <v>3</v>
      </c>
      <c r="Q157" s="7">
        <v>5124.9092000000001</v>
      </c>
      <c r="R157" s="7">
        <f>VLOOKUP('Data 1Q Ahead Without Spaces'!W157,Industry!$A$1:$B$9,2,FALSE)</f>
        <v>0</v>
      </c>
    </row>
    <row r="158" spans="1:18" ht="14.25" customHeight="1" x14ac:dyDescent="0.35">
      <c r="A158" s="7">
        <f>IF('Data 1Q Ahead Without Spaces'!A158='Data 1Q Ahead Without Spaces'!A157,A157,A157+1)</f>
        <v>2</v>
      </c>
      <c r="B158" s="4">
        <v>3.5</v>
      </c>
      <c r="C158" s="4">
        <v>9.67</v>
      </c>
      <c r="D158" s="4">
        <v>9.24</v>
      </c>
      <c r="E158" s="4">
        <v>3.43</v>
      </c>
      <c r="F158" s="4">
        <v>2.0699999999999998</v>
      </c>
      <c r="G158" s="4">
        <v>1.26</v>
      </c>
      <c r="H158" s="4">
        <v>164.9</v>
      </c>
      <c r="I158" s="4">
        <v>25.48</v>
      </c>
      <c r="J158" s="4">
        <v>173.06</v>
      </c>
      <c r="K158" s="4">
        <v>60.01</v>
      </c>
      <c r="L158" s="4">
        <v>44.22</v>
      </c>
      <c r="M158" s="3">
        <v>188.39</v>
      </c>
      <c r="N158" s="4">
        <v>65.319999999999993</v>
      </c>
      <c r="O158" s="4">
        <v>48.14</v>
      </c>
      <c r="P158" s="4">
        <f>IF('Data 1Q Ahead Without Spaces'!T158&lt;5,0,IF('Data 1Q Ahead Without Spaces'!T158&lt;8,1,IF('Data 1Q Ahead Without Spaces'!T158&lt;11,2,IF('Data 1Q Ahead Without Spaces'!T158&lt;14,3,4))))</f>
        <v>3</v>
      </c>
      <c r="Q158" s="7">
        <v>4163.7950000000001</v>
      </c>
      <c r="R158" s="7">
        <f>VLOOKUP('Data 1Q Ahead Without Spaces'!W158,Industry!$A$1:$B$9,2,FALSE)</f>
        <v>0</v>
      </c>
    </row>
    <row r="159" spans="1:18" ht="14.25" customHeight="1" x14ac:dyDescent="0.35">
      <c r="A159" s="7">
        <f>IF('Data 1Q Ahead Without Spaces'!A159='Data 1Q Ahead Without Spaces'!A158,A158,A158+1)</f>
        <v>2</v>
      </c>
      <c r="B159" s="4">
        <v>3.51</v>
      </c>
      <c r="C159" s="4">
        <v>9.34</v>
      </c>
      <c r="D159" s="4">
        <v>8.8800000000000008</v>
      </c>
      <c r="E159" s="4">
        <v>3.34</v>
      </c>
      <c r="F159" s="4">
        <v>2.2999999999999998</v>
      </c>
      <c r="G159" s="4">
        <v>1.56</v>
      </c>
      <c r="H159" s="4">
        <v>172.1</v>
      </c>
      <c r="I159" s="4">
        <v>25.17</v>
      </c>
      <c r="J159" s="4">
        <v>177.08</v>
      </c>
      <c r="K159" s="4">
        <v>60.79</v>
      </c>
      <c r="L159" s="4">
        <v>44.74</v>
      </c>
      <c r="M159" s="3">
        <v>191.32</v>
      </c>
      <c r="N159" s="4">
        <v>65.67</v>
      </c>
      <c r="O159" s="4">
        <v>48.33</v>
      </c>
      <c r="P159" s="4">
        <f>IF('Data 1Q Ahead Without Spaces'!T159&lt;5,0,IF('Data 1Q Ahead Without Spaces'!T159&lt;8,1,IF('Data 1Q Ahead Without Spaces'!T159&lt;11,2,IF('Data 1Q Ahead Without Spaces'!T159&lt;14,3,4))))</f>
        <v>3</v>
      </c>
      <c r="Q159" s="7">
        <v>3824.2588000000001</v>
      </c>
      <c r="R159" s="7">
        <f>VLOOKUP('Data 1Q Ahead Without Spaces'!W159,Industry!$A$1:$B$9,2,FALSE)</f>
        <v>0</v>
      </c>
    </row>
    <row r="160" spans="1:18" ht="14.25" customHeight="1" x14ac:dyDescent="0.35">
      <c r="A160" s="7">
        <f>IF('Data 1Q Ahead Without Spaces'!A160='Data 1Q Ahead Without Spaces'!A159,A159,A159+1)</f>
        <v>2</v>
      </c>
      <c r="B160" s="4">
        <v>3.39</v>
      </c>
      <c r="C160" s="4">
        <v>9.02</v>
      </c>
      <c r="D160" s="4">
        <v>7.9</v>
      </c>
      <c r="E160" s="4">
        <v>3.33</v>
      </c>
      <c r="F160" s="4">
        <v>2.14</v>
      </c>
      <c r="G160" s="4">
        <v>1.6</v>
      </c>
      <c r="H160" s="4">
        <v>172.2</v>
      </c>
      <c r="I160" s="4">
        <v>24.04</v>
      </c>
      <c r="J160" s="4">
        <v>191.89</v>
      </c>
      <c r="K160" s="4">
        <v>62.76</v>
      </c>
      <c r="L160" s="4">
        <v>46.29</v>
      </c>
      <c r="M160" s="3">
        <v>205.75</v>
      </c>
      <c r="N160" s="4">
        <v>67.290000000000006</v>
      </c>
      <c r="O160" s="4">
        <v>49.64</v>
      </c>
      <c r="P160" s="4">
        <f>IF('Data 1Q Ahead Without Spaces'!T160&lt;5,0,IF('Data 1Q Ahead Without Spaces'!T160&lt;8,1,IF('Data 1Q Ahead Without Spaces'!T160&lt;11,2,IF('Data 1Q Ahead Without Spaces'!T160&lt;14,3,4))))</f>
        <v>3</v>
      </c>
      <c r="Q160" s="7">
        <v>4907.3964999999998</v>
      </c>
      <c r="R160" s="7">
        <f>VLOOKUP('Data 1Q Ahead Without Spaces'!W160,Industry!$A$1:$B$9,2,FALSE)</f>
        <v>0</v>
      </c>
    </row>
    <row r="161" spans="1:18" ht="14.25" customHeight="1" x14ac:dyDescent="0.35">
      <c r="A161" s="7">
        <f>IF('Data 1Q Ahead Without Spaces'!A161='Data 1Q Ahead Without Spaces'!A160,A160,A160+1)</f>
        <v>2</v>
      </c>
      <c r="B161" s="4">
        <v>3.38</v>
      </c>
      <c r="C161" s="4">
        <v>9.06</v>
      </c>
      <c r="D161" s="4">
        <v>7.71</v>
      </c>
      <c r="E161" s="4">
        <v>3.02</v>
      </c>
      <c r="F161" s="4">
        <v>1.94</v>
      </c>
      <c r="G161" s="4">
        <v>1.32</v>
      </c>
      <c r="H161" s="4">
        <v>178.9</v>
      </c>
      <c r="I161" s="4">
        <v>23.16</v>
      </c>
      <c r="J161" s="4">
        <v>203.48</v>
      </c>
      <c r="K161" s="4">
        <v>64.17</v>
      </c>
      <c r="L161" s="4">
        <v>47.27</v>
      </c>
      <c r="M161" s="3">
        <v>217.09</v>
      </c>
      <c r="N161" s="4">
        <v>68.459999999999994</v>
      </c>
      <c r="O161" s="4">
        <v>50.43</v>
      </c>
      <c r="P161" s="4">
        <f>IF('Data 1Q Ahead Without Spaces'!T161&lt;5,0,IF('Data 1Q Ahead Without Spaces'!T161&lt;8,1,IF('Data 1Q Ahead Without Spaces'!T161&lt;11,2,IF('Data 1Q Ahead Without Spaces'!T161&lt;14,3,4))))</f>
        <v>3</v>
      </c>
      <c r="Q161" s="7">
        <v>4273.1948000000002</v>
      </c>
      <c r="R161" s="7">
        <f>VLOOKUP('Data 1Q Ahead Without Spaces'!W161,Industry!$A$1:$B$9,2,FALSE)</f>
        <v>0</v>
      </c>
    </row>
    <row r="162" spans="1:18" ht="14.25" customHeight="1" x14ac:dyDescent="0.35">
      <c r="A162" s="7">
        <f>IF('Data 1Q Ahead Without Spaces'!A162='Data 1Q Ahead Without Spaces'!A161,A161,A161+1)</f>
        <v>2</v>
      </c>
      <c r="B162" s="4">
        <v>3.37</v>
      </c>
      <c r="C162" s="4">
        <v>8.18</v>
      </c>
      <c r="D162" s="4">
        <v>7.33</v>
      </c>
      <c r="E162" s="4">
        <v>3.23</v>
      </c>
      <c r="F162" s="4">
        <v>2.13</v>
      </c>
      <c r="G162" s="4">
        <v>1.46</v>
      </c>
      <c r="H162" s="4">
        <v>171.4</v>
      </c>
      <c r="I162" s="4">
        <v>23.88</v>
      </c>
      <c r="J162" s="4">
        <v>205.6</v>
      </c>
      <c r="K162" s="4">
        <v>66.97</v>
      </c>
      <c r="L162" s="4">
        <v>49.2</v>
      </c>
      <c r="M162" s="3">
        <v>207.02</v>
      </c>
      <c r="N162" s="4">
        <v>67.430000000000007</v>
      </c>
      <c r="O162" s="4">
        <v>49.54</v>
      </c>
      <c r="P162" s="4">
        <f>IF('Data 1Q Ahead Without Spaces'!T162&lt;5,0,IF('Data 1Q Ahead Without Spaces'!T162&lt;8,1,IF('Data 1Q Ahead Without Spaces'!T162&lt;11,2,IF('Data 1Q Ahead Without Spaces'!T162&lt;14,3,4))))</f>
        <v>3</v>
      </c>
      <c r="Q162" s="7">
        <v>3982.5427</v>
      </c>
      <c r="R162" s="7">
        <f>VLOOKUP('Data 1Q Ahead Without Spaces'!W162,Industry!$A$1:$B$9,2,FALSE)</f>
        <v>0</v>
      </c>
    </row>
    <row r="163" spans="1:18" ht="14.25" customHeight="1" x14ac:dyDescent="0.35">
      <c r="A163" s="7">
        <f>IF('Data 1Q Ahead Without Spaces'!A163='Data 1Q Ahead Without Spaces'!A162,A162,A162+1)</f>
        <v>2</v>
      </c>
      <c r="B163" s="4">
        <v>3.41</v>
      </c>
      <c r="C163" s="4">
        <v>7.94</v>
      </c>
      <c r="D163" s="4">
        <v>7.4</v>
      </c>
      <c r="E163" s="4">
        <v>3.39</v>
      </c>
      <c r="F163" s="4">
        <v>2.56</v>
      </c>
      <c r="G163" s="4">
        <v>1.6</v>
      </c>
      <c r="H163" s="4">
        <v>166.5</v>
      </c>
      <c r="I163" s="4">
        <v>23.7</v>
      </c>
      <c r="J163" s="4">
        <v>200.79</v>
      </c>
      <c r="K163" s="4">
        <v>65.33</v>
      </c>
      <c r="L163" s="4">
        <v>47.6</v>
      </c>
      <c r="M163" s="3">
        <v>207.34</v>
      </c>
      <c r="N163" s="4">
        <v>67.459999999999994</v>
      </c>
      <c r="O163" s="4">
        <v>49.15</v>
      </c>
      <c r="P163" s="4">
        <f>IF('Data 1Q Ahead Without Spaces'!T163&lt;5,0,IF('Data 1Q Ahead Without Spaces'!T163&lt;8,1,IF('Data 1Q Ahead Without Spaces'!T163&lt;11,2,IF('Data 1Q Ahead Without Spaces'!T163&lt;14,3,4))))</f>
        <v>3</v>
      </c>
      <c r="Q163" s="7">
        <v>4052.1181000000001</v>
      </c>
      <c r="R163" s="7">
        <f>VLOOKUP('Data 1Q Ahead Without Spaces'!W163,Industry!$A$1:$B$9,2,FALSE)</f>
        <v>0</v>
      </c>
    </row>
    <row r="164" spans="1:18" ht="14.25" customHeight="1" x14ac:dyDescent="0.35">
      <c r="A164" s="7">
        <f>IF('Data 1Q Ahead Without Spaces'!A164='Data 1Q Ahead Without Spaces'!A163,A163,A163+1)</f>
        <v>2</v>
      </c>
      <c r="B164" s="4">
        <v>3.48</v>
      </c>
      <c r="C164" s="4">
        <v>8.49</v>
      </c>
      <c r="D164" s="4">
        <v>7.81</v>
      </c>
      <c r="E164" s="4">
        <v>3</v>
      </c>
      <c r="F164" s="4">
        <v>2.04</v>
      </c>
      <c r="G164" s="4">
        <v>1.26</v>
      </c>
      <c r="H164" s="4">
        <v>163.80000000000001</v>
      </c>
      <c r="I164" s="4">
        <v>23.68</v>
      </c>
      <c r="J164" s="4">
        <v>201.92</v>
      </c>
      <c r="K164" s="4">
        <v>65.45</v>
      </c>
      <c r="L164" s="4">
        <v>47.82</v>
      </c>
      <c r="M164" s="3">
        <v>208.53</v>
      </c>
      <c r="N164" s="4">
        <v>67.59</v>
      </c>
      <c r="O164" s="4">
        <v>49.38</v>
      </c>
      <c r="P164" s="4">
        <f>IF('Data 1Q Ahead Without Spaces'!T164&lt;5,0,IF('Data 1Q Ahead Without Spaces'!T164&lt;8,1,IF('Data 1Q Ahead Without Spaces'!T164&lt;11,2,IF('Data 1Q Ahead Without Spaces'!T164&lt;14,3,4))))</f>
        <v>3</v>
      </c>
      <c r="Q164" s="7">
        <v>4177.9811</v>
      </c>
      <c r="R164" s="7">
        <f>VLOOKUP('Data 1Q Ahead Without Spaces'!W164,Industry!$A$1:$B$9,2,FALSE)</f>
        <v>0</v>
      </c>
    </row>
    <row r="165" spans="1:18" ht="14.25" customHeight="1" x14ac:dyDescent="0.35">
      <c r="A165" s="7">
        <f>IF('Data 1Q Ahead Without Spaces'!A165='Data 1Q Ahead Without Spaces'!A164,A164,A164+1)</f>
        <v>2</v>
      </c>
      <c r="B165" s="4">
        <v>3.37</v>
      </c>
      <c r="C165" s="4">
        <v>8.2899999999999991</v>
      </c>
      <c r="D165" s="4">
        <v>7.39</v>
      </c>
      <c r="E165" s="4">
        <v>3.26</v>
      </c>
      <c r="F165" s="4">
        <v>2.35</v>
      </c>
      <c r="G165" s="4">
        <v>1.56</v>
      </c>
      <c r="H165" s="4">
        <v>165.6</v>
      </c>
      <c r="I165" s="4">
        <v>24.38</v>
      </c>
      <c r="J165" s="4">
        <v>194.15</v>
      </c>
      <c r="K165" s="4">
        <v>64.61</v>
      </c>
      <c r="L165" s="4">
        <v>47.33</v>
      </c>
      <c r="M165" s="3">
        <v>200.51</v>
      </c>
      <c r="N165" s="4">
        <v>66.72</v>
      </c>
      <c r="O165" s="4">
        <v>48.88</v>
      </c>
      <c r="P165" s="4">
        <f>IF('Data 1Q Ahead Without Spaces'!T165&lt;5,0,IF('Data 1Q Ahead Without Spaces'!T165&lt;8,1,IF('Data 1Q Ahead Without Spaces'!T165&lt;11,2,IF('Data 1Q Ahead Without Spaces'!T165&lt;14,3,4))))</f>
        <v>3</v>
      </c>
      <c r="Q165" s="7">
        <v>4647.4983000000002</v>
      </c>
      <c r="R165" s="7">
        <f>VLOOKUP('Data 1Q Ahead Without Spaces'!W165,Industry!$A$1:$B$9,2,FALSE)</f>
        <v>0</v>
      </c>
    </row>
    <row r="166" spans="1:18" ht="14.25" customHeight="1" x14ac:dyDescent="0.35">
      <c r="A166" s="7">
        <f>IF('Data 1Q Ahead Without Spaces'!A166='Data 1Q Ahead Without Spaces'!A165,A165,A165+1)</f>
        <v>2</v>
      </c>
      <c r="B166" s="4">
        <v>3.41</v>
      </c>
      <c r="C166" s="4">
        <v>8.5</v>
      </c>
      <c r="D166" s="4">
        <v>7.5</v>
      </c>
      <c r="E166" s="4">
        <v>2.97</v>
      </c>
      <c r="F166" s="4">
        <v>2.12</v>
      </c>
      <c r="G166" s="4">
        <v>1.32</v>
      </c>
      <c r="H166" s="4">
        <v>171</v>
      </c>
      <c r="I166" s="4">
        <v>24.27</v>
      </c>
      <c r="J166" s="4">
        <v>194.18</v>
      </c>
      <c r="K166" s="4">
        <v>64.02</v>
      </c>
      <c r="L166" s="4">
        <v>47.14</v>
      </c>
      <c r="M166" s="3">
        <v>203.33</v>
      </c>
      <c r="N166" s="4">
        <v>67.03</v>
      </c>
      <c r="O166" s="4">
        <v>49.36</v>
      </c>
      <c r="P166" s="4">
        <f>IF('Data 1Q Ahead Without Spaces'!T166&lt;5,0,IF('Data 1Q Ahead Without Spaces'!T166&lt;8,1,IF('Data 1Q Ahead Without Spaces'!T166&lt;11,2,IF('Data 1Q Ahead Without Spaces'!T166&lt;14,3,4))))</f>
        <v>3</v>
      </c>
      <c r="Q166" s="7">
        <v>5718.0131000000001</v>
      </c>
      <c r="R166" s="7">
        <f>VLOOKUP('Data 1Q Ahead Without Spaces'!W166,Industry!$A$1:$B$9,2,FALSE)</f>
        <v>0</v>
      </c>
    </row>
    <row r="167" spans="1:18" ht="14.25" customHeight="1" x14ac:dyDescent="0.35">
      <c r="A167" s="7">
        <f>IF('Data 1Q Ahead Without Spaces'!A167='Data 1Q Ahead Without Spaces'!A166,A166,A166+1)</f>
        <v>2</v>
      </c>
      <c r="B167" s="4">
        <v>3.49</v>
      </c>
      <c r="C167" s="4">
        <v>8.66</v>
      </c>
      <c r="D167" s="4">
        <v>7.78</v>
      </c>
      <c r="E167" s="4">
        <v>2.97</v>
      </c>
      <c r="F167" s="4">
        <v>2.0299999999999998</v>
      </c>
      <c r="G167" s="4">
        <v>1.34</v>
      </c>
      <c r="H167" s="4">
        <v>167.6</v>
      </c>
      <c r="I167" s="4">
        <v>24.37</v>
      </c>
      <c r="J167" s="4">
        <v>194.03</v>
      </c>
      <c r="K167" s="4">
        <v>64.53</v>
      </c>
      <c r="L167" s="4">
        <v>47.29</v>
      </c>
      <c r="M167" s="3">
        <v>200.69</v>
      </c>
      <c r="N167" s="4">
        <v>66.739999999999995</v>
      </c>
      <c r="O167" s="4">
        <v>48.91</v>
      </c>
      <c r="P167" s="4">
        <f>IF('Data 1Q Ahead Without Spaces'!T167&lt;5,0,IF('Data 1Q Ahead Without Spaces'!T167&lt;8,1,IF('Data 1Q Ahead Without Spaces'!T167&lt;11,2,IF('Data 1Q Ahead Without Spaces'!T167&lt;14,3,4))))</f>
        <v>3</v>
      </c>
      <c r="Q167" s="7">
        <v>5852.4449999999997</v>
      </c>
      <c r="R167" s="7">
        <f>VLOOKUP('Data 1Q Ahead Without Spaces'!W167,Industry!$A$1:$B$9,2,FALSE)</f>
        <v>0</v>
      </c>
    </row>
    <row r="168" spans="1:18" ht="14.25" customHeight="1" x14ac:dyDescent="0.35">
      <c r="A168" s="7">
        <f>IF('Data 1Q Ahead Without Spaces'!A168='Data 1Q Ahead Without Spaces'!A167,A167,A167+1)</f>
        <v>2</v>
      </c>
      <c r="B168" s="4">
        <v>4.3099999999999996</v>
      </c>
      <c r="C168" s="4">
        <v>10.44</v>
      </c>
      <c r="D168" s="4">
        <v>9.5500000000000007</v>
      </c>
      <c r="E168" s="4">
        <v>2.69</v>
      </c>
      <c r="F168" s="4">
        <v>1.55</v>
      </c>
      <c r="G168" s="4">
        <v>1.1599999999999999</v>
      </c>
      <c r="H168" s="4">
        <v>170.4</v>
      </c>
      <c r="I168" s="4">
        <v>22.07</v>
      </c>
      <c r="J168" s="4">
        <v>235.98</v>
      </c>
      <c r="K168" s="4">
        <v>68.849999999999994</v>
      </c>
      <c r="L168" s="4">
        <v>52.07</v>
      </c>
      <c r="M168" s="3">
        <v>242.73</v>
      </c>
      <c r="N168" s="4">
        <v>70.819999999999993</v>
      </c>
      <c r="O168" s="4">
        <v>53.56</v>
      </c>
      <c r="P168" s="4">
        <f>IF('Data 1Q Ahead Without Spaces'!T168&lt;5,0,IF('Data 1Q Ahead Without Spaces'!T168&lt;8,1,IF('Data 1Q Ahead Without Spaces'!T168&lt;11,2,IF('Data 1Q Ahead Without Spaces'!T168&lt;14,3,4))))</f>
        <v>3</v>
      </c>
      <c r="Q168" s="7">
        <v>6523.5473000000002</v>
      </c>
      <c r="R168" s="7">
        <f>VLOOKUP('Data 1Q Ahead Without Spaces'!W168,Industry!$A$1:$B$9,2,FALSE)</f>
        <v>0</v>
      </c>
    </row>
    <row r="169" spans="1:18" ht="14.25" customHeight="1" x14ac:dyDescent="0.35">
      <c r="A169" s="7">
        <f>IF('Data 1Q Ahead Without Spaces'!A169='Data 1Q Ahead Without Spaces'!A168,A168,A168+1)</f>
        <v>2</v>
      </c>
      <c r="B169" s="4">
        <v>4.5999999999999996</v>
      </c>
      <c r="C169" s="4">
        <v>11.82</v>
      </c>
      <c r="D169" s="4">
        <v>10.99</v>
      </c>
      <c r="E169" s="4">
        <v>2.66</v>
      </c>
      <c r="F169" s="4">
        <v>1.49</v>
      </c>
      <c r="G169" s="4">
        <v>0.92</v>
      </c>
      <c r="H169" s="4">
        <v>186.6</v>
      </c>
      <c r="I169" s="4">
        <v>19.45</v>
      </c>
      <c r="J169" s="4">
        <v>256.77999999999997</v>
      </c>
      <c r="K169" s="4">
        <v>70.36</v>
      </c>
      <c r="L169" s="4">
        <v>49.94</v>
      </c>
      <c r="M169" s="3">
        <v>264.93</v>
      </c>
      <c r="N169" s="4">
        <v>72.599999999999994</v>
      </c>
      <c r="O169" s="4">
        <v>51.52</v>
      </c>
      <c r="P169" s="4">
        <f>IF('Data 1Q Ahead Without Spaces'!T169&lt;5,0,IF('Data 1Q Ahead Without Spaces'!T169&lt;8,1,IF('Data 1Q Ahead Without Spaces'!T169&lt;11,2,IF('Data 1Q Ahead Without Spaces'!T169&lt;14,3,4))))</f>
        <v>3</v>
      </c>
      <c r="Q169" s="7">
        <v>6686.4682000000003</v>
      </c>
      <c r="R169" s="7">
        <f>VLOOKUP('Data 1Q Ahead Without Spaces'!W169,Industry!$A$1:$B$9,2,FALSE)</f>
        <v>0</v>
      </c>
    </row>
    <row r="170" spans="1:18" ht="14.25" customHeight="1" x14ac:dyDescent="0.35">
      <c r="A170" s="7">
        <f>IF('Data 1Q Ahead Without Spaces'!A170='Data 1Q Ahead Without Spaces'!A169,A169,A169+1)</f>
        <v>3</v>
      </c>
      <c r="B170" s="4">
        <v>-2.3199999999999998</v>
      </c>
      <c r="C170" s="4">
        <v>0.34</v>
      </c>
      <c r="D170" s="4">
        <v>-2.6</v>
      </c>
      <c r="E170" s="4">
        <v>205.57</v>
      </c>
      <c r="F170" s="4">
        <v>170</v>
      </c>
      <c r="G170" s="4">
        <v>173.6</v>
      </c>
      <c r="H170" s="4">
        <v>53</v>
      </c>
      <c r="I170" s="4">
        <v>61.72</v>
      </c>
      <c r="J170" s="4">
        <v>13.75</v>
      </c>
      <c r="K170" s="4">
        <v>12.09</v>
      </c>
      <c r="L170" s="4">
        <v>8.49</v>
      </c>
      <c r="M170" s="3">
        <v>13.75</v>
      </c>
      <c r="N170" s="4">
        <v>12.09</v>
      </c>
      <c r="O170" s="4">
        <v>8.49</v>
      </c>
      <c r="P170" s="4">
        <f>IF('Data 1Q Ahead Without Spaces'!T170&lt;5,0,IF('Data 1Q Ahead Without Spaces'!T170&lt;8,1,IF('Data 1Q Ahead Without Spaces'!T170&lt;11,2,IF('Data 1Q Ahead Without Spaces'!T170&lt;14,3,4))))</f>
        <v>0</v>
      </c>
      <c r="Q170" s="7">
        <v>434095.07569999999</v>
      </c>
      <c r="R170" s="7">
        <f>VLOOKUP('Data 1Q Ahead Without Spaces'!W170,Industry!$A$1:$B$9,2,FALSE)</f>
        <v>1</v>
      </c>
    </row>
    <row r="171" spans="1:18" ht="14.25" customHeight="1" x14ac:dyDescent="0.35">
      <c r="A171" s="7">
        <f>IF('Data 1Q Ahead Without Spaces'!A171='Data 1Q Ahead Without Spaces'!A170,A170,A170+1)</f>
        <v>3</v>
      </c>
      <c r="B171" s="4">
        <v>-2.33</v>
      </c>
      <c r="C171" s="4">
        <v>0.35</v>
      </c>
      <c r="D171" s="4">
        <v>-2.65</v>
      </c>
      <c r="E171" s="4">
        <v>142.33000000000001</v>
      </c>
      <c r="F171" s="4">
        <v>118.77</v>
      </c>
      <c r="G171" s="4">
        <v>120.84</v>
      </c>
      <c r="H171" s="4">
        <v>83</v>
      </c>
      <c r="I171" s="4">
        <v>59.69</v>
      </c>
      <c r="J171" s="4">
        <v>13.73</v>
      </c>
      <c r="K171" s="4">
        <v>12.07</v>
      </c>
      <c r="L171" s="4">
        <v>8.19</v>
      </c>
      <c r="M171" s="3">
        <v>13.73</v>
      </c>
      <c r="N171" s="4">
        <v>12.07</v>
      </c>
      <c r="O171" s="4">
        <v>8.19</v>
      </c>
      <c r="P171" s="4">
        <f>IF('Data 1Q Ahead Without Spaces'!T171&lt;5,0,IF('Data 1Q Ahead Without Spaces'!T171&lt;8,1,IF('Data 1Q Ahead Without Spaces'!T171&lt;11,2,IF('Data 1Q Ahead Without Spaces'!T171&lt;14,3,4))))</f>
        <v>0</v>
      </c>
      <c r="Q171" s="7">
        <v>499850.64020000002</v>
      </c>
      <c r="R171" s="7">
        <f>VLOOKUP('Data 1Q Ahead Without Spaces'!W171,Industry!$A$1:$B$9,2,FALSE)</f>
        <v>1</v>
      </c>
    </row>
    <row r="172" spans="1:18" ht="14.25" customHeight="1" x14ac:dyDescent="0.35">
      <c r="A172" s="7">
        <f>IF('Data 1Q Ahead Without Spaces'!A172='Data 1Q Ahead Without Spaces'!A171,A171,A171+1)</f>
        <v>3</v>
      </c>
      <c r="B172" s="4">
        <v>-2.5099999999999998</v>
      </c>
      <c r="C172" s="4">
        <v>0.34</v>
      </c>
      <c r="D172" s="4">
        <v>-2.88</v>
      </c>
      <c r="E172" s="4">
        <v>233.42</v>
      </c>
      <c r="F172" s="4">
        <v>209.79</v>
      </c>
      <c r="G172" s="4">
        <v>207.89</v>
      </c>
      <c r="H172" s="4">
        <v>84</v>
      </c>
      <c r="I172" s="4">
        <v>57.59</v>
      </c>
      <c r="J172" s="4">
        <v>13.08</v>
      </c>
      <c r="K172" s="4">
        <v>11.57</v>
      </c>
      <c r="L172" s="4">
        <v>7.53</v>
      </c>
      <c r="M172" s="3">
        <v>13.08</v>
      </c>
      <c r="N172" s="4">
        <v>11.57</v>
      </c>
      <c r="O172" s="4">
        <v>7.53</v>
      </c>
      <c r="P172" s="4">
        <f>IF('Data 1Q Ahead Without Spaces'!T172&lt;5,0,IF('Data 1Q Ahead Without Spaces'!T172&lt;8,1,IF('Data 1Q Ahead Without Spaces'!T172&lt;11,2,IF('Data 1Q Ahead Without Spaces'!T172&lt;14,3,4))))</f>
        <v>0</v>
      </c>
      <c r="Q172" s="7">
        <v>462636.42070000002</v>
      </c>
      <c r="R172" s="7">
        <f>VLOOKUP('Data 1Q Ahead Without Spaces'!W172,Industry!$A$1:$B$9,2,FALSE)</f>
        <v>1</v>
      </c>
    </row>
    <row r="173" spans="1:18" ht="14.25" customHeight="1" x14ac:dyDescent="0.35">
      <c r="A173" s="7">
        <f>IF('Data 1Q Ahead Without Spaces'!A173='Data 1Q Ahead Without Spaces'!A172,A172,A172+1)</f>
        <v>3</v>
      </c>
      <c r="B173" s="4">
        <v>-2.31</v>
      </c>
      <c r="C173" s="4">
        <v>0.34</v>
      </c>
      <c r="D173" s="4">
        <v>-2.66</v>
      </c>
      <c r="E173" s="4">
        <v>182.12</v>
      </c>
      <c r="F173" s="4">
        <v>165.86</v>
      </c>
      <c r="G173" s="4">
        <v>159.91999999999999</v>
      </c>
      <c r="H173" s="4">
        <v>85</v>
      </c>
      <c r="I173" s="4">
        <v>58.34</v>
      </c>
      <c r="J173" s="4">
        <v>14.11</v>
      </c>
      <c r="K173" s="4">
        <v>12.37</v>
      </c>
      <c r="L173" s="4">
        <v>8.23</v>
      </c>
      <c r="M173" s="3">
        <v>14.11</v>
      </c>
      <c r="N173" s="4">
        <v>12.37</v>
      </c>
      <c r="O173" s="4">
        <v>8.23</v>
      </c>
      <c r="P173" s="4">
        <f>IF('Data 1Q Ahead Without Spaces'!T173&lt;5,0,IF('Data 1Q Ahead Without Spaces'!T173&lt;8,1,IF('Data 1Q Ahead Without Spaces'!T173&lt;11,2,IF('Data 1Q Ahead Without Spaces'!T173&lt;14,3,4))))</f>
        <v>0</v>
      </c>
      <c r="Q173" s="7">
        <v>550883.9486</v>
      </c>
      <c r="R173" s="7">
        <f>VLOOKUP('Data 1Q Ahead Without Spaces'!W173,Industry!$A$1:$B$9,2,FALSE)</f>
        <v>1</v>
      </c>
    </row>
    <row r="174" spans="1:18" ht="14.25" customHeight="1" x14ac:dyDescent="0.35">
      <c r="A174" s="7">
        <f>IF('Data 1Q Ahead Without Spaces'!A174='Data 1Q Ahead Without Spaces'!A173,A173,A173+1)</f>
        <v>3</v>
      </c>
      <c r="B174" s="4">
        <v>-2.2599999999999998</v>
      </c>
      <c r="C174" s="4">
        <v>0.6</v>
      </c>
      <c r="D174" s="4">
        <v>-2.6</v>
      </c>
      <c r="E174" s="4">
        <v>122.28</v>
      </c>
      <c r="F174" s="4">
        <v>98.5</v>
      </c>
      <c r="G174" s="4">
        <v>102.82</v>
      </c>
      <c r="H174" s="4">
        <v>100</v>
      </c>
      <c r="I174" s="4">
        <v>54.35</v>
      </c>
      <c r="J174" s="4">
        <v>24</v>
      </c>
      <c r="K174" s="4">
        <v>19.100000000000001</v>
      </c>
      <c r="L174" s="4">
        <v>13.05</v>
      </c>
      <c r="M174" s="3">
        <v>25.67</v>
      </c>
      <c r="N174" s="4">
        <v>20.420000000000002</v>
      </c>
      <c r="O174" s="4">
        <v>13.95</v>
      </c>
      <c r="P174" s="4">
        <f>IF('Data 1Q Ahead Without Spaces'!T174&lt;5,0,IF('Data 1Q Ahead Without Spaces'!T174&lt;8,1,IF('Data 1Q Ahead Without Spaces'!T174&lt;11,2,IF('Data 1Q Ahead Without Spaces'!T174&lt;14,3,4))))</f>
        <v>0</v>
      </c>
      <c r="Q174" s="7">
        <v>591015.72069999995</v>
      </c>
      <c r="R174" s="7">
        <f>VLOOKUP('Data 1Q Ahead Without Spaces'!W174,Industry!$A$1:$B$9,2,FALSE)</f>
        <v>1</v>
      </c>
    </row>
    <row r="175" spans="1:18" ht="14.25" customHeight="1" x14ac:dyDescent="0.35">
      <c r="A175" s="7">
        <f>IF('Data 1Q Ahead Without Spaces'!A175='Data 1Q Ahead Without Spaces'!A174,A174,A174+1)</f>
        <v>3</v>
      </c>
      <c r="B175" s="4">
        <v>-1.98</v>
      </c>
      <c r="C175" s="4">
        <v>0.67</v>
      </c>
      <c r="D175" s="4">
        <v>-2.2799999999999998</v>
      </c>
      <c r="E175" s="4">
        <v>114.21</v>
      </c>
      <c r="F175" s="4">
        <v>80.94</v>
      </c>
      <c r="G175" s="4">
        <v>97.09</v>
      </c>
      <c r="H175" s="4">
        <v>115</v>
      </c>
      <c r="I175" s="4">
        <v>48.11</v>
      </c>
      <c r="J175" s="4">
        <v>25.99</v>
      </c>
      <c r="K175" s="4">
        <v>19.739999999999998</v>
      </c>
      <c r="L175" s="4">
        <v>12.5</v>
      </c>
      <c r="M175" s="3">
        <v>31.64</v>
      </c>
      <c r="N175" s="4">
        <v>24.04</v>
      </c>
      <c r="O175" s="4">
        <v>15.22</v>
      </c>
      <c r="P175" s="4">
        <f>IF('Data 1Q Ahead Without Spaces'!T175&lt;5,0,IF('Data 1Q Ahead Without Spaces'!T175&lt;8,1,IF('Data 1Q Ahead Without Spaces'!T175&lt;11,2,IF('Data 1Q Ahead Without Spaces'!T175&lt;14,3,4))))</f>
        <v>0</v>
      </c>
      <c r="Q175" s="7">
        <v>664153.50179999997</v>
      </c>
      <c r="R175" s="7">
        <f>VLOOKUP('Data 1Q Ahead Without Spaces'!W175,Industry!$A$1:$B$9,2,FALSE)</f>
        <v>1</v>
      </c>
    </row>
    <row r="176" spans="1:18" ht="14.25" customHeight="1" x14ac:dyDescent="0.35">
      <c r="A176" s="7">
        <f>IF('Data 1Q Ahead Without Spaces'!A176='Data 1Q Ahead Without Spaces'!A175,A175,A175+1)</f>
        <v>3</v>
      </c>
      <c r="B176" s="4">
        <v>-2.09</v>
      </c>
      <c r="C176" s="4">
        <v>0.61</v>
      </c>
      <c r="D176" s="4">
        <v>-2.39</v>
      </c>
      <c r="E176" s="4">
        <v>204.74</v>
      </c>
      <c r="F176" s="4">
        <v>180.18</v>
      </c>
      <c r="G176" s="4">
        <v>185.08</v>
      </c>
      <c r="H176" s="4">
        <v>131</v>
      </c>
      <c r="I176" s="4">
        <v>47.09</v>
      </c>
      <c r="J176" s="4">
        <v>26.36</v>
      </c>
      <c r="K176" s="4">
        <v>20.350000000000001</v>
      </c>
      <c r="L176" s="4">
        <v>12.41</v>
      </c>
      <c r="M176" s="3">
        <v>29.52</v>
      </c>
      <c r="N176" s="4">
        <v>22.79</v>
      </c>
      <c r="O176" s="4">
        <v>13.9</v>
      </c>
      <c r="P176" s="4">
        <f>IF('Data 1Q Ahead Without Spaces'!T176&lt;5,0,IF('Data 1Q Ahead Without Spaces'!T176&lt;8,1,IF('Data 1Q Ahead Without Spaces'!T176&lt;11,2,IF('Data 1Q Ahead Without Spaces'!T176&lt;14,3,4))))</f>
        <v>0</v>
      </c>
      <c r="Q176" s="7">
        <v>710200.7635</v>
      </c>
      <c r="R176" s="7">
        <f>VLOOKUP('Data 1Q Ahead Without Spaces'!W176,Industry!$A$1:$B$9,2,FALSE)</f>
        <v>1</v>
      </c>
    </row>
    <row r="177" spans="1:18" ht="14.25" customHeight="1" x14ac:dyDescent="0.35">
      <c r="A177" s="7">
        <f>IF('Data 1Q Ahead Without Spaces'!A177='Data 1Q Ahead Without Spaces'!A176,A176,A176+1)</f>
        <v>3</v>
      </c>
      <c r="B177" s="4">
        <v>-2.0499999999999998</v>
      </c>
      <c r="C177" s="4">
        <v>0.69</v>
      </c>
      <c r="D177" s="4">
        <v>-2.34</v>
      </c>
      <c r="E177" s="4">
        <v>127.34</v>
      </c>
      <c r="F177" s="4">
        <v>112.81</v>
      </c>
      <c r="G177" s="4">
        <v>112.13</v>
      </c>
      <c r="H177" s="4">
        <v>163</v>
      </c>
      <c r="I177" s="4">
        <v>49.39</v>
      </c>
      <c r="J177" s="4">
        <v>31.06</v>
      </c>
      <c r="K177" s="4">
        <v>23.18</v>
      </c>
      <c r="L177" s="4">
        <v>15.34</v>
      </c>
      <c r="M177" s="3">
        <v>34.01</v>
      </c>
      <c r="N177" s="4">
        <v>25.38</v>
      </c>
      <c r="O177" s="4">
        <v>16.8</v>
      </c>
      <c r="P177" s="4">
        <f>IF('Data 1Q Ahead Without Spaces'!T177&lt;5,0,IF('Data 1Q Ahead Without Spaces'!T177&lt;8,1,IF('Data 1Q Ahead Without Spaces'!T177&lt;11,2,IF('Data 1Q Ahead Without Spaces'!T177&lt;14,3,4))))</f>
        <v>0</v>
      </c>
      <c r="Q177" s="7">
        <v>723159.45</v>
      </c>
      <c r="R177" s="7">
        <f>VLOOKUP('Data 1Q Ahead Without Spaces'!W177,Industry!$A$1:$B$9,2,FALSE)</f>
        <v>1</v>
      </c>
    </row>
    <row r="178" spans="1:18" ht="14.25" customHeight="1" x14ac:dyDescent="0.35">
      <c r="A178" s="7">
        <f>IF('Data 1Q Ahead Without Spaces'!A178='Data 1Q Ahead Without Spaces'!A177,A177,A177+1)</f>
        <v>3</v>
      </c>
      <c r="B178" s="4">
        <v>-1.91</v>
      </c>
      <c r="C178" s="4">
        <v>0.8</v>
      </c>
      <c r="D178" s="4">
        <v>-2.19</v>
      </c>
      <c r="E178" s="4">
        <v>85.41</v>
      </c>
      <c r="F178" s="4">
        <v>75.239999999999995</v>
      </c>
      <c r="G178" s="4">
        <v>70.06</v>
      </c>
      <c r="H178" s="4">
        <v>201</v>
      </c>
      <c r="I178" s="4">
        <v>46.01</v>
      </c>
      <c r="J178" s="4">
        <v>37.729999999999997</v>
      </c>
      <c r="K178" s="4">
        <v>26.33</v>
      </c>
      <c r="L178" s="4">
        <v>17.36</v>
      </c>
      <c r="M178" s="3">
        <v>43.3</v>
      </c>
      <c r="N178" s="4">
        <v>30.22</v>
      </c>
      <c r="O178" s="4">
        <v>19.920000000000002</v>
      </c>
      <c r="P178" s="4">
        <f>IF('Data 1Q Ahead Without Spaces'!T178&lt;5,0,IF('Data 1Q Ahead Without Spaces'!T178&lt;8,1,IF('Data 1Q Ahead Without Spaces'!T178&lt;11,2,IF('Data 1Q Ahead Without Spaces'!T178&lt;14,3,4))))</f>
        <v>0</v>
      </c>
      <c r="Q178" s="7">
        <v>639938.75659999996</v>
      </c>
      <c r="R178" s="7">
        <f>VLOOKUP('Data 1Q Ahead Without Spaces'!W178,Industry!$A$1:$B$9,2,FALSE)</f>
        <v>1</v>
      </c>
    </row>
    <row r="179" spans="1:18" ht="14.25" customHeight="1" x14ac:dyDescent="0.35">
      <c r="A179" s="7">
        <f>IF('Data 1Q Ahead Without Spaces'!A179='Data 1Q Ahead Without Spaces'!A178,A178,A178+1)</f>
        <v>3</v>
      </c>
      <c r="B179" s="4">
        <v>-1.71</v>
      </c>
      <c r="C179" s="4">
        <v>0.9</v>
      </c>
      <c r="D179" s="4">
        <v>-1.98</v>
      </c>
      <c r="E179" s="4">
        <v>74.55</v>
      </c>
      <c r="F179" s="4">
        <v>59.34</v>
      </c>
      <c r="G179" s="4">
        <v>61.44</v>
      </c>
      <c r="H179" s="4">
        <v>238</v>
      </c>
      <c r="I179" s="4">
        <v>41.09</v>
      </c>
      <c r="J179" s="4">
        <v>44.79</v>
      </c>
      <c r="K179" s="4">
        <v>29.08</v>
      </c>
      <c r="L179" s="4">
        <v>18.41</v>
      </c>
      <c r="M179" s="3">
        <v>54.01</v>
      </c>
      <c r="N179" s="4">
        <v>35.07</v>
      </c>
      <c r="O179" s="4">
        <v>22.19</v>
      </c>
      <c r="P179" s="4">
        <f>IF('Data 1Q Ahead Without Spaces'!T179&lt;5,0,IF('Data 1Q Ahead Without Spaces'!T179&lt;8,1,IF('Data 1Q Ahead Without Spaces'!T179&lt;11,2,IF('Data 1Q Ahead Without Spaces'!T179&lt;14,3,4))))</f>
        <v>0</v>
      </c>
      <c r="Q179" s="7">
        <v>598970.93059999996</v>
      </c>
      <c r="R179" s="7">
        <f>VLOOKUP('Data 1Q Ahead Without Spaces'!W179,Industry!$A$1:$B$9,2,FALSE)</f>
        <v>1</v>
      </c>
    </row>
    <row r="180" spans="1:18" ht="14.25" customHeight="1" x14ac:dyDescent="0.35">
      <c r="A180" s="7">
        <f>IF('Data 1Q Ahead Without Spaces'!A180='Data 1Q Ahead Without Spaces'!A179,A179,A179+1)</f>
        <v>3</v>
      </c>
      <c r="B180" s="4">
        <v>-1.85</v>
      </c>
      <c r="C180" s="4">
        <v>0.88</v>
      </c>
      <c r="D180" s="4">
        <v>-2.15</v>
      </c>
      <c r="E180" s="4">
        <v>98.28</v>
      </c>
      <c r="F180" s="4">
        <v>85.19</v>
      </c>
      <c r="G180" s="4">
        <v>87.58</v>
      </c>
      <c r="H180" s="4">
        <v>276</v>
      </c>
      <c r="I180" s="4">
        <v>43.73</v>
      </c>
      <c r="J180" s="4">
        <v>41.48</v>
      </c>
      <c r="K180" s="4">
        <v>27.82</v>
      </c>
      <c r="L180" s="4">
        <v>18.14</v>
      </c>
      <c r="M180" s="3">
        <v>49.09</v>
      </c>
      <c r="N180" s="4">
        <v>32.93</v>
      </c>
      <c r="O180" s="4">
        <v>21.47</v>
      </c>
      <c r="P180" s="4">
        <f>IF('Data 1Q Ahead Without Spaces'!T180&lt;5,0,IF('Data 1Q Ahead Without Spaces'!T180&lt;8,1,IF('Data 1Q Ahead Without Spaces'!T180&lt;11,2,IF('Data 1Q Ahead Without Spaces'!T180&lt;14,3,4))))</f>
        <v>0</v>
      </c>
      <c r="Q180" s="7">
        <v>578907.38879999996</v>
      </c>
      <c r="R180" s="7">
        <f>VLOOKUP('Data 1Q Ahead Without Spaces'!W180,Industry!$A$1:$B$9,2,FALSE)</f>
        <v>1</v>
      </c>
    </row>
    <row r="181" spans="1:18" ht="14.25" customHeight="1" x14ac:dyDescent="0.35">
      <c r="A181" s="7">
        <f>IF('Data 1Q Ahead Without Spaces'!A181='Data 1Q Ahead Without Spaces'!A180,A180,A180+1)</f>
        <v>3</v>
      </c>
      <c r="B181" s="4">
        <v>-1.95</v>
      </c>
      <c r="C181" s="4">
        <v>1.19</v>
      </c>
      <c r="D181" s="4">
        <v>-2.29</v>
      </c>
      <c r="E181" s="4">
        <v>51.29</v>
      </c>
      <c r="F181" s="4">
        <v>44.01</v>
      </c>
      <c r="G181" s="4">
        <v>43.57</v>
      </c>
      <c r="H181" s="4">
        <v>321</v>
      </c>
      <c r="I181" s="4">
        <v>42.73</v>
      </c>
      <c r="J181" s="4">
        <v>53.18</v>
      </c>
      <c r="K181" s="4">
        <v>32.979999999999997</v>
      </c>
      <c r="L181" s="4">
        <v>22.72</v>
      </c>
      <c r="M181" s="3">
        <v>61.22</v>
      </c>
      <c r="N181" s="4">
        <v>37.97</v>
      </c>
      <c r="O181" s="4">
        <v>26.16</v>
      </c>
      <c r="P181" s="4">
        <f>IF('Data 1Q Ahead Without Spaces'!T181&lt;5,0,IF('Data 1Q Ahead Without Spaces'!T181&lt;8,1,IF('Data 1Q Ahead Without Spaces'!T181&lt;11,2,IF('Data 1Q Ahead Without Spaces'!T181&lt;14,3,4))))</f>
        <v>0</v>
      </c>
      <c r="Q181" s="7">
        <v>503721.61099999998</v>
      </c>
      <c r="R181" s="7">
        <f>VLOOKUP('Data 1Q Ahead Without Spaces'!W181,Industry!$A$1:$B$9,2,FALSE)</f>
        <v>1</v>
      </c>
    </row>
    <row r="182" spans="1:18" ht="14.25" customHeight="1" x14ac:dyDescent="0.35">
      <c r="A182" s="7">
        <f>IF('Data 1Q Ahead Without Spaces'!A182='Data 1Q Ahead Without Spaces'!A181,A181,A181+1)</f>
        <v>4</v>
      </c>
      <c r="B182" s="4">
        <v>2.81</v>
      </c>
      <c r="C182" s="4">
        <v>4.05</v>
      </c>
      <c r="D182" s="4">
        <v>3.87</v>
      </c>
      <c r="E182" s="4">
        <v>4.3099999999999996</v>
      </c>
      <c r="F182" s="4">
        <v>2.42</v>
      </c>
      <c r="G182" s="4">
        <v>3.18</v>
      </c>
      <c r="H182" s="4">
        <v>118</v>
      </c>
      <c r="I182" s="4">
        <v>30.89</v>
      </c>
      <c r="J182" s="4">
        <v>139.4</v>
      </c>
      <c r="K182" s="4">
        <v>58.18</v>
      </c>
      <c r="L182" s="4">
        <v>43.07</v>
      </c>
      <c r="M182" s="3">
        <v>139.62</v>
      </c>
      <c r="N182" s="4">
        <v>58.27</v>
      </c>
      <c r="O182" s="4">
        <v>43.14</v>
      </c>
      <c r="P182" s="4">
        <f>IF('Data 1Q Ahead Without Spaces'!T182&lt;5,0,IF('Data 1Q Ahead Without Spaces'!T182&lt;8,1,IF('Data 1Q Ahead Without Spaces'!T182&lt;11,2,IF('Data 1Q Ahead Without Spaces'!T182&lt;14,3,4))))</f>
        <v>3</v>
      </c>
      <c r="Q182" s="7">
        <v>8032.4125000000004</v>
      </c>
      <c r="R182" s="7">
        <f>VLOOKUP('Data 1Q Ahead Without Spaces'!W182,Industry!$A$1:$B$9,2,FALSE)</f>
        <v>2</v>
      </c>
    </row>
    <row r="183" spans="1:18" ht="14.25" customHeight="1" x14ac:dyDescent="0.35">
      <c r="A183" s="7">
        <f>IF('Data 1Q Ahead Without Spaces'!A183='Data 1Q Ahead Without Spaces'!A182,A182,A182+1)</f>
        <v>4</v>
      </c>
      <c r="B183" s="4">
        <v>2.63</v>
      </c>
      <c r="C183" s="4">
        <v>3.72</v>
      </c>
      <c r="D183" s="4">
        <v>3.59</v>
      </c>
      <c r="E183" s="4">
        <v>4.2</v>
      </c>
      <c r="F183" s="4">
        <v>3.23</v>
      </c>
      <c r="G183" s="4">
        <v>3.09</v>
      </c>
      <c r="H183" s="4">
        <v>123</v>
      </c>
      <c r="I183" s="4">
        <v>32.79</v>
      </c>
      <c r="J183" s="4">
        <v>126.35</v>
      </c>
      <c r="K183" s="4">
        <v>55.76</v>
      </c>
      <c r="L183" s="4">
        <v>41.43</v>
      </c>
      <c r="M183" s="3">
        <v>126.58</v>
      </c>
      <c r="N183" s="4">
        <v>55.87</v>
      </c>
      <c r="O183" s="4">
        <v>41.51</v>
      </c>
      <c r="P183" s="4">
        <f>IF('Data 1Q Ahead Without Spaces'!T183&lt;5,0,IF('Data 1Q Ahead Without Spaces'!T183&lt;8,1,IF('Data 1Q Ahead Without Spaces'!T183&lt;11,2,IF('Data 1Q Ahead Without Spaces'!T183&lt;14,3,4))))</f>
        <v>3</v>
      </c>
      <c r="Q183" s="7">
        <v>9759.1825000000008</v>
      </c>
      <c r="R183" s="7">
        <f>VLOOKUP('Data 1Q Ahead Without Spaces'!W183,Industry!$A$1:$B$9,2,FALSE)</f>
        <v>2</v>
      </c>
    </row>
    <row r="184" spans="1:18" ht="14.25" customHeight="1" thickBot="1" x14ac:dyDescent="0.4">
      <c r="A184" s="7">
        <f>IF('Data 1Q Ahead Without Spaces'!A184='Data 1Q Ahead Without Spaces'!A183,A183,A183+1)</f>
        <v>4</v>
      </c>
      <c r="B184" s="4">
        <v>2.36</v>
      </c>
      <c r="C184" s="4">
        <v>3.32</v>
      </c>
      <c r="D184" s="4">
        <v>3.2</v>
      </c>
      <c r="E184" s="4">
        <v>4.55</v>
      </c>
      <c r="F184" s="4">
        <v>3.54</v>
      </c>
      <c r="G184" s="4">
        <v>3.4</v>
      </c>
      <c r="H184" s="4">
        <v>118</v>
      </c>
      <c r="I184" s="4">
        <v>34.94</v>
      </c>
      <c r="J184" s="4">
        <v>110.1</v>
      </c>
      <c r="K184" s="4">
        <v>52.35</v>
      </c>
      <c r="L184" s="4">
        <v>38.47</v>
      </c>
      <c r="M184" s="3">
        <v>110.3</v>
      </c>
      <c r="N184" s="4">
        <v>52.45</v>
      </c>
      <c r="O184" s="4">
        <v>38.53</v>
      </c>
      <c r="P184" s="4">
        <f>IF('Data 1Q Ahead Without Spaces'!T184&lt;5,0,IF('Data 1Q Ahead Without Spaces'!T184&lt;8,1,IF('Data 1Q Ahead Without Spaces'!T184&lt;11,2,IF('Data 1Q Ahead Without Spaces'!T184&lt;14,3,4))))</f>
        <v>3</v>
      </c>
      <c r="Q184" s="7">
        <v>13470.8182</v>
      </c>
      <c r="R184" s="7">
        <f>VLOOKUP('Data 1Q Ahead Without Spaces'!W184,Industry!$A$1:$B$9,2,FALSE)</f>
        <v>2</v>
      </c>
    </row>
    <row r="185" spans="1:18" ht="46.5" customHeight="1" thickBot="1" x14ac:dyDescent="0.4">
      <c r="A185" s="7">
        <f>IF('Data 1Q Ahead Without Spaces'!A185='Data 1Q Ahead Without Spaces'!A184,A184,A184+1)</f>
        <v>4</v>
      </c>
      <c r="B185" s="2">
        <v>2.2000000000000002</v>
      </c>
      <c r="C185" s="2">
        <v>3.05</v>
      </c>
      <c r="D185" s="2">
        <v>2.95</v>
      </c>
      <c r="E185" s="2">
        <v>5.12</v>
      </c>
      <c r="F185" s="2">
        <v>3.73</v>
      </c>
      <c r="G185" s="2">
        <v>3.88</v>
      </c>
      <c r="H185" s="2">
        <v>113</v>
      </c>
      <c r="I185" s="2">
        <v>37.29</v>
      </c>
      <c r="J185" s="2">
        <v>98.3</v>
      </c>
      <c r="K185" s="2">
        <v>49.5</v>
      </c>
      <c r="L185" s="4">
        <v>36.65</v>
      </c>
      <c r="M185" s="3">
        <v>98.58</v>
      </c>
      <c r="N185" s="4">
        <v>49.64</v>
      </c>
      <c r="O185" s="4">
        <v>36.76</v>
      </c>
      <c r="P185" s="4">
        <f>IF('Data 1Q Ahead Without Spaces'!T185&lt;5,0,IF('Data 1Q Ahead Without Spaces'!T185&lt;8,1,IF('Data 1Q Ahead Without Spaces'!T185&lt;11,2,IF('Data 1Q Ahead Without Spaces'!T185&lt;14,3,4))))</f>
        <v>2</v>
      </c>
      <c r="Q185" s="7">
        <v>14948.887699999999</v>
      </c>
      <c r="R185" s="7">
        <f>VLOOKUP('Data 1Q Ahead Without Spaces'!W185,Industry!$A$1:$B$9,2,FALSE)</f>
        <v>2</v>
      </c>
    </row>
    <row r="186" spans="1:18" ht="46.5" customHeight="1" thickBot="1" x14ac:dyDescent="0.4">
      <c r="A186" s="7">
        <f>IF('Data 1Q Ahead Without Spaces'!A186='Data 1Q Ahead Without Spaces'!A185,A185,A185+1)</f>
        <v>4</v>
      </c>
      <c r="B186" s="2">
        <v>1.81</v>
      </c>
      <c r="C186" s="2">
        <v>2.5</v>
      </c>
      <c r="D186" s="2">
        <v>2.4</v>
      </c>
      <c r="E186" s="2">
        <v>6</v>
      </c>
      <c r="F186" s="2">
        <v>3.99</v>
      </c>
      <c r="G186" s="2">
        <v>4.6100000000000003</v>
      </c>
      <c r="H186" s="2">
        <v>102</v>
      </c>
      <c r="I186" s="2">
        <v>39.08</v>
      </c>
      <c r="J186" s="2">
        <v>82.73</v>
      </c>
      <c r="K186" s="2">
        <v>45.15</v>
      </c>
      <c r="L186" s="4">
        <v>32.340000000000003</v>
      </c>
      <c r="M186" s="3">
        <v>83.23</v>
      </c>
      <c r="N186" s="4">
        <v>45.42</v>
      </c>
      <c r="O186" s="4">
        <v>32.53</v>
      </c>
      <c r="P186" s="4">
        <f>IF('Data 1Q Ahead Without Spaces'!T186&lt;5,0,IF('Data 1Q Ahead Without Spaces'!T186&lt;8,1,IF('Data 1Q Ahead Without Spaces'!T186&lt;11,2,IF('Data 1Q Ahead Without Spaces'!T186&lt;14,3,4))))</f>
        <v>2</v>
      </c>
      <c r="Q186" s="7">
        <v>14805.4938</v>
      </c>
      <c r="R186" s="7">
        <f>VLOOKUP('Data 1Q Ahead Without Spaces'!W186,Industry!$A$1:$B$9,2,FALSE)</f>
        <v>2</v>
      </c>
    </row>
    <row r="187" spans="1:18" ht="46.5" customHeight="1" thickBot="1" x14ac:dyDescent="0.4">
      <c r="A187" s="7">
        <f>IF('Data 1Q Ahead Without Spaces'!A187='Data 1Q Ahead Without Spaces'!A186,A186,A186+1)</f>
        <v>4</v>
      </c>
      <c r="B187" s="2">
        <v>1.79</v>
      </c>
      <c r="C187" s="2">
        <v>2.46</v>
      </c>
      <c r="D187" s="2">
        <v>2.36</v>
      </c>
      <c r="E187" s="2">
        <v>6.45</v>
      </c>
      <c r="F187" s="2">
        <v>4.3</v>
      </c>
      <c r="G187" s="2">
        <v>4.92</v>
      </c>
      <c r="H187" s="2">
        <v>97</v>
      </c>
      <c r="I187" s="2">
        <v>39.5</v>
      </c>
      <c r="J187" s="2">
        <v>82.55</v>
      </c>
      <c r="K187" s="2">
        <v>45.08</v>
      </c>
      <c r="L187" s="4">
        <v>32.61</v>
      </c>
      <c r="M187" s="3">
        <v>83.12</v>
      </c>
      <c r="N187" s="4">
        <v>45.39</v>
      </c>
      <c r="O187" s="4">
        <v>32.83</v>
      </c>
      <c r="P187" s="4">
        <f>IF('Data 1Q Ahead Without Spaces'!T187&lt;5,0,IF('Data 1Q Ahead Without Spaces'!T187&lt;8,1,IF('Data 1Q Ahead Without Spaces'!T187&lt;11,2,IF('Data 1Q Ahead Without Spaces'!T187&lt;14,3,4))))</f>
        <v>2</v>
      </c>
      <c r="Q187" s="7">
        <v>18111.588500000002</v>
      </c>
      <c r="R187" s="7">
        <f>VLOOKUP('Data 1Q Ahead Without Spaces'!W187,Industry!$A$1:$B$9,2,FALSE)</f>
        <v>2</v>
      </c>
    </row>
    <row r="188" spans="1:18" ht="46.5" customHeight="1" thickBot="1" x14ac:dyDescent="0.4">
      <c r="A188" s="7">
        <f>IF('Data 1Q Ahead Without Spaces'!A188='Data 1Q Ahead Without Spaces'!A187,A187,A187+1)</f>
        <v>4</v>
      </c>
      <c r="B188" s="2">
        <v>1.68</v>
      </c>
      <c r="C188" s="2">
        <v>2.2799999999999998</v>
      </c>
      <c r="D188" s="2">
        <v>2.19</v>
      </c>
      <c r="E188" s="2">
        <v>7.88</v>
      </c>
      <c r="F188" s="2">
        <v>5.49</v>
      </c>
      <c r="G188" s="2">
        <v>6.13</v>
      </c>
      <c r="H188" s="2">
        <v>86</v>
      </c>
      <c r="I188" s="2">
        <v>39.49</v>
      </c>
      <c r="J188" s="2">
        <v>81.510000000000005</v>
      </c>
      <c r="K188" s="2">
        <v>44.74</v>
      </c>
      <c r="L188" s="4">
        <v>32.19</v>
      </c>
      <c r="M188" s="3">
        <v>82.17</v>
      </c>
      <c r="N188" s="4">
        <v>45.11</v>
      </c>
      <c r="O188" s="4">
        <v>32.450000000000003</v>
      </c>
      <c r="P188" s="4">
        <f>IF('Data 1Q Ahead Without Spaces'!T188&lt;5,0,IF('Data 1Q Ahead Without Spaces'!T188&lt;8,1,IF('Data 1Q Ahead Without Spaces'!T188&lt;11,2,IF('Data 1Q Ahead Without Spaces'!T188&lt;14,3,4))))</f>
        <v>2</v>
      </c>
      <c r="Q188" s="7">
        <v>19571.3397</v>
      </c>
      <c r="R188" s="7">
        <f>VLOOKUP('Data 1Q Ahead Without Spaces'!W188,Industry!$A$1:$B$9,2,FALSE)</f>
        <v>2</v>
      </c>
    </row>
    <row r="189" spans="1:18" ht="46.5" customHeight="1" thickBot="1" x14ac:dyDescent="0.4">
      <c r="A189" s="7">
        <f>IF('Data 1Q Ahead Without Spaces'!A189='Data 1Q Ahead Without Spaces'!A188,A188,A188+1)</f>
        <v>4</v>
      </c>
      <c r="B189" s="2">
        <v>1.57</v>
      </c>
      <c r="C189" s="2">
        <v>2.11</v>
      </c>
      <c r="D189" s="2">
        <v>2.0299999999999998</v>
      </c>
      <c r="E189" s="2">
        <v>9.61</v>
      </c>
      <c r="F189" s="2">
        <v>7.37</v>
      </c>
      <c r="G189" s="2">
        <v>7.56</v>
      </c>
      <c r="H189" s="2">
        <v>75</v>
      </c>
      <c r="I189" s="2">
        <v>40.07</v>
      </c>
      <c r="J189" s="2">
        <v>78.459999999999994</v>
      </c>
      <c r="K189" s="2">
        <v>43.93</v>
      </c>
      <c r="L189" s="4">
        <v>31.44</v>
      </c>
      <c r="M189" s="3">
        <v>78.63</v>
      </c>
      <c r="N189" s="4">
        <v>44.02</v>
      </c>
      <c r="O189" s="4">
        <v>31.5</v>
      </c>
      <c r="P189" s="4">
        <f>IF('Data 1Q Ahead Without Spaces'!T189&lt;5,0,IF('Data 1Q Ahead Without Spaces'!T189&lt;8,1,IF('Data 1Q Ahead Without Spaces'!T189&lt;11,2,IF('Data 1Q Ahead Without Spaces'!T189&lt;14,3,4))))</f>
        <v>2</v>
      </c>
      <c r="Q189" s="7">
        <v>18855.778600000001</v>
      </c>
      <c r="R189" s="7">
        <f>VLOOKUP('Data 1Q Ahead Without Spaces'!W189,Industry!$A$1:$B$9,2,FALSE)</f>
        <v>2</v>
      </c>
    </row>
    <row r="190" spans="1:18" ht="46.5" customHeight="1" thickBot="1" x14ac:dyDescent="0.4">
      <c r="A190" s="7">
        <f>IF('Data 1Q Ahead Without Spaces'!A190='Data 1Q Ahead Without Spaces'!A189,A189,A189+1)</f>
        <v>4</v>
      </c>
      <c r="B190" s="2">
        <v>1.39</v>
      </c>
      <c r="C190" s="2">
        <v>1.83</v>
      </c>
      <c r="D190" s="2">
        <v>1.77</v>
      </c>
      <c r="E190" s="2">
        <v>11.19</v>
      </c>
      <c r="F190" s="2">
        <v>6.75</v>
      </c>
      <c r="G190" s="2">
        <v>9.01</v>
      </c>
      <c r="H190" s="2">
        <v>69</v>
      </c>
      <c r="I190" s="2">
        <v>40.68</v>
      </c>
      <c r="J190" s="2">
        <v>69.75</v>
      </c>
      <c r="K190" s="2">
        <v>40.67</v>
      </c>
      <c r="L190" s="4">
        <v>28.37</v>
      </c>
      <c r="M190" s="3">
        <v>71.510000000000005</v>
      </c>
      <c r="N190" s="4">
        <v>41.69</v>
      </c>
      <c r="O190" s="4">
        <v>29.09</v>
      </c>
      <c r="P190" s="4">
        <f>IF('Data 1Q Ahead Without Spaces'!T190&lt;5,0,IF('Data 1Q Ahead Without Spaces'!T190&lt;8,1,IF('Data 1Q Ahead Without Spaces'!T190&lt;11,2,IF('Data 1Q Ahead Without Spaces'!T190&lt;14,3,4))))</f>
        <v>2</v>
      </c>
      <c r="Q190" s="7">
        <v>36396.304499999998</v>
      </c>
      <c r="R190" s="7">
        <f>VLOOKUP('Data 1Q Ahead Without Spaces'!W190,Industry!$A$1:$B$9,2,FALSE)</f>
        <v>2</v>
      </c>
    </row>
    <row r="191" spans="1:18" ht="46.5" customHeight="1" thickBot="1" x14ac:dyDescent="0.4">
      <c r="A191" s="7">
        <f>IF('Data 1Q Ahead Without Spaces'!A191='Data 1Q Ahead Without Spaces'!A190,A190,A190+1)</f>
        <v>4</v>
      </c>
      <c r="B191" s="2">
        <v>1.36</v>
      </c>
      <c r="C191" s="2">
        <v>1.79</v>
      </c>
      <c r="D191" s="2">
        <v>1.69</v>
      </c>
      <c r="E191" s="2">
        <v>9.14</v>
      </c>
      <c r="F191" s="2">
        <v>6.63</v>
      </c>
      <c r="G191" s="2">
        <v>7.77</v>
      </c>
      <c r="H191" s="2">
        <v>71</v>
      </c>
      <c r="I191" s="2">
        <v>41.97</v>
      </c>
      <c r="J191" s="2">
        <v>70.09</v>
      </c>
      <c r="K191" s="2">
        <v>41.03</v>
      </c>
      <c r="L191" s="4">
        <v>29.41</v>
      </c>
      <c r="M191" s="3">
        <v>70.8</v>
      </c>
      <c r="N191" s="4">
        <v>41.45</v>
      </c>
      <c r="O191" s="4">
        <v>29.71</v>
      </c>
      <c r="P191" s="4">
        <f>IF('Data 1Q Ahead Without Spaces'!T191&lt;5,0,IF('Data 1Q Ahead Without Spaces'!T191&lt;8,1,IF('Data 1Q Ahead Without Spaces'!T191&lt;11,2,IF('Data 1Q Ahead Without Spaces'!T191&lt;14,3,4))))</f>
        <v>3</v>
      </c>
      <c r="Q191" s="7">
        <v>7825.2525999999998</v>
      </c>
      <c r="R191" s="7">
        <f>VLOOKUP('Data 1Q Ahead Without Spaces'!W191,Industry!$A$1:$B$9,2,FALSE)</f>
        <v>2</v>
      </c>
    </row>
    <row r="192" spans="1:18" ht="46.5" customHeight="1" thickBot="1" x14ac:dyDescent="0.4">
      <c r="A192" s="7">
        <f>IF('Data 1Q Ahead Without Spaces'!A192='Data 1Q Ahead Without Spaces'!A191,A191,A191+1)</f>
        <v>4</v>
      </c>
      <c r="B192" s="2">
        <v>1.5</v>
      </c>
      <c r="C192" s="2">
        <v>2.0699999999999998</v>
      </c>
      <c r="D192" s="2">
        <v>1.9</v>
      </c>
      <c r="E192" s="2">
        <v>4.6399999999999997</v>
      </c>
      <c r="F192" s="2">
        <v>1.93</v>
      </c>
      <c r="G192" s="2">
        <v>3</v>
      </c>
      <c r="H192" s="2">
        <v>73</v>
      </c>
      <c r="I192" s="2">
        <v>40.92</v>
      </c>
      <c r="J192" s="2">
        <v>72.790000000000006</v>
      </c>
      <c r="K192" s="2">
        <v>42.03</v>
      </c>
      <c r="L192" s="4">
        <v>29.79</v>
      </c>
      <c r="M192" s="3">
        <v>73.209999999999994</v>
      </c>
      <c r="N192" s="4">
        <v>42.27</v>
      </c>
      <c r="O192" s="4">
        <v>29.96</v>
      </c>
      <c r="P192" s="4">
        <f>IF('Data 1Q Ahead Without Spaces'!T192&lt;5,0,IF('Data 1Q Ahead Without Spaces'!T192&lt;8,1,IF('Data 1Q Ahead Without Spaces'!T192&lt;11,2,IF('Data 1Q Ahead Without Spaces'!T192&lt;14,3,4))))</f>
        <v>3</v>
      </c>
      <c r="Q192" s="7">
        <v>6025.7327999999998</v>
      </c>
      <c r="R192" s="7">
        <f>VLOOKUP('Data 1Q Ahead Without Spaces'!W192,Industry!$A$1:$B$9,2,FALSE)</f>
        <v>2</v>
      </c>
    </row>
    <row r="193" spans="1:18" ht="46.5" customHeight="1" thickBot="1" x14ac:dyDescent="0.4">
      <c r="A193" s="7">
        <f>IF('Data 1Q Ahead Without Spaces'!A193='Data 1Q Ahead Without Spaces'!A192,A192,A192+1)</f>
        <v>4</v>
      </c>
      <c r="B193" s="2">
        <v>1.97</v>
      </c>
      <c r="C193" s="2">
        <v>2.86</v>
      </c>
      <c r="D193" s="2">
        <v>2.64</v>
      </c>
      <c r="E193" s="2">
        <v>1.85</v>
      </c>
      <c r="F193" s="2">
        <v>-0.14000000000000001</v>
      </c>
      <c r="G193" s="2">
        <v>0.32</v>
      </c>
      <c r="H193" s="2">
        <v>73</v>
      </c>
      <c r="I193" s="2">
        <v>39.119999999999997</v>
      </c>
      <c r="J193" s="2">
        <v>76.48</v>
      </c>
      <c r="K193" s="2">
        <v>43.23</v>
      </c>
      <c r="L193" s="4">
        <v>29.92</v>
      </c>
      <c r="M193" s="3">
        <v>76.92</v>
      </c>
      <c r="N193" s="4">
        <v>43.48</v>
      </c>
      <c r="O193" s="4">
        <v>30.09</v>
      </c>
      <c r="P193" s="4">
        <f>IF('Data 1Q Ahead Without Spaces'!T193&lt;5,0,IF('Data 1Q Ahead Without Spaces'!T193&lt;8,1,IF('Data 1Q Ahead Without Spaces'!T193&lt;11,2,IF('Data 1Q Ahead Without Spaces'!T193&lt;14,3,4))))</f>
        <v>4</v>
      </c>
      <c r="Q193" s="7">
        <v>6716.9733999999999</v>
      </c>
      <c r="R193" s="7">
        <f>VLOOKUP('Data 1Q Ahead Without Spaces'!W193,Industry!$A$1:$B$9,2,FALSE)</f>
        <v>2</v>
      </c>
    </row>
    <row r="194" spans="1:18" ht="46.5" customHeight="1" thickBot="1" x14ac:dyDescent="0.4">
      <c r="A194" s="7">
        <f>IF('Data 1Q Ahead Without Spaces'!A194='Data 1Q Ahead Without Spaces'!A193,A193,A193+1)</f>
        <v>4</v>
      </c>
      <c r="B194" s="2">
        <v>7.85</v>
      </c>
      <c r="C194" s="2">
        <v>55.45</v>
      </c>
      <c r="D194" s="2">
        <v>45.81</v>
      </c>
      <c r="E194" s="2">
        <v>1.84</v>
      </c>
      <c r="F194" s="2">
        <v>0.79</v>
      </c>
      <c r="G194" s="2">
        <v>0.76</v>
      </c>
      <c r="H194" s="2">
        <v>92</v>
      </c>
      <c r="I194" s="2">
        <v>16.850000000000001</v>
      </c>
      <c r="J194" s="2">
        <v>258.68</v>
      </c>
      <c r="K194" s="2">
        <v>71.64</v>
      </c>
      <c r="L194" s="4">
        <v>43.6</v>
      </c>
      <c r="M194" s="3">
        <v>261.08999999999997</v>
      </c>
      <c r="N194" s="4">
        <v>72.31</v>
      </c>
      <c r="O194" s="4">
        <v>44</v>
      </c>
      <c r="P194" s="4">
        <f>IF('Data 1Q Ahead Without Spaces'!T194&lt;5,0,IF('Data 1Q Ahead Without Spaces'!T194&lt;8,1,IF('Data 1Q Ahead Without Spaces'!T194&lt;11,2,IF('Data 1Q Ahead Without Spaces'!T194&lt;14,3,4))))</f>
        <v>4</v>
      </c>
      <c r="Q194" s="7">
        <v>5130.2512999999999</v>
      </c>
      <c r="R194" s="7">
        <f>VLOOKUP('Data 1Q Ahead Without Spaces'!W194,Industry!$A$1:$B$9,2,FALSE)</f>
        <v>2</v>
      </c>
    </row>
    <row r="195" spans="1:18" ht="46.5" customHeight="1" thickBot="1" x14ac:dyDescent="0.4">
      <c r="A195" s="7">
        <f>IF('Data 1Q Ahead Without Spaces'!A195='Data 1Q Ahead Without Spaces'!A194,A194,A194+1)</f>
        <v>4</v>
      </c>
      <c r="B195" s="2">
        <v>7.14</v>
      </c>
      <c r="C195" s="2">
        <v>81.37</v>
      </c>
      <c r="D195" s="2">
        <v>54.1</v>
      </c>
      <c r="E195" s="2">
        <v>2.2400000000000002</v>
      </c>
      <c r="F195" s="2">
        <v>1.29</v>
      </c>
      <c r="G195" s="2">
        <v>1.29</v>
      </c>
      <c r="H195" s="2">
        <v>101</v>
      </c>
      <c r="I195" s="2">
        <v>17.2</v>
      </c>
      <c r="J195" s="2">
        <v>272.17</v>
      </c>
      <c r="K195" s="2">
        <v>72.92</v>
      </c>
      <c r="L195" s="4">
        <v>46.81</v>
      </c>
      <c r="M195" s="3">
        <v>273.25</v>
      </c>
      <c r="N195" s="4">
        <v>73.209999999999994</v>
      </c>
      <c r="O195" s="4">
        <v>47</v>
      </c>
      <c r="P195" s="4">
        <f>IF('Data 1Q Ahead Without Spaces'!T195&lt;5,0,IF('Data 1Q Ahead Without Spaces'!T195&lt;8,1,IF('Data 1Q Ahead Without Spaces'!T195&lt;11,2,IF('Data 1Q Ahead Without Spaces'!T195&lt;14,3,4))))</f>
        <v>4</v>
      </c>
      <c r="Q195" s="7">
        <v>5402.5429000000004</v>
      </c>
      <c r="R195" s="7">
        <f>VLOOKUP('Data 1Q Ahead Without Spaces'!W195,Industry!$A$1:$B$9,2,FALSE)</f>
        <v>2</v>
      </c>
    </row>
    <row r="196" spans="1:18" ht="46.5" customHeight="1" thickBot="1" x14ac:dyDescent="0.4">
      <c r="A196" s="7">
        <f>IF('Data 1Q Ahead Without Spaces'!A196='Data 1Q Ahead Without Spaces'!A195,A195,A195+1)</f>
        <v>4</v>
      </c>
      <c r="B196" s="2">
        <v>4.7300000000000004</v>
      </c>
      <c r="C196" s="2">
        <v>15.7</v>
      </c>
      <c r="D196" s="2">
        <v>10.25</v>
      </c>
      <c r="E196" s="2">
        <v>1.35</v>
      </c>
      <c r="F196" s="2">
        <v>-0.5</v>
      </c>
      <c r="G196" s="2">
        <v>0.73</v>
      </c>
      <c r="H196" s="2">
        <v>102</v>
      </c>
      <c r="I196" s="2">
        <v>17.11</v>
      </c>
      <c r="J196" s="2">
        <v>272.58999999999997</v>
      </c>
      <c r="K196" s="2">
        <v>72.94</v>
      </c>
      <c r="L196" s="4">
        <v>46.63</v>
      </c>
      <c r="M196" s="3">
        <v>273.73</v>
      </c>
      <c r="N196" s="4">
        <v>73.239999999999995</v>
      </c>
      <c r="O196" s="4">
        <v>46.83</v>
      </c>
      <c r="P196" s="4">
        <f>IF('Data 1Q Ahead Without Spaces'!T196&lt;5,0,IF('Data 1Q Ahead Without Spaces'!T196&lt;8,1,IF('Data 1Q Ahead Without Spaces'!T196&lt;11,2,IF('Data 1Q Ahead Without Spaces'!T196&lt;14,3,4))))</f>
        <v>4</v>
      </c>
      <c r="Q196" s="7">
        <v>5739.9970000000003</v>
      </c>
      <c r="R196" s="7">
        <f>VLOOKUP('Data 1Q Ahead Without Spaces'!W196,Industry!$A$1:$B$9,2,FALSE)</f>
        <v>2</v>
      </c>
    </row>
    <row r="197" spans="1:18" ht="46.5" customHeight="1" thickBot="1" x14ac:dyDescent="0.4">
      <c r="A197" s="7">
        <f>IF('Data 1Q Ahead Without Spaces'!A197='Data 1Q Ahead Without Spaces'!A196,A196,A196+1)</f>
        <v>4</v>
      </c>
      <c r="B197" s="2">
        <v>5.16</v>
      </c>
      <c r="C197" s="2">
        <v>17.149999999999999</v>
      </c>
      <c r="D197" s="2">
        <v>11.64</v>
      </c>
      <c r="E197" s="2">
        <v>0.97</v>
      </c>
      <c r="F197" s="2">
        <v>0.23</v>
      </c>
      <c r="G197" s="2">
        <v>0.06</v>
      </c>
      <c r="H197" s="2">
        <v>101</v>
      </c>
      <c r="I197" s="2">
        <v>13.68</v>
      </c>
      <c r="J197" s="2">
        <v>350.92</v>
      </c>
      <c r="K197" s="2">
        <v>77.569999999999993</v>
      </c>
      <c r="L197" s="4">
        <v>47.99</v>
      </c>
      <c r="M197" s="3">
        <v>352.38</v>
      </c>
      <c r="N197" s="4">
        <v>77.89</v>
      </c>
      <c r="O197" s="4">
        <v>48.19</v>
      </c>
      <c r="P197" s="4">
        <f>IF('Data 1Q Ahead Without Spaces'!T197&lt;5,0,IF('Data 1Q Ahead Without Spaces'!T197&lt;8,1,IF('Data 1Q Ahead Without Spaces'!T197&lt;11,2,IF('Data 1Q Ahead Without Spaces'!T197&lt;14,3,4))))</f>
        <v>4</v>
      </c>
      <c r="Q197" s="7">
        <v>5271.4294</v>
      </c>
      <c r="R197" s="7">
        <f>VLOOKUP('Data 1Q Ahead Without Spaces'!W197,Industry!$A$1:$B$9,2,FALSE)</f>
        <v>2</v>
      </c>
    </row>
    <row r="198" spans="1:18" ht="46.5" customHeight="1" thickBot="1" x14ac:dyDescent="0.4">
      <c r="A198" s="7">
        <f>IF('Data 1Q Ahead Without Spaces'!A198='Data 1Q Ahead Without Spaces'!A197,A197,A197+1)</f>
        <v>4</v>
      </c>
      <c r="B198" s="2">
        <v>5.85</v>
      </c>
      <c r="C198" s="2">
        <v>18.98</v>
      </c>
      <c r="D198" s="2">
        <v>13.54</v>
      </c>
      <c r="E198" s="2">
        <v>1.23</v>
      </c>
      <c r="F198" s="2">
        <v>-0.45</v>
      </c>
      <c r="G198" s="2">
        <v>0.43</v>
      </c>
      <c r="H198" s="2">
        <v>100</v>
      </c>
      <c r="I198" s="2">
        <v>10.41</v>
      </c>
      <c r="J198" s="2">
        <v>468.56</v>
      </c>
      <c r="K198" s="2">
        <v>82.14</v>
      </c>
      <c r="L198" s="4">
        <v>48.76</v>
      </c>
      <c r="M198" s="3">
        <v>470.42</v>
      </c>
      <c r="N198" s="4">
        <v>82.47</v>
      </c>
      <c r="O198" s="4">
        <v>48.95</v>
      </c>
      <c r="P198" s="4">
        <f>IF('Data 1Q Ahead Without Spaces'!T198&lt;5,0,IF('Data 1Q Ahead Without Spaces'!T198&lt;8,1,IF('Data 1Q Ahead Without Spaces'!T198&lt;11,2,IF('Data 1Q Ahead Without Spaces'!T198&lt;14,3,4))))</f>
        <v>4</v>
      </c>
      <c r="Q198" s="7">
        <v>3597.9785999999999</v>
      </c>
      <c r="R198" s="7">
        <f>VLOOKUP('Data 1Q Ahead Without Spaces'!W198,Industry!$A$1:$B$9,2,FALSE)</f>
        <v>2</v>
      </c>
    </row>
    <row r="199" spans="1:18" ht="46.5" customHeight="1" thickBot="1" x14ac:dyDescent="0.4">
      <c r="A199" s="7">
        <f>IF('Data 1Q Ahead Without Spaces'!A199='Data 1Q Ahead Without Spaces'!A198,A198,A198+1)</f>
        <v>4</v>
      </c>
      <c r="B199" s="2">
        <v>6.54</v>
      </c>
      <c r="C199" s="2">
        <v>18.62</v>
      </c>
      <c r="D199" s="2">
        <v>14.8</v>
      </c>
      <c r="E199" s="2">
        <v>2.21</v>
      </c>
      <c r="F199" s="2">
        <v>1.07</v>
      </c>
      <c r="G199" s="2">
        <v>1.32</v>
      </c>
      <c r="H199" s="2">
        <v>102</v>
      </c>
      <c r="I199" s="2">
        <v>11.77</v>
      </c>
      <c r="J199" s="2">
        <v>435.4</v>
      </c>
      <c r="K199" s="2">
        <v>81.06</v>
      </c>
      <c r="L199" s="4">
        <v>51.25</v>
      </c>
      <c r="M199" s="3">
        <v>437.12</v>
      </c>
      <c r="N199" s="4">
        <v>81.38</v>
      </c>
      <c r="O199" s="4">
        <v>51.45</v>
      </c>
      <c r="P199" s="4">
        <f>IF('Data 1Q Ahead Without Spaces'!T199&lt;5,0,IF('Data 1Q Ahead Without Spaces'!T199&lt;8,1,IF('Data 1Q Ahead Without Spaces'!T199&lt;11,2,IF('Data 1Q Ahead Without Spaces'!T199&lt;14,3,4))))</f>
        <v>4</v>
      </c>
      <c r="Q199" s="7">
        <v>3471.98</v>
      </c>
      <c r="R199" s="7">
        <f>VLOOKUP('Data 1Q Ahead Without Spaces'!W199,Industry!$A$1:$B$9,2,FALSE)</f>
        <v>2</v>
      </c>
    </row>
    <row r="200" spans="1:18" ht="46.5" customHeight="1" thickBot="1" x14ac:dyDescent="0.4">
      <c r="A200" s="7">
        <f>IF('Data 1Q Ahead Without Spaces'!A200='Data 1Q Ahead Without Spaces'!A199,A199,A199+1)</f>
        <v>4</v>
      </c>
      <c r="B200" s="2">
        <v>6.53</v>
      </c>
      <c r="C200" s="2">
        <v>15.45</v>
      </c>
      <c r="D200" s="2">
        <v>13.59</v>
      </c>
      <c r="E200" s="2">
        <v>1.99</v>
      </c>
      <c r="F200" s="2">
        <v>0.77</v>
      </c>
      <c r="G200" s="2">
        <v>1.26</v>
      </c>
      <c r="H200" s="2">
        <v>101</v>
      </c>
      <c r="I200" s="2">
        <v>7.68</v>
      </c>
      <c r="J200" s="2">
        <v>677.09</v>
      </c>
      <c r="K200" s="2">
        <v>86.83</v>
      </c>
      <c r="L200" s="4">
        <v>52.03</v>
      </c>
      <c r="M200" s="3">
        <v>679.77</v>
      </c>
      <c r="N200" s="4">
        <v>87.18</v>
      </c>
      <c r="O200" s="4">
        <v>52.24</v>
      </c>
      <c r="P200" s="4">
        <f>IF('Data 1Q Ahead Without Spaces'!T200&lt;5,0,IF('Data 1Q Ahead Without Spaces'!T200&lt;8,1,IF('Data 1Q Ahead Without Spaces'!T200&lt;11,2,IF('Data 1Q Ahead Without Spaces'!T200&lt;14,3,4))))</f>
        <v>4</v>
      </c>
      <c r="Q200" s="7">
        <v>3285.1649000000002</v>
      </c>
      <c r="R200" s="7">
        <f>VLOOKUP('Data 1Q Ahead Without Spaces'!W200,Industry!$A$1:$B$9,2,FALSE)</f>
        <v>2</v>
      </c>
    </row>
    <row r="201" spans="1:18" ht="46.5" customHeight="1" thickBot="1" x14ac:dyDescent="0.4">
      <c r="A201" s="7">
        <f>IF('Data 1Q Ahead Without Spaces'!A201='Data 1Q Ahead Without Spaces'!A200,A200,A200+1)</f>
        <v>4</v>
      </c>
      <c r="B201" s="2">
        <v>6.01</v>
      </c>
      <c r="C201" s="2">
        <v>14.23</v>
      </c>
      <c r="D201" s="2">
        <v>11.79</v>
      </c>
      <c r="E201" s="2">
        <v>1.08</v>
      </c>
      <c r="F201" s="2">
        <v>0.08</v>
      </c>
      <c r="G201" s="2">
        <v>0.31</v>
      </c>
      <c r="H201" s="2">
        <v>104</v>
      </c>
      <c r="I201" s="2">
        <v>6.98</v>
      </c>
      <c r="J201" s="2">
        <v>754.2</v>
      </c>
      <c r="K201" s="2">
        <v>87.68</v>
      </c>
      <c r="L201" s="4">
        <v>52.63</v>
      </c>
      <c r="M201" s="3">
        <v>760.22</v>
      </c>
      <c r="N201" s="4">
        <v>88.38</v>
      </c>
      <c r="O201" s="4">
        <v>53.05</v>
      </c>
      <c r="P201" s="4">
        <f>IF('Data 1Q Ahead Without Spaces'!T201&lt;5,0,IF('Data 1Q Ahead Without Spaces'!T201&lt;8,1,IF('Data 1Q Ahead Without Spaces'!T201&lt;11,2,IF('Data 1Q Ahead Without Spaces'!T201&lt;14,3,4))))</f>
        <v>4</v>
      </c>
      <c r="Q201" s="7">
        <v>3836.5203999999999</v>
      </c>
      <c r="R201" s="7">
        <f>VLOOKUP('Data 1Q Ahead Without Spaces'!W201,Industry!$A$1:$B$9,2,FALSE)</f>
        <v>2</v>
      </c>
    </row>
    <row r="202" spans="1:18" ht="46.5" customHeight="1" thickBot="1" x14ac:dyDescent="0.4">
      <c r="A202" s="7">
        <f>IF('Data 1Q Ahead Without Spaces'!A202='Data 1Q Ahead Without Spaces'!A201,A201,A201+1)</f>
        <v>4</v>
      </c>
      <c r="B202" s="2">
        <v>5.73</v>
      </c>
      <c r="C202" s="2">
        <v>13.51</v>
      </c>
      <c r="D202" s="2">
        <v>11.18</v>
      </c>
      <c r="E202" s="2">
        <v>1.5</v>
      </c>
      <c r="F202" s="2">
        <v>-1.61</v>
      </c>
      <c r="G202" s="2">
        <v>0.59</v>
      </c>
      <c r="H202" s="2">
        <v>102</v>
      </c>
      <c r="I202" s="2">
        <v>3.09</v>
      </c>
      <c r="J202" s="2">
        <v>1803.03</v>
      </c>
      <c r="K202" s="2">
        <v>94.33</v>
      </c>
      <c r="L202" s="4">
        <v>55.74</v>
      </c>
      <c r="M202" s="3">
        <v>1811.36</v>
      </c>
      <c r="N202" s="4">
        <v>94.77</v>
      </c>
      <c r="O202" s="4">
        <v>56</v>
      </c>
      <c r="P202" s="4">
        <f>IF('Data 1Q Ahead Without Spaces'!T202&lt;5,0,IF('Data 1Q Ahead Without Spaces'!T202&lt;8,1,IF('Data 1Q Ahead Without Spaces'!T202&lt;11,2,IF('Data 1Q Ahead Without Spaces'!T202&lt;14,3,4))))</f>
        <v>4</v>
      </c>
      <c r="Q202" s="7">
        <v>3286.9474</v>
      </c>
      <c r="R202" s="7">
        <f>VLOOKUP('Data 1Q Ahead Without Spaces'!W202,Industry!$A$1:$B$9,2,FALSE)</f>
        <v>2</v>
      </c>
    </row>
    <row r="203" spans="1:18" ht="46.5" customHeight="1" thickBot="1" x14ac:dyDescent="0.4">
      <c r="A203" s="7">
        <f>IF('Data 1Q Ahead Without Spaces'!A203='Data 1Q Ahead Without Spaces'!A202,A202,A202+1)</f>
        <v>4</v>
      </c>
      <c r="B203" s="2">
        <v>6.31</v>
      </c>
      <c r="C203" s="2">
        <v>14.77</v>
      </c>
      <c r="D203" s="2">
        <v>12.85</v>
      </c>
      <c r="E203" s="2">
        <v>1.85</v>
      </c>
      <c r="F203" s="2">
        <v>0.9</v>
      </c>
      <c r="G203" s="2">
        <v>1</v>
      </c>
      <c r="H203" s="2">
        <v>105</v>
      </c>
      <c r="I203" s="2">
        <v>2.02</v>
      </c>
      <c r="J203" s="2">
        <v>2851.5</v>
      </c>
      <c r="K203" s="2">
        <v>96.18</v>
      </c>
      <c r="L203" s="4">
        <v>57.55</v>
      </c>
      <c r="M203" s="3">
        <v>2864.67</v>
      </c>
      <c r="N203" s="4">
        <v>96.63</v>
      </c>
      <c r="O203" s="4">
        <v>57.81</v>
      </c>
      <c r="P203" s="4">
        <f>IF('Data 1Q Ahead Without Spaces'!T203&lt;5,0,IF('Data 1Q Ahead Without Spaces'!T203&lt;8,1,IF('Data 1Q Ahead Without Spaces'!T203&lt;11,2,IF('Data 1Q Ahead Without Spaces'!T203&lt;14,3,4))))</f>
        <v>4</v>
      </c>
      <c r="Q203" s="7">
        <v>3041.4863999999998</v>
      </c>
      <c r="R203" s="7">
        <f>VLOOKUP('Data 1Q Ahead Without Spaces'!W203,Industry!$A$1:$B$9,2,FALSE)</f>
        <v>2</v>
      </c>
    </row>
    <row r="204" spans="1:18" ht="46.5" customHeight="1" thickBot="1" x14ac:dyDescent="0.4">
      <c r="A204" s="7">
        <f>IF('Data 1Q Ahead Without Spaces'!A204='Data 1Q Ahead Without Spaces'!A203,A203,A203+1)</f>
        <v>4</v>
      </c>
      <c r="B204" s="2">
        <v>6.66</v>
      </c>
      <c r="C204" s="2">
        <v>17.86</v>
      </c>
      <c r="D204" s="2">
        <v>15.19</v>
      </c>
      <c r="E204" s="2">
        <v>1.45</v>
      </c>
      <c r="F204" s="2">
        <v>0.08</v>
      </c>
      <c r="G204" s="2">
        <v>0.68</v>
      </c>
      <c r="H204" s="2">
        <v>105</v>
      </c>
      <c r="I204" s="2">
        <v>1.81</v>
      </c>
      <c r="J204" s="2">
        <v>3197.32</v>
      </c>
      <c r="K204" s="2">
        <v>96.53</v>
      </c>
      <c r="L204" s="4">
        <v>57.72</v>
      </c>
      <c r="M204" s="3">
        <v>3212.08</v>
      </c>
      <c r="N204" s="4">
        <v>96.98</v>
      </c>
      <c r="O204" s="4">
        <v>57.99</v>
      </c>
      <c r="P204" s="4">
        <f>IF('Data 1Q Ahead Without Spaces'!T204&lt;5,0,IF('Data 1Q Ahead Without Spaces'!T204&lt;8,1,IF('Data 1Q Ahead Without Spaces'!T204&lt;11,2,IF('Data 1Q Ahead Without Spaces'!T204&lt;14,3,4))))</f>
        <v>4</v>
      </c>
      <c r="Q204" s="7">
        <v>3082.1073999999999</v>
      </c>
      <c r="R204" s="7">
        <f>VLOOKUP('Data 1Q Ahead Without Spaces'!W204,Industry!$A$1:$B$9,2,FALSE)</f>
        <v>2</v>
      </c>
    </row>
    <row r="205" spans="1:18" ht="46.5" customHeight="1" thickBot="1" x14ac:dyDescent="0.4">
      <c r="A205" s="7">
        <f>IF('Data 1Q Ahead Without Spaces'!A205='Data 1Q Ahead Without Spaces'!A204,A204,A204+1)</f>
        <v>4</v>
      </c>
      <c r="B205" s="2">
        <v>6.16</v>
      </c>
      <c r="C205" s="2">
        <v>15.09</v>
      </c>
      <c r="D205" s="2">
        <v>12.91</v>
      </c>
      <c r="E205" s="2">
        <v>1.55</v>
      </c>
      <c r="F205" s="2">
        <v>0</v>
      </c>
      <c r="G205" s="2">
        <v>0.76</v>
      </c>
      <c r="H205" s="2">
        <v>105</v>
      </c>
      <c r="I205" s="2">
        <v>1.23</v>
      </c>
      <c r="J205" s="2">
        <v>4718.8100000000004</v>
      </c>
      <c r="K205" s="2">
        <v>97.9</v>
      </c>
      <c r="L205" s="4">
        <v>57.87</v>
      </c>
      <c r="M205" s="3">
        <v>4719.8</v>
      </c>
      <c r="N205" s="4">
        <v>97.93</v>
      </c>
      <c r="O205" s="4">
        <v>57.89</v>
      </c>
      <c r="P205" s="4">
        <f>IF('Data 1Q Ahead Without Spaces'!T205&lt;5,0,IF('Data 1Q Ahead Without Spaces'!T205&lt;8,1,IF('Data 1Q Ahead Without Spaces'!T205&lt;11,2,IF('Data 1Q Ahead Without Spaces'!T205&lt;14,3,4))))</f>
        <v>4</v>
      </c>
      <c r="Q205" s="7">
        <v>1592.9525000000001</v>
      </c>
      <c r="R205" s="7">
        <f>VLOOKUP('Data 1Q Ahead Without Spaces'!W205,Industry!$A$1:$B$9,2,FALSE)</f>
        <v>2</v>
      </c>
    </row>
    <row r="206" spans="1:18" ht="46.5" customHeight="1" thickBot="1" x14ac:dyDescent="0.4">
      <c r="A206" s="7">
        <f>IF('Data 1Q Ahead Without Spaces'!A206='Data 1Q Ahead Without Spaces'!A205,A205,A205+1)</f>
        <v>4</v>
      </c>
      <c r="B206" s="2">
        <v>6.21</v>
      </c>
      <c r="C206" s="2">
        <v>14.59</v>
      </c>
      <c r="D206" s="2">
        <v>12.78</v>
      </c>
      <c r="E206" s="2">
        <v>1.58</v>
      </c>
      <c r="F206" s="2">
        <v>-1.05</v>
      </c>
      <c r="G206" s="2">
        <v>0.68</v>
      </c>
      <c r="H206" s="2">
        <v>104</v>
      </c>
      <c r="I206" s="2">
        <v>0.64</v>
      </c>
      <c r="J206" s="2">
        <v>8835.19</v>
      </c>
      <c r="K206" s="2">
        <v>98.86</v>
      </c>
      <c r="L206" s="4">
        <v>56.84</v>
      </c>
      <c r="M206" s="3">
        <v>8837.0400000000009</v>
      </c>
      <c r="N206" s="4">
        <v>98.88</v>
      </c>
      <c r="O206" s="4">
        <v>56.86</v>
      </c>
      <c r="P206" s="4">
        <f>IF('Data 1Q Ahead Without Spaces'!T206&lt;5,0,IF('Data 1Q Ahead Without Spaces'!T206&lt;8,1,IF('Data 1Q Ahead Without Spaces'!T206&lt;11,2,IF('Data 1Q Ahead Without Spaces'!T206&lt;14,3,4))))</f>
        <v>4</v>
      </c>
      <c r="Q206" s="7">
        <v>2409.8453</v>
      </c>
      <c r="R206" s="7">
        <f>VLOOKUP('Data 1Q Ahead Without Spaces'!W206,Industry!$A$1:$B$9,2,FALSE)</f>
        <v>2</v>
      </c>
    </row>
    <row r="207" spans="1:18" ht="46.5" customHeight="1" thickBot="1" x14ac:dyDescent="0.4">
      <c r="A207" s="7">
        <f>IF('Data 1Q Ahead Without Spaces'!A207='Data 1Q Ahead Without Spaces'!A206,A206,A206+1)</f>
        <v>4</v>
      </c>
      <c r="B207" s="2">
        <v>6.46</v>
      </c>
      <c r="C207" s="2">
        <v>13.76</v>
      </c>
      <c r="D207" s="2">
        <v>12.92</v>
      </c>
      <c r="E207" s="2">
        <v>2.0699999999999998</v>
      </c>
      <c r="F207" s="2">
        <v>0.54</v>
      </c>
      <c r="G207" s="2">
        <v>1.2</v>
      </c>
      <c r="H207" s="2">
        <v>104</v>
      </c>
      <c r="I207" s="2">
        <v>0.39</v>
      </c>
      <c r="J207" s="2">
        <v>14915.63</v>
      </c>
      <c r="K207" s="2">
        <v>99.29</v>
      </c>
      <c r="L207" s="4">
        <v>58.39</v>
      </c>
      <c r="M207" s="3">
        <v>14921.88</v>
      </c>
      <c r="N207" s="4">
        <v>99.33</v>
      </c>
      <c r="O207" s="4">
        <v>58.42</v>
      </c>
      <c r="P207" s="4">
        <f>IF('Data 1Q Ahead Without Spaces'!T207&lt;5,0,IF('Data 1Q Ahead Without Spaces'!T207&lt;8,1,IF('Data 1Q Ahead Without Spaces'!T207&lt;11,2,IF('Data 1Q Ahead Without Spaces'!T207&lt;14,3,4))))</f>
        <v>4</v>
      </c>
      <c r="Q207" s="7">
        <v>2695.0203000000001</v>
      </c>
      <c r="R207" s="7">
        <f>VLOOKUP('Data 1Q Ahead Without Spaces'!W207,Industry!$A$1:$B$9,2,FALSE)</f>
        <v>2</v>
      </c>
    </row>
    <row r="208" spans="1:18" ht="46.5" customHeight="1" thickBot="1" x14ac:dyDescent="0.4">
      <c r="A208" s="7">
        <f>IF('Data 1Q Ahead Without Spaces'!A208='Data 1Q Ahead Without Spaces'!A207,A207,A207+1)</f>
        <v>4</v>
      </c>
      <c r="B208" s="2">
        <v>6.23</v>
      </c>
      <c r="C208" s="2">
        <v>13.81</v>
      </c>
      <c r="D208" s="2">
        <v>12.77</v>
      </c>
      <c r="E208" s="2">
        <v>1.64</v>
      </c>
      <c r="F208" s="2">
        <v>0.36</v>
      </c>
      <c r="G208" s="2">
        <v>0.69</v>
      </c>
      <c r="H208" s="2">
        <v>102</v>
      </c>
      <c r="I208" s="2">
        <v>0.35</v>
      </c>
      <c r="J208" s="2">
        <v>16465.52</v>
      </c>
      <c r="K208" s="2">
        <v>99.35</v>
      </c>
      <c r="L208" s="4">
        <v>57.93</v>
      </c>
      <c r="M208" s="3">
        <v>16472.41</v>
      </c>
      <c r="N208" s="4">
        <v>99.4</v>
      </c>
      <c r="O208" s="4">
        <v>57.95</v>
      </c>
      <c r="P208" s="4">
        <f>IF('Data 1Q Ahead Without Spaces'!T208&lt;5,0,IF('Data 1Q Ahead Without Spaces'!T208&lt;8,1,IF('Data 1Q Ahead Without Spaces'!T208&lt;11,2,IF('Data 1Q Ahead Without Spaces'!T208&lt;14,3,4))))</f>
        <v>4</v>
      </c>
      <c r="Q208" s="7">
        <v>2649.2455</v>
      </c>
      <c r="R208" s="7">
        <f>VLOOKUP('Data 1Q Ahead Without Spaces'!W208,Industry!$A$1:$B$9,2,FALSE)</f>
        <v>2</v>
      </c>
    </row>
    <row r="209" spans="1:18" ht="46.5" customHeight="1" thickBot="1" x14ac:dyDescent="0.4">
      <c r="A209" s="7">
        <f>IF('Data 1Q Ahead Without Spaces'!A209='Data 1Q Ahead Without Spaces'!A208,A208,A208+1)</f>
        <v>4</v>
      </c>
      <c r="B209" s="2">
        <v>6.01</v>
      </c>
      <c r="C209" s="2">
        <v>14.39</v>
      </c>
      <c r="D209" s="2">
        <v>12.71</v>
      </c>
      <c r="E209" s="2">
        <v>1.47</v>
      </c>
      <c r="F209" s="2">
        <v>0.45</v>
      </c>
      <c r="G209" s="2">
        <v>0.62</v>
      </c>
      <c r="H209" s="2">
        <v>106</v>
      </c>
      <c r="I209" s="2">
        <v>1.64</v>
      </c>
      <c r="J209" s="2">
        <v>3512.5</v>
      </c>
      <c r="K209" s="2">
        <v>97.19</v>
      </c>
      <c r="L209" s="4">
        <v>57.6</v>
      </c>
      <c r="M209" s="3">
        <v>3513.97</v>
      </c>
      <c r="N209" s="4">
        <v>97.23</v>
      </c>
      <c r="O209" s="4">
        <v>57.62</v>
      </c>
      <c r="P209" s="4">
        <f>IF('Data 1Q Ahead Without Spaces'!T209&lt;5,0,IF('Data 1Q Ahead Without Spaces'!T209&lt;8,1,IF('Data 1Q Ahead Without Spaces'!T209&lt;11,2,IF('Data 1Q Ahead Without Spaces'!T209&lt;14,3,4))))</f>
        <v>4</v>
      </c>
      <c r="Q209" s="7">
        <v>2647.2833999999998</v>
      </c>
      <c r="R209" s="7">
        <f>VLOOKUP('Data 1Q Ahead Without Spaces'!W209,Industry!$A$1:$B$9,2,FALSE)</f>
        <v>2</v>
      </c>
    </row>
    <row r="210" spans="1:18" ht="46.5" customHeight="1" thickBot="1" x14ac:dyDescent="0.4">
      <c r="A210" s="7">
        <f>IF('Data 1Q Ahead Without Spaces'!A210='Data 1Q Ahead Without Spaces'!A209,A209,A209+1)</f>
        <v>4</v>
      </c>
      <c r="B210" s="2">
        <v>5.74</v>
      </c>
      <c r="C210" s="2">
        <v>12.88</v>
      </c>
      <c r="D210" s="2">
        <v>11.47</v>
      </c>
      <c r="E210" s="2">
        <v>1.92</v>
      </c>
      <c r="F210" s="2">
        <v>0.7</v>
      </c>
      <c r="G210" s="2">
        <v>1.04</v>
      </c>
      <c r="H210" s="2">
        <v>106</v>
      </c>
      <c r="I210" s="2">
        <v>1.26</v>
      </c>
      <c r="J210" s="2">
        <v>3250.34</v>
      </c>
      <c r="K210" s="2">
        <v>96.98</v>
      </c>
      <c r="L210" s="4">
        <v>58.45</v>
      </c>
      <c r="M210" s="3">
        <v>3251.7</v>
      </c>
      <c r="N210" s="4">
        <v>97.02</v>
      </c>
      <c r="O210" s="4">
        <v>58.48</v>
      </c>
      <c r="P210" s="4">
        <f>IF('Data 1Q Ahead Without Spaces'!T210&lt;5,0,IF('Data 1Q Ahead Without Spaces'!T210&lt;8,1,IF('Data 1Q Ahead Without Spaces'!T210&lt;11,2,IF('Data 1Q Ahead Without Spaces'!T210&lt;14,3,4))))</f>
        <v>4</v>
      </c>
      <c r="Q210" s="7">
        <v>548.74890000000005</v>
      </c>
      <c r="R210" s="7">
        <f>VLOOKUP('Data 1Q Ahead Without Spaces'!W210,Industry!$A$1:$B$9,2,FALSE)</f>
        <v>2</v>
      </c>
    </row>
    <row r="211" spans="1:18" ht="46.5" customHeight="1" thickBot="1" x14ac:dyDescent="0.4">
      <c r="A211" s="7">
        <f>IF('Data 1Q Ahead Without Spaces'!A211='Data 1Q Ahead Without Spaces'!A210,A210,A210+1)</f>
        <v>4</v>
      </c>
      <c r="B211" s="2">
        <v>4.9800000000000004</v>
      </c>
      <c r="C211" s="2">
        <v>11</v>
      </c>
      <c r="D211" s="2">
        <v>9.44</v>
      </c>
      <c r="E211" s="2">
        <v>2.4700000000000002</v>
      </c>
      <c r="F211" s="2">
        <v>1.55</v>
      </c>
      <c r="G211" s="2">
        <v>1.6</v>
      </c>
      <c r="H211" s="2">
        <v>110</v>
      </c>
      <c r="I211" s="2">
        <v>3.6</v>
      </c>
      <c r="J211" s="2">
        <v>1372.49</v>
      </c>
      <c r="K211" s="2">
        <v>93.17</v>
      </c>
      <c r="L211" s="4">
        <v>57.33</v>
      </c>
      <c r="M211" s="3">
        <v>1373.08</v>
      </c>
      <c r="N211" s="4">
        <v>93.21</v>
      </c>
      <c r="O211" s="4">
        <v>57.35</v>
      </c>
      <c r="P211" s="4">
        <f>IF('Data 1Q Ahead Without Spaces'!T211&lt;5,0,IF('Data 1Q Ahead Without Spaces'!T211&lt;8,1,IF('Data 1Q Ahead Without Spaces'!T211&lt;11,2,IF('Data 1Q Ahead Without Spaces'!T211&lt;14,3,4))))</f>
        <v>4</v>
      </c>
      <c r="Q211" s="7">
        <v>556.71879999999999</v>
      </c>
      <c r="R211" s="7">
        <f>VLOOKUP('Data 1Q Ahead Without Spaces'!W211,Industry!$A$1:$B$9,2,FALSE)</f>
        <v>2</v>
      </c>
    </row>
    <row r="212" spans="1:18" ht="46.5" customHeight="1" thickBot="1" x14ac:dyDescent="0.4">
      <c r="A212" s="7">
        <f>IF('Data 1Q Ahead Without Spaces'!A212='Data 1Q Ahead Without Spaces'!A211,A211,A211+1)</f>
        <v>4</v>
      </c>
      <c r="B212" s="2">
        <v>4.45</v>
      </c>
      <c r="C212" s="2">
        <v>9.44</v>
      </c>
      <c r="D212" s="2">
        <v>7.88</v>
      </c>
      <c r="E212" s="2">
        <v>1.96</v>
      </c>
      <c r="F212" s="2">
        <v>1.24</v>
      </c>
      <c r="G212" s="2">
        <v>1.1499999999999999</v>
      </c>
      <c r="H212" s="2">
        <v>120</v>
      </c>
      <c r="I212" s="2">
        <v>3.61</v>
      </c>
      <c r="J212" s="2">
        <v>1388.59</v>
      </c>
      <c r="K212" s="2">
        <v>93.24</v>
      </c>
      <c r="L212" s="4">
        <v>58.32</v>
      </c>
      <c r="M212" s="3">
        <v>1389.19</v>
      </c>
      <c r="N212" s="4">
        <v>93.28</v>
      </c>
      <c r="O212" s="4">
        <v>58.35</v>
      </c>
      <c r="P212" s="4">
        <f>IF('Data 1Q Ahead Without Spaces'!T212&lt;5,0,IF('Data 1Q Ahead Without Spaces'!T212&lt;8,1,IF('Data 1Q Ahead Without Spaces'!T212&lt;11,2,IF('Data 1Q Ahead Without Spaces'!T212&lt;14,3,4))))</f>
        <v>4</v>
      </c>
      <c r="Q212" s="7">
        <v>1355.9011</v>
      </c>
      <c r="R212" s="7">
        <f>VLOOKUP('Data 1Q Ahead Without Spaces'!W212,Industry!$A$1:$B$9,2,FALSE)</f>
        <v>2</v>
      </c>
    </row>
    <row r="213" spans="1:18" ht="46.5" customHeight="1" thickBot="1" x14ac:dyDescent="0.4">
      <c r="A213" s="7">
        <f>IF('Data 1Q Ahead Without Spaces'!A213='Data 1Q Ahead Without Spaces'!A212,A212,A212+1)</f>
        <v>4</v>
      </c>
      <c r="B213" s="2">
        <v>3.74</v>
      </c>
      <c r="C213" s="2">
        <v>7.66</v>
      </c>
      <c r="D213" s="2">
        <v>6.32</v>
      </c>
      <c r="E213" s="2">
        <v>2.0499999999999998</v>
      </c>
      <c r="F213" s="2">
        <v>1.24</v>
      </c>
      <c r="G213" s="2">
        <v>1.19</v>
      </c>
      <c r="H213" s="2">
        <v>112</v>
      </c>
      <c r="I213" s="2">
        <v>3.71</v>
      </c>
      <c r="J213" s="2">
        <v>634.03</v>
      </c>
      <c r="K213" s="2">
        <v>86.34</v>
      </c>
      <c r="L213" s="4">
        <v>54.18</v>
      </c>
      <c r="M213" s="3">
        <v>634.32000000000005</v>
      </c>
      <c r="N213" s="4">
        <v>86.38</v>
      </c>
      <c r="O213" s="4">
        <v>54.2</v>
      </c>
      <c r="P213" s="4">
        <f>IF('Data 1Q Ahead Without Spaces'!T213&lt;5,0,IF('Data 1Q Ahead Without Spaces'!T213&lt;8,1,IF('Data 1Q Ahead Without Spaces'!T213&lt;11,2,IF('Data 1Q Ahead Without Spaces'!T213&lt;14,3,4))))</f>
        <v>4</v>
      </c>
      <c r="Q213" s="7">
        <v>2828.8679999999999</v>
      </c>
      <c r="R213" s="7">
        <f>VLOOKUP('Data 1Q Ahead Without Spaces'!W213,Industry!$A$1:$B$9,2,FALSE)</f>
        <v>2</v>
      </c>
    </row>
    <row r="214" spans="1:18" ht="46.5" customHeight="1" thickBot="1" x14ac:dyDescent="0.4">
      <c r="A214" s="7">
        <f>IF('Data 1Q Ahead Without Spaces'!A214='Data 1Q Ahead Without Spaces'!A213,A213,A213+1)</f>
        <v>4</v>
      </c>
      <c r="B214" s="2">
        <v>3.87</v>
      </c>
      <c r="C214" s="2">
        <v>7.94</v>
      </c>
      <c r="D214" s="2">
        <v>6.64</v>
      </c>
      <c r="E214" s="2">
        <v>1.81</v>
      </c>
      <c r="F214" s="2">
        <v>-0.06</v>
      </c>
      <c r="G214" s="2">
        <v>0.88</v>
      </c>
      <c r="H214" s="2">
        <v>103</v>
      </c>
      <c r="I214" s="2">
        <v>3.92</v>
      </c>
      <c r="J214" s="2">
        <v>612.91</v>
      </c>
      <c r="K214" s="2">
        <v>85.94</v>
      </c>
      <c r="L214" s="4">
        <v>53.72</v>
      </c>
      <c r="M214" s="3">
        <v>613.20000000000005</v>
      </c>
      <c r="N214" s="4">
        <v>85.98</v>
      </c>
      <c r="O214" s="4">
        <v>53.74</v>
      </c>
      <c r="P214" s="4">
        <f>IF('Data 1Q Ahead Without Spaces'!T214&lt;5,0,IF('Data 1Q Ahead Without Spaces'!T214&lt;8,1,IF('Data 1Q Ahead Without Spaces'!T214&lt;11,2,IF('Data 1Q Ahead Without Spaces'!T214&lt;14,3,4))))</f>
        <v>4</v>
      </c>
      <c r="Q214" s="7">
        <v>2593.3175999999999</v>
      </c>
      <c r="R214" s="7">
        <f>VLOOKUP('Data 1Q Ahead Without Spaces'!W214,Industry!$A$1:$B$9,2,FALSE)</f>
        <v>2</v>
      </c>
    </row>
    <row r="215" spans="1:18" ht="46.5" customHeight="1" thickBot="1" x14ac:dyDescent="0.4">
      <c r="A215" s="7">
        <f>IF('Data 1Q Ahead Without Spaces'!A215='Data 1Q Ahead Without Spaces'!A214,A214,A214+1)</f>
        <v>4</v>
      </c>
      <c r="B215" s="2">
        <v>3.89</v>
      </c>
      <c r="C215" s="2">
        <v>7.59</v>
      </c>
      <c r="D215" s="2">
        <v>6.54</v>
      </c>
      <c r="E215" s="2">
        <v>2.72</v>
      </c>
      <c r="F215" s="2">
        <v>1.95</v>
      </c>
      <c r="G215" s="2">
        <v>1.84</v>
      </c>
      <c r="H215" s="2">
        <v>109</v>
      </c>
      <c r="I215" s="2">
        <v>5.18</v>
      </c>
      <c r="J215" s="2">
        <v>539.95000000000005</v>
      </c>
      <c r="K215" s="2">
        <v>84.34</v>
      </c>
      <c r="L215" s="4">
        <v>54.65</v>
      </c>
      <c r="M215" s="3">
        <v>540.20000000000005</v>
      </c>
      <c r="N215" s="4">
        <v>84.38</v>
      </c>
      <c r="O215" s="4">
        <v>54.68</v>
      </c>
      <c r="P215" s="4">
        <f>IF('Data 1Q Ahead Without Spaces'!T215&lt;5,0,IF('Data 1Q Ahead Without Spaces'!T215&lt;8,1,IF('Data 1Q Ahead Without Spaces'!T215&lt;11,2,IF('Data 1Q Ahead Without Spaces'!T215&lt;14,3,4))))</f>
        <v>4</v>
      </c>
      <c r="Q215" s="7">
        <v>2768.8631999999998</v>
      </c>
      <c r="R215" s="7">
        <f>VLOOKUP('Data 1Q Ahead Without Spaces'!W215,Industry!$A$1:$B$9,2,FALSE)</f>
        <v>2</v>
      </c>
    </row>
    <row r="216" spans="1:18" ht="46.5" customHeight="1" thickBot="1" x14ac:dyDescent="0.4">
      <c r="A216" s="7">
        <f>IF('Data 1Q Ahead Without Spaces'!A216='Data 1Q Ahead Without Spaces'!A215,A215,A215+1)</f>
        <v>4</v>
      </c>
      <c r="B216" s="2">
        <v>3.63</v>
      </c>
      <c r="C216" s="2">
        <v>7.17</v>
      </c>
      <c r="D216" s="2">
        <v>5.97</v>
      </c>
      <c r="E216" s="2">
        <v>2.5</v>
      </c>
      <c r="F216" s="2">
        <v>1.79</v>
      </c>
      <c r="G216" s="2">
        <v>1.6</v>
      </c>
      <c r="H216" s="2">
        <v>107</v>
      </c>
      <c r="I216" s="2">
        <v>5.59</v>
      </c>
      <c r="J216" s="2">
        <v>517.19000000000005</v>
      </c>
      <c r="K216" s="2">
        <v>83.76</v>
      </c>
      <c r="L216" s="4">
        <v>54.53</v>
      </c>
      <c r="M216" s="3">
        <v>517.42999999999995</v>
      </c>
      <c r="N216" s="4">
        <v>83.8</v>
      </c>
      <c r="O216" s="4">
        <v>54.56</v>
      </c>
      <c r="P216" s="4">
        <f>IF('Data 1Q Ahead Without Spaces'!T216&lt;5,0,IF('Data 1Q Ahead Without Spaces'!T216&lt;8,1,IF('Data 1Q Ahead Without Spaces'!T216&lt;11,2,IF('Data 1Q Ahead Without Spaces'!T216&lt;14,3,4))))</f>
        <v>4</v>
      </c>
      <c r="Q216" s="7">
        <v>2105.0432000000001</v>
      </c>
      <c r="R216" s="7">
        <f>VLOOKUP('Data 1Q Ahead Without Spaces'!W216,Industry!$A$1:$B$9,2,FALSE)</f>
        <v>2</v>
      </c>
    </row>
    <row r="217" spans="1:18" ht="46.5" customHeight="1" thickBot="1" x14ac:dyDescent="0.4">
      <c r="A217" s="7">
        <f>IF('Data 1Q Ahead Without Spaces'!A217='Data 1Q Ahead Without Spaces'!A216,A216,A216+1)</f>
        <v>4</v>
      </c>
      <c r="B217" s="2">
        <v>3.86</v>
      </c>
      <c r="C217" s="2">
        <v>7.25</v>
      </c>
      <c r="D217" s="2">
        <v>6.53</v>
      </c>
      <c r="E217" s="2">
        <v>1.85</v>
      </c>
      <c r="F217" s="2">
        <v>0.85</v>
      </c>
      <c r="G217" s="2">
        <v>0.91</v>
      </c>
      <c r="H217" s="2">
        <v>107</v>
      </c>
      <c r="I217" s="2">
        <v>16.13</v>
      </c>
      <c r="J217" s="2">
        <v>229.99</v>
      </c>
      <c r="K217" s="2">
        <v>69.67</v>
      </c>
      <c r="L217" s="4">
        <v>47.53</v>
      </c>
      <c r="M217" s="3">
        <v>230.1</v>
      </c>
      <c r="N217" s="4">
        <v>69.709999999999994</v>
      </c>
      <c r="O217" s="4">
        <v>47.56</v>
      </c>
      <c r="P217" s="4">
        <f>IF('Data 1Q Ahead Without Spaces'!T217&lt;5,0,IF('Data 1Q Ahead Without Spaces'!T217&lt;8,1,IF('Data 1Q Ahead Without Spaces'!T217&lt;11,2,IF('Data 1Q Ahead Without Spaces'!T217&lt;14,3,4))))</f>
        <v>4</v>
      </c>
      <c r="Q217" s="7">
        <v>2290.7433999999998</v>
      </c>
      <c r="R217" s="7">
        <f>VLOOKUP('Data 1Q Ahead Without Spaces'!W217,Industry!$A$1:$B$9,2,FALSE)</f>
        <v>2</v>
      </c>
    </row>
    <row r="218" spans="1:18" ht="46.5" customHeight="1" thickBot="1" x14ac:dyDescent="0.4">
      <c r="A218" s="7">
        <f>IF('Data 1Q Ahead Without Spaces'!A218='Data 1Q Ahead Without Spaces'!A217,A217,A217+1)</f>
        <v>4</v>
      </c>
      <c r="B218" s="2">
        <v>3.56</v>
      </c>
      <c r="C218" s="2">
        <v>6.41</v>
      </c>
      <c r="D218" s="2">
        <v>5.77</v>
      </c>
      <c r="E218" s="2">
        <v>2.63</v>
      </c>
      <c r="F218" s="2">
        <v>0.69</v>
      </c>
      <c r="G218" s="2">
        <v>1.63</v>
      </c>
      <c r="H218" s="2">
        <v>101</v>
      </c>
      <c r="I218" s="2">
        <v>16.850000000000001</v>
      </c>
      <c r="J218" s="2">
        <v>219.74</v>
      </c>
      <c r="K218" s="2">
        <v>67.94</v>
      </c>
      <c r="L218" s="4">
        <v>47.02</v>
      </c>
      <c r="M218" s="3">
        <v>223.42</v>
      </c>
      <c r="N218" s="4">
        <v>69.08</v>
      </c>
      <c r="O218" s="4">
        <v>47.81</v>
      </c>
      <c r="P218" s="4">
        <f>IF('Data 1Q Ahead Without Spaces'!T218&lt;5,0,IF('Data 1Q Ahead Without Spaces'!T218&lt;8,1,IF('Data 1Q Ahead Without Spaces'!T218&lt;11,2,IF('Data 1Q Ahead Without Spaces'!T218&lt;14,3,4))))</f>
        <v>4</v>
      </c>
      <c r="Q218" s="7">
        <v>3249.8883000000001</v>
      </c>
      <c r="R218" s="7">
        <f>VLOOKUP('Data 1Q Ahead Without Spaces'!W218,Industry!$A$1:$B$9,2,FALSE)</f>
        <v>2</v>
      </c>
    </row>
    <row r="219" spans="1:18" ht="46.5" customHeight="1" thickBot="1" x14ac:dyDescent="0.4">
      <c r="A219" s="7">
        <f>IF('Data 1Q Ahead Without Spaces'!A219='Data 1Q Ahead Without Spaces'!A218,A218,A218+1)</f>
        <v>4</v>
      </c>
      <c r="B219" s="2">
        <v>3.49</v>
      </c>
      <c r="C219" s="2">
        <v>5.9</v>
      </c>
      <c r="D219" s="2">
        <v>5.51</v>
      </c>
      <c r="E219" s="2">
        <v>3.05</v>
      </c>
      <c r="F219" s="2">
        <v>2.0699999999999998</v>
      </c>
      <c r="G219" s="2">
        <v>2.19</v>
      </c>
      <c r="H219" s="2">
        <v>118</v>
      </c>
      <c r="I219" s="2">
        <v>17.71</v>
      </c>
      <c r="J219" s="2">
        <v>210.38</v>
      </c>
      <c r="K219" s="2">
        <v>67.010000000000005</v>
      </c>
      <c r="L219" s="4">
        <v>47.09</v>
      </c>
      <c r="M219" s="3">
        <v>213.94</v>
      </c>
      <c r="N219" s="4">
        <v>68.150000000000006</v>
      </c>
      <c r="O219" s="4">
        <v>47.89</v>
      </c>
      <c r="P219" s="4">
        <f>IF('Data 1Q Ahead Without Spaces'!T219&lt;5,0,IF('Data 1Q Ahead Without Spaces'!T219&lt;8,1,IF('Data 1Q Ahead Without Spaces'!T219&lt;11,2,IF('Data 1Q Ahead Without Spaces'!T219&lt;14,3,4))))</f>
        <v>4</v>
      </c>
      <c r="Q219" s="7">
        <v>3645.5605999999998</v>
      </c>
      <c r="R219" s="7">
        <f>VLOOKUP('Data 1Q Ahead Without Spaces'!W219,Industry!$A$1:$B$9,2,FALSE)</f>
        <v>2</v>
      </c>
    </row>
    <row r="220" spans="1:18" ht="46.5" customHeight="1" thickBot="1" x14ac:dyDescent="0.4">
      <c r="A220" s="7">
        <f>IF('Data 1Q Ahead Without Spaces'!A220='Data 1Q Ahead Without Spaces'!A219,A219,A219+1)</f>
        <v>4</v>
      </c>
      <c r="B220" s="2">
        <v>3.53</v>
      </c>
      <c r="C220" s="2">
        <v>6</v>
      </c>
      <c r="D220" s="2">
        <v>5.62</v>
      </c>
      <c r="E220" s="2">
        <v>2.74</v>
      </c>
      <c r="F220" s="2">
        <v>1.91</v>
      </c>
      <c r="G220" s="2">
        <v>1.68</v>
      </c>
      <c r="H220" s="2">
        <v>98</v>
      </c>
      <c r="I220" s="2">
        <v>17.5</v>
      </c>
      <c r="J220" s="2">
        <v>212.86</v>
      </c>
      <c r="K220" s="2">
        <v>66.58</v>
      </c>
      <c r="L220" s="4">
        <v>47.29</v>
      </c>
      <c r="M220" s="3">
        <v>219.69</v>
      </c>
      <c r="N220" s="4">
        <v>68.72</v>
      </c>
      <c r="O220" s="4">
        <v>48.81</v>
      </c>
      <c r="P220" s="4">
        <f>IF('Data 1Q Ahead Without Spaces'!T220&lt;5,0,IF('Data 1Q Ahead Without Spaces'!T220&lt;8,1,IF('Data 1Q Ahead Without Spaces'!T220&lt;11,2,IF('Data 1Q Ahead Without Spaces'!T220&lt;14,3,4))))</f>
        <v>4</v>
      </c>
      <c r="Q220" s="7">
        <v>2987.2876999999999</v>
      </c>
      <c r="R220" s="7">
        <f>VLOOKUP('Data 1Q Ahead Without Spaces'!W220,Industry!$A$1:$B$9,2,FALSE)</f>
        <v>2</v>
      </c>
    </row>
    <row r="221" spans="1:18" ht="46.5" customHeight="1" thickBot="1" x14ac:dyDescent="0.4">
      <c r="A221" s="7">
        <f>IF('Data 1Q Ahead Without Spaces'!A221='Data 1Q Ahead Without Spaces'!A220,A220,A220+1)</f>
        <v>4</v>
      </c>
      <c r="B221" s="2">
        <v>3.66</v>
      </c>
      <c r="C221" s="2">
        <v>6.13</v>
      </c>
      <c r="D221" s="2">
        <v>5.85</v>
      </c>
      <c r="E221" s="2">
        <v>2.92</v>
      </c>
      <c r="F221" s="2">
        <v>1.29</v>
      </c>
      <c r="G221" s="2">
        <v>1.34</v>
      </c>
      <c r="H221" s="2">
        <v>59</v>
      </c>
      <c r="I221" s="2">
        <v>16.45</v>
      </c>
      <c r="J221" s="2">
        <v>223.19</v>
      </c>
      <c r="K221" s="2">
        <v>67.540000000000006</v>
      </c>
      <c r="L221" s="4">
        <v>47.82</v>
      </c>
      <c r="M221" s="3">
        <v>230.44</v>
      </c>
      <c r="N221" s="4">
        <v>69.739999999999995</v>
      </c>
      <c r="O221" s="4">
        <v>49.38</v>
      </c>
      <c r="P221" s="4">
        <f>IF('Data 1Q Ahead Without Spaces'!T221&lt;5,0,IF('Data 1Q Ahead Without Spaces'!T221&lt;8,1,IF('Data 1Q Ahead Without Spaces'!T221&lt;11,2,IF('Data 1Q Ahead Without Spaces'!T221&lt;14,3,4))))</f>
        <v>4</v>
      </c>
      <c r="Q221" s="7">
        <v>1705.7563</v>
      </c>
      <c r="R221" s="7">
        <f>VLOOKUP('Data 1Q Ahead Without Spaces'!W221,Industry!$A$1:$B$9,2,FALSE)</f>
        <v>2</v>
      </c>
    </row>
    <row r="222" spans="1:18" ht="46.5" customHeight="1" thickBot="1" x14ac:dyDescent="0.4">
      <c r="A222" s="7">
        <f>IF('Data 1Q Ahead Without Spaces'!A222='Data 1Q Ahead Without Spaces'!A221,A221,A221+1)</f>
        <v>4</v>
      </c>
      <c r="B222" s="2">
        <v>4.0199999999999996</v>
      </c>
      <c r="C222" s="2">
        <v>6.63</v>
      </c>
      <c r="D222" s="2">
        <v>6.45</v>
      </c>
      <c r="E222" s="2">
        <v>2.5499999999999998</v>
      </c>
      <c r="F222" s="2">
        <v>0.82</v>
      </c>
      <c r="G222" s="2">
        <v>1.55</v>
      </c>
      <c r="H222" s="2">
        <v>100</v>
      </c>
      <c r="I222" s="2">
        <v>13.06</v>
      </c>
      <c r="J222" s="2">
        <v>284.75</v>
      </c>
      <c r="K222" s="2">
        <v>73.180000000000007</v>
      </c>
      <c r="L222" s="4">
        <v>50.74</v>
      </c>
      <c r="M222" s="3">
        <v>289.12</v>
      </c>
      <c r="N222" s="4">
        <v>74.3</v>
      </c>
      <c r="O222" s="4">
        <v>51.52</v>
      </c>
      <c r="P222" s="4">
        <f>IF('Data 1Q Ahead Without Spaces'!T222&lt;5,0,IF('Data 1Q Ahead Without Spaces'!T222&lt;8,1,IF('Data 1Q Ahead Without Spaces'!T222&lt;11,2,IF('Data 1Q Ahead Without Spaces'!T222&lt;14,3,4))))</f>
        <v>4</v>
      </c>
      <c r="Q222" s="7">
        <v>2129.0826000000002</v>
      </c>
      <c r="R222" s="7">
        <f>VLOOKUP('Data 1Q Ahead Without Spaces'!W222,Industry!$A$1:$B$9,2,FALSE)</f>
        <v>2</v>
      </c>
    </row>
    <row r="223" spans="1:18" ht="46.5" customHeight="1" thickBot="1" x14ac:dyDescent="0.4">
      <c r="A223" s="7">
        <f>IF('Data 1Q Ahead Without Spaces'!A223='Data 1Q Ahead Without Spaces'!A222,A222,A222+1)</f>
        <v>4</v>
      </c>
      <c r="B223" s="2">
        <v>4.46</v>
      </c>
      <c r="C223" s="2">
        <v>7.59</v>
      </c>
      <c r="D223" s="2">
        <v>7.42</v>
      </c>
      <c r="E223" s="2">
        <v>3.15</v>
      </c>
      <c r="F223" s="2">
        <v>1.77</v>
      </c>
      <c r="G223" s="2">
        <v>2.09</v>
      </c>
      <c r="H223" s="2">
        <v>98</v>
      </c>
      <c r="I223" s="2">
        <v>13.18</v>
      </c>
      <c r="J223" s="2">
        <v>277.63</v>
      </c>
      <c r="K223" s="2">
        <v>70.069999999999993</v>
      </c>
      <c r="L223" s="4">
        <v>50.26</v>
      </c>
      <c r="M223" s="3">
        <v>296.25</v>
      </c>
      <c r="N223" s="4">
        <v>74.760000000000005</v>
      </c>
      <c r="O223" s="4">
        <v>53.63</v>
      </c>
      <c r="P223" s="4">
        <f>IF('Data 1Q Ahead Without Spaces'!T223&lt;5,0,IF('Data 1Q Ahead Without Spaces'!T223&lt;8,1,IF('Data 1Q Ahead Without Spaces'!T223&lt;11,2,IF('Data 1Q Ahead Without Spaces'!T223&lt;14,3,4))))</f>
        <v>4</v>
      </c>
      <c r="Q223" s="7">
        <v>8783.4053999999996</v>
      </c>
      <c r="R223" s="7">
        <f>VLOOKUP('Data 1Q Ahead Without Spaces'!W223,Industry!$A$1:$B$9,2,FALSE)</f>
        <v>2</v>
      </c>
    </row>
    <row r="224" spans="1:18" ht="46.5" customHeight="1" thickBot="1" x14ac:dyDescent="0.4">
      <c r="A224" s="7">
        <f>IF('Data 1Q Ahead Without Spaces'!A224='Data 1Q Ahead Without Spaces'!A223,A223,A223+1)</f>
        <v>4</v>
      </c>
      <c r="B224" s="2">
        <v>4.59</v>
      </c>
      <c r="C224" s="2">
        <v>7.67</v>
      </c>
      <c r="D224" s="2">
        <v>7.54</v>
      </c>
      <c r="E224" s="2">
        <v>2.75</v>
      </c>
      <c r="F224" s="2">
        <v>1.62</v>
      </c>
      <c r="G224" s="2">
        <v>1.76</v>
      </c>
      <c r="H224" s="2">
        <v>102</v>
      </c>
      <c r="I224" s="2">
        <v>13.33</v>
      </c>
      <c r="J224" s="2">
        <v>362.33</v>
      </c>
      <c r="K224" s="2">
        <v>75.27</v>
      </c>
      <c r="L224" s="4">
        <v>53.16</v>
      </c>
      <c r="M224" s="3">
        <v>381.37</v>
      </c>
      <c r="N224" s="4">
        <v>79.23</v>
      </c>
      <c r="O224" s="4">
        <v>55.96</v>
      </c>
      <c r="P224" s="4">
        <f>IF('Data 1Q Ahead Without Spaces'!T224&lt;5,0,IF('Data 1Q Ahead Without Spaces'!T224&lt;8,1,IF('Data 1Q Ahead Without Spaces'!T224&lt;11,2,IF('Data 1Q Ahead Without Spaces'!T224&lt;14,3,4))))</f>
        <v>4</v>
      </c>
      <c r="Q224" s="7">
        <v>2182.4286000000002</v>
      </c>
      <c r="R224" s="7">
        <f>VLOOKUP('Data 1Q Ahead Without Spaces'!W224,Industry!$A$1:$B$9,2,FALSE)</f>
        <v>2</v>
      </c>
    </row>
    <row r="225" spans="1:18" ht="46.5" customHeight="1" thickBot="1" x14ac:dyDescent="0.4">
      <c r="A225" s="7">
        <f>IF('Data 1Q Ahead Without Spaces'!A225='Data 1Q Ahead Without Spaces'!A224,A224,A224+1)</f>
        <v>4</v>
      </c>
      <c r="B225" s="2">
        <v>4.22</v>
      </c>
      <c r="C225" s="2">
        <v>6.86</v>
      </c>
      <c r="D225" s="2">
        <v>6.74</v>
      </c>
      <c r="E225" s="2">
        <v>2.5499999999999998</v>
      </c>
      <c r="F225" s="2">
        <v>1.51</v>
      </c>
      <c r="G225" s="2">
        <v>1.49</v>
      </c>
      <c r="H225" s="2">
        <v>103</v>
      </c>
      <c r="I225" s="2">
        <v>13.92</v>
      </c>
      <c r="J225" s="2">
        <v>350.82</v>
      </c>
      <c r="K225" s="2">
        <v>74.69</v>
      </c>
      <c r="L225" s="4">
        <v>53.22</v>
      </c>
      <c r="M225" s="3">
        <v>369.73</v>
      </c>
      <c r="N225" s="4">
        <v>78.709999999999994</v>
      </c>
      <c r="O225" s="4">
        <v>56.09</v>
      </c>
      <c r="P225" s="4">
        <f>IF('Data 1Q Ahead Without Spaces'!T225&lt;5,0,IF('Data 1Q Ahead Without Spaces'!T225&lt;8,1,IF('Data 1Q Ahead Without Spaces'!T225&lt;11,2,IF('Data 1Q Ahead Without Spaces'!T225&lt;14,3,4))))</f>
        <v>4</v>
      </c>
      <c r="Q225" s="7">
        <v>2618.8191000000002</v>
      </c>
      <c r="R225" s="7">
        <f>VLOOKUP('Data 1Q Ahead Without Spaces'!W225,Industry!$A$1:$B$9,2,FALSE)</f>
        <v>2</v>
      </c>
    </row>
    <row r="226" spans="1:18" ht="46.5" customHeight="1" thickBot="1" x14ac:dyDescent="0.4">
      <c r="A226" s="7">
        <f>IF('Data 1Q Ahead Without Spaces'!A226='Data 1Q Ahead Without Spaces'!A225,A225,A225+1)</f>
        <v>4</v>
      </c>
      <c r="B226" s="2">
        <v>4.1500000000000004</v>
      </c>
      <c r="C226" s="2">
        <v>7.01</v>
      </c>
      <c r="D226" s="2">
        <v>6.53</v>
      </c>
      <c r="E226" s="2">
        <v>3</v>
      </c>
      <c r="F226" s="2">
        <v>1.64</v>
      </c>
      <c r="G226" s="2">
        <v>1.94</v>
      </c>
      <c r="H226" s="2">
        <v>109</v>
      </c>
      <c r="I226" s="2">
        <v>12.64</v>
      </c>
      <c r="J226" s="2">
        <v>417.99</v>
      </c>
      <c r="K226" s="2">
        <v>79.53</v>
      </c>
      <c r="L226" s="4">
        <v>57.03</v>
      </c>
      <c r="M226" s="3">
        <v>425.61</v>
      </c>
      <c r="N226" s="4">
        <v>80.97</v>
      </c>
      <c r="O226" s="4">
        <v>58.07</v>
      </c>
      <c r="P226" s="4">
        <f>IF('Data 1Q Ahead Without Spaces'!T226&lt;5,0,IF('Data 1Q Ahead Without Spaces'!T226&lt;8,1,IF('Data 1Q Ahead Without Spaces'!T226&lt;11,2,IF('Data 1Q Ahead Without Spaces'!T226&lt;14,3,4))))</f>
        <v>4</v>
      </c>
      <c r="Q226" s="7">
        <v>3397.4335000000001</v>
      </c>
      <c r="R226" s="7">
        <f>VLOOKUP('Data 1Q Ahead Without Spaces'!W226,Industry!$A$1:$B$9,2,FALSE)</f>
        <v>2</v>
      </c>
    </row>
    <row r="227" spans="1:18" ht="46.5" customHeight="1" thickBot="1" x14ac:dyDescent="0.4">
      <c r="A227" s="7">
        <f>IF('Data 1Q Ahead Without Spaces'!A227='Data 1Q Ahead Without Spaces'!A226,A226,A226+1)</f>
        <v>4</v>
      </c>
      <c r="B227" s="2">
        <v>4.72</v>
      </c>
      <c r="C227" s="2">
        <v>7.87</v>
      </c>
      <c r="D227" s="2">
        <v>7.73</v>
      </c>
      <c r="E227" s="2">
        <v>2.52</v>
      </c>
      <c r="F227" s="2">
        <v>1.23</v>
      </c>
      <c r="G227" s="2">
        <v>1.42</v>
      </c>
      <c r="H227" s="2">
        <v>103</v>
      </c>
      <c r="I227" s="2">
        <v>10.87</v>
      </c>
      <c r="J227" s="2">
        <v>496.77</v>
      </c>
      <c r="K227" s="2">
        <v>82.58</v>
      </c>
      <c r="L227" s="4">
        <v>60.29</v>
      </c>
      <c r="M227" s="3">
        <v>501.57</v>
      </c>
      <c r="N227" s="4">
        <v>83.38</v>
      </c>
      <c r="O227" s="4">
        <v>60.87</v>
      </c>
      <c r="P227" s="4">
        <f>IF('Data 1Q Ahead Without Spaces'!T227&lt;5,0,IF('Data 1Q Ahead Without Spaces'!T227&lt;8,1,IF('Data 1Q Ahead Without Spaces'!T227&lt;11,2,IF('Data 1Q Ahead Without Spaces'!T227&lt;14,3,4))))</f>
        <v>4</v>
      </c>
      <c r="Q227" s="7">
        <v>4921.0091000000002</v>
      </c>
      <c r="R227" s="7">
        <f>VLOOKUP('Data 1Q Ahead Without Spaces'!W227,Industry!$A$1:$B$9,2,FALSE)</f>
        <v>2</v>
      </c>
    </row>
    <row r="228" spans="1:18" ht="46.5" customHeight="1" thickBot="1" x14ac:dyDescent="0.4">
      <c r="A228" s="7">
        <f>IF('Data 1Q Ahead Without Spaces'!A228='Data 1Q Ahead Without Spaces'!A227,A227,A227+1)</f>
        <v>4</v>
      </c>
      <c r="B228" s="2">
        <v>4.7300000000000004</v>
      </c>
      <c r="C228" s="2">
        <v>7.91</v>
      </c>
      <c r="D228" s="2">
        <v>7.79</v>
      </c>
      <c r="E228" s="2">
        <v>3.3</v>
      </c>
      <c r="F228" s="2">
        <v>2.04</v>
      </c>
      <c r="G228" s="2">
        <v>2.06</v>
      </c>
      <c r="H228" s="2">
        <v>98</v>
      </c>
      <c r="I228" s="2">
        <v>9.7799999999999994</v>
      </c>
      <c r="J228" s="2">
        <v>524.41</v>
      </c>
      <c r="K228" s="2">
        <v>83.09</v>
      </c>
      <c r="L228" s="4">
        <v>60.77</v>
      </c>
      <c r="M228" s="3">
        <v>531.1</v>
      </c>
      <c r="N228" s="4">
        <v>84.15</v>
      </c>
      <c r="O228" s="4">
        <v>61.54</v>
      </c>
      <c r="P228" s="4">
        <f>IF('Data 1Q Ahead Without Spaces'!T228&lt;5,0,IF('Data 1Q Ahead Without Spaces'!T228&lt;8,1,IF('Data 1Q Ahead Without Spaces'!T228&lt;11,2,IF('Data 1Q Ahead Without Spaces'!T228&lt;14,3,4))))</f>
        <v>4</v>
      </c>
      <c r="Q228" s="7">
        <v>4690.1217999999999</v>
      </c>
      <c r="R228" s="7">
        <f>VLOOKUP('Data 1Q Ahead Without Spaces'!W228,Industry!$A$1:$B$9,2,FALSE)</f>
        <v>2</v>
      </c>
    </row>
    <row r="229" spans="1:18" ht="46.5" customHeight="1" thickBot="1" x14ac:dyDescent="0.4">
      <c r="A229" s="7">
        <f>IF('Data 1Q Ahead Without Spaces'!A229='Data 1Q Ahead Without Spaces'!A228,A228,A228+1)</f>
        <v>4</v>
      </c>
      <c r="B229" s="2">
        <v>4.88</v>
      </c>
      <c r="C229" s="2">
        <v>8.24</v>
      </c>
      <c r="D229" s="2">
        <v>8.1199999999999992</v>
      </c>
      <c r="E229" s="2">
        <v>2.93</v>
      </c>
      <c r="F229" s="2">
        <v>1.37</v>
      </c>
      <c r="G229" s="2">
        <v>1.63</v>
      </c>
      <c r="H229" s="2">
        <v>91</v>
      </c>
      <c r="I229" s="2">
        <v>8.84</v>
      </c>
      <c r="J229" s="2">
        <v>567.29999999999995</v>
      </c>
      <c r="K229" s="2">
        <v>83.36</v>
      </c>
      <c r="L229" s="4">
        <v>60.94</v>
      </c>
      <c r="M229" s="3">
        <v>580.55999999999995</v>
      </c>
      <c r="N229" s="4">
        <v>85.31</v>
      </c>
      <c r="O229" s="4">
        <v>62.36</v>
      </c>
      <c r="P229" s="4">
        <f>IF('Data 1Q Ahead Without Spaces'!T229&lt;5,0,IF('Data 1Q Ahead Without Spaces'!T229&lt;8,1,IF('Data 1Q Ahead Without Spaces'!T229&lt;11,2,IF('Data 1Q Ahead Without Spaces'!T229&lt;14,3,4))))</f>
        <v>4</v>
      </c>
      <c r="Q229" s="7">
        <v>4084.6475</v>
      </c>
      <c r="R229" s="7">
        <f>VLOOKUP('Data 1Q Ahead Without Spaces'!W229,Industry!$A$1:$B$9,2,FALSE)</f>
        <v>2</v>
      </c>
    </row>
    <row r="230" spans="1:18" ht="46.5" customHeight="1" thickBot="1" x14ac:dyDescent="0.4">
      <c r="A230" s="7">
        <f>IF('Data 1Q Ahead Without Spaces'!A230='Data 1Q Ahead Without Spaces'!A229,A229,A229+1)</f>
        <v>4</v>
      </c>
      <c r="B230" s="2">
        <v>8.89</v>
      </c>
      <c r="C230" s="2">
        <v>16.36</v>
      </c>
      <c r="D230" s="2">
        <v>16.190000000000001</v>
      </c>
      <c r="E230" s="2">
        <v>1.97</v>
      </c>
      <c r="F230" s="2">
        <v>0.36</v>
      </c>
      <c r="G230" s="2">
        <v>0.92</v>
      </c>
      <c r="H230" s="2">
        <v>182</v>
      </c>
      <c r="I230" s="2">
        <v>4.59</v>
      </c>
      <c r="J230" s="2">
        <v>878.16</v>
      </c>
      <c r="K230" s="2">
        <v>88.64</v>
      </c>
      <c r="L230" s="4">
        <v>65.02</v>
      </c>
      <c r="M230" s="3">
        <v>890.72</v>
      </c>
      <c r="N230" s="4">
        <v>89.91</v>
      </c>
      <c r="O230" s="4">
        <v>65.95</v>
      </c>
      <c r="P230" s="4">
        <f>IF('Data 1Q Ahead Without Spaces'!T230&lt;5,0,IF('Data 1Q Ahead Without Spaces'!T230&lt;8,1,IF('Data 1Q Ahead Without Spaces'!T230&lt;11,2,IF('Data 1Q Ahead Without Spaces'!T230&lt;14,3,4))))</f>
        <v>4</v>
      </c>
      <c r="Q230" s="7">
        <v>4079.7431999999999</v>
      </c>
      <c r="R230" s="7">
        <f>VLOOKUP('Data 1Q Ahead Without Spaces'!W230,Industry!$A$1:$B$9,2,FALSE)</f>
        <v>2</v>
      </c>
    </row>
    <row r="231" spans="1:18" ht="46.5" customHeight="1" thickBot="1" x14ac:dyDescent="0.4">
      <c r="A231" s="7">
        <f>IF('Data 1Q Ahead Without Spaces'!A231='Data 1Q Ahead Without Spaces'!A230,A230,A230+1)</f>
        <v>4</v>
      </c>
      <c r="B231" s="2">
        <v>8.4600000000000009</v>
      </c>
      <c r="C231" s="2">
        <v>16.350000000000001</v>
      </c>
      <c r="D231" s="2">
        <v>16.149999999999999</v>
      </c>
      <c r="E231" s="2">
        <v>1.99</v>
      </c>
      <c r="F231" s="2">
        <v>0.45</v>
      </c>
      <c r="G231" s="2">
        <v>0.93</v>
      </c>
      <c r="H231" s="2">
        <v>182</v>
      </c>
      <c r="I231" s="2">
        <v>4.42</v>
      </c>
      <c r="J231" s="2">
        <v>946.65</v>
      </c>
      <c r="K231" s="2">
        <v>85.89</v>
      </c>
      <c r="L231" s="4">
        <v>64.38</v>
      </c>
      <c r="M231" s="3">
        <v>1002.14</v>
      </c>
      <c r="N231" s="4">
        <v>90.93</v>
      </c>
      <c r="O231" s="4">
        <v>68.150000000000006</v>
      </c>
      <c r="P231" s="4">
        <f>IF('Data 1Q Ahead Without Spaces'!T231&lt;5,0,IF('Data 1Q Ahead Without Spaces'!T231&lt;8,1,IF('Data 1Q Ahead Without Spaces'!T231&lt;11,2,IF('Data 1Q Ahead Without Spaces'!T231&lt;14,3,4))))</f>
        <v>4</v>
      </c>
      <c r="Q231" s="7">
        <v>4177.6138000000001</v>
      </c>
      <c r="R231" s="7">
        <f>VLOOKUP('Data 1Q Ahead Without Spaces'!W231,Industry!$A$1:$B$9,2,FALSE)</f>
        <v>2</v>
      </c>
    </row>
    <row r="232" spans="1:18" ht="46.5" customHeight="1" thickBot="1" x14ac:dyDescent="0.4">
      <c r="A232" s="7">
        <f>IF('Data 1Q Ahead Without Spaces'!A232='Data 1Q Ahead Without Spaces'!A231,A231,A231+1)</f>
        <v>4</v>
      </c>
      <c r="B232" s="2">
        <v>7.95</v>
      </c>
      <c r="C232" s="2">
        <v>16.71</v>
      </c>
      <c r="D232" s="2">
        <v>16.12</v>
      </c>
      <c r="E232" s="2">
        <v>2.19</v>
      </c>
      <c r="F232" s="2">
        <v>0.92</v>
      </c>
      <c r="G232" s="2">
        <v>1.0900000000000001</v>
      </c>
      <c r="H232" s="2">
        <v>190</v>
      </c>
      <c r="I232" s="2">
        <v>4.28</v>
      </c>
      <c r="J232" s="2">
        <v>951.48</v>
      </c>
      <c r="K232" s="2">
        <v>86.06</v>
      </c>
      <c r="L232" s="4">
        <v>64.72</v>
      </c>
      <c r="M232" s="3">
        <v>1005.57</v>
      </c>
      <c r="N232" s="4">
        <v>90.95</v>
      </c>
      <c r="O232" s="4">
        <v>68.400000000000006</v>
      </c>
      <c r="P232" s="4">
        <f>IF('Data 1Q Ahead Without Spaces'!T232&lt;5,0,IF('Data 1Q Ahead Without Spaces'!T232&lt;8,1,IF('Data 1Q Ahead Without Spaces'!T232&lt;11,2,IF('Data 1Q Ahead Without Spaces'!T232&lt;14,3,4))))</f>
        <v>4</v>
      </c>
      <c r="Q232" s="7">
        <v>4591.3891999999996</v>
      </c>
      <c r="R232" s="7">
        <f>VLOOKUP('Data 1Q Ahead Without Spaces'!W232,Industry!$A$1:$B$9,2,FALSE)</f>
        <v>2</v>
      </c>
    </row>
    <row r="233" spans="1:18" ht="46.5" customHeight="1" thickBot="1" x14ac:dyDescent="0.4">
      <c r="A233" s="7">
        <f>IF('Data 1Q Ahead Without Spaces'!A233='Data 1Q Ahead Without Spaces'!A232,A232,A232+1)</f>
        <v>4</v>
      </c>
      <c r="B233" s="2">
        <v>7.3</v>
      </c>
      <c r="C233" s="2">
        <v>15.3</v>
      </c>
      <c r="D233" s="2">
        <v>15.04</v>
      </c>
      <c r="E233" s="2">
        <v>2.25</v>
      </c>
      <c r="F233" s="2">
        <v>1.1100000000000001</v>
      </c>
      <c r="G233" s="2">
        <v>1.1299999999999999</v>
      </c>
      <c r="H233" s="2">
        <v>186</v>
      </c>
      <c r="I233" s="2">
        <v>4.25</v>
      </c>
      <c r="J233" s="2">
        <v>907.69</v>
      </c>
      <c r="K233" s="2">
        <v>89.39</v>
      </c>
      <c r="L233" s="4">
        <v>66.17</v>
      </c>
      <c r="M233" s="3">
        <v>915.45</v>
      </c>
      <c r="N233" s="4">
        <v>90.15</v>
      </c>
      <c r="O233" s="4">
        <v>66.73</v>
      </c>
      <c r="P233" s="4">
        <f>IF('Data 1Q Ahead Without Spaces'!T233&lt;5,0,IF('Data 1Q Ahead Without Spaces'!T233&lt;8,1,IF('Data 1Q Ahead Without Spaces'!T233&lt;11,2,IF('Data 1Q Ahead Without Spaces'!T233&lt;14,3,4))))</f>
        <v>4</v>
      </c>
      <c r="Q233" s="7">
        <v>5833.5234</v>
      </c>
      <c r="R233" s="7">
        <f>VLOOKUP('Data 1Q Ahead Without Spaces'!W233,Industry!$A$1:$B$9,2,FALSE)</f>
        <v>2</v>
      </c>
    </row>
    <row r="234" spans="1:18" ht="46.5" customHeight="1" thickBot="1" x14ac:dyDescent="0.4">
      <c r="A234" s="7">
        <f>IF('Data 1Q Ahead Without Spaces'!A234='Data 1Q Ahead Without Spaces'!A233,A233,A233+1)</f>
        <v>4</v>
      </c>
      <c r="B234" s="2">
        <v>6.44</v>
      </c>
      <c r="C234" s="2">
        <v>12.56</v>
      </c>
      <c r="D234" s="2">
        <v>12.35</v>
      </c>
      <c r="E234" s="2">
        <v>2.94</v>
      </c>
      <c r="F234" s="2">
        <v>1.93</v>
      </c>
      <c r="G234" s="2">
        <v>1.72</v>
      </c>
      <c r="H234" s="2">
        <v>196</v>
      </c>
      <c r="I234" s="2">
        <v>3.63</v>
      </c>
      <c r="J234" s="2">
        <v>970.07</v>
      </c>
      <c r="K234" s="2">
        <v>89.86</v>
      </c>
      <c r="L234" s="4">
        <v>64.09</v>
      </c>
      <c r="M234" s="3">
        <v>979.51</v>
      </c>
      <c r="N234" s="4">
        <v>90.74</v>
      </c>
      <c r="O234" s="4">
        <v>64.72</v>
      </c>
      <c r="P234" s="4">
        <f>IF('Data 1Q Ahead Without Spaces'!T234&lt;5,0,IF('Data 1Q Ahead Without Spaces'!T234&lt;8,1,IF('Data 1Q Ahead Without Spaces'!T234&lt;11,2,IF('Data 1Q Ahead Without Spaces'!T234&lt;14,3,4))))</f>
        <v>4</v>
      </c>
      <c r="Q234" s="7">
        <v>4985.0159000000003</v>
      </c>
      <c r="R234" s="7">
        <f>VLOOKUP('Data 1Q Ahead Without Spaces'!W234,Industry!$A$1:$B$9,2,FALSE)</f>
        <v>2</v>
      </c>
    </row>
    <row r="235" spans="1:18" ht="46.5" customHeight="1" thickBot="1" x14ac:dyDescent="0.4">
      <c r="A235" s="7">
        <f>IF('Data 1Q Ahead Without Spaces'!A235='Data 1Q Ahead Without Spaces'!A234,A234,A234+1)</f>
        <v>4</v>
      </c>
      <c r="B235" s="2">
        <v>6.37</v>
      </c>
      <c r="C235" s="2">
        <v>11.8</v>
      </c>
      <c r="D235" s="2">
        <v>11.63</v>
      </c>
      <c r="E235" s="2">
        <v>2.5</v>
      </c>
      <c r="F235" s="2">
        <v>1.57</v>
      </c>
      <c r="G235" s="2">
        <v>1.46</v>
      </c>
      <c r="H235" s="2">
        <v>199</v>
      </c>
      <c r="I235" s="2">
        <v>4.55</v>
      </c>
      <c r="J235" s="2">
        <v>1002.03</v>
      </c>
      <c r="K235" s="2">
        <v>87.49</v>
      </c>
      <c r="L235" s="4">
        <v>64.17</v>
      </c>
      <c r="M235" s="3">
        <v>1045.25</v>
      </c>
      <c r="N235" s="4">
        <v>91.27</v>
      </c>
      <c r="O235" s="4">
        <v>66.94</v>
      </c>
      <c r="P235" s="4">
        <f>IF('Data 1Q Ahead Without Spaces'!T235&lt;5,0,IF('Data 1Q Ahead Without Spaces'!T235&lt;8,1,IF('Data 1Q Ahead Without Spaces'!T235&lt;11,2,IF('Data 1Q Ahead Without Spaces'!T235&lt;14,3,4))))</f>
        <v>4</v>
      </c>
      <c r="Q235" s="7">
        <v>4909.6095999999998</v>
      </c>
      <c r="R235" s="7">
        <f>VLOOKUP('Data 1Q Ahead Without Spaces'!W235,Industry!$A$1:$B$9,2,FALSE)</f>
        <v>2</v>
      </c>
    </row>
    <row r="236" spans="1:18" ht="46.5" customHeight="1" thickBot="1" x14ac:dyDescent="0.4">
      <c r="A236" s="7">
        <f>IF('Data 1Q Ahead Without Spaces'!A236='Data 1Q Ahead Without Spaces'!A235,A235,A235+1)</f>
        <v>4</v>
      </c>
      <c r="B236" s="2">
        <v>7.8</v>
      </c>
      <c r="C236" s="2">
        <v>14.72</v>
      </c>
      <c r="D236" s="2">
        <v>14.43</v>
      </c>
      <c r="E236" s="2">
        <v>1.66</v>
      </c>
      <c r="F236" s="2">
        <v>0.86</v>
      </c>
      <c r="G236" s="2">
        <v>0.76</v>
      </c>
      <c r="H236" s="2">
        <v>217</v>
      </c>
      <c r="I236" s="2">
        <v>3.53</v>
      </c>
      <c r="J236" s="2">
        <v>561.02</v>
      </c>
      <c r="K236" s="2">
        <v>84.3</v>
      </c>
      <c r="L236" s="4">
        <v>64.349999999999994</v>
      </c>
      <c r="M236" s="3">
        <v>565.5</v>
      </c>
      <c r="N236" s="4">
        <v>84.97</v>
      </c>
      <c r="O236" s="4">
        <v>64.86</v>
      </c>
      <c r="P236" s="4">
        <f>IF('Data 1Q Ahead Without Spaces'!T236&lt;5,0,IF('Data 1Q Ahead Without Spaces'!T236&lt;8,1,IF('Data 1Q Ahead Without Spaces'!T236&lt;11,2,IF('Data 1Q Ahead Without Spaces'!T236&lt;14,3,4))))</f>
        <v>4</v>
      </c>
      <c r="Q236" s="7">
        <v>5748.3522000000003</v>
      </c>
      <c r="R236" s="7">
        <f>VLOOKUP('Data 1Q Ahead Without Spaces'!W236,Industry!$A$1:$B$9,2,FALSE)</f>
        <v>2</v>
      </c>
    </row>
    <row r="237" spans="1:18" ht="46.5" customHeight="1" thickBot="1" x14ac:dyDescent="0.4">
      <c r="A237" s="7">
        <f>IF('Data 1Q Ahead Without Spaces'!A237='Data 1Q Ahead Without Spaces'!A236,A236,A236+1)</f>
        <v>4</v>
      </c>
      <c r="B237" s="2">
        <v>7.5</v>
      </c>
      <c r="C237" s="2">
        <v>13.69</v>
      </c>
      <c r="D237" s="2">
        <v>13.27</v>
      </c>
      <c r="E237" s="2">
        <v>1.9</v>
      </c>
      <c r="F237" s="2">
        <v>1.07</v>
      </c>
      <c r="G237" s="2">
        <v>1.1599999999999999</v>
      </c>
      <c r="H237" s="2">
        <v>248</v>
      </c>
      <c r="I237" s="2">
        <v>3.46</v>
      </c>
      <c r="J237" s="2">
        <v>542.29999999999995</v>
      </c>
      <c r="K237" s="2">
        <v>83.89</v>
      </c>
      <c r="L237" s="4">
        <v>63.19</v>
      </c>
      <c r="M237" s="3">
        <v>546.44000000000005</v>
      </c>
      <c r="N237" s="4">
        <v>84.53</v>
      </c>
      <c r="O237" s="4">
        <v>63.67</v>
      </c>
      <c r="P237" s="4">
        <f>IF('Data 1Q Ahead Without Spaces'!T237&lt;5,0,IF('Data 1Q Ahead Without Spaces'!T237&lt;8,1,IF('Data 1Q Ahead Without Spaces'!T237&lt;11,2,IF('Data 1Q Ahead Without Spaces'!T237&lt;14,3,4))))</f>
        <v>4</v>
      </c>
      <c r="Q237" s="7">
        <v>3676.9366</v>
      </c>
      <c r="R237" s="7">
        <f>VLOOKUP('Data 1Q Ahead Without Spaces'!W237,Industry!$A$1:$B$9,2,FALSE)</f>
        <v>2</v>
      </c>
    </row>
    <row r="238" spans="1:18" ht="46.5" customHeight="1" thickBot="1" x14ac:dyDescent="0.4">
      <c r="A238" s="7">
        <f>IF('Data 1Q Ahead Without Spaces'!A238='Data 1Q Ahead Without Spaces'!A237,A237,A237+1)</f>
        <v>4</v>
      </c>
      <c r="B238" s="2">
        <v>7.64</v>
      </c>
      <c r="C238" s="2">
        <v>13.74</v>
      </c>
      <c r="D238" s="2">
        <v>13.4</v>
      </c>
      <c r="E238" s="2">
        <v>2.11</v>
      </c>
      <c r="F238" s="2">
        <v>1</v>
      </c>
      <c r="G238" s="2">
        <v>1.27</v>
      </c>
      <c r="H238" s="2">
        <v>248</v>
      </c>
      <c r="I238" s="2">
        <v>2.92</v>
      </c>
      <c r="J238" s="2">
        <v>446.12</v>
      </c>
      <c r="K238" s="2">
        <v>81.099999999999994</v>
      </c>
      <c r="L238" s="4">
        <v>60.73</v>
      </c>
      <c r="M238" s="3">
        <v>450.06</v>
      </c>
      <c r="N238" s="4">
        <v>81.819999999999993</v>
      </c>
      <c r="O238" s="4">
        <v>61.27</v>
      </c>
      <c r="P238" s="4">
        <f>IF('Data 1Q Ahead Without Spaces'!T238&lt;5,0,IF('Data 1Q Ahead Without Spaces'!T238&lt;8,1,IF('Data 1Q Ahead Without Spaces'!T238&lt;11,2,IF('Data 1Q Ahead Without Spaces'!T238&lt;14,3,4))))</f>
        <v>4</v>
      </c>
      <c r="Q238" s="7">
        <v>2984.3984999999998</v>
      </c>
      <c r="R238" s="7">
        <f>VLOOKUP('Data 1Q Ahead Without Spaces'!W238,Industry!$A$1:$B$9,2,FALSE)</f>
        <v>2</v>
      </c>
    </row>
    <row r="239" spans="1:18" ht="46.5" customHeight="1" thickBot="1" x14ac:dyDescent="0.4">
      <c r="A239" s="7">
        <f>IF('Data 1Q Ahead Without Spaces'!A239='Data 1Q Ahead Without Spaces'!A238,A238,A238+1)</f>
        <v>4</v>
      </c>
      <c r="B239" s="2">
        <v>7.2</v>
      </c>
      <c r="C239" s="2">
        <v>13.05</v>
      </c>
      <c r="D239" s="2">
        <v>12.39</v>
      </c>
      <c r="E239" s="2">
        <v>2.2999999999999998</v>
      </c>
      <c r="F239" s="2">
        <v>1.44</v>
      </c>
      <c r="G239" s="2">
        <v>1.43</v>
      </c>
      <c r="H239" s="2">
        <v>243</v>
      </c>
      <c r="I239" s="2">
        <v>2.63</v>
      </c>
      <c r="J239" s="2">
        <v>433.93</v>
      </c>
      <c r="K239" s="2">
        <v>80.489999999999995</v>
      </c>
      <c r="L239" s="4">
        <v>60.38</v>
      </c>
      <c r="M239" s="3">
        <v>439.13</v>
      </c>
      <c r="N239" s="4">
        <v>81.45</v>
      </c>
      <c r="O239" s="4">
        <v>61.1</v>
      </c>
      <c r="P239" s="4">
        <f>IF('Data 1Q Ahead Without Spaces'!T239&lt;5,0,IF('Data 1Q Ahead Without Spaces'!T239&lt;8,1,IF('Data 1Q Ahead Without Spaces'!T239&lt;11,2,IF('Data 1Q Ahead Without Spaces'!T239&lt;14,3,4))))</f>
        <v>4</v>
      </c>
      <c r="Q239" s="7">
        <v>2871.8231999999998</v>
      </c>
      <c r="R239" s="7">
        <f>VLOOKUP('Data 1Q Ahead Without Spaces'!W239,Industry!$A$1:$B$9,2,FALSE)</f>
        <v>2</v>
      </c>
    </row>
    <row r="240" spans="1:18" ht="46.5" customHeight="1" thickBot="1" x14ac:dyDescent="0.4">
      <c r="A240" s="7">
        <f>IF('Data 1Q Ahead Without Spaces'!A240='Data 1Q Ahead Without Spaces'!A239,A239,A239+1)</f>
        <v>4</v>
      </c>
      <c r="B240" s="2">
        <v>6.8</v>
      </c>
      <c r="C240" s="2">
        <v>11.93</v>
      </c>
      <c r="D240" s="2">
        <v>11.39</v>
      </c>
      <c r="E240" s="2">
        <v>1.98</v>
      </c>
      <c r="F240" s="2">
        <v>1.1399999999999999</v>
      </c>
      <c r="G240" s="2">
        <v>1.0900000000000001</v>
      </c>
      <c r="H240" s="2">
        <v>244</v>
      </c>
      <c r="I240" s="2">
        <v>2.16</v>
      </c>
      <c r="J240" s="2">
        <v>417.86</v>
      </c>
      <c r="K240" s="2">
        <v>79.88</v>
      </c>
      <c r="L240" s="4">
        <v>59.08</v>
      </c>
      <c r="M240" s="3">
        <v>423.14</v>
      </c>
      <c r="N240" s="4">
        <v>80.88</v>
      </c>
      <c r="O240" s="4">
        <v>59.82</v>
      </c>
      <c r="P240" s="4">
        <f>IF('Data 1Q Ahead Without Spaces'!T240&lt;5,0,IF('Data 1Q Ahead Without Spaces'!T240&lt;8,1,IF('Data 1Q Ahead Without Spaces'!T240&lt;11,2,IF('Data 1Q Ahead Without Spaces'!T240&lt;14,3,4))))</f>
        <v>4</v>
      </c>
      <c r="Q240" s="7">
        <v>2750.6221999999998</v>
      </c>
      <c r="R240" s="7">
        <f>VLOOKUP('Data 1Q Ahead Without Spaces'!W240,Industry!$A$1:$B$9,2,FALSE)</f>
        <v>2</v>
      </c>
    </row>
    <row r="241" spans="1:18" ht="46.5" customHeight="1" thickBot="1" x14ac:dyDescent="0.4">
      <c r="A241" s="7">
        <f>IF('Data 1Q Ahead Without Spaces'!A241='Data 1Q Ahead Without Spaces'!A240,A240,A240+1)</f>
        <v>5</v>
      </c>
      <c r="B241" s="2">
        <v>-3.03</v>
      </c>
      <c r="C241" s="2">
        <v>0.37</v>
      </c>
      <c r="D241" s="2">
        <v>-3.5</v>
      </c>
      <c r="E241" s="2">
        <v>169.05</v>
      </c>
      <c r="F241" s="2">
        <v>136.66999999999999</v>
      </c>
      <c r="G241" s="2">
        <v>145.62</v>
      </c>
      <c r="H241" s="2">
        <v>21</v>
      </c>
      <c r="I241" s="2">
        <v>79.36</v>
      </c>
      <c r="J241" s="2">
        <v>5.45</v>
      </c>
      <c r="K241" s="2">
        <v>5.0599999999999996</v>
      </c>
      <c r="L241" s="4">
        <v>4.32</v>
      </c>
      <c r="M241" s="3">
        <v>7.67</v>
      </c>
      <c r="N241" s="4">
        <v>7.12</v>
      </c>
      <c r="O241" s="4">
        <v>6.08</v>
      </c>
      <c r="P241" s="4">
        <f>IF('Data 1Q Ahead Without Spaces'!T241&lt;5,0,IF('Data 1Q Ahead Without Spaces'!T241&lt;8,1,IF('Data 1Q Ahead Without Spaces'!T241&lt;11,2,IF('Data 1Q Ahead Without Spaces'!T241&lt;14,3,4))))</f>
        <v>0</v>
      </c>
      <c r="Q241" s="7">
        <v>165482.867</v>
      </c>
      <c r="R241" s="7">
        <f>VLOOKUP('Data 1Q Ahead Without Spaces'!W241,Industry!$A$1:$B$9,2,FALSE)</f>
        <v>0</v>
      </c>
    </row>
    <row r="242" spans="1:18" ht="46.5" customHeight="1" thickBot="1" x14ac:dyDescent="0.4">
      <c r="A242" s="7">
        <f>IF('Data 1Q Ahead Without Spaces'!A242='Data 1Q Ahead Without Spaces'!A241,A241,A241+1)</f>
        <v>5</v>
      </c>
      <c r="B242" s="2">
        <v>-3.03</v>
      </c>
      <c r="C242" s="2">
        <v>0.36</v>
      </c>
      <c r="D242" s="2">
        <v>-3.51</v>
      </c>
      <c r="E242" s="2">
        <v>108.38</v>
      </c>
      <c r="F242" s="2">
        <v>82.68</v>
      </c>
      <c r="G242" s="2">
        <v>94.78</v>
      </c>
      <c r="H242" s="2">
        <v>37</v>
      </c>
      <c r="I242" s="2">
        <v>80.12</v>
      </c>
      <c r="J242" s="2">
        <v>5.14</v>
      </c>
      <c r="K242" s="2">
        <v>4.79</v>
      </c>
      <c r="L242" s="4">
        <v>4.1100000000000003</v>
      </c>
      <c r="M242" s="3">
        <v>7.23</v>
      </c>
      <c r="N242" s="4">
        <v>6.74</v>
      </c>
      <c r="O242" s="4">
        <v>5.79</v>
      </c>
      <c r="P242" s="4">
        <f>IF('Data 1Q Ahead Without Spaces'!T242&lt;5,0,IF('Data 1Q Ahead Without Spaces'!T242&lt;8,1,IF('Data 1Q Ahead Without Spaces'!T242&lt;11,2,IF('Data 1Q Ahead Without Spaces'!T242&lt;14,3,4))))</f>
        <v>0</v>
      </c>
      <c r="Q242" s="7">
        <v>209849.68049999999</v>
      </c>
      <c r="R242" s="7">
        <f>VLOOKUP('Data 1Q Ahead Without Spaces'!W242,Industry!$A$1:$B$9,2,FALSE)</f>
        <v>0</v>
      </c>
    </row>
    <row r="243" spans="1:18" ht="46.5" customHeight="1" thickBot="1" x14ac:dyDescent="0.4">
      <c r="A243" s="7">
        <f>IF('Data 1Q Ahead Without Spaces'!A243='Data 1Q Ahead Without Spaces'!A242,A242,A242+1)</f>
        <v>5</v>
      </c>
      <c r="B243" s="2">
        <v>-3.02</v>
      </c>
      <c r="C243" s="2">
        <v>0.43</v>
      </c>
      <c r="D243" s="2">
        <v>-3.49</v>
      </c>
      <c r="E243" s="2">
        <v>195</v>
      </c>
      <c r="F243" s="2">
        <v>164.65</v>
      </c>
      <c r="G243" s="2">
        <v>169.45</v>
      </c>
      <c r="H243" s="2">
        <v>20</v>
      </c>
      <c r="I243" s="2">
        <v>80</v>
      </c>
      <c r="J243" s="2">
        <v>4.84</v>
      </c>
      <c r="K243" s="2">
        <v>4.45</v>
      </c>
      <c r="L243" s="4">
        <v>3.87</v>
      </c>
      <c r="M243" s="3">
        <v>8.84</v>
      </c>
      <c r="N243" s="4">
        <v>8.1199999999999992</v>
      </c>
      <c r="O243" s="4">
        <v>7.07</v>
      </c>
      <c r="P243" s="4">
        <f>IF('Data 1Q Ahead Without Spaces'!T243&lt;5,0,IF('Data 1Q Ahead Without Spaces'!T243&lt;8,1,IF('Data 1Q Ahead Without Spaces'!T243&lt;11,2,IF('Data 1Q Ahead Without Spaces'!T243&lt;14,3,4))))</f>
        <v>0</v>
      </c>
      <c r="Q243" s="7">
        <v>208983.96340000001</v>
      </c>
      <c r="R243" s="7">
        <f>VLOOKUP('Data 1Q Ahead Without Spaces'!W243,Industry!$A$1:$B$9,2,FALSE)</f>
        <v>0</v>
      </c>
    </row>
    <row r="244" spans="1:18" ht="46.5" customHeight="1" thickBot="1" x14ac:dyDescent="0.4">
      <c r="A244" s="7">
        <f>IF('Data 1Q Ahead Without Spaces'!A244='Data 1Q Ahead Without Spaces'!A243,A243,A243+1)</f>
        <v>5</v>
      </c>
      <c r="B244" s="2">
        <v>-2.4700000000000002</v>
      </c>
      <c r="C244" s="2">
        <v>0.47</v>
      </c>
      <c r="D244" s="2">
        <v>-2.88</v>
      </c>
      <c r="E244" s="2">
        <v>177.59</v>
      </c>
      <c r="F244" s="2">
        <v>142.41</v>
      </c>
      <c r="G244" s="2">
        <v>147.13999999999999</v>
      </c>
      <c r="H244" s="2">
        <v>22</v>
      </c>
      <c r="I244" s="2">
        <v>75.209999999999994</v>
      </c>
      <c r="J244" s="2">
        <v>4.62</v>
      </c>
      <c r="K244" s="2">
        <v>4.21</v>
      </c>
      <c r="L244" s="4">
        <v>3.47</v>
      </c>
      <c r="M244" s="3">
        <v>9.59</v>
      </c>
      <c r="N244" s="4">
        <v>8.75</v>
      </c>
      <c r="O244" s="4">
        <v>7.21</v>
      </c>
      <c r="P244" s="4">
        <f>IF('Data 1Q Ahead Without Spaces'!T244&lt;5,0,IF('Data 1Q Ahead Without Spaces'!T244&lt;8,1,IF('Data 1Q Ahead Without Spaces'!T244&lt;11,2,IF('Data 1Q Ahead Without Spaces'!T244&lt;14,3,4))))</f>
        <v>0</v>
      </c>
      <c r="Q244" s="7">
        <v>188461.84270000001</v>
      </c>
      <c r="R244" s="7">
        <f>VLOOKUP('Data 1Q Ahead Without Spaces'!W244,Industry!$A$1:$B$9,2,FALSE)</f>
        <v>0</v>
      </c>
    </row>
    <row r="245" spans="1:18" ht="14.25" customHeight="1" x14ac:dyDescent="0.35">
      <c r="A245" s="7">
        <f>IF('Data 1Q Ahead Without Spaces'!A245='Data 1Q Ahead Without Spaces'!A244,A244,A244+1)</f>
        <v>5</v>
      </c>
      <c r="B245" s="4">
        <v>-2.64</v>
      </c>
      <c r="C245" s="4">
        <v>0.48</v>
      </c>
      <c r="D245" s="4">
        <v>-3.15</v>
      </c>
      <c r="E245" s="4">
        <v>169.9</v>
      </c>
      <c r="F245" s="4">
        <v>128.38</v>
      </c>
      <c r="G245" s="4">
        <v>130.47999999999999</v>
      </c>
      <c r="H245" s="4">
        <v>21</v>
      </c>
      <c r="I245" s="4">
        <v>75.81</v>
      </c>
      <c r="J245" s="4">
        <v>4.3899999999999997</v>
      </c>
      <c r="K245" s="4">
        <v>4.03</v>
      </c>
      <c r="L245" s="4">
        <v>3.33</v>
      </c>
      <c r="M245" s="3">
        <v>9.1199999999999992</v>
      </c>
      <c r="N245" s="4">
        <v>8.36</v>
      </c>
      <c r="O245" s="4">
        <v>6.92</v>
      </c>
      <c r="P245" s="4">
        <f>IF('Data 1Q Ahead Without Spaces'!T245&lt;5,0,IF('Data 1Q Ahead Without Spaces'!T245&lt;8,1,IF('Data 1Q Ahead Without Spaces'!T245&lt;11,2,IF('Data 1Q Ahead Without Spaces'!T245&lt;14,3,4))))</f>
        <v>0</v>
      </c>
      <c r="Q245" s="7">
        <v>247892.484</v>
      </c>
      <c r="R245" s="7">
        <f>VLOOKUP('Data 1Q Ahead Without Spaces'!W245,Industry!$A$1:$B$9,2,FALSE)</f>
        <v>0</v>
      </c>
    </row>
    <row r="246" spans="1:18" ht="14.25" customHeight="1" x14ac:dyDescent="0.35">
      <c r="A246" s="7">
        <f>IF('Data 1Q Ahead Without Spaces'!A246='Data 1Q Ahead Without Spaces'!A245,A245,A245+1)</f>
        <v>5</v>
      </c>
      <c r="B246" s="4">
        <v>-2.8</v>
      </c>
      <c r="C246" s="4">
        <v>0.43</v>
      </c>
      <c r="D246" s="4">
        <v>-3.45</v>
      </c>
      <c r="E246" s="4">
        <v>207</v>
      </c>
      <c r="F246" s="4">
        <v>158.43</v>
      </c>
      <c r="G246" s="4">
        <v>161.62</v>
      </c>
      <c r="H246" s="4">
        <v>21</v>
      </c>
      <c r="I246" s="4">
        <v>76.459999999999994</v>
      </c>
      <c r="J246" s="4">
        <v>4.17</v>
      </c>
      <c r="K246" s="4">
        <v>3.87</v>
      </c>
      <c r="L246" s="4">
        <v>3.19</v>
      </c>
      <c r="M246" s="3">
        <v>7.72</v>
      </c>
      <c r="N246" s="4">
        <v>7.17</v>
      </c>
      <c r="O246" s="4">
        <v>5.9</v>
      </c>
      <c r="P246" s="4">
        <f>IF('Data 1Q Ahead Without Spaces'!T246&lt;5,0,IF('Data 1Q Ahead Without Spaces'!T246&lt;8,1,IF('Data 1Q Ahead Without Spaces'!T246&lt;11,2,IF('Data 1Q Ahead Without Spaces'!T246&lt;14,3,4))))</f>
        <v>0</v>
      </c>
      <c r="Q246" s="7">
        <v>233420.54500000001</v>
      </c>
      <c r="R246" s="7">
        <f>VLOOKUP('Data 1Q Ahead Without Spaces'!W246,Industry!$A$1:$B$9,2,FALSE)</f>
        <v>0</v>
      </c>
    </row>
    <row r="247" spans="1:18" ht="14.25" customHeight="1" x14ac:dyDescent="0.35">
      <c r="A247" s="7">
        <f>IF('Data 1Q Ahead Without Spaces'!A247='Data 1Q Ahead Without Spaces'!A246,A246,A246+1)</f>
        <v>5</v>
      </c>
      <c r="B247" s="4">
        <v>-2.82</v>
      </c>
      <c r="C247" s="4">
        <v>0.39</v>
      </c>
      <c r="D247" s="4">
        <v>-3.54</v>
      </c>
      <c r="E247" s="4">
        <v>221.29</v>
      </c>
      <c r="F247" s="4">
        <v>164</v>
      </c>
      <c r="G247" s="4">
        <v>178.48</v>
      </c>
      <c r="H247" s="4">
        <v>21</v>
      </c>
      <c r="I247" s="4">
        <v>78.06</v>
      </c>
      <c r="J247" s="4">
        <v>3.96</v>
      </c>
      <c r="K247" s="4">
        <v>3.71</v>
      </c>
      <c r="L247" s="4">
        <v>3.09</v>
      </c>
      <c r="M247" s="3">
        <v>6.81</v>
      </c>
      <c r="N247" s="4">
        <v>6.37</v>
      </c>
      <c r="O247" s="4">
        <v>5.31</v>
      </c>
      <c r="P247" s="4">
        <f>IF('Data 1Q Ahead Without Spaces'!T247&lt;5,0,IF('Data 1Q Ahead Without Spaces'!T247&lt;8,1,IF('Data 1Q Ahead Without Spaces'!T247&lt;11,2,IF('Data 1Q Ahead Without Spaces'!T247&lt;14,3,4))))</f>
        <v>0</v>
      </c>
      <c r="Q247" s="7">
        <v>262065.3621</v>
      </c>
      <c r="R247" s="7">
        <f>VLOOKUP('Data 1Q Ahead Without Spaces'!W247,Industry!$A$1:$B$9,2,FALSE)</f>
        <v>0</v>
      </c>
    </row>
    <row r="248" spans="1:18" ht="14.25" customHeight="1" x14ac:dyDescent="0.35">
      <c r="A248" s="7">
        <f>IF('Data 1Q Ahead Without Spaces'!A248='Data 1Q Ahead Without Spaces'!A247,A247,A247+1)</f>
        <v>5</v>
      </c>
      <c r="B248" s="4">
        <v>-2.99</v>
      </c>
      <c r="C248" s="4">
        <v>0.37</v>
      </c>
      <c r="D248" s="4">
        <v>-3.82</v>
      </c>
      <c r="E248" s="4">
        <v>236.58</v>
      </c>
      <c r="F248" s="4">
        <v>151.79</v>
      </c>
      <c r="G248" s="4">
        <v>182.37</v>
      </c>
      <c r="H248" s="4">
        <v>19</v>
      </c>
      <c r="I248" s="4">
        <v>77.930000000000007</v>
      </c>
      <c r="J248" s="4">
        <v>2.52</v>
      </c>
      <c r="K248" s="4">
        <v>2.37</v>
      </c>
      <c r="L248" s="4">
        <v>1.97</v>
      </c>
      <c r="M248" s="3">
        <v>6.33</v>
      </c>
      <c r="N248" s="4">
        <v>5.95</v>
      </c>
      <c r="O248" s="4">
        <v>4.93</v>
      </c>
      <c r="P248" s="4">
        <f>IF('Data 1Q Ahead Without Spaces'!T248&lt;5,0,IF('Data 1Q Ahead Without Spaces'!T248&lt;8,1,IF('Data 1Q Ahead Without Spaces'!T248&lt;11,2,IF('Data 1Q Ahead Without Spaces'!T248&lt;14,3,4))))</f>
        <v>0</v>
      </c>
      <c r="Q248" s="7">
        <v>293281.17959999997</v>
      </c>
      <c r="R248" s="7">
        <f>VLOOKUP('Data 1Q Ahead Without Spaces'!W248,Industry!$A$1:$B$9,2,FALSE)</f>
        <v>0</v>
      </c>
    </row>
    <row r="249" spans="1:18" ht="14.25" customHeight="1" x14ac:dyDescent="0.35">
      <c r="A249" s="7">
        <f>IF('Data 1Q Ahead Without Spaces'!A249='Data 1Q Ahead Without Spaces'!A248,A248,A248+1)</f>
        <v>5</v>
      </c>
      <c r="B249" s="4">
        <v>-2.91</v>
      </c>
      <c r="C249" s="4">
        <v>0.37</v>
      </c>
      <c r="D249" s="4">
        <v>-3.7</v>
      </c>
      <c r="E249" s="4">
        <v>249.21</v>
      </c>
      <c r="F249" s="4">
        <v>128.74</v>
      </c>
      <c r="G249" s="4">
        <v>197.95</v>
      </c>
      <c r="H249" s="4">
        <v>19</v>
      </c>
      <c r="I249" s="4">
        <v>78.989999999999995</v>
      </c>
      <c r="J249" s="4">
        <v>2.7</v>
      </c>
      <c r="K249" s="4">
        <v>2.54</v>
      </c>
      <c r="L249" s="4">
        <v>2.13</v>
      </c>
      <c r="M249" s="3">
        <v>6.32</v>
      </c>
      <c r="N249" s="4">
        <v>5.95</v>
      </c>
      <c r="O249" s="4">
        <v>4.99</v>
      </c>
      <c r="P249" s="4">
        <f>IF('Data 1Q Ahead Without Spaces'!T249&lt;5,0,IF('Data 1Q Ahead Without Spaces'!T249&lt;8,1,IF('Data 1Q Ahead Without Spaces'!T249&lt;11,2,IF('Data 1Q Ahead Without Spaces'!T249&lt;14,3,4))))</f>
        <v>0</v>
      </c>
      <c r="Q249" s="7">
        <v>292691.45789999998</v>
      </c>
      <c r="R249" s="7">
        <f>VLOOKUP('Data 1Q Ahead Without Spaces'!W249,Industry!$A$1:$B$9,2,FALSE)</f>
        <v>0</v>
      </c>
    </row>
    <row r="250" spans="1:18" ht="14.25" customHeight="1" x14ac:dyDescent="0.35">
      <c r="A250" s="7">
        <f>IF('Data 1Q Ahead Without Spaces'!A250='Data 1Q Ahead Without Spaces'!A249,A249,A249+1)</f>
        <v>5</v>
      </c>
      <c r="B250" s="4">
        <v>-2.87</v>
      </c>
      <c r="C250" s="4">
        <v>0.34</v>
      </c>
      <c r="D250" s="4">
        <v>-3.6</v>
      </c>
      <c r="E250" s="4">
        <v>248.41</v>
      </c>
      <c r="F250" s="4">
        <v>145.91</v>
      </c>
      <c r="G250" s="4">
        <v>201.32</v>
      </c>
      <c r="H250" s="4">
        <v>22</v>
      </c>
      <c r="I250" s="4">
        <v>78.709999999999994</v>
      </c>
      <c r="J250" s="4">
        <v>2.56</v>
      </c>
      <c r="K250" s="4">
        <v>2.42</v>
      </c>
      <c r="L250" s="4">
        <v>2.02</v>
      </c>
      <c r="M250" s="3">
        <v>6.01</v>
      </c>
      <c r="N250" s="4">
        <v>5.67</v>
      </c>
      <c r="O250" s="4">
        <v>4.7300000000000004</v>
      </c>
      <c r="P250" s="4">
        <f>IF('Data 1Q Ahead Without Spaces'!T250&lt;5,0,IF('Data 1Q Ahead Without Spaces'!T250&lt;8,1,IF('Data 1Q Ahead Without Spaces'!T250&lt;11,2,IF('Data 1Q Ahead Without Spaces'!T250&lt;14,3,4))))</f>
        <v>0</v>
      </c>
      <c r="Q250" s="7">
        <v>376371.40480000002</v>
      </c>
      <c r="R250" s="7">
        <f>VLOOKUP('Data 1Q Ahead Without Spaces'!W250,Industry!$A$1:$B$9,2,FALSE)</f>
        <v>0</v>
      </c>
    </row>
    <row r="251" spans="1:18" ht="14.25" customHeight="1" x14ac:dyDescent="0.35">
      <c r="A251" s="7">
        <f>IF('Data 1Q Ahead Without Spaces'!A251='Data 1Q Ahead Without Spaces'!A250,A250,A250+1)</f>
        <v>5</v>
      </c>
      <c r="B251" s="4">
        <v>-2.78</v>
      </c>
      <c r="C251" s="4">
        <v>0.4</v>
      </c>
      <c r="D251" s="4">
        <v>-3.5</v>
      </c>
      <c r="E251" s="4">
        <v>216.71</v>
      </c>
      <c r="F251" s="4">
        <v>119</v>
      </c>
      <c r="G251" s="4">
        <v>171.46</v>
      </c>
      <c r="H251" s="4">
        <v>24</v>
      </c>
      <c r="I251" s="4">
        <v>78.7</v>
      </c>
      <c r="J251" s="4">
        <v>3.53</v>
      </c>
      <c r="K251" s="4">
        <v>3.3</v>
      </c>
      <c r="L251" s="4">
        <v>2.78</v>
      </c>
      <c r="M251" s="3">
        <v>6.81</v>
      </c>
      <c r="N251" s="4">
        <v>6.37</v>
      </c>
      <c r="O251" s="4">
        <v>5.36</v>
      </c>
      <c r="P251" s="4">
        <f>IF('Data 1Q Ahead Without Spaces'!T251&lt;5,0,IF('Data 1Q Ahead Without Spaces'!T251&lt;8,1,IF('Data 1Q Ahead Without Spaces'!T251&lt;11,2,IF('Data 1Q Ahead Without Spaces'!T251&lt;14,3,4))))</f>
        <v>0</v>
      </c>
      <c r="Q251" s="7">
        <v>375847.32179999998</v>
      </c>
      <c r="R251" s="7">
        <f>VLOOKUP('Data 1Q Ahead Without Spaces'!W251,Industry!$A$1:$B$9,2,FALSE)</f>
        <v>0</v>
      </c>
    </row>
    <row r="252" spans="1:18" ht="14.25" customHeight="1" x14ac:dyDescent="0.35">
      <c r="A252" s="7">
        <f>IF('Data 1Q Ahead Without Spaces'!A252='Data 1Q Ahead Without Spaces'!A251,A251,A251+1)</f>
        <v>5</v>
      </c>
      <c r="B252" s="4">
        <v>-2.81</v>
      </c>
      <c r="C252" s="4">
        <v>0.32</v>
      </c>
      <c r="D252" s="4">
        <v>-3.52</v>
      </c>
      <c r="E252" s="4">
        <v>197.67</v>
      </c>
      <c r="F252" s="4">
        <v>99.67</v>
      </c>
      <c r="G252" s="4">
        <v>157.69999999999999</v>
      </c>
      <c r="H252" s="4">
        <v>27</v>
      </c>
      <c r="I252" s="4">
        <v>78.739999999999995</v>
      </c>
      <c r="J252" s="4">
        <v>3.38</v>
      </c>
      <c r="K252" s="4">
        <v>3.2</v>
      </c>
      <c r="L252" s="4">
        <v>2.66</v>
      </c>
      <c r="M252" s="3">
        <v>5.48</v>
      </c>
      <c r="N252" s="4">
        <v>5.2</v>
      </c>
      <c r="O252" s="4">
        <v>4.32</v>
      </c>
      <c r="P252" s="4">
        <f>IF('Data 1Q Ahead Without Spaces'!T252&lt;5,0,IF('Data 1Q Ahead Without Spaces'!T252&lt;8,1,IF('Data 1Q Ahead Without Spaces'!T252&lt;11,2,IF('Data 1Q Ahead Without Spaces'!T252&lt;14,3,4))))</f>
        <v>0</v>
      </c>
      <c r="Q252" s="7">
        <v>391750.00870000001</v>
      </c>
      <c r="R252" s="7">
        <f>VLOOKUP('Data 1Q Ahead Without Spaces'!W252,Industry!$A$1:$B$9,2,FALSE)</f>
        <v>0</v>
      </c>
    </row>
    <row r="253" spans="1:18" ht="14.25" customHeight="1" x14ac:dyDescent="0.35">
      <c r="A253" s="7">
        <f>IF('Data 1Q Ahead Without Spaces'!A253='Data 1Q Ahead Without Spaces'!A252,A252,A252+1)</f>
        <v>5</v>
      </c>
      <c r="B253" s="4">
        <v>-2.79</v>
      </c>
      <c r="C253" s="4">
        <v>0.32</v>
      </c>
      <c r="D253" s="4">
        <v>-3.59</v>
      </c>
      <c r="E253" s="4">
        <v>210.84</v>
      </c>
      <c r="F253" s="4">
        <v>114.16</v>
      </c>
      <c r="G253" s="4">
        <v>148.96</v>
      </c>
      <c r="H253" s="4">
        <v>25</v>
      </c>
      <c r="I253" s="4">
        <v>78.56</v>
      </c>
      <c r="J253" s="4">
        <v>3.27</v>
      </c>
      <c r="K253" s="4">
        <v>3.1</v>
      </c>
      <c r="L253" s="4">
        <v>2.57</v>
      </c>
      <c r="M253" s="3">
        <v>5.3</v>
      </c>
      <c r="N253" s="4">
        <v>5.03</v>
      </c>
      <c r="O253" s="4">
        <v>4.17</v>
      </c>
      <c r="P253" s="4">
        <f>IF('Data 1Q Ahead Without Spaces'!T253&lt;5,0,IF('Data 1Q Ahead Without Spaces'!T253&lt;8,1,IF('Data 1Q Ahead Without Spaces'!T253&lt;11,2,IF('Data 1Q Ahead Without Spaces'!T253&lt;14,3,4))))</f>
        <v>0</v>
      </c>
      <c r="Q253" s="7">
        <v>395055.79350000003</v>
      </c>
      <c r="R253" s="7">
        <f>VLOOKUP('Data 1Q Ahead Without Spaces'!W253,Industry!$A$1:$B$9,2,FALSE)</f>
        <v>0</v>
      </c>
    </row>
    <row r="254" spans="1:18" ht="14.25" customHeight="1" x14ac:dyDescent="0.35">
      <c r="A254" s="7">
        <f>IF('Data 1Q Ahead Without Spaces'!A254='Data 1Q Ahead Without Spaces'!A253,A253,A253+1)</f>
        <v>5</v>
      </c>
      <c r="B254" s="4">
        <v>-2.9</v>
      </c>
      <c r="C254" s="4">
        <v>0.32</v>
      </c>
      <c r="D254" s="4">
        <v>-3.77</v>
      </c>
      <c r="E254" s="4">
        <v>226.64</v>
      </c>
      <c r="F254" s="4">
        <v>84.6</v>
      </c>
      <c r="G254" s="4">
        <v>175.96</v>
      </c>
      <c r="H254" s="4">
        <v>25</v>
      </c>
      <c r="I254" s="4">
        <v>80.400000000000006</v>
      </c>
      <c r="J254" s="4">
        <v>3.11</v>
      </c>
      <c r="K254" s="4">
        <v>2.96</v>
      </c>
      <c r="L254" s="4">
        <v>2.5</v>
      </c>
      <c r="M254" s="3">
        <v>5.04</v>
      </c>
      <c r="N254" s="4">
        <v>4.8</v>
      </c>
      <c r="O254" s="4">
        <v>4.05</v>
      </c>
      <c r="P254" s="4">
        <f>IF('Data 1Q Ahead Without Spaces'!T254&lt;5,0,IF('Data 1Q Ahead Without Spaces'!T254&lt;8,1,IF('Data 1Q Ahead Without Spaces'!T254&lt;11,2,IF('Data 1Q Ahead Without Spaces'!T254&lt;14,3,4))))</f>
        <v>0</v>
      </c>
      <c r="Q254" s="7">
        <v>359376.6225</v>
      </c>
      <c r="R254" s="7">
        <f>VLOOKUP('Data 1Q Ahead Without Spaces'!W254,Industry!$A$1:$B$9,2,FALSE)</f>
        <v>0</v>
      </c>
    </row>
    <row r="255" spans="1:18" ht="14.25" customHeight="1" x14ac:dyDescent="0.35">
      <c r="A255" s="7">
        <f>IF('Data 1Q Ahead Without Spaces'!A255='Data 1Q Ahead Without Spaces'!A254,A254,A254+1)</f>
        <v>5</v>
      </c>
      <c r="B255" s="4">
        <v>-2.94</v>
      </c>
      <c r="C255" s="4">
        <v>0.31</v>
      </c>
      <c r="D255" s="4">
        <v>-3.82</v>
      </c>
      <c r="E255" s="4">
        <v>216.31</v>
      </c>
      <c r="F255" s="4">
        <v>103.73</v>
      </c>
      <c r="G255" s="4">
        <v>171.04</v>
      </c>
      <c r="H255" s="4">
        <v>26</v>
      </c>
      <c r="I255" s="4">
        <v>81.3</v>
      </c>
      <c r="J255" s="4">
        <v>2.97</v>
      </c>
      <c r="K255" s="4">
        <v>2.84</v>
      </c>
      <c r="L255" s="4">
        <v>2.42</v>
      </c>
      <c r="M255" s="3">
        <v>4.83</v>
      </c>
      <c r="N255" s="4">
        <v>4.5999999999999996</v>
      </c>
      <c r="O255" s="4">
        <v>3.92</v>
      </c>
      <c r="P255" s="4">
        <f>IF('Data 1Q Ahead Without Spaces'!T255&lt;5,0,IF('Data 1Q Ahead Without Spaces'!T255&lt;8,1,IF('Data 1Q Ahead Without Spaces'!T255&lt;11,2,IF('Data 1Q Ahead Without Spaces'!T255&lt;14,3,4))))</f>
        <v>0</v>
      </c>
      <c r="Q255" s="7">
        <v>376023.57770000002</v>
      </c>
      <c r="R255" s="7">
        <f>VLOOKUP('Data 1Q Ahead Without Spaces'!W255,Industry!$A$1:$B$9,2,FALSE)</f>
        <v>0</v>
      </c>
    </row>
    <row r="256" spans="1:18" ht="14.25" customHeight="1" x14ac:dyDescent="0.35">
      <c r="A256" s="7">
        <f>IF('Data 1Q Ahead Without Spaces'!A256='Data 1Q Ahead Without Spaces'!A255,A255,A255+1)</f>
        <v>5</v>
      </c>
      <c r="B256" s="4">
        <v>-3.05</v>
      </c>
      <c r="C256" s="4">
        <v>0.3</v>
      </c>
      <c r="D256" s="4">
        <v>-3.96</v>
      </c>
      <c r="E256" s="4">
        <v>233.04</v>
      </c>
      <c r="F256" s="4">
        <v>136.31</v>
      </c>
      <c r="G256" s="4">
        <v>185.58</v>
      </c>
      <c r="H256" s="4">
        <v>26</v>
      </c>
      <c r="I256" s="4">
        <v>80.53</v>
      </c>
      <c r="J256" s="4">
        <v>1.99</v>
      </c>
      <c r="K256" s="4">
        <v>1.9</v>
      </c>
      <c r="L256" s="4">
        <v>1.6</v>
      </c>
      <c r="M256" s="3">
        <v>4.68</v>
      </c>
      <c r="N256" s="4">
        <v>4.47</v>
      </c>
      <c r="O256" s="4">
        <v>3.77</v>
      </c>
      <c r="P256" s="4">
        <f>IF('Data 1Q Ahead Without Spaces'!T256&lt;5,0,IF('Data 1Q Ahead Without Spaces'!T256&lt;8,1,IF('Data 1Q Ahead Without Spaces'!T256&lt;11,2,IF('Data 1Q Ahead Without Spaces'!T256&lt;14,3,4))))</f>
        <v>0</v>
      </c>
      <c r="Q256" s="7">
        <v>362970.18030000001</v>
      </c>
      <c r="R256" s="7">
        <f>VLOOKUP('Data 1Q Ahead Without Spaces'!W256,Industry!$A$1:$B$9,2,FALSE)</f>
        <v>0</v>
      </c>
    </row>
    <row r="257" spans="1:18" ht="14.25" customHeight="1" x14ac:dyDescent="0.35">
      <c r="A257" s="7">
        <f>IF('Data 1Q Ahead Without Spaces'!A257='Data 1Q Ahead Without Spaces'!A256,A256,A256+1)</f>
        <v>5</v>
      </c>
      <c r="B257" s="4">
        <v>-3.1</v>
      </c>
      <c r="C257" s="4">
        <v>0.28000000000000003</v>
      </c>
      <c r="D257" s="4">
        <v>-3.94</v>
      </c>
      <c r="E257" s="4">
        <v>229.08</v>
      </c>
      <c r="F257" s="4">
        <v>137.81</v>
      </c>
      <c r="G257" s="4">
        <v>181.08</v>
      </c>
      <c r="H257" s="4">
        <v>26</v>
      </c>
      <c r="I257" s="4">
        <v>80.569999999999993</v>
      </c>
      <c r="J257" s="4">
        <v>1.72</v>
      </c>
      <c r="K257" s="4">
        <v>1.64</v>
      </c>
      <c r="L257" s="4">
        <v>1.38</v>
      </c>
      <c r="M257" s="3">
        <v>4.5</v>
      </c>
      <c r="N257" s="4">
        <v>4.3099999999999996</v>
      </c>
      <c r="O257" s="4">
        <v>3.63</v>
      </c>
      <c r="P257" s="4">
        <f>IF('Data 1Q Ahead Without Spaces'!T257&lt;5,0,IF('Data 1Q Ahead Without Spaces'!T257&lt;8,1,IF('Data 1Q Ahead Without Spaces'!T257&lt;11,2,IF('Data 1Q Ahead Without Spaces'!T257&lt;14,3,4))))</f>
        <v>0</v>
      </c>
      <c r="Q257" s="7">
        <v>427891.61210000003</v>
      </c>
      <c r="R257" s="7">
        <f>VLOOKUP('Data 1Q Ahead Without Spaces'!W257,Industry!$A$1:$B$9,2,FALSE)</f>
        <v>0</v>
      </c>
    </row>
    <row r="258" spans="1:18" ht="14.25" customHeight="1" x14ac:dyDescent="0.35">
      <c r="A258" s="7">
        <f>IF('Data 1Q Ahead Without Spaces'!A258='Data 1Q Ahead Without Spaces'!A257,A257,A257+1)</f>
        <v>5</v>
      </c>
      <c r="B258" s="4">
        <v>-2.99</v>
      </c>
      <c r="C258" s="4">
        <v>0.27</v>
      </c>
      <c r="D258" s="4">
        <v>-3.77</v>
      </c>
      <c r="E258" s="4">
        <v>260.92</v>
      </c>
      <c r="F258" s="4">
        <v>180.15</v>
      </c>
      <c r="G258" s="4">
        <v>206.92</v>
      </c>
      <c r="H258" s="4">
        <v>26</v>
      </c>
      <c r="I258" s="4">
        <v>81.599999999999994</v>
      </c>
      <c r="J258" s="4">
        <v>1.66</v>
      </c>
      <c r="K258" s="4">
        <v>1.59</v>
      </c>
      <c r="L258" s="4">
        <v>1.35</v>
      </c>
      <c r="M258" s="3">
        <v>4.34</v>
      </c>
      <c r="N258" s="4">
        <v>4.16</v>
      </c>
      <c r="O258" s="4">
        <v>3.54</v>
      </c>
      <c r="P258" s="4">
        <f>IF('Data 1Q Ahead Without Spaces'!T258&lt;5,0,IF('Data 1Q Ahead Without Spaces'!T258&lt;8,1,IF('Data 1Q Ahead Without Spaces'!T258&lt;11,2,IF('Data 1Q Ahead Without Spaces'!T258&lt;14,3,4))))</f>
        <v>0</v>
      </c>
      <c r="Q258" s="7">
        <v>527687.3689</v>
      </c>
      <c r="R258" s="7">
        <f>VLOOKUP('Data 1Q Ahead Without Spaces'!W258,Industry!$A$1:$B$9,2,FALSE)</f>
        <v>0</v>
      </c>
    </row>
    <row r="259" spans="1:18" ht="14.25" customHeight="1" x14ac:dyDescent="0.35">
      <c r="A259" s="7">
        <f>IF('Data 1Q Ahead Without Spaces'!A259='Data 1Q Ahead Without Spaces'!A258,A258,A258+1)</f>
        <v>5</v>
      </c>
      <c r="B259" s="4">
        <v>-2.96</v>
      </c>
      <c r="C259" s="4">
        <v>0.26</v>
      </c>
      <c r="D259" s="4">
        <v>-3.73</v>
      </c>
      <c r="E259" s="4">
        <v>223.77</v>
      </c>
      <c r="F259" s="4">
        <v>142.83000000000001</v>
      </c>
      <c r="G259" s="4">
        <v>178.07</v>
      </c>
      <c r="H259" s="4">
        <v>30</v>
      </c>
      <c r="I259" s="4">
        <v>82.52</v>
      </c>
      <c r="J259" s="4">
        <v>1.61</v>
      </c>
      <c r="K259" s="4">
        <v>1.54</v>
      </c>
      <c r="L259" s="4">
        <v>1.33</v>
      </c>
      <c r="M259" s="3">
        <v>4.21</v>
      </c>
      <c r="N259" s="4">
        <v>4.04</v>
      </c>
      <c r="O259" s="4">
        <v>3.48</v>
      </c>
      <c r="P259" s="4">
        <f>IF('Data 1Q Ahead Without Spaces'!T259&lt;5,0,IF('Data 1Q Ahead Without Spaces'!T259&lt;8,1,IF('Data 1Q Ahead Without Spaces'!T259&lt;11,2,IF('Data 1Q Ahead Without Spaces'!T259&lt;14,3,4))))</f>
        <v>0</v>
      </c>
      <c r="Q259" s="7">
        <v>517738.02669999999</v>
      </c>
      <c r="R259" s="7">
        <f>VLOOKUP('Data 1Q Ahead Without Spaces'!W259,Industry!$A$1:$B$9,2,FALSE)</f>
        <v>0</v>
      </c>
    </row>
    <row r="260" spans="1:18" ht="14.25" customHeight="1" x14ac:dyDescent="0.35">
      <c r="A260" s="7">
        <f>IF('Data 1Q Ahead Without Spaces'!A260='Data 1Q Ahead Without Spaces'!A259,A259,A259+1)</f>
        <v>6</v>
      </c>
      <c r="B260" s="4">
        <v>0.28000000000000003</v>
      </c>
      <c r="C260" s="4">
        <v>0.54</v>
      </c>
      <c r="D260" s="4">
        <v>0.4</v>
      </c>
      <c r="E260" s="4">
        <v>219.27</v>
      </c>
      <c r="F260" s="4">
        <v>108.24</v>
      </c>
      <c r="G260" s="4">
        <v>155.76</v>
      </c>
      <c r="H260" s="4">
        <v>66</v>
      </c>
      <c r="I260" s="4">
        <v>49.97</v>
      </c>
      <c r="J260" s="4">
        <v>6.64</v>
      </c>
      <c r="K260" s="4">
        <v>5.95</v>
      </c>
      <c r="L260" s="4">
        <v>3.44</v>
      </c>
      <c r="M260" s="3">
        <v>11.68</v>
      </c>
      <c r="N260" s="4">
        <v>10.46</v>
      </c>
      <c r="O260" s="4">
        <v>6.05</v>
      </c>
      <c r="P260" s="4">
        <f>IF('Data 1Q Ahead Without Spaces'!T260&lt;5,0,IF('Data 1Q Ahead Without Spaces'!T260&lt;8,1,IF('Data 1Q Ahead Without Spaces'!T260&lt;11,2,IF('Data 1Q Ahead Without Spaces'!T260&lt;14,3,4))))</f>
        <v>0</v>
      </c>
      <c r="Q260" s="7">
        <v>419437.92</v>
      </c>
      <c r="R260" s="7">
        <f>VLOOKUP('Data 1Q Ahead Without Spaces'!W260,Industry!$A$1:$B$9,2,FALSE)</f>
        <v>7</v>
      </c>
    </row>
    <row r="261" spans="1:18" ht="14.25" customHeight="1" x14ac:dyDescent="0.35">
      <c r="A261" s="7">
        <f>IF('Data 1Q Ahead Without Spaces'!A261='Data 1Q Ahead Without Spaces'!A260,A260,A260+1)</f>
        <v>6</v>
      </c>
      <c r="B261" s="4">
        <v>0.28000000000000003</v>
      </c>
      <c r="C261" s="4">
        <v>0.56000000000000005</v>
      </c>
      <c r="D261" s="4">
        <v>0.4</v>
      </c>
      <c r="E261" s="4">
        <v>203.3</v>
      </c>
      <c r="F261" s="4">
        <v>69.83</v>
      </c>
      <c r="G261" s="4">
        <v>136.34</v>
      </c>
      <c r="H261" s="4">
        <v>64</v>
      </c>
      <c r="I261" s="4">
        <v>50.52</v>
      </c>
      <c r="J261" s="4">
        <v>6.28</v>
      </c>
      <c r="K261" s="4">
        <v>5.63</v>
      </c>
      <c r="L261" s="4">
        <v>3.3</v>
      </c>
      <c r="M261" s="3">
        <v>11.57</v>
      </c>
      <c r="N261" s="4">
        <v>10.37</v>
      </c>
      <c r="O261" s="4">
        <v>6.07</v>
      </c>
      <c r="P261" s="4">
        <f>IF('Data 1Q Ahead Without Spaces'!T261&lt;5,0,IF('Data 1Q Ahead Without Spaces'!T261&lt;8,1,IF('Data 1Q Ahead Without Spaces'!T261&lt;11,2,IF('Data 1Q Ahead Without Spaces'!T261&lt;14,3,4))))</f>
        <v>0</v>
      </c>
      <c r="Q261" s="7">
        <v>429400.2</v>
      </c>
      <c r="R261" s="7">
        <f>VLOOKUP('Data 1Q Ahead Without Spaces'!W261,Industry!$A$1:$B$9,2,FALSE)</f>
        <v>7</v>
      </c>
    </row>
    <row r="262" spans="1:18" ht="14.25" customHeight="1" x14ac:dyDescent="0.35">
      <c r="A262" s="7">
        <f>IF('Data 1Q Ahead Without Spaces'!A262='Data 1Q Ahead Without Spaces'!A261,A261,A261+1)</f>
        <v>6</v>
      </c>
      <c r="B262" s="4">
        <v>0.3</v>
      </c>
      <c r="C262" s="4">
        <v>0.56999999999999995</v>
      </c>
      <c r="D262" s="4">
        <v>0.44</v>
      </c>
      <c r="E262" s="4">
        <v>158.36000000000001</v>
      </c>
      <c r="F262" s="4">
        <v>65.2</v>
      </c>
      <c r="G262" s="4">
        <v>108.8</v>
      </c>
      <c r="H262" s="4">
        <v>88</v>
      </c>
      <c r="I262" s="4">
        <v>51.19</v>
      </c>
      <c r="J262" s="4">
        <v>6.18</v>
      </c>
      <c r="K262" s="4">
        <v>5.54</v>
      </c>
      <c r="L262" s="4">
        <v>3.29</v>
      </c>
      <c r="M262" s="3">
        <v>11.65</v>
      </c>
      <c r="N262" s="4">
        <v>10.43</v>
      </c>
      <c r="O262" s="4">
        <v>6.19</v>
      </c>
      <c r="P262" s="4">
        <f>IF('Data 1Q Ahead Without Spaces'!T262&lt;5,0,IF('Data 1Q Ahead Without Spaces'!T262&lt;8,1,IF('Data 1Q Ahead Without Spaces'!T262&lt;11,2,IF('Data 1Q Ahead Without Spaces'!T262&lt;14,3,4))))</f>
        <v>0</v>
      </c>
      <c r="Q262" s="7">
        <v>398301.75</v>
      </c>
      <c r="R262" s="7">
        <f>VLOOKUP('Data 1Q Ahead Without Spaces'!W262,Industry!$A$1:$B$9,2,FALSE)</f>
        <v>7</v>
      </c>
    </row>
    <row r="263" spans="1:18" ht="14.25" customHeight="1" x14ac:dyDescent="0.35">
      <c r="A263" s="7">
        <f>IF('Data 1Q Ahead Without Spaces'!A263='Data 1Q Ahead Without Spaces'!A262,A262,A262+1)</f>
        <v>6</v>
      </c>
      <c r="B263" s="4">
        <v>0.48</v>
      </c>
      <c r="C263" s="4">
        <v>0.85</v>
      </c>
      <c r="D263" s="4">
        <v>0.72</v>
      </c>
      <c r="E263" s="4">
        <v>146.47</v>
      </c>
      <c r="F263" s="4">
        <v>15.82</v>
      </c>
      <c r="G263" s="4">
        <v>80.91</v>
      </c>
      <c r="H263" s="4">
        <v>68</v>
      </c>
      <c r="I263" s="4">
        <v>49.9</v>
      </c>
      <c r="J263" s="4">
        <v>6.44</v>
      </c>
      <c r="K263" s="4">
        <v>5.54</v>
      </c>
      <c r="L263" s="4">
        <v>3.33</v>
      </c>
      <c r="M263" s="3">
        <v>16.079999999999998</v>
      </c>
      <c r="N263" s="4">
        <v>13.85</v>
      </c>
      <c r="O263" s="4">
        <v>8.33</v>
      </c>
      <c r="P263" s="4">
        <f>IF('Data 1Q Ahead Without Spaces'!T263&lt;5,0,IF('Data 1Q Ahead Without Spaces'!T263&lt;8,1,IF('Data 1Q Ahead Without Spaces'!T263&lt;11,2,IF('Data 1Q Ahead Without Spaces'!T263&lt;14,3,4))))</f>
        <v>0</v>
      </c>
      <c r="Q263" s="7">
        <v>388382.45</v>
      </c>
      <c r="R263" s="7">
        <f>VLOOKUP('Data 1Q Ahead Without Spaces'!W263,Industry!$A$1:$B$9,2,FALSE)</f>
        <v>7</v>
      </c>
    </row>
    <row r="264" spans="1:18" ht="14.25" customHeight="1" x14ac:dyDescent="0.35">
      <c r="A264" s="7">
        <f>IF('Data 1Q Ahead Without Spaces'!A264='Data 1Q Ahead Without Spaces'!A263,A263,A263+1)</f>
        <v>6</v>
      </c>
      <c r="B264" s="4">
        <v>0.61</v>
      </c>
      <c r="C264" s="4">
        <v>1.18</v>
      </c>
      <c r="D264" s="4">
        <v>1</v>
      </c>
      <c r="E264" s="4">
        <v>92.76</v>
      </c>
      <c r="F264" s="4">
        <v>14.99</v>
      </c>
      <c r="G264" s="4">
        <v>43.9</v>
      </c>
      <c r="H264" s="4">
        <v>88</v>
      </c>
      <c r="I264" s="4">
        <v>49.93</v>
      </c>
      <c r="J264" s="4">
        <v>10.99</v>
      </c>
      <c r="K264" s="4">
        <v>9.27</v>
      </c>
      <c r="L264" s="4">
        <v>5.68</v>
      </c>
      <c r="M264" s="3">
        <v>18.47</v>
      </c>
      <c r="N264" s="4">
        <v>15.59</v>
      </c>
      <c r="O264" s="4">
        <v>9.56</v>
      </c>
      <c r="P264" s="4">
        <f>IF('Data 1Q Ahead Without Spaces'!T264&lt;5,0,IF('Data 1Q Ahead Without Spaces'!T264&lt;8,1,IF('Data 1Q Ahead Without Spaces'!T264&lt;11,2,IF('Data 1Q Ahead Without Spaces'!T264&lt;14,3,4))))</f>
        <v>0</v>
      </c>
      <c r="Q264" s="7">
        <v>355385</v>
      </c>
      <c r="R264" s="7">
        <f>VLOOKUP('Data 1Q Ahead Without Spaces'!W264,Industry!$A$1:$B$9,2,FALSE)</f>
        <v>7</v>
      </c>
    </row>
    <row r="265" spans="1:18" ht="14.25" customHeight="1" x14ac:dyDescent="0.35">
      <c r="A265" s="7">
        <f>IF('Data 1Q Ahead Without Spaces'!A265='Data 1Q Ahead Without Spaces'!A264,A264,A264+1)</f>
        <v>6</v>
      </c>
      <c r="B265" s="4">
        <v>0.72</v>
      </c>
      <c r="C265" s="4">
        <v>1.46</v>
      </c>
      <c r="D265" s="4">
        <v>1.27</v>
      </c>
      <c r="E265" s="4">
        <v>102.79</v>
      </c>
      <c r="F265" s="4">
        <v>19.149999999999999</v>
      </c>
      <c r="G265" s="4">
        <v>50.42</v>
      </c>
      <c r="H265" s="4">
        <v>85</v>
      </c>
      <c r="I265" s="4">
        <v>49.58</v>
      </c>
      <c r="J265" s="4">
        <v>10.86</v>
      </c>
      <c r="K265" s="4">
        <v>9.1300000000000008</v>
      </c>
      <c r="L265" s="4">
        <v>5.58</v>
      </c>
      <c r="M265" s="3">
        <v>18.91</v>
      </c>
      <c r="N265" s="4">
        <v>15.9</v>
      </c>
      <c r="O265" s="4">
        <v>9.7200000000000006</v>
      </c>
      <c r="P265" s="4">
        <f>IF('Data 1Q Ahead Without Spaces'!T265&lt;5,0,IF('Data 1Q Ahead Without Spaces'!T265&lt;8,1,IF('Data 1Q Ahead Without Spaces'!T265&lt;11,2,IF('Data 1Q Ahead Without Spaces'!T265&lt;14,3,4))))</f>
        <v>0</v>
      </c>
      <c r="Q265" s="7">
        <v>346860.79999999999</v>
      </c>
      <c r="R265" s="7">
        <f>VLOOKUP('Data 1Q Ahead Without Spaces'!W265,Industry!$A$1:$B$9,2,FALSE)</f>
        <v>7</v>
      </c>
    </row>
    <row r="266" spans="1:18" ht="14.25" customHeight="1" x14ac:dyDescent="0.35">
      <c r="A266" s="7">
        <f>IF('Data 1Q Ahead Without Spaces'!A266='Data 1Q Ahead Without Spaces'!A265,A265,A265+1)</f>
        <v>6</v>
      </c>
      <c r="B266" s="4">
        <v>0.84</v>
      </c>
      <c r="C266" s="4">
        <v>1.93</v>
      </c>
      <c r="D266" s="4">
        <v>1.69</v>
      </c>
      <c r="E266" s="4">
        <v>111.59</v>
      </c>
      <c r="F266" s="4">
        <v>29.53</v>
      </c>
      <c r="G266" s="4">
        <v>53.36</v>
      </c>
      <c r="H266" s="4">
        <v>78</v>
      </c>
      <c r="I266" s="4">
        <v>50.12</v>
      </c>
      <c r="J266" s="4">
        <v>11.22</v>
      </c>
      <c r="K266" s="4">
        <v>9.4</v>
      </c>
      <c r="L266" s="4">
        <v>5.82</v>
      </c>
      <c r="M266" s="3">
        <v>19.399999999999999</v>
      </c>
      <c r="N266" s="4">
        <v>16.25</v>
      </c>
      <c r="O266" s="4">
        <v>10.07</v>
      </c>
      <c r="P266" s="4">
        <f>IF('Data 1Q Ahead Without Spaces'!T266&lt;5,0,IF('Data 1Q Ahead Without Spaces'!T266&lt;8,1,IF('Data 1Q Ahead Without Spaces'!T266&lt;11,2,IF('Data 1Q Ahead Without Spaces'!T266&lt;14,3,4))))</f>
        <v>0</v>
      </c>
      <c r="Q266" s="7">
        <v>309519.05</v>
      </c>
      <c r="R266" s="7">
        <f>VLOOKUP('Data 1Q Ahead Without Spaces'!W266,Industry!$A$1:$B$9,2,FALSE)</f>
        <v>7</v>
      </c>
    </row>
    <row r="267" spans="1:18" ht="14.25" customHeight="1" x14ac:dyDescent="0.35">
      <c r="A267" s="7">
        <f>IF('Data 1Q Ahead Without Spaces'!A267='Data 1Q Ahead Without Spaces'!A266,A266,A266+1)</f>
        <v>6</v>
      </c>
      <c r="B267" s="4">
        <v>1.1299999999999999</v>
      </c>
      <c r="C267" s="4">
        <v>3</v>
      </c>
      <c r="D267" s="4">
        <v>2.72</v>
      </c>
      <c r="E267" s="4">
        <v>88.78</v>
      </c>
      <c r="F267" s="4">
        <v>-13.48</v>
      </c>
      <c r="G267" s="4">
        <v>9.5299999999999994</v>
      </c>
      <c r="H267" s="4">
        <v>60</v>
      </c>
      <c r="I267" s="4">
        <v>50.72</v>
      </c>
      <c r="J267" s="4">
        <v>11.27</v>
      </c>
      <c r="K267" s="4">
        <v>9.25</v>
      </c>
      <c r="L267" s="4">
        <v>5.92</v>
      </c>
      <c r="M267" s="3">
        <v>21.88</v>
      </c>
      <c r="N267" s="4">
        <v>17.95</v>
      </c>
      <c r="O267" s="4">
        <v>11.49</v>
      </c>
      <c r="P267" s="4">
        <f>IF('Data 1Q Ahead Without Spaces'!T267&lt;5,0,IF('Data 1Q Ahead Without Spaces'!T267&lt;8,1,IF('Data 1Q Ahead Without Spaces'!T267&lt;11,2,IF('Data 1Q Ahead Without Spaces'!T267&lt;14,3,4))))</f>
        <v>0</v>
      </c>
      <c r="Q267" s="7">
        <v>323960.2</v>
      </c>
      <c r="R267" s="7">
        <f>VLOOKUP('Data 1Q Ahead Without Spaces'!W267,Industry!$A$1:$B$9,2,FALSE)</f>
        <v>7</v>
      </c>
    </row>
    <row r="268" spans="1:18" ht="14.25" customHeight="1" x14ac:dyDescent="0.35">
      <c r="A268" s="7">
        <f>IF('Data 1Q Ahead Without Spaces'!A268='Data 1Q Ahead Without Spaces'!A267,A267,A267+1)</f>
        <v>6</v>
      </c>
      <c r="B268" s="4">
        <v>1.38</v>
      </c>
      <c r="C268" s="4">
        <v>4.67</v>
      </c>
      <c r="D268" s="4">
        <v>4.1500000000000004</v>
      </c>
      <c r="E268" s="4">
        <v>64.55</v>
      </c>
      <c r="F268" s="4">
        <v>4.79</v>
      </c>
      <c r="G268" s="4">
        <v>2.66</v>
      </c>
      <c r="H268" s="4">
        <v>77</v>
      </c>
      <c r="I268" s="4">
        <v>50.23</v>
      </c>
      <c r="J268" s="4">
        <v>16.559999999999999</v>
      </c>
      <c r="K268" s="4">
        <v>13.34</v>
      </c>
      <c r="L268" s="4">
        <v>8.6300000000000008</v>
      </c>
      <c r="M268" s="3">
        <v>24.15</v>
      </c>
      <c r="N268" s="4">
        <v>19.45</v>
      </c>
      <c r="O268" s="4">
        <v>12.58</v>
      </c>
      <c r="P268" s="4">
        <f>IF('Data 1Q Ahead Without Spaces'!T268&lt;5,0,IF('Data 1Q Ahead Without Spaces'!T268&lt;8,1,IF('Data 1Q Ahead Without Spaces'!T268&lt;11,2,IF('Data 1Q Ahead Without Spaces'!T268&lt;14,3,4))))</f>
        <v>0</v>
      </c>
      <c r="Q268" s="7">
        <v>346647.73</v>
      </c>
      <c r="R268" s="7">
        <f>VLOOKUP('Data 1Q Ahead Without Spaces'!W268,Industry!$A$1:$B$9,2,FALSE)</f>
        <v>7</v>
      </c>
    </row>
    <row r="269" spans="1:18" ht="14.25" customHeight="1" x14ac:dyDescent="0.35">
      <c r="A269" s="7">
        <f>IF('Data 1Q Ahead Without Spaces'!A269='Data 1Q Ahead Without Spaces'!A268,A268,A268+1)</f>
        <v>6</v>
      </c>
      <c r="B269" s="4">
        <v>1.61</v>
      </c>
      <c r="C269" s="4">
        <v>7.32</v>
      </c>
      <c r="D269" s="4">
        <v>6.6</v>
      </c>
      <c r="E269" s="4">
        <v>79.44</v>
      </c>
      <c r="F269" s="4">
        <v>22.49</v>
      </c>
      <c r="G269" s="4">
        <v>15.16</v>
      </c>
      <c r="H269" s="4">
        <v>75</v>
      </c>
      <c r="I269" s="4">
        <v>49.81</v>
      </c>
      <c r="J269" s="4">
        <v>16.68</v>
      </c>
      <c r="K269" s="4">
        <v>13.33</v>
      </c>
      <c r="L269" s="4">
        <v>8.61</v>
      </c>
      <c r="M269" s="3">
        <v>25.14</v>
      </c>
      <c r="N269" s="4">
        <v>20.09</v>
      </c>
      <c r="O269" s="4">
        <v>12.99</v>
      </c>
      <c r="P269" s="4">
        <f>IF('Data 1Q Ahead Without Spaces'!T269&lt;5,0,IF('Data 1Q Ahead Without Spaces'!T269&lt;8,1,IF('Data 1Q Ahead Without Spaces'!T269&lt;11,2,IF('Data 1Q Ahead Without Spaces'!T269&lt;14,3,4))))</f>
        <v>0</v>
      </c>
      <c r="Q269" s="7">
        <v>388739.78</v>
      </c>
      <c r="R269" s="7">
        <f>VLOOKUP('Data 1Q Ahead Without Spaces'!W269,Industry!$A$1:$B$9,2,FALSE)</f>
        <v>7</v>
      </c>
    </row>
    <row r="270" spans="1:18" ht="14.25" customHeight="1" x14ac:dyDescent="0.35">
      <c r="A270" s="7">
        <f>IF('Data 1Q Ahead Without Spaces'!A270='Data 1Q Ahead Without Spaces'!A269,A269,A269+1)</f>
        <v>7</v>
      </c>
      <c r="B270" s="4">
        <v>3.37</v>
      </c>
      <c r="C270" s="4">
        <v>5.5</v>
      </c>
      <c r="D270" s="4">
        <v>4.8499999999999996</v>
      </c>
      <c r="E270" s="4">
        <v>12.41</v>
      </c>
      <c r="F270" s="4">
        <v>11.65</v>
      </c>
      <c r="G270" s="4">
        <v>10.94</v>
      </c>
      <c r="H270" s="4">
        <v>18.5</v>
      </c>
      <c r="I270" s="4">
        <v>12.69</v>
      </c>
      <c r="J270" s="4">
        <v>172.67</v>
      </c>
      <c r="K270" s="4">
        <v>63.14</v>
      </c>
      <c r="L270" s="4">
        <v>50.59</v>
      </c>
      <c r="M270" s="3">
        <v>173.45</v>
      </c>
      <c r="N270" s="4">
        <v>63.43</v>
      </c>
      <c r="O270" s="4">
        <v>50.81</v>
      </c>
      <c r="P270" s="4">
        <f>IF('Data 1Q Ahead Without Spaces'!T270&lt;5,0,IF('Data 1Q Ahead Without Spaces'!T270&lt;8,1,IF('Data 1Q Ahead Without Spaces'!T270&lt;11,2,IF('Data 1Q Ahead Without Spaces'!T270&lt;14,3,4))))</f>
        <v>4</v>
      </c>
      <c r="Q270" s="7">
        <v>3251.2051999999999</v>
      </c>
      <c r="R270" s="7">
        <f>VLOOKUP('Data 1Q Ahead Without Spaces'!W270,Industry!$A$1:$B$9,2,FALSE)</f>
        <v>4</v>
      </c>
    </row>
    <row r="271" spans="1:18" ht="14.25" customHeight="1" x14ac:dyDescent="0.35">
      <c r="A271" s="7">
        <f>IF('Data 1Q Ahead Without Spaces'!A271='Data 1Q Ahead Without Spaces'!A270,A270,A270+1)</f>
        <v>7</v>
      </c>
      <c r="B271" s="4">
        <v>3.95</v>
      </c>
      <c r="C271" s="4">
        <v>6.19</v>
      </c>
      <c r="D271" s="4">
        <v>5.86</v>
      </c>
      <c r="E271" s="4">
        <v>-0.35</v>
      </c>
      <c r="F271" s="4">
        <v>-1.04</v>
      </c>
      <c r="G271" s="4">
        <v>-1.82</v>
      </c>
      <c r="H271" s="4">
        <v>18.399999999999999</v>
      </c>
      <c r="I271" s="4">
        <v>9.26</v>
      </c>
      <c r="J271" s="4">
        <v>207.67</v>
      </c>
      <c r="K271" s="4">
        <v>67.290000000000006</v>
      </c>
      <c r="L271" s="4">
        <v>56.83</v>
      </c>
      <c r="M271" s="3">
        <v>208.62</v>
      </c>
      <c r="N271" s="4">
        <v>67.599999999999994</v>
      </c>
      <c r="O271" s="4">
        <v>57.09</v>
      </c>
      <c r="P271" s="4">
        <f>IF('Data 1Q Ahead Without Spaces'!T271&lt;5,0,IF('Data 1Q Ahead Without Spaces'!T271&lt;8,1,IF('Data 1Q Ahead Without Spaces'!T271&lt;11,2,IF('Data 1Q Ahead Without Spaces'!T271&lt;14,3,4))))</f>
        <v>4</v>
      </c>
      <c r="Q271" s="7">
        <v>4010.2583</v>
      </c>
      <c r="R271" s="7">
        <f>VLOOKUP('Data 1Q Ahead Without Spaces'!W271,Industry!$A$1:$B$9,2,FALSE)</f>
        <v>4</v>
      </c>
    </row>
    <row r="272" spans="1:18" ht="14.25" customHeight="1" x14ac:dyDescent="0.35">
      <c r="A272" s="7">
        <f>IF('Data 1Q Ahead Without Spaces'!A272='Data 1Q Ahead Without Spaces'!A271,A271,A271+1)</f>
        <v>7</v>
      </c>
      <c r="B272" s="4">
        <v>4.55</v>
      </c>
      <c r="C272" s="4">
        <v>6.91</v>
      </c>
      <c r="D272" s="4">
        <v>6.83</v>
      </c>
      <c r="E272" s="4">
        <v>-3.24</v>
      </c>
      <c r="F272" s="4">
        <v>-5.0599999999999996</v>
      </c>
      <c r="G272" s="4">
        <v>-4.67</v>
      </c>
      <c r="H272" s="4">
        <v>18.7</v>
      </c>
      <c r="I272" s="4">
        <v>5.0199999999999996</v>
      </c>
      <c r="J272" s="4">
        <v>246.9</v>
      </c>
      <c r="K272" s="4">
        <v>68.16</v>
      </c>
      <c r="L272" s="4">
        <v>55.96</v>
      </c>
      <c r="M272" s="3">
        <v>262.26</v>
      </c>
      <c r="N272" s="4">
        <v>72.400000000000006</v>
      </c>
      <c r="O272" s="4">
        <v>59.43</v>
      </c>
      <c r="P272" s="4">
        <f>IF('Data 1Q Ahead Without Spaces'!T272&lt;5,0,IF('Data 1Q Ahead Without Spaces'!T272&lt;8,1,IF('Data 1Q Ahead Without Spaces'!T272&lt;11,2,IF('Data 1Q Ahead Without Spaces'!T272&lt;14,3,4))))</f>
        <v>4</v>
      </c>
      <c r="Q272" s="7">
        <v>4592.5141999999996</v>
      </c>
      <c r="R272" s="7">
        <f>VLOOKUP('Data 1Q Ahead Without Spaces'!W272,Industry!$A$1:$B$9,2,FALSE)</f>
        <v>4</v>
      </c>
    </row>
    <row r="273" spans="1:18" ht="14.25" customHeight="1" x14ac:dyDescent="0.35">
      <c r="A273" s="7">
        <f>IF('Data 1Q Ahead Without Spaces'!A273='Data 1Q Ahead Without Spaces'!A272,A272,A272+1)</f>
        <v>7</v>
      </c>
      <c r="B273" s="4">
        <v>4.22</v>
      </c>
      <c r="C273" s="4">
        <v>6.99</v>
      </c>
      <c r="D273" s="4">
        <v>6.28</v>
      </c>
      <c r="E273" s="4">
        <v>8.5500000000000007</v>
      </c>
      <c r="F273" s="4">
        <v>6.64</v>
      </c>
      <c r="G273" s="4">
        <v>7.2</v>
      </c>
      <c r="H273" s="4">
        <v>19</v>
      </c>
      <c r="I273" s="4">
        <v>5.0199999999999996</v>
      </c>
      <c r="J273" s="4">
        <v>257.32</v>
      </c>
      <c r="K273" s="4">
        <v>71.760000000000005</v>
      </c>
      <c r="L273" s="4">
        <v>56.29</v>
      </c>
      <c r="M273" s="3">
        <v>258.58999999999997</v>
      </c>
      <c r="N273" s="4">
        <v>72.11</v>
      </c>
      <c r="O273" s="4">
        <v>56.57</v>
      </c>
      <c r="P273" s="4">
        <f>IF('Data 1Q Ahead Without Spaces'!T273&lt;5,0,IF('Data 1Q Ahead Without Spaces'!T273&lt;8,1,IF('Data 1Q Ahead Without Spaces'!T273&lt;11,2,IF('Data 1Q Ahead Without Spaces'!T273&lt;14,3,4))))</f>
        <v>4</v>
      </c>
      <c r="Q273" s="7">
        <v>4249.9975999999997</v>
      </c>
      <c r="R273" s="7">
        <f>VLOOKUP('Data 1Q Ahead Without Spaces'!W273,Industry!$A$1:$B$9,2,FALSE)</f>
        <v>4</v>
      </c>
    </row>
    <row r="274" spans="1:18" ht="14.25" customHeight="1" thickBot="1" x14ac:dyDescent="0.4">
      <c r="A274" s="7">
        <f>IF('Data 1Q Ahead Without Spaces'!A274='Data 1Q Ahead Without Spaces'!A273,A273,A273+1)</f>
        <v>7</v>
      </c>
      <c r="B274" s="4">
        <v>3.2</v>
      </c>
      <c r="C274" s="4">
        <v>5.01</v>
      </c>
      <c r="D274" s="4">
        <v>4.32</v>
      </c>
      <c r="E274" s="4">
        <v>16.36</v>
      </c>
      <c r="F274" s="4">
        <v>15.26</v>
      </c>
      <c r="G274" s="4">
        <v>14.99</v>
      </c>
      <c r="H274" s="4">
        <v>19.3</v>
      </c>
      <c r="I274" s="4">
        <v>5.93</v>
      </c>
      <c r="J274" s="4">
        <v>246.29</v>
      </c>
      <c r="K274" s="4">
        <v>70.87</v>
      </c>
      <c r="L274" s="4">
        <v>55.77</v>
      </c>
      <c r="M274" s="3">
        <v>247.5</v>
      </c>
      <c r="N274" s="4">
        <v>71.22</v>
      </c>
      <c r="O274" s="4">
        <v>56.04</v>
      </c>
      <c r="P274" s="4">
        <f>IF('Data 1Q Ahead Without Spaces'!T274&lt;5,0,IF('Data 1Q Ahead Without Spaces'!T274&lt;8,1,IF('Data 1Q Ahead Without Spaces'!T274&lt;11,2,IF('Data 1Q Ahead Without Spaces'!T274&lt;14,3,4))))</f>
        <v>4</v>
      </c>
      <c r="Q274" s="7">
        <v>4264.3473999999997</v>
      </c>
      <c r="R274" s="7">
        <f>VLOOKUP('Data 1Q Ahead Without Spaces'!W274,Industry!$A$1:$B$9,2,FALSE)</f>
        <v>4</v>
      </c>
    </row>
    <row r="275" spans="1:18" ht="37.5" customHeight="1" thickBot="1" x14ac:dyDescent="0.4">
      <c r="A275" s="7">
        <f>IF('Data 1Q Ahead Without Spaces'!A275='Data 1Q Ahead Without Spaces'!A274,A274,A274+1)</f>
        <v>7</v>
      </c>
      <c r="B275" s="2">
        <v>3.1</v>
      </c>
      <c r="C275" s="2">
        <v>4.3499999999999996</v>
      </c>
      <c r="D275" s="2">
        <v>4.0599999999999996</v>
      </c>
      <c r="E275" s="2">
        <v>1.9</v>
      </c>
      <c r="F275" s="2">
        <v>0.71</v>
      </c>
      <c r="G275" s="2">
        <v>0.41</v>
      </c>
      <c r="H275" s="2">
        <v>19.3</v>
      </c>
      <c r="I275" s="2">
        <v>1</v>
      </c>
      <c r="J275" s="2">
        <v>325.7</v>
      </c>
      <c r="K275" s="2">
        <v>76.22</v>
      </c>
      <c r="L275" s="4">
        <v>61.69</v>
      </c>
      <c r="M275" s="3">
        <v>327.33</v>
      </c>
      <c r="N275" s="4">
        <v>76.599999999999994</v>
      </c>
      <c r="O275" s="4">
        <v>62</v>
      </c>
      <c r="P275" s="4">
        <f>IF('Data 1Q Ahead Without Spaces'!T275&lt;5,0,IF('Data 1Q Ahead Without Spaces'!T275&lt;8,1,IF('Data 1Q Ahead Without Spaces'!T275&lt;11,2,IF('Data 1Q Ahead Without Spaces'!T275&lt;14,3,4))))</f>
        <v>4</v>
      </c>
      <c r="Q275" s="7">
        <v>5029.8037999999997</v>
      </c>
      <c r="R275" s="7">
        <f>VLOOKUP('Data 1Q Ahead Without Spaces'!W275,Industry!$A$1:$B$9,2,FALSE)</f>
        <v>4</v>
      </c>
    </row>
    <row r="276" spans="1:18" ht="37.5" customHeight="1" thickBot="1" x14ac:dyDescent="0.4">
      <c r="A276" s="7">
        <f>IF('Data 1Q Ahead Without Spaces'!A276='Data 1Q Ahead Without Spaces'!A275,A275,A275+1)</f>
        <v>7</v>
      </c>
      <c r="B276" s="2">
        <v>3.18</v>
      </c>
      <c r="C276" s="2">
        <v>4.12</v>
      </c>
      <c r="D276" s="2">
        <v>4.0599999999999996</v>
      </c>
      <c r="E276" s="2">
        <v>-1.26</v>
      </c>
      <c r="F276" s="2">
        <v>-3.44</v>
      </c>
      <c r="G276" s="2">
        <v>-2.58</v>
      </c>
      <c r="H276" s="2">
        <v>19.600000000000001</v>
      </c>
      <c r="I276" s="2">
        <v>-3.06</v>
      </c>
      <c r="J276" s="2">
        <v>412.93</v>
      </c>
      <c r="K276" s="2">
        <v>77.2</v>
      </c>
      <c r="L276" s="4">
        <v>62.55</v>
      </c>
      <c r="M276" s="3">
        <v>434.86</v>
      </c>
      <c r="N276" s="4">
        <v>81.3</v>
      </c>
      <c r="O276" s="4">
        <v>65.87</v>
      </c>
      <c r="P276" s="4">
        <f>IF('Data 1Q Ahead Without Spaces'!T276&lt;5,0,IF('Data 1Q Ahead Without Spaces'!T276&lt;8,1,IF('Data 1Q Ahead Without Spaces'!T276&lt;11,2,IF('Data 1Q Ahead Without Spaces'!T276&lt;14,3,4))))</f>
        <v>4</v>
      </c>
      <c r="Q276" s="7">
        <v>5174.4612999999999</v>
      </c>
      <c r="R276" s="7">
        <f>VLOOKUP('Data 1Q Ahead Without Spaces'!W276,Industry!$A$1:$B$9,2,FALSE)</f>
        <v>4</v>
      </c>
    </row>
    <row r="277" spans="1:18" ht="37.5" customHeight="1" thickBot="1" x14ac:dyDescent="0.4">
      <c r="A277" s="7">
        <f>IF('Data 1Q Ahead Without Spaces'!A277='Data 1Q Ahead Without Spaces'!A276,A276,A276+1)</f>
        <v>7</v>
      </c>
      <c r="B277" s="2">
        <v>3</v>
      </c>
      <c r="C277" s="2">
        <v>4.24</v>
      </c>
      <c r="D277" s="2">
        <v>3.82</v>
      </c>
      <c r="E277" s="2">
        <v>8.4</v>
      </c>
      <c r="F277" s="2">
        <v>6.51</v>
      </c>
      <c r="G277" s="2">
        <v>7.11</v>
      </c>
      <c r="H277" s="2">
        <v>20.2</v>
      </c>
      <c r="I277" s="2">
        <v>-3.56</v>
      </c>
      <c r="J277" s="2">
        <v>455.53</v>
      </c>
      <c r="K277" s="2">
        <v>81.98</v>
      </c>
      <c r="L277" s="4">
        <v>63.75</v>
      </c>
      <c r="M277" s="3">
        <v>455.67</v>
      </c>
      <c r="N277" s="4">
        <v>82</v>
      </c>
      <c r="O277" s="4">
        <v>63.77</v>
      </c>
      <c r="P277" s="4">
        <f>IF('Data 1Q Ahead Without Spaces'!T277&lt;5,0,IF('Data 1Q Ahead Without Spaces'!T277&lt;8,1,IF('Data 1Q Ahead Without Spaces'!T277&lt;11,2,IF('Data 1Q Ahead Without Spaces'!T277&lt;14,3,4))))</f>
        <v>4</v>
      </c>
      <c r="Q277" s="7">
        <v>5305.3717999999999</v>
      </c>
      <c r="R277" s="7">
        <f>VLOOKUP('Data 1Q Ahead Without Spaces'!W277,Industry!$A$1:$B$9,2,FALSE)</f>
        <v>4</v>
      </c>
    </row>
    <row r="278" spans="1:18" ht="37.5" customHeight="1" thickBot="1" x14ac:dyDescent="0.4">
      <c r="A278" s="7">
        <f>IF('Data 1Q Ahead Without Spaces'!A278='Data 1Q Ahead Without Spaces'!A277,A277,A277+1)</f>
        <v>7</v>
      </c>
      <c r="B278" s="2">
        <v>3.46</v>
      </c>
      <c r="C278" s="2">
        <v>5.49</v>
      </c>
      <c r="D278" s="2">
        <v>4.7</v>
      </c>
      <c r="E278" s="2">
        <v>10.68</v>
      </c>
      <c r="F278" s="2">
        <v>9.73</v>
      </c>
      <c r="G278" s="2">
        <v>9.39</v>
      </c>
      <c r="H278" s="2">
        <v>21.3</v>
      </c>
      <c r="I278" s="2">
        <v>-0.69</v>
      </c>
      <c r="J278" s="2">
        <v>378.7</v>
      </c>
      <c r="K278" s="2">
        <v>79.09</v>
      </c>
      <c r="L278" s="4">
        <v>62.38</v>
      </c>
      <c r="M278" s="3">
        <v>378.83</v>
      </c>
      <c r="N278" s="4">
        <v>79.12</v>
      </c>
      <c r="O278" s="4">
        <v>62.4</v>
      </c>
      <c r="P278" s="4">
        <f>IF('Data 1Q Ahead Without Spaces'!T278&lt;5,0,IF('Data 1Q Ahead Without Spaces'!T278&lt;8,1,IF('Data 1Q Ahead Without Spaces'!T278&lt;11,2,IF('Data 1Q Ahead Without Spaces'!T278&lt;14,3,4))))</f>
        <v>4</v>
      </c>
      <c r="Q278" s="7">
        <v>4934.3531000000003</v>
      </c>
      <c r="R278" s="7">
        <f>VLOOKUP('Data 1Q Ahead Without Spaces'!W278,Industry!$A$1:$B$9,2,FALSE)</f>
        <v>4</v>
      </c>
    </row>
    <row r="279" spans="1:18" ht="37.5" customHeight="1" thickBot="1" x14ac:dyDescent="0.4">
      <c r="A279" s="7">
        <f>IF('Data 1Q Ahead Without Spaces'!A279='Data 1Q Ahead Without Spaces'!A278,A278,A278+1)</f>
        <v>7</v>
      </c>
      <c r="B279" s="2">
        <v>2.6</v>
      </c>
      <c r="C279" s="2">
        <v>11.41</v>
      </c>
      <c r="D279" s="2">
        <v>7.83</v>
      </c>
      <c r="E279" s="2">
        <v>15.6</v>
      </c>
      <c r="F279" s="2">
        <v>15.02</v>
      </c>
      <c r="G279" s="2">
        <v>13.09</v>
      </c>
      <c r="H279" s="2">
        <v>16.7</v>
      </c>
      <c r="I279" s="2">
        <v>32.69</v>
      </c>
      <c r="J279" s="2">
        <v>68.099999999999994</v>
      </c>
      <c r="K279" s="2">
        <v>39.97</v>
      </c>
      <c r="L279" s="4">
        <v>33.51</v>
      </c>
      <c r="M279" s="3">
        <v>70.400000000000006</v>
      </c>
      <c r="N279" s="4">
        <v>41.31</v>
      </c>
      <c r="O279" s="4">
        <v>34.64</v>
      </c>
      <c r="P279" s="4">
        <f>IF('Data 1Q Ahead Without Spaces'!T279&lt;5,0,IF('Data 1Q Ahead Without Spaces'!T279&lt;8,1,IF('Data 1Q Ahead Without Spaces'!T279&lt;11,2,IF('Data 1Q Ahead Without Spaces'!T279&lt;14,3,4))))</f>
        <v>4</v>
      </c>
      <c r="Q279" s="7">
        <v>1522.9804999999999</v>
      </c>
      <c r="R279" s="7">
        <f>VLOOKUP('Data 1Q Ahead Without Spaces'!W279,Industry!$A$1:$B$9,2,FALSE)</f>
        <v>4</v>
      </c>
    </row>
    <row r="280" spans="1:18" ht="37.5" customHeight="1" thickBot="1" x14ac:dyDescent="0.4">
      <c r="A280" s="7">
        <f>IF('Data 1Q Ahead Without Spaces'!A280='Data 1Q Ahead Without Spaces'!A279,A279,A279+1)</f>
        <v>7</v>
      </c>
      <c r="B280" s="2">
        <v>2.5099999999999998</v>
      </c>
      <c r="C280" s="2">
        <v>7.96</v>
      </c>
      <c r="D280" s="2">
        <v>6.04</v>
      </c>
      <c r="E280" s="2">
        <v>0.41</v>
      </c>
      <c r="F280" s="2">
        <v>-0.94</v>
      </c>
      <c r="G280" s="2">
        <v>-2.15</v>
      </c>
      <c r="H280" s="2">
        <v>16.3</v>
      </c>
      <c r="I280" s="2">
        <v>28.83</v>
      </c>
      <c r="J280" s="2">
        <v>76.349999999999994</v>
      </c>
      <c r="K280" s="2">
        <v>42.59</v>
      </c>
      <c r="L280" s="4">
        <v>34.81</v>
      </c>
      <c r="M280" s="3">
        <v>79.27</v>
      </c>
      <c r="N280" s="4">
        <v>44.22</v>
      </c>
      <c r="O280" s="4">
        <v>36.15</v>
      </c>
      <c r="P280" s="4">
        <f>IF('Data 1Q Ahead Without Spaces'!T280&lt;5,0,IF('Data 1Q Ahead Without Spaces'!T280&lt;8,1,IF('Data 1Q Ahead Without Spaces'!T280&lt;11,2,IF('Data 1Q Ahead Without Spaces'!T280&lt;14,3,4))))</f>
        <v>4</v>
      </c>
      <c r="Q280" s="7">
        <v>2253.4313000000002</v>
      </c>
      <c r="R280" s="7">
        <f>VLOOKUP('Data 1Q Ahead Without Spaces'!W280,Industry!$A$1:$B$9,2,FALSE)</f>
        <v>4</v>
      </c>
    </row>
    <row r="281" spans="1:18" ht="37.5" customHeight="1" thickBot="1" x14ac:dyDescent="0.4">
      <c r="A281" s="7">
        <f>IF('Data 1Q Ahead Without Spaces'!A281='Data 1Q Ahead Without Spaces'!A280,A280,A280+1)</f>
        <v>7</v>
      </c>
      <c r="B281" s="2">
        <v>2.8</v>
      </c>
      <c r="C281" s="2">
        <v>6.37</v>
      </c>
      <c r="D281" s="2">
        <v>5.91</v>
      </c>
      <c r="E281" s="2">
        <v>-5.72</v>
      </c>
      <c r="F281" s="2">
        <v>-8.86</v>
      </c>
      <c r="G281" s="2">
        <v>-9.3000000000000007</v>
      </c>
      <c r="H281" s="2">
        <v>11.6</v>
      </c>
      <c r="I281" s="2">
        <v>25.07</v>
      </c>
      <c r="J281" s="2">
        <v>85.25</v>
      </c>
      <c r="K281" s="2">
        <v>45.15</v>
      </c>
      <c r="L281" s="4">
        <v>36.369999999999997</v>
      </c>
      <c r="M281" s="3">
        <v>88.8</v>
      </c>
      <c r="N281" s="4">
        <v>47.03</v>
      </c>
      <c r="O281" s="4">
        <v>37.89</v>
      </c>
      <c r="P281" s="4">
        <f>IF('Data 1Q Ahead Without Spaces'!T281&lt;5,0,IF('Data 1Q Ahead Without Spaces'!T281&lt;8,1,IF('Data 1Q Ahead Without Spaces'!T281&lt;11,2,IF('Data 1Q Ahead Without Spaces'!T281&lt;14,3,4))))</f>
        <v>4</v>
      </c>
      <c r="Q281" s="7">
        <v>2531.2440999999999</v>
      </c>
      <c r="R281" s="7">
        <f>VLOOKUP('Data 1Q Ahead Without Spaces'!W281,Industry!$A$1:$B$9,2,FALSE)</f>
        <v>4</v>
      </c>
    </row>
    <row r="282" spans="1:18" ht="37.5" customHeight="1" thickBot="1" x14ac:dyDescent="0.4">
      <c r="A282" s="7">
        <f>IF('Data 1Q Ahead Without Spaces'!A282='Data 1Q Ahead Without Spaces'!A281,A281,A281+1)</f>
        <v>7</v>
      </c>
      <c r="B282" s="2">
        <v>2.4300000000000002</v>
      </c>
      <c r="C282" s="2">
        <v>5.33</v>
      </c>
      <c r="D282" s="2">
        <v>4.6100000000000003</v>
      </c>
      <c r="E282" s="2">
        <v>12.13</v>
      </c>
      <c r="F282" s="2">
        <v>9.57</v>
      </c>
      <c r="G282" s="2">
        <v>9.01</v>
      </c>
      <c r="H282" s="2">
        <v>11.5</v>
      </c>
      <c r="I282" s="2">
        <v>24.14</v>
      </c>
      <c r="J282" s="2">
        <v>86.64</v>
      </c>
      <c r="K282" s="2">
        <v>46.19</v>
      </c>
      <c r="L282" s="4">
        <v>36.159999999999997</v>
      </c>
      <c r="M282" s="3">
        <v>87.58</v>
      </c>
      <c r="N282" s="4">
        <v>46.69</v>
      </c>
      <c r="O282" s="4">
        <v>36.549999999999997</v>
      </c>
      <c r="P282" s="4">
        <f>IF('Data 1Q Ahead Without Spaces'!T282&lt;5,0,IF('Data 1Q Ahead Without Spaces'!T282&lt;8,1,IF('Data 1Q Ahead Without Spaces'!T282&lt;11,2,IF('Data 1Q Ahead Without Spaces'!T282&lt;14,3,4))))</f>
        <v>4</v>
      </c>
      <c r="Q282" s="7">
        <v>2875.7909</v>
      </c>
      <c r="R282" s="7">
        <f>VLOOKUP('Data 1Q Ahead Without Spaces'!W282,Industry!$A$1:$B$9,2,FALSE)</f>
        <v>4</v>
      </c>
    </row>
    <row r="283" spans="1:18" ht="37.5" customHeight="1" thickBot="1" x14ac:dyDescent="0.4">
      <c r="A283" s="7">
        <f>IF('Data 1Q Ahead Without Spaces'!A283='Data 1Q Ahead Without Spaces'!A282,A282,A282+1)</f>
        <v>7</v>
      </c>
      <c r="B283" s="2">
        <v>1.99</v>
      </c>
      <c r="C283" s="2">
        <v>5.2</v>
      </c>
      <c r="D283" s="2">
        <v>3.67</v>
      </c>
      <c r="E283" s="2">
        <v>22.19</v>
      </c>
      <c r="F283" s="2">
        <v>20.91</v>
      </c>
      <c r="G283" s="2">
        <v>19.149999999999999</v>
      </c>
      <c r="H283" s="2">
        <v>11.6</v>
      </c>
      <c r="I283" s="2">
        <v>31.88</v>
      </c>
      <c r="J283" s="2">
        <v>69.739999999999995</v>
      </c>
      <c r="K283" s="2">
        <v>40.85</v>
      </c>
      <c r="L283" s="4">
        <v>33.76</v>
      </c>
      <c r="M283" s="3">
        <v>70.739999999999995</v>
      </c>
      <c r="N283" s="4">
        <v>41.43</v>
      </c>
      <c r="O283" s="4">
        <v>34.24</v>
      </c>
      <c r="P283" s="4">
        <f>IF('Data 1Q Ahead Without Spaces'!T283&lt;5,0,IF('Data 1Q Ahead Without Spaces'!T283&lt;8,1,IF('Data 1Q Ahead Without Spaces'!T283&lt;11,2,IF('Data 1Q Ahead Without Spaces'!T283&lt;14,3,4))))</f>
        <v>4</v>
      </c>
      <c r="Q283" s="7">
        <v>3181.6201000000001</v>
      </c>
      <c r="R283" s="7">
        <f>VLOOKUP('Data 1Q Ahead Without Spaces'!W283,Industry!$A$1:$B$9,2,FALSE)</f>
        <v>4</v>
      </c>
    </row>
    <row r="284" spans="1:18" ht="37.5" customHeight="1" thickBot="1" x14ac:dyDescent="0.4">
      <c r="A284" s="7">
        <f>IF('Data 1Q Ahead Without Spaces'!A284='Data 1Q Ahead Without Spaces'!A283,A283,A283+1)</f>
        <v>7</v>
      </c>
      <c r="B284" s="2">
        <v>2.27</v>
      </c>
      <c r="C284" s="2">
        <v>7.23</v>
      </c>
      <c r="D284" s="2">
        <v>3.99</v>
      </c>
      <c r="E284" s="2">
        <v>0.86</v>
      </c>
      <c r="F284" s="2">
        <v>-0.67</v>
      </c>
      <c r="G284" s="2">
        <v>-1.93</v>
      </c>
      <c r="H284" s="2">
        <v>12.7</v>
      </c>
      <c r="I284" s="2">
        <v>28.95</v>
      </c>
      <c r="J284" s="2">
        <v>105.45</v>
      </c>
      <c r="K284" s="2">
        <v>51.21</v>
      </c>
      <c r="L284" s="4">
        <v>45.77</v>
      </c>
      <c r="M284" s="3">
        <v>105.92</v>
      </c>
      <c r="N284" s="4">
        <v>51.44</v>
      </c>
      <c r="O284" s="4">
        <v>45.98</v>
      </c>
      <c r="P284" s="4">
        <f>IF('Data 1Q Ahead Without Spaces'!T284&lt;5,0,IF('Data 1Q Ahead Without Spaces'!T284&lt;8,1,IF('Data 1Q Ahead Without Spaces'!T284&lt;11,2,IF('Data 1Q Ahead Without Spaces'!T284&lt;14,3,4))))</f>
        <v>4</v>
      </c>
      <c r="Q284" s="7">
        <v>3293.7082</v>
      </c>
      <c r="R284" s="7">
        <f>VLOOKUP('Data 1Q Ahead Without Spaces'!W284,Industry!$A$1:$B$9,2,FALSE)</f>
        <v>4</v>
      </c>
    </row>
    <row r="285" spans="1:18" ht="37.5" customHeight="1" thickBot="1" x14ac:dyDescent="0.4">
      <c r="A285" s="7">
        <f>IF('Data 1Q Ahead Without Spaces'!A285='Data 1Q Ahead Without Spaces'!A284,A284,A284+1)</f>
        <v>7</v>
      </c>
      <c r="B285" s="2">
        <v>3.48</v>
      </c>
      <c r="C285" s="2">
        <v>6.33</v>
      </c>
      <c r="D285" s="2">
        <v>5.71</v>
      </c>
      <c r="E285" s="2">
        <v>-2.41</v>
      </c>
      <c r="F285" s="2">
        <v>-4.37</v>
      </c>
      <c r="G285" s="2">
        <v>-4.29</v>
      </c>
      <c r="H285" s="2">
        <v>18.7</v>
      </c>
      <c r="I285" s="2">
        <v>15.82</v>
      </c>
      <c r="J285" s="2">
        <v>162.09</v>
      </c>
      <c r="K285" s="2">
        <v>61.68</v>
      </c>
      <c r="L285" s="4">
        <v>52.66</v>
      </c>
      <c r="M285" s="3">
        <v>162.82</v>
      </c>
      <c r="N285" s="4">
        <v>61.95</v>
      </c>
      <c r="O285" s="4">
        <v>52.9</v>
      </c>
      <c r="P285" s="4">
        <f>IF('Data 1Q Ahead Without Spaces'!T285&lt;5,0,IF('Data 1Q Ahead Without Spaces'!T285&lt;8,1,IF('Data 1Q Ahead Without Spaces'!T285&lt;11,2,IF('Data 1Q Ahead Without Spaces'!T285&lt;14,3,4))))</f>
        <v>4</v>
      </c>
      <c r="Q285" s="7">
        <v>3492.9767000000002</v>
      </c>
      <c r="R285" s="7">
        <f>VLOOKUP('Data 1Q Ahead Without Spaces'!W285,Industry!$A$1:$B$9,2,FALSE)</f>
        <v>4</v>
      </c>
    </row>
    <row r="286" spans="1:18" ht="37.5" customHeight="1" thickBot="1" x14ac:dyDescent="0.4">
      <c r="A286" s="7">
        <f>IF('Data 1Q Ahead Without Spaces'!A286='Data 1Q Ahead Without Spaces'!A285,A285,A285+1)</f>
        <v>7</v>
      </c>
      <c r="B286" s="2">
        <v>3.23</v>
      </c>
      <c r="C286" s="2">
        <v>5.96</v>
      </c>
      <c r="D286" s="2">
        <v>5.1100000000000003</v>
      </c>
      <c r="E286" s="2">
        <v>7.94</v>
      </c>
      <c r="F286" s="2">
        <v>6.03</v>
      </c>
      <c r="G286" s="2">
        <v>6.28</v>
      </c>
      <c r="H286" s="2">
        <v>18.7</v>
      </c>
      <c r="I286" s="2">
        <v>14.53</v>
      </c>
      <c r="J286" s="2">
        <v>161.69</v>
      </c>
      <c r="K286" s="2">
        <v>61.62</v>
      </c>
      <c r="L286" s="4">
        <v>50.34</v>
      </c>
      <c r="M286" s="3">
        <v>162.41999999999999</v>
      </c>
      <c r="N286" s="4">
        <v>61.89</v>
      </c>
      <c r="O286" s="4">
        <v>50.57</v>
      </c>
      <c r="P286" s="4">
        <f>IF('Data 1Q Ahead Without Spaces'!T286&lt;5,0,IF('Data 1Q Ahead Without Spaces'!T286&lt;8,1,IF('Data 1Q Ahead Without Spaces'!T286&lt;11,2,IF('Data 1Q Ahead Without Spaces'!T286&lt;14,3,4))))</f>
        <v>4</v>
      </c>
      <c r="Q286" s="7">
        <v>3366.4695000000002</v>
      </c>
      <c r="R286" s="7">
        <f>VLOOKUP('Data 1Q Ahead Without Spaces'!W286,Industry!$A$1:$B$9,2,FALSE)</f>
        <v>4</v>
      </c>
    </row>
    <row r="287" spans="1:18" ht="37.5" customHeight="1" thickBot="1" x14ac:dyDescent="0.4">
      <c r="A287" s="7">
        <f>IF('Data 1Q Ahead Without Spaces'!A287='Data 1Q Ahead Without Spaces'!A286,A286,A286+1)</f>
        <v>7</v>
      </c>
      <c r="B287" s="2">
        <v>3.07</v>
      </c>
      <c r="C287" s="2">
        <v>5.43</v>
      </c>
      <c r="D287" s="2">
        <v>4.6500000000000004</v>
      </c>
      <c r="E287" s="2">
        <v>14.7</v>
      </c>
      <c r="F287" s="2">
        <v>13.81</v>
      </c>
      <c r="G287" s="2">
        <v>13.06</v>
      </c>
      <c r="H287" s="2">
        <v>18.8</v>
      </c>
      <c r="I287" s="2">
        <v>14.73</v>
      </c>
      <c r="J287" s="2">
        <v>162.07</v>
      </c>
      <c r="K287" s="2">
        <v>61.67</v>
      </c>
      <c r="L287" s="4">
        <v>50.8</v>
      </c>
      <c r="M287" s="3">
        <v>162.80000000000001</v>
      </c>
      <c r="N287" s="4">
        <v>61.95</v>
      </c>
      <c r="O287" s="4">
        <v>51.03</v>
      </c>
      <c r="P287" s="4">
        <f>IF('Data 1Q Ahead Without Spaces'!T287&lt;5,0,IF('Data 1Q Ahead Without Spaces'!T287&lt;8,1,IF('Data 1Q Ahead Without Spaces'!T287&lt;11,2,IF('Data 1Q Ahead Without Spaces'!T287&lt;14,3,4))))</f>
        <v>4</v>
      </c>
      <c r="Q287" s="7">
        <v>3210.9618999999998</v>
      </c>
      <c r="R287" s="7">
        <f>VLOOKUP('Data 1Q Ahead Without Spaces'!W287,Industry!$A$1:$B$9,2,FALSE)</f>
        <v>4</v>
      </c>
    </row>
    <row r="288" spans="1:18" ht="37.5" customHeight="1" thickBot="1" x14ac:dyDescent="0.4">
      <c r="A288" s="7">
        <f>IF('Data 1Q Ahead Without Spaces'!A288='Data 1Q Ahead Without Spaces'!A287,A287,A287+1)</f>
        <v>8</v>
      </c>
      <c r="B288" s="2">
        <v>1.75</v>
      </c>
      <c r="C288" s="2">
        <v>9.69</v>
      </c>
      <c r="D288" s="2">
        <v>8.8000000000000007</v>
      </c>
      <c r="E288" s="2">
        <v>13.47</v>
      </c>
      <c r="F288" s="2">
        <v>-1.1100000000000001</v>
      </c>
      <c r="G288" s="2">
        <v>5.42</v>
      </c>
      <c r="H288" s="2">
        <v>6.3</v>
      </c>
      <c r="I288" s="2">
        <v>41.52</v>
      </c>
      <c r="J288" s="2">
        <v>50.88</v>
      </c>
      <c r="K288" s="2">
        <v>33.72</v>
      </c>
      <c r="L288" s="4">
        <v>21.12</v>
      </c>
      <c r="M288" s="3">
        <v>50.88</v>
      </c>
      <c r="N288" s="4">
        <v>33.72</v>
      </c>
      <c r="O288" s="4">
        <v>21.13</v>
      </c>
      <c r="P288" s="4">
        <f>IF('Data 1Q Ahead Without Spaces'!T288&lt;5,0,IF('Data 1Q Ahead Without Spaces'!T288&lt;8,1,IF('Data 1Q Ahead Without Spaces'!T288&lt;11,2,IF('Data 1Q Ahead Without Spaces'!T288&lt;14,3,4))))</f>
        <v>1</v>
      </c>
      <c r="Q288" s="7">
        <v>2193.9265999999998</v>
      </c>
      <c r="R288" s="7">
        <f>VLOOKUP('Data 1Q Ahead Without Spaces'!W288,Industry!$A$1:$B$9,2,FALSE)</f>
        <v>7</v>
      </c>
    </row>
    <row r="289" spans="1:18" ht="37.5" customHeight="1" thickBot="1" x14ac:dyDescent="0.4">
      <c r="A289" s="7">
        <f>IF('Data 1Q Ahead Without Spaces'!A289='Data 1Q Ahead Without Spaces'!A288,A288,A288+1)</f>
        <v>8</v>
      </c>
      <c r="B289" s="2">
        <v>1.2</v>
      </c>
      <c r="C289" s="2">
        <v>3.64</v>
      </c>
      <c r="D289" s="2">
        <v>3.27</v>
      </c>
      <c r="E289" s="2">
        <v>26.18</v>
      </c>
      <c r="F289" s="2">
        <v>5.25</v>
      </c>
      <c r="G289" s="2">
        <v>16.190000000000001</v>
      </c>
      <c r="H289" s="2">
        <v>5.2</v>
      </c>
      <c r="I289" s="2">
        <v>42.65</v>
      </c>
      <c r="J289" s="2">
        <v>42.39</v>
      </c>
      <c r="K289" s="2">
        <v>29.77</v>
      </c>
      <c r="L289" s="4">
        <v>18.079999999999998</v>
      </c>
      <c r="M289" s="3">
        <v>42.4</v>
      </c>
      <c r="N289" s="4">
        <v>29.77</v>
      </c>
      <c r="O289" s="4">
        <v>18.079999999999998</v>
      </c>
      <c r="P289" s="4">
        <f>IF('Data 1Q Ahead Without Spaces'!T289&lt;5,0,IF('Data 1Q Ahead Without Spaces'!T289&lt;8,1,IF('Data 1Q Ahead Without Spaces'!T289&lt;11,2,IF('Data 1Q Ahead Without Spaces'!T289&lt;14,3,4))))</f>
        <v>1</v>
      </c>
      <c r="Q289" s="7">
        <v>2431.4069</v>
      </c>
      <c r="R289" s="7">
        <f>VLOOKUP('Data 1Q Ahead Without Spaces'!W289,Industry!$A$1:$B$9,2,FALSE)</f>
        <v>7</v>
      </c>
    </row>
    <row r="290" spans="1:18" ht="37.5" customHeight="1" thickBot="1" x14ac:dyDescent="0.4">
      <c r="A290" s="7">
        <f>IF('Data 1Q Ahead Without Spaces'!A290='Data 1Q Ahead Without Spaces'!A289,A289,A289+1)</f>
        <v>8</v>
      </c>
      <c r="B290" s="2">
        <v>0.9</v>
      </c>
      <c r="C290" s="2">
        <v>2.0099999999999998</v>
      </c>
      <c r="D290" s="2">
        <v>1.83</v>
      </c>
      <c r="E290" s="2">
        <v>32.28</v>
      </c>
      <c r="F290" s="2">
        <v>5.07</v>
      </c>
      <c r="G290" s="2">
        <v>19.48</v>
      </c>
      <c r="H290" s="2">
        <v>4.3</v>
      </c>
      <c r="I290" s="2">
        <v>43.23</v>
      </c>
      <c r="J290" s="2">
        <v>37.19</v>
      </c>
      <c r="K290" s="2">
        <v>27.11</v>
      </c>
      <c r="L290" s="4">
        <v>16.079999999999998</v>
      </c>
      <c r="M290" s="3">
        <v>37.200000000000003</v>
      </c>
      <c r="N290" s="4">
        <v>27.11</v>
      </c>
      <c r="O290" s="4">
        <v>16.079999999999998</v>
      </c>
      <c r="P290" s="4">
        <f>IF('Data 1Q Ahead Without Spaces'!T290&lt;5,0,IF('Data 1Q Ahead Without Spaces'!T290&lt;8,1,IF('Data 1Q Ahead Without Spaces'!T290&lt;11,2,IF('Data 1Q Ahead Without Spaces'!T290&lt;14,3,4))))</f>
        <v>1</v>
      </c>
      <c r="Q290" s="7">
        <v>2581.7602000000002</v>
      </c>
      <c r="R290" s="7">
        <f>VLOOKUP('Data 1Q Ahead Without Spaces'!W290,Industry!$A$1:$B$9,2,FALSE)</f>
        <v>7</v>
      </c>
    </row>
    <row r="291" spans="1:18" ht="37.5" customHeight="1" thickBot="1" x14ac:dyDescent="0.4">
      <c r="A291" s="7">
        <f>IF('Data 1Q Ahead Without Spaces'!A291='Data 1Q Ahead Without Spaces'!A290,A290,A290+1)</f>
        <v>8</v>
      </c>
      <c r="B291" s="2">
        <v>0.69</v>
      </c>
      <c r="C291" s="2">
        <v>1.41</v>
      </c>
      <c r="D291" s="2">
        <v>1.21</v>
      </c>
      <c r="E291" s="2">
        <v>36.71</v>
      </c>
      <c r="F291" s="2">
        <v>0.65</v>
      </c>
      <c r="G291" s="2">
        <v>21.25</v>
      </c>
      <c r="H291" s="2">
        <v>3.6</v>
      </c>
      <c r="I291" s="2">
        <v>43.06</v>
      </c>
      <c r="J291" s="2">
        <v>36.200000000000003</v>
      </c>
      <c r="K291" s="2">
        <v>26.58</v>
      </c>
      <c r="L291" s="4">
        <v>15.59</v>
      </c>
      <c r="M291" s="3">
        <v>36.200000000000003</v>
      </c>
      <c r="N291" s="4">
        <v>26.58</v>
      </c>
      <c r="O291" s="4">
        <v>15.59</v>
      </c>
      <c r="P291" s="4">
        <f>IF('Data 1Q Ahead Without Spaces'!T291&lt;5,0,IF('Data 1Q Ahead Without Spaces'!T291&lt;8,1,IF('Data 1Q Ahead Without Spaces'!T291&lt;11,2,IF('Data 1Q Ahead Without Spaces'!T291&lt;14,3,4))))</f>
        <v>1</v>
      </c>
      <c r="Q291" s="7">
        <v>2593.8164999999999</v>
      </c>
      <c r="R291" s="7">
        <f>VLOOKUP('Data 1Q Ahead Without Spaces'!W291,Industry!$A$1:$B$9,2,FALSE)</f>
        <v>7</v>
      </c>
    </row>
    <row r="292" spans="1:18" ht="37.5" customHeight="1" thickBot="1" x14ac:dyDescent="0.4">
      <c r="A292" s="7">
        <f>IF('Data 1Q Ahead Without Spaces'!A292='Data 1Q Ahead Without Spaces'!A291,A291,A291+1)</f>
        <v>8</v>
      </c>
      <c r="B292" s="2">
        <v>0.51</v>
      </c>
      <c r="C292" s="2">
        <v>1.0900000000000001</v>
      </c>
      <c r="D292" s="2">
        <v>0.81</v>
      </c>
      <c r="E292" s="2">
        <v>52.36</v>
      </c>
      <c r="F292" s="2">
        <v>6.05</v>
      </c>
      <c r="G292" s="2">
        <v>36.700000000000003</v>
      </c>
      <c r="H292" s="2">
        <v>3.2</v>
      </c>
      <c r="I292" s="2">
        <v>42.46</v>
      </c>
      <c r="J292" s="2">
        <v>35.11</v>
      </c>
      <c r="K292" s="2">
        <v>25.98</v>
      </c>
      <c r="L292" s="4">
        <v>14.91</v>
      </c>
      <c r="M292" s="3">
        <v>35.119999999999997</v>
      </c>
      <c r="N292" s="4">
        <v>25.99</v>
      </c>
      <c r="O292" s="4">
        <v>14.91</v>
      </c>
      <c r="P292" s="4">
        <f>IF('Data 1Q Ahead Without Spaces'!T292&lt;5,0,IF('Data 1Q Ahead Without Spaces'!T292&lt;8,1,IF('Data 1Q Ahead Without Spaces'!T292&lt;11,2,IF('Data 1Q Ahead Without Spaces'!T292&lt;14,3,4))))</f>
        <v>1</v>
      </c>
      <c r="Q292" s="7">
        <v>2678.2891</v>
      </c>
      <c r="R292" s="7">
        <f>VLOOKUP('Data 1Q Ahead Without Spaces'!W292,Industry!$A$1:$B$9,2,FALSE)</f>
        <v>7</v>
      </c>
    </row>
    <row r="293" spans="1:18" ht="37.5" customHeight="1" thickBot="1" x14ac:dyDescent="0.4">
      <c r="A293" s="7">
        <f>IF('Data 1Q Ahead Without Spaces'!A293='Data 1Q Ahead Without Spaces'!A292,A292,A292+1)</f>
        <v>8</v>
      </c>
      <c r="B293" s="2">
        <v>0.37</v>
      </c>
      <c r="C293" s="2">
        <v>0.94</v>
      </c>
      <c r="D293" s="2">
        <v>0.56000000000000005</v>
      </c>
      <c r="E293" s="2">
        <v>26.69</v>
      </c>
      <c r="F293" s="2">
        <v>4.2</v>
      </c>
      <c r="G293" s="2">
        <v>19.43</v>
      </c>
      <c r="H293" s="2">
        <v>6.8</v>
      </c>
      <c r="I293" s="2">
        <v>43.09</v>
      </c>
      <c r="J293" s="2">
        <v>32.6</v>
      </c>
      <c r="K293" s="2">
        <v>24.58</v>
      </c>
      <c r="L293" s="4">
        <v>14.05</v>
      </c>
      <c r="M293" s="3">
        <v>32.6</v>
      </c>
      <c r="N293" s="4">
        <v>24.59</v>
      </c>
      <c r="O293" s="4">
        <v>14.05</v>
      </c>
      <c r="P293" s="4">
        <f>IF('Data 1Q Ahead Without Spaces'!T293&lt;5,0,IF('Data 1Q Ahead Without Spaces'!T293&lt;8,1,IF('Data 1Q Ahead Without Spaces'!T293&lt;11,2,IF('Data 1Q Ahead Without Spaces'!T293&lt;14,3,4))))</f>
        <v>1</v>
      </c>
      <c r="Q293" s="7">
        <v>2919.9976000000001</v>
      </c>
      <c r="R293" s="7">
        <f>VLOOKUP('Data 1Q Ahead Without Spaces'!W293,Industry!$A$1:$B$9,2,FALSE)</f>
        <v>7</v>
      </c>
    </row>
    <row r="294" spans="1:18" ht="37.5" customHeight="1" thickBot="1" x14ac:dyDescent="0.4">
      <c r="A294" s="7">
        <f>IF('Data 1Q Ahead Without Spaces'!A294='Data 1Q Ahead Without Spaces'!A293,A293,A293+1)</f>
        <v>8</v>
      </c>
      <c r="B294" s="2">
        <v>0.63</v>
      </c>
      <c r="C294" s="2">
        <v>1.2</v>
      </c>
      <c r="D294" s="2">
        <v>0.92</v>
      </c>
      <c r="E294" s="2">
        <v>74.87</v>
      </c>
      <c r="F294" s="2">
        <v>14.86</v>
      </c>
      <c r="G294" s="2">
        <v>52.35</v>
      </c>
      <c r="H294" s="2">
        <v>2.7</v>
      </c>
      <c r="I294" s="2">
        <v>40.19</v>
      </c>
      <c r="J294" s="2">
        <v>41.66</v>
      </c>
      <c r="K294" s="2">
        <v>28.81</v>
      </c>
      <c r="L294" s="4">
        <v>16.739999999999998</v>
      </c>
      <c r="M294" s="3">
        <v>44.62</v>
      </c>
      <c r="N294" s="4">
        <v>30.85</v>
      </c>
      <c r="O294" s="4">
        <v>17.93</v>
      </c>
      <c r="P294" s="4">
        <f>IF('Data 1Q Ahead Without Spaces'!T294&lt;5,0,IF('Data 1Q Ahead Without Spaces'!T294&lt;8,1,IF('Data 1Q Ahead Without Spaces'!T294&lt;11,2,IF('Data 1Q Ahead Without Spaces'!T294&lt;14,3,4))))</f>
        <v>1</v>
      </c>
      <c r="Q294" s="7">
        <v>2722.4072000000001</v>
      </c>
      <c r="R294" s="7">
        <f>VLOOKUP('Data 1Q Ahead Without Spaces'!W294,Industry!$A$1:$B$9,2,FALSE)</f>
        <v>7</v>
      </c>
    </row>
    <row r="295" spans="1:18" ht="37.5" customHeight="1" thickBot="1" x14ac:dyDescent="0.4">
      <c r="A295" s="7">
        <f>IF('Data 1Q Ahead Without Spaces'!A295='Data 1Q Ahead Without Spaces'!A294,A294,A294+1)</f>
        <v>8</v>
      </c>
      <c r="B295" s="2">
        <v>0.51</v>
      </c>
      <c r="C295" s="2">
        <v>1.02</v>
      </c>
      <c r="D295" s="2">
        <v>0.72</v>
      </c>
      <c r="E295" s="2">
        <v>34.54</v>
      </c>
      <c r="F295" s="2">
        <v>3.39</v>
      </c>
      <c r="G295" s="2">
        <v>25.73</v>
      </c>
      <c r="H295" s="2">
        <v>6.2</v>
      </c>
      <c r="I295" s="2">
        <v>41.53</v>
      </c>
      <c r="J295" s="2">
        <v>39.56</v>
      </c>
      <c r="K295" s="2">
        <v>27.67</v>
      </c>
      <c r="L295" s="4">
        <v>16.43</v>
      </c>
      <c r="M295" s="3">
        <v>43</v>
      </c>
      <c r="N295" s="4">
        <v>30.07</v>
      </c>
      <c r="O295" s="4">
        <v>17.86</v>
      </c>
      <c r="P295" s="4">
        <f>IF('Data 1Q Ahead Without Spaces'!T295&lt;5,0,IF('Data 1Q Ahead Without Spaces'!T295&lt;8,1,IF('Data 1Q Ahead Without Spaces'!T295&lt;11,2,IF('Data 1Q Ahead Without Spaces'!T295&lt;14,3,4))))</f>
        <v>1</v>
      </c>
      <c r="Q295" s="7">
        <v>3001.0934999999999</v>
      </c>
      <c r="R295" s="7">
        <f>VLOOKUP('Data 1Q Ahead Without Spaces'!W295,Industry!$A$1:$B$9,2,FALSE)</f>
        <v>7</v>
      </c>
    </row>
    <row r="296" spans="1:18" ht="37.5" customHeight="1" thickBot="1" x14ac:dyDescent="0.4">
      <c r="A296" s="7">
        <f>IF('Data 1Q Ahead Without Spaces'!A296='Data 1Q Ahead Without Spaces'!A295,A295,A295+1)</f>
        <v>8</v>
      </c>
      <c r="B296" s="2">
        <v>0.38</v>
      </c>
      <c r="C296" s="2">
        <v>0.8</v>
      </c>
      <c r="D296" s="2">
        <v>0.5</v>
      </c>
      <c r="E296" s="2">
        <v>57.23</v>
      </c>
      <c r="F296" s="2">
        <v>9.59</v>
      </c>
      <c r="G296" s="2">
        <v>46.38</v>
      </c>
      <c r="H296" s="2">
        <v>5.4</v>
      </c>
      <c r="I296" s="2">
        <v>44.75</v>
      </c>
      <c r="J296" s="2">
        <v>33.72</v>
      </c>
      <c r="K296" s="2">
        <v>24.7</v>
      </c>
      <c r="L296" s="4">
        <v>15.09</v>
      </c>
      <c r="M296" s="3">
        <v>36.53</v>
      </c>
      <c r="N296" s="4">
        <v>26.76</v>
      </c>
      <c r="O296" s="4">
        <v>16.350000000000001</v>
      </c>
      <c r="P296" s="4">
        <f>IF('Data 1Q Ahead Without Spaces'!T296&lt;5,0,IF('Data 1Q Ahead Without Spaces'!T296&lt;8,1,IF('Data 1Q Ahead Without Spaces'!T296&lt;11,2,IF('Data 1Q Ahead Without Spaces'!T296&lt;14,3,4))))</f>
        <v>1</v>
      </c>
      <c r="Q296" s="7">
        <v>3334.1536000000001</v>
      </c>
      <c r="R296" s="7">
        <f>VLOOKUP('Data 1Q Ahead Without Spaces'!W296,Industry!$A$1:$B$9,2,FALSE)</f>
        <v>7</v>
      </c>
    </row>
    <row r="297" spans="1:18" ht="37.5" customHeight="1" thickBot="1" x14ac:dyDescent="0.4">
      <c r="A297" s="7">
        <f>IF('Data 1Q Ahead Without Spaces'!A297='Data 1Q Ahead Without Spaces'!A296,A296,A296+1)</f>
        <v>8</v>
      </c>
      <c r="B297" s="2">
        <v>0.43</v>
      </c>
      <c r="C297" s="2">
        <v>0.86</v>
      </c>
      <c r="D297" s="2">
        <v>0.6</v>
      </c>
      <c r="E297" s="2">
        <v>29.03</v>
      </c>
      <c r="F297" s="2">
        <v>-6.79</v>
      </c>
      <c r="G297" s="2">
        <v>15.98</v>
      </c>
      <c r="H297" s="2">
        <v>4.5</v>
      </c>
      <c r="I297" s="2">
        <v>45.04</v>
      </c>
      <c r="J297" s="2">
        <v>32.26</v>
      </c>
      <c r="K297" s="2">
        <v>23.81</v>
      </c>
      <c r="L297" s="4">
        <v>14.53</v>
      </c>
      <c r="M297" s="3">
        <v>35.46</v>
      </c>
      <c r="N297" s="4">
        <v>26.18</v>
      </c>
      <c r="O297" s="4">
        <v>15.97</v>
      </c>
      <c r="P297" s="4">
        <f>IF('Data 1Q Ahead Without Spaces'!T297&lt;5,0,IF('Data 1Q Ahead Without Spaces'!T297&lt;8,1,IF('Data 1Q Ahead Without Spaces'!T297&lt;11,2,IF('Data 1Q Ahead Without Spaces'!T297&lt;14,3,4))))</f>
        <v>1</v>
      </c>
      <c r="Q297" s="7">
        <v>3278.5592000000001</v>
      </c>
      <c r="R297" s="7">
        <f>VLOOKUP('Data 1Q Ahead Without Spaces'!W297,Industry!$A$1:$B$9,2,FALSE)</f>
        <v>7</v>
      </c>
    </row>
    <row r="298" spans="1:18" ht="37.5" customHeight="1" thickBot="1" x14ac:dyDescent="0.4">
      <c r="A298" s="7">
        <f>IF('Data 1Q Ahead Without Spaces'!A298='Data 1Q Ahead Without Spaces'!A297,A297,A297+1)</f>
        <v>8</v>
      </c>
      <c r="B298" s="2">
        <v>0.65</v>
      </c>
      <c r="C298" s="2">
        <v>1.0900000000000001</v>
      </c>
      <c r="D298" s="2">
        <v>0.93</v>
      </c>
      <c r="E298" s="2">
        <v>34.26</v>
      </c>
      <c r="F298" s="2">
        <v>-11.82</v>
      </c>
      <c r="G298" s="2">
        <v>14.89</v>
      </c>
      <c r="H298" s="2">
        <v>3</v>
      </c>
      <c r="I298" s="2">
        <v>45.97</v>
      </c>
      <c r="J298" s="2">
        <v>34.76</v>
      </c>
      <c r="K298" s="2">
        <v>25.19</v>
      </c>
      <c r="L298" s="4">
        <v>15.98</v>
      </c>
      <c r="M298" s="3">
        <v>37.979999999999997</v>
      </c>
      <c r="N298" s="4">
        <v>27.53</v>
      </c>
      <c r="O298" s="4">
        <v>17.46</v>
      </c>
      <c r="P298" s="4">
        <f>IF('Data 1Q Ahead Without Spaces'!T298&lt;5,0,IF('Data 1Q Ahead Without Spaces'!T298&lt;8,1,IF('Data 1Q Ahead Without Spaces'!T298&lt;11,2,IF('Data 1Q Ahead Without Spaces'!T298&lt;14,3,4))))</f>
        <v>1</v>
      </c>
      <c r="Q298" s="7">
        <v>3809.6172000000001</v>
      </c>
      <c r="R298" s="7">
        <f>VLOOKUP('Data 1Q Ahead Without Spaces'!W298,Industry!$A$1:$B$9,2,FALSE)</f>
        <v>7</v>
      </c>
    </row>
    <row r="299" spans="1:18" ht="37.5" customHeight="1" thickBot="1" x14ac:dyDescent="0.4">
      <c r="A299" s="7">
        <f>IF('Data 1Q Ahead Without Spaces'!A299='Data 1Q Ahead Without Spaces'!A298,A298,A298+1)</f>
        <v>8</v>
      </c>
      <c r="B299" s="2">
        <v>1.02</v>
      </c>
      <c r="C299" s="2">
        <v>1.94</v>
      </c>
      <c r="D299" s="2">
        <v>1.69</v>
      </c>
      <c r="E299" s="2">
        <v>16.600000000000001</v>
      </c>
      <c r="F299" s="2">
        <v>-13.25</v>
      </c>
      <c r="G299" s="2">
        <v>1.64</v>
      </c>
      <c r="H299" s="2">
        <v>4.7</v>
      </c>
      <c r="I299" s="2">
        <v>43.77</v>
      </c>
      <c r="J299" s="2">
        <v>44.71</v>
      </c>
      <c r="K299" s="2">
        <v>30.22</v>
      </c>
      <c r="L299" s="4">
        <v>19.57</v>
      </c>
      <c r="M299" s="3">
        <v>47.97</v>
      </c>
      <c r="N299" s="4">
        <v>32.42</v>
      </c>
      <c r="O299" s="4">
        <v>21</v>
      </c>
      <c r="P299" s="4">
        <f>IF('Data 1Q Ahead Without Spaces'!T299&lt;5,0,IF('Data 1Q Ahead Without Spaces'!T299&lt;8,1,IF('Data 1Q Ahead Without Spaces'!T299&lt;11,2,IF('Data 1Q Ahead Without Spaces'!T299&lt;14,3,4))))</f>
        <v>2</v>
      </c>
      <c r="Q299" s="7">
        <v>4389.4080000000004</v>
      </c>
      <c r="R299" s="7">
        <f>VLOOKUP('Data 1Q Ahead Without Spaces'!W299,Industry!$A$1:$B$9,2,FALSE)</f>
        <v>7</v>
      </c>
    </row>
    <row r="300" spans="1:18" ht="37.5" customHeight="1" thickBot="1" x14ac:dyDescent="0.4">
      <c r="A300" s="7">
        <f>IF('Data 1Q Ahead Without Spaces'!A300='Data 1Q Ahead Without Spaces'!A299,A299,A299+1)</f>
        <v>8</v>
      </c>
      <c r="B300" s="2">
        <v>1.38</v>
      </c>
      <c r="C300" s="2">
        <v>3.73</v>
      </c>
      <c r="D300" s="2">
        <v>2.95</v>
      </c>
      <c r="E300" s="2">
        <v>38.97</v>
      </c>
      <c r="F300" s="2">
        <v>-7.56</v>
      </c>
      <c r="G300" s="2">
        <v>15.55</v>
      </c>
      <c r="H300" s="2">
        <v>4.2</v>
      </c>
      <c r="I300" s="2">
        <v>41.65</v>
      </c>
      <c r="J300" s="2">
        <v>52.72</v>
      </c>
      <c r="K300" s="2">
        <v>33.79</v>
      </c>
      <c r="L300" s="4">
        <v>21.96</v>
      </c>
      <c r="M300" s="3">
        <v>56.01</v>
      </c>
      <c r="N300" s="4">
        <v>35.9</v>
      </c>
      <c r="O300" s="4">
        <v>23.33</v>
      </c>
      <c r="P300" s="4">
        <f>IF('Data 1Q Ahead Without Spaces'!T300&lt;5,0,IF('Data 1Q Ahead Without Spaces'!T300&lt;8,1,IF('Data 1Q Ahead Without Spaces'!T300&lt;11,2,IF('Data 1Q Ahead Without Spaces'!T300&lt;14,3,4))))</f>
        <v>2</v>
      </c>
      <c r="Q300" s="7">
        <v>4830.7839999999997</v>
      </c>
      <c r="R300" s="7">
        <f>VLOOKUP('Data 1Q Ahead Without Spaces'!W300,Industry!$A$1:$B$9,2,FALSE)</f>
        <v>7</v>
      </c>
    </row>
    <row r="301" spans="1:18" ht="37.5" customHeight="1" thickBot="1" x14ac:dyDescent="0.4">
      <c r="A301" s="7">
        <f>IF('Data 1Q Ahead Without Spaces'!A301='Data 1Q Ahead Without Spaces'!A300,A300,A300+1)</f>
        <v>8</v>
      </c>
      <c r="B301" s="2">
        <v>1.42</v>
      </c>
      <c r="C301" s="2">
        <v>3.62</v>
      </c>
      <c r="D301" s="2">
        <v>2.85</v>
      </c>
      <c r="E301" s="2">
        <v>33.01</v>
      </c>
      <c r="F301" s="2">
        <v>-7.32</v>
      </c>
      <c r="G301" s="2">
        <v>18.440000000000001</v>
      </c>
      <c r="H301" s="2">
        <v>4.4000000000000004</v>
      </c>
      <c r="I301" s="2">
        <v>41.09</v>
      </c>
      <c r="J301" s="2">
        <v>55.77</v>
      </c>
      <c r="K301" s="2">
        <v>35.06</v>
      </c>
      <c r="L301" s="4">
        <v>22.92</v>
      </c>
      <c r="M301" s="3">
        <v>59.07</v>
      </c>
      <c r="N301" s="4">
        <v>37.130000000000003</v>
      </c>
      <c r="O301" s="4">
        <v>24.27</v>
      </c>
      <c r="P301" s="4">
        <f>IF('Data 1Q Ahead Without Spaces'!T301&lt;5,0,IF('Data 1Q Ahead Without Spaces'!T301&lt;8,1,IF('Data 1Q Ahead Without Spaces'!T301&lt;11,2,IF('Data 1Q Ahead Without Spaces'!T301&lt;14,3,4))))</f>
        <v>2</v>
      </c>
      <c r="Q301" s="7">
        <v>5396.54</v>
      </c>
      <c r="R301" s="7">
        <f>VLOOKUP('Data 1Q Ahead Without Spaces'!W301,Industry!$A$1:$B$9,2,FALSE)</f>
        <v>7</v>
      </c>
    </row>
    <row r="302" spans="1:18" ht="37.5" customHeight="1" thickBot="1" x14ac:dyDescent="0.4">
      <c r="A302" s="7">
        <f>IF('Data 1Q Ahead Without Spaces'!A302='Data 1Q Ahead Without Spaces'!A301,A301,A301+1)</f>
        <v>8</v>
      </c>
      <c r="B302" s="2">
        <v>1.39</v>
      </c>
      <c r="C302" s="2">
        <v>3.6</v>
      </c>
      <c r="D302" s="2">
        <v>2.82</v>
      </c>
      <c r="E302" s="2">
        <v>21.33</v>
      </c>
      <c r="F302" s="2">
        <v>-4.82</v>
      </c>
      <c r="G302" s="2">
        <v>9.23</v>
      </c>
      <c r="H302" s="2">
        <v>7.5</v>
      </c>
      <c r="I302" s="2">
        <v>41.4</v>
      </c>
      <c r="J302" s="2">
        <v>55.89</v>
      </c>
      <c r="K302" s="2">
        <v>35.08</v>
      </c>
      <c r="L302" s="4">
        <v>23.14</v>
      </c>
      <c r="M302" s="3">
        <v>59.33</v>
      </c>
      <c r="N302" s="4">
        <v>37.24</v>
      </c>
      <c r="O302" s="4">
        <v>24.56</v>
      </c>
      <c r="P302" s="4">
        <f>IF('Data 1Q Ahead Without Spaces'!T302&lt;5,0,IF('Data 1Q Ahead Without Spaces'!T302&lt;8,1,IF('Data 1Q Ahead Without Spaces'!T302&lt;11,2,IF('Data 1Q Ahead Without Spaces'!T302&lt;14,3,4))))</f>
        <v>2</v>
      </c>
      <c r="Q302" s="7">
        <v>6000.0950000000003</v>
      </c>
      <c r="R302" s="7">
        <f>VLOOKUP('Data 1Q Ahead Without Spaces'!W302,Industry!$A$1:$B$9,2,FALSE)</f>
        <v>7</v>
      </c>
    </row>
    <row r="303" spans="1:18" ht="37.5" customHeight="1" thickBot="1" x14ac:dyDescent="0.4">
      <c r="A303" s="7">
        <f>IF('Data 1Q Ahead Without Spaces'!A303='Data 1Q Ahead Without Spaces'!A302,A302,A302+1)</f>
        <v>8</v>
      </c>
      <c r="B303" s="2">
        <v>1.19</v>
      </c>
      <c r="C303" s="2">
        <v>3.26</v>
      </c>
      <c r="D303" s="2">
        <v>2.37</v>
      </c>
      <c r="E303" s="2">
        <v>19.78</v>
      </c>
      <c r="F303" s="2">
        <v>0.21</v>
      </c>
      <c r="G303" s="2">
        <v>11.79</v>
      </c>
      <c r="H303" s="2">
        <v>10</v>
      </c>
      <c r="I303" s="2">
        <v>41.93</v>
      </c>
      <c r="J303" s="2">
        <v>50.48</v>
      </c>
      <c r="K303" s="2">
        <v>32.83</v>
      </c>
      <c r="L303" s="4">
        <v>21.16</v>
      </c>
      <c r="M303" s="3">
        <v>53.73</v>
      </c>
      <c r="N303" s="4">
        <v>34.950000000000003</v>
      </c>
      <c r="O303" s="4">
        <v>22.53</v>
      </c>
      <c r="P303" s="4">
        <f>IF('Data 1Q Ahead Without Spaces'!T303&lt;5,0,IF('Data 1Q Ahead Without Spaces'!T303&lt;8,1,IF('Data 1Q Ahead Without Spaces'!T303&lt;11,2,IF('Data 1Q Ahead Without Spaces'!T303&lt;14,3,4))))</f>
        <v>2</v>
      </c>
      <c r="Q303" s="7">
        <v>5783.1647999999996</v>
      </c>
      <c r="R303" s="7">
        <f>VLOOKUP('Data 1Q Ahead Without Spaces'!W303,Industry!$A$1:$B$9,2,FALSE)</f>
        <v>7</v>
      </c>
    </row>
    <row r="304" spans="1:18" ht="37.5" customHeight="1" thickBot="1" x14ac:dyDescent="0.4">
      <c r="A304" s="7">
        <f>IF('Data 1Q Ahead Without Spaces'!A304='Data 1Q Ahead Without Spaces'!A303,A303,A303+1)</f>
        <v>8</v>
      </c>
      <c r="B304" s="2">
        <v>0.19</v>
      </c>
      <c r="C304" s="2">
        <v>2.1</v>
      </c>
      <c r="D304" s="2">
        <v>0.31</v>
      </c>
      <c r="E304" s="2">
        <v>36.409999999999997</v>
      </c>
      <c r="F304" s="2">
        <v>9.76</v>
      </c>
      <c r="G304" s="2">
        <v>27.58</v>
      </c>
      <c r="H304" s="2">
        <v>9.4</v>
      </c>
      <c r="I304" s="2">
        <v>44.34</v>
      </c>
      <c r="J304" s="2">
        <v>44.54</v>
      </c>
      <c r="K304" s="2">
        <v>30.26</v>
      </c>
      <c r="L304" s="4">
        <v>19.75</v>
      </c>
      <c r="M304" s="3">
        <v>47.16</v>
      </c>
      <c r="N304" s="4">
        <v>32.049999999999997</v>
      </c>
      <c r="O304" s="4">
        <v>20.91</v>
      </c>
      <c r="P304" s="4">
        <f>IF('Data 1Q Ahead Without Spaces'!T304&lt;5,0,IF('Data 1Q Ahead Without Spaces'!T304&lt;8,1,IF('Data 1Q Ahead Without Spaces'!T304&lt;11,2,IF('Data 1Q Ahead Without Spaces'!T304&lt;14,3,4))))</f>
        <v>2</v>
      </c>
      <c r="Q304" s="7">
        <v>6780.7685000000001</v>
      </c>
      <c r="R304" s="7">
        <f>VLOOKUP('Data 1Q Ahead Without Spaces'!W304,Industry!$A$1:$B$9,2,FALSE)</f>
        <v>7</v>
      </c>
    </row>
    <row r="305" spans="1:18" ht="37.5" customHeight="1" thickBot="1" x14ac:dyDescent="0.4">
      <c r="A305" s="7">
        <f>IF('Data 1Q Ahead Without Spaces'!A305='Data 1Q Ahead Without Spaces'!A304,A304,A304+1)</f>
        <v>8</v>
      </c>
      <c r="B305" s="2">
        <v>0.14000000000000001</v>
      </c>
      <c r="C305" s="2">
        <v>1.76</v>
      </c>
      <c r="D305" s="2">
        <v>0.22</v>
      </c>
      <c r="E305" s="2">
        <v>31.72</v>
      </c>
      <c r="F305" s="2">
        <v>-6.08</v>
      </c>
      <c r="G305" s="2">
        <v>22.07</v>
      </c>
      <c r="H305" s="2">
        <v>7.8</v>
      </c>
      <c r="I305" s="2">
        <v>44.45</v>
      </c>
      <c r="J305" s="2">
        <v>42.05</v>
      </c>
      <c r="K305" s="2">
        <v>29.25</v>
      </c>
      <c r="L305" s="4">
        <v>18.690000000000001</v>
      </c>
      <c r="M305" s="3">
        <v>43.76</v>
      </c>
      <c r="N305" s="4">
        <v>30.44</v>
      </c>
      <c r="O305" s="4">
        <v>19.45</v>
      </c>
      <c r="P305" s="4">
        <f>IF('Data 1Q Ahead Without Spaces'!T305&lt;5,0,IF('Data 1Q Ahead Without Spaces'!T305&lt;8,1,IF('Data 1Q Ahead Without Spaces'!T305&lt;11,2,IF('Data 1Q Ahead Without Spaces'!T305&lt;14,3,4))))</f>
        <v>2</v>
      </c>
      <c r="Q305" s="7">
        <v>7983.6208999999999</v>
      </c>
      <c r="R305" s="7">
        <f>VLOOKUP('Data 1Q Ahead Without Spaces'!W305,Industry!$A$1:$B$9,2,FALSE)</f>
        <v>7</v>
      </c>
    </row>
    <row r="306" spans="1:18" ht="37.5" customHeight="1" thickBot="1" x14ac:dyDescent="0.4">
      <c r="A306" s="7">
        <f>IF('Data 1Q Ahead Without Spaces'!A306='Data 1Q Ahead Without Spaces'!A305,A305,A305+1)</f>
        <v>8</v>
      </c>
      <c r="B306" s="2">
        <v>0.1</v>
      </c>
      <c r="C306" s="2">
        <v>0.85</v>
      </c>
      <c r="D306" s="2">
        <v>0.14000000000000001</v>
      </c>
      <c r="E306" s="2">
        <v>45.67</v>
      </c>
      <c r="F306" s="2">
        <v>7.5</v>
      </c>
      <c r="G306" s="2">
        <v>33.51</v>
      </c>
      <c r="H306" s="2">
        <v>6.8</v>
      </c>
      <c r="I306" s="2">
        <v>48.53</v>
      </c>
      <c r="J306" s="2">
        <v>23.15</v>
      </c>
      <c r="K306" s="2">
        <v>18.510000000000002</v>
      </c>
      <c r="L306" s="4">
        <v>11.24</v>
      </c>
      <c r="M306" s="3">
        <v>25.07</v>
      </c>
      <c r="N306" s="4">
        <v>20.04</v>
      </c>
      <c r="O306" s="4">
        <v>12.17</v>
      </c>
      <c r="P306" s="4">
        <f>IF('Data 1Q Ahead Without Spaces'!T306&lt;5,0,IF('Data 1Q Ahead Without Spaces'!T306&lt;8,1,IF('Data 1Q Ahead Without Spaces'!T306&lt;11,2,IF('Data 1Q Ahead Without Spaces'!T306&lt;14,3,4))))</f>
        <v>2</v>
      </c>
      <c r="Q306" s="7">
        <v>7404.2461000000003</v>
      </c>
      <c r="R306" s="7">
        <f>VLOOKUP('Data 1Q Ahead Without Spaces'!W306,Industry!$A$1:$B$9,2,FALSE)</f>
        <v>7</v>
      </c>
    </row>
    <row r="307" spans="1:18" ht="37.5" customHeight="1" thickBot="1" x14ac:dyDescent="0.4">
      <c r="A307" s="7">
        <f>IF('Data 1Q Ahead Without Spaces'!A307='Data 1Q Ahead Without Spaces'!A306,A306,A306+1)</f>
        <v>8</v>
      </c>
      <c r="B307" s="2">
        <v>0.16</v>
      </c>
      <c r="C307" s="2">
        <v>0.76</v>
      </c>
      <c r="D307" s="2">
        <v>0.22</v>
      </c>
      <c r="E307" s="2">
        <v>69.63</v>
      </c>
      <c r="F307" s="2">
        <v>4.3099999999999996</v>
      </c>
      <c r="G307" s="2">
        <v>44.63</v>
      </c>
      <c r="H307" s="2">
        <v>4.5</v>
      </c>
      <c r="I307" s="2">
        <v>49.71</v>
      </c>
      <c r="J307" s="2">
        <v>22.48</v>
      </c>
      <c r="K307" s="2">
        <v>18.13</v>
      </c>
      <c r="L307" s="4">
        <v>11.17</v>
      </c>
      <c r="M307" s="3">
        <v>23.98</v>
      </c>
      <c r="N307" s="4">
        <v>19.34</v>
      </c>
      <c r="O307" s="4">
        <v>11.92</v>
      </c>
      <c r="P307" s="4">
        <f>IF('Data 1Q Ahead Without Spaces'!T307&lt;5,0,IF('Data 1Q Ahead Without Spaces'!T307&lt;8,1,IF('Data 1Q Ahead Without Spaces'!T307&lt;11,2,IF('Data 1Q Ahead Without Spaces'!T307&lt;14,3,4))))</f>
        <v>2</v>
      </c>
      <c r="Q307" s="7">
        <v>9104.4087</v>
      </c>
      <c r="R307" s="7">
        <f>VLOOKUP('Data 1Q Ahead Without Spaces'!W307,Industry!$A$1:$B$9,2,FALSE)</f>
        <v>7</v>
      </c>
    </row>
    <row r="308" spans="1:18" ht="37.5" customHeight="1" thickBot="1" x14ac:dyDescent="0.4">
      <c r="A308" s="7">
        <f>IF('Data 1Q Ahead Without Spaces'!A308='Data 1Q Ahead Without Spaces'!A307,A307,A307+1)</f>
        <v>8</v>
      </c>
      <c r="B308" s="2">
        <v>0.1</v>
      </c>
      <c r="C308" s="2">
        <v>0.65</v>
      </c>
      <c r="D308" s="2">
        <v>0.13</v>
      </c>
      <c r="E308" s="2">
        <v>183.22</v>
      </c>
      <c r="F308" s="2">
        <v>16.18</v>
      </c>
      <c r="G308" s="2">
        <v>141.65</v>
      </c>
      <c r="H308" s="2">
        <v>2.7</v>
      </c>
      <c r="I308" s="2">
        <v>51.9</v>
      </c>
      <c r="J308" s="2">
        <v>20.04</v>
      </c>
      <c r="K308" s="2">
        <v>16.55</v>
      </c>
      <c r="L308" s="4">
        <v>10.4</v>
      </c>
      <c r="M308" s="3">
        <v>21.07</v>
      </c>
      <c r="N308" s="4">
        <v>17.41</v>
      </c>
      <c r="O308" s="4">
        <v>10.94</v>
      </c>
      <c r="P308" s="4">
        <f>IF('Data 1Q Ahead Without Spaces'!T308&lt;5,0,IF('Data 1Q Ahead Without Spaces'!T308&lt;8,1,IF('Data 1Q Ahead Without Spaces'!T308&lt;11,2,IF('Data 1Q Ahead Without Spaces'!T308&lt;14,3,4))))</f>
        <v>2</v>
      </c>
      <c r="Q308" s="7">
        <v>9632.8039000000008</v>
      </c>
      <c r="R308" s="7">
        <f>VLOOKUP('Data 1Q Ahead Without Spaces'!W308,Industry!$A$1:$B$9,2,FALSE)</f>
        <v>7</v>
      </c>
    </row>
    <row r="309" spans="1:18" ht="37.5" customHeight="1" thickBot="1" x14ac:dyDescent="0.4">
      <c r="A309" s="7">
        <f>IF('Data 1Q Ahead Without Spaces'!A309='Data 1Q Ahead Without Spaces'!A308,A308,A308+1)</f>
        <v>8</v>
      </c>
      <c r="B309" s="2">
        <v>0.06</v>
      </c>
      <c r="C309" s="2">
        <v>0.52</v>
      </c>
      <c r="D309" s="2">
        <v>0.08</v>
      </c>
      <c r="E309" s="2">
        <v>354.27</v>
      </c>
      <c r="F309" s="2">
        <v>15.74</v>
      </c>
      <c r="G309" s="2">
        <v>275.01</v>
      </c>
      <c r="H309" s="2">
        <v>1.4</v>
      </c>
      <c r="I309" s="2">
        <v>53.05</v>
      </c>
      <c r="J309" s="2">
        <v>18.399999999999999</v>
      </c>
      <c r="K309" s="2">
        <v>15.46</v>
      </c>
      <c r="L309" s="4">
        <v>9.76</v>
      </c>
      <c r="M309" s="3">
        <v>19.059999999999999</v>
      </c>
      <c r="N309" s="4">
        <v>16.010000000000002</v>
      </c>
      <c r="O309" s="4">
        <v>10.11</v>
      </c>
      <c r="P309" s="4">
        <f>IF('Data 1Q Ahead Without Spaces'!T309&lt;5,0,IF('Data 1Q Ahead Without Spaces'!T309&lt;8,1,IF('Data 1Q Ahead Without Spaces'!T309&lt;11,2,IF('Data 1Q Ahead Without Spaces'!T309&lt;14,3,4))))</f>
        <v>2</v>
      </c>
      <c r="Q309" s="7">
        <v>9252.4274999999998</v>
      </c>
      <c r="R309" s="7">
        <f>VLOOKUP('Data 1Q Ahead Without Spaces'!W309,Industry!$A$1:$B$9,2,FALSE)</f>
        <v>7</v>
      </c>
    </row>
    <row r="310" spans="1:18" ht="37.5" customHeight="1" thickBot="1" x14ac:dyDescent="0.4">
      <c r="A310" s="7">
        <f>IF('Data 1Q Ahead Without Spaces'!A310='Data 1Q Ahead Without Spaces'!A309,A309,A309+1)</f>
        <v>8</v>
      </c>
      <c r="B310" s="2">
        <v>0.02</v>
      </c>
      <c r="C310" s="2">
        <v>0.5</v>
      </c>
      <c r="D310" s="2">
        <v>0.02</v>
      </c>
      <c r="E310" s="2">
        <v>2124.77</v>
      </c>
      <c r="F310" s="2">
        <v>-4.8499999999999996</v>
      </c>
      <c r="G310" s="2">
        <v>1715.95</v>
      </c>
      <c r="H310" s="2">
        <v>0.1</v>
      </c>
      <c r="I310" s="2">
        <v>54.35</v>
      </c>
      <c r="J310" s="2">
        <v>17.61</v>
      </c>
      <c r="K310" s="2">
        <v>14.96</v>
      </c>
      <c r="L310" s="4">
        <v>9.57</v>
      </c>
      <c r="M310" s="3">
        <v>17.739999999999998</v>
      </c>
      <c r="N310" s="4">
        <v>15.07</v>
      </c>
      <c r="O310" s="4">
        <v>9.64</v>
      </c>
      <c r="P310" s="4">
        <f>IF('Data 1Q Ahead Without Spaces'!T310&lt;5,0,IF('Data 1Q Ahead Without Spaces'!T310&lt;8,1,IF('Data 1Q Ahead Without Spaces'!T310&lt;11,2,IF('Data 1Q Ahead Without Spaces'!T310&lt;14,3,4))))</f>
        <v>2</v>
      </c>
      <c r="Q310" s="7">
        <v>10039.2611</v>
      </c>
      <c r="R310" s="7">
        <f>VLOOKUP('Data 1Q Ahead Without Spaces'!W310,Industry!$A$1:$B$9,2,FALSE)</f>
        <v>7</v>
      </c>
    </row>
    <row r="311" spans="1:18" ht="37.5" customHeight="1" thickBot="1" x14ac:dyDescent="0.4">
      <c r="A311" s="7">
        <f>IF('Data 1Q Ahead Without Spaces'!A311='Data 1Q Ahead Without Spaces'!A310,A310,A310+1)</f>
        <v>8</v>
      </c>
      <c r="B311" s="2">
        <v>0.08</v>
      </c>
      <c r="C311" s="2">
        <v>0.5</v>
      </c>
      <c r="D311" s="2">
        <v>0.11</v>
      </c>
      <c r="E311" s="2">
        <v>319.81</v>
      </c>
      <c r="F311" s="2">
        <v>3.03</v>
      </c>
      <c r="G311" s="2">
        <v>219.85</v>
      </c>
      <c r="H311" s="2">
        <v>1</v>
      </c>
      <c r="I311" s="2">
        <v>54.8</v>
      </c>
      <c r="J311" s="2">
        <v>17.09</v>
      </c>
      <c r="K311" s="2">
        <v>14.58</v>
      </c>
      <c r="L311" s="4">
        <v>9.3699999999999992</v>
      </c>
      <c r="M311" s="3">
        <v>17.22</v>
      </c>
      <c r="N311" s="4">
        <v>14.69</v>
      </c>
      <c r="O311" s="4">
        <v>9.44</v>
      </c>
      <c r="P311" s="4">
        <f>IF('Data 1Q Ahead Without Spaces'!T311&lt;5,0,IF('Data 1Q Ahead Without Spaces'!T311&lt;8,1,IF('Data 1Q Ahead Without Spaces'!T311&lt;11,2,IF('Data 1Q Ahead Without Spaces'!T311&lt;14,3,4))))</f>
        <v>2</v>
      </c>
      <c r="Q311" s="7">
        <v>9298.1705999999995</v>
      </c>
      <c r="R311" s="7">
        <f>VLOOKUP('Data 1Q Ahead Without Spaces'!W311,Industry!$A$1:$B$9,2,FALSE)</f>
        <v>7</v>
      </c>
    </row>
    <row r="312" spans="1:18" ht="37.5" customHeight="1" thickBot="1" x14ac:dyDescent="0.4">
      <c r="A312" s="7">
        <f>IF('Data 1Q Ahead Without Spaces'!A312='Data 1Q Ahead Without Spaces'!A311,A311,A311+1)</f>
        <v>8</v>
      </c>
      <c r="B312" s="2">
        <v>0.28999999999999998</v>
      </c>
      <c r="C312" s="2">
        <v>1.03</v>
      </c>
      <c r="D312" s="2">
        <v>0.39</v>
      </c>
      <c r="E312" s="2">
        <v>288.44</v>
      </c>
      <c r="F312" s="2">
        <v>2.8</v>
      </c>
      <c r="G312" s="2">
        <v>229.87</v>
      </c>
      <c r="H312" s="2">
        <v>2</v>
      </c>
      <c r="I312" s="2">
        <v>53.34</v>
      </c>
      <c r="J312" s="2">
        <v>23.93</v>
      </c>
      <c r="K312" s="2">
        <v>19.239999999999998</v>
      </c>
      <c r="L312" s="4">
        <v>12.83</v>
      </c>
      <c r="M312" s="3">
        <v>24.33</v>
      </c>
      <c r="N312" s="4">
        <v>19.57</v>
      </c>
      <c r="O312" s="4">
        <v>13.05</v>
      </c>
      <c r="P312" s="4">
        <f>IF('Data 1Q Ahead Without Spaces'!T312&lt;5,0,IF('Data 1Q Ahead Without Spaces'!T312&lt;8,1,IF('Data 1Q Ahead Without Spaces'!T312&lt;11,2,IF('Data 1Q Ahead Without Spaces'!T312&lt;14,3,4))))</f>
        <v>2</v>
      </c>
      <c r="Q312" s="7">
        <v>11204.6428</v>
      </c>
      <c r="R312" s="7">
        <f>VLOOKUP('Data 1Q Ahead Without Spaces'!W312,Industry!$A$1:$B$9,2,FALSE)</f>
        <v>7</v>
      </c>
    </row>
    <row r="313" spans="1:18" ht="37.5" customHeight="1" thickBot="1" x14ac:dyDescent="0.4">
      <c r="A313" s="7">
        <f>IF('Data 1Q Ahead Without Spaces'!A313='Data 1Q Ahead Without Spaces'!A312,A312,A312+1)</f>
        <v>8</v>
      </c>
      <c r="B313" s="2">
        <v>0.45</v>
      </c>
      <c r="C313" s="2">
        <v>1.51</v>
      </c>
      <c r="D313" s="2">
        <v>0.66</v>
      </c>
      <c r="E313" s="2">
        <v>63.71</v>
      </c>
      <c r="F313" s="2">
        <v>0.33</v>
      </c>
      <c r="G313" s="2">
        <v>43.35</v>
      </c>
      <c r="H313" s="2">
        <v>7.4</v>
      </c>
      <c r="I313" s="2">
        <v>51.21</v>
      </c>
      <c r="J313" s="2">
        <v>30.43</v>
      </c>
      <c r="K313" s="2">
        <v>23.27</v>
      </c>
      <c r="L313" s="4">
        <v>15.67</v>
      </c>
      <c r="M313" s="3">
        <v>30.76</v>
      </c>
      <c r="N313" s="4">
        <v>23.52</v>
      </c>
      <c r="O313" s="4">
        <v>15.84</v>
      </c>
      <c r="P313" s="4">
        <f>IF('Data 1Q Ahead Without Spaces'!T313&lt;5,0,IF('Data 1Q Ahead Without Spaces'!T313&lt;8,1,IF('Data 1Q Ahead Without Spaces'!T313&lt;11,2,IF('Data 1Q Ahead Without Spaces'!T313&lt;14,3,4))))</f>
        <v>2</v>
      </c>
      <c r="Q313" s="7">
        <v>13227.218199999999</v>
      </c>
      <c r="R313" s="7">
        <f>VLOOKUP('Data 1Q Ahead Without Spaces'!W313,Industry!$A$1:$B$9,2,FALSE)</f>
        <v>7</v>
      </c>
    </row>
    <row r="314" spans="1:18" ht="37.5" customHeight="1" thickBot="1" x14ac:dyDescent="0.4">
      <c r="A314" s="7">
        <f>IF('Data 1Q Ahead Without Spaces'!A314='Data 1Q Ahead Without Spaces'!A313,A313,A313+1)</f>
        <v>8</v>
      </c>
      <c r="B314" s="2">
        <v>0.48</v>
      </c>
      <c r="C314" s="2">
        <v>1.17</v>
      </c>
      <c r="D314" s="2">
        <v>0.66</v>
      </c>
      <c r="E314" s="2">
        <v>29.26</v>
      </c>
      <c r="F314" s="2">
        <v>-10.130000000000001</v>
      </c>
      <c r="G314" s="2">
        <v>21.72</v>
      </c>
      <c r="H314" s="2">
        <v>15.4</v>
      </c>
      <c r="I314" s="2">
        <v>48.09</v>
      </c>
      <c r="J314" s="2">
        <v>29.77</v>
      </c>
      <c r="K314" s="2">
        <v>22.9</v>
      </c>
      <c r="L314" s="4">
        <v>14.39</v>
      </c>
      <c r="M314" s="3">
        <v>30.02</v>
      </c>
      <c r="N314" s="4">
        <v>23.09</v>
      </c>
      <c r="O314" s="4">
        <v>14.51</v>
      </c>
      <c r="P314" s="4">
        <f>IF('Data 1Q Ahead Without Spaces'!T314&lt;5,0,IF('Data 1Q Ahead Without Spaces'!T314&lt;8,1,IF('Data 1Q Ahead Without Spaces'!T314&lt;11,2,IF('Data 1Q Ahead Without Spaces'!T314&lt;14,3,4))))</f>
        <v>2</v>
      </c>
      <c r="Q314" s="7">
        <v>16095.348400000001</v>
      </c>
      <c r="R314" s="7">
        <f>VLOOKUP('Data 1Q Ahead Without Spaces'!W314,Industry!$A$1:$B$9,2,FALSE)</f>
        <v>7</v>
      </c>
    </row>
    <row r="315" spans="1:18" ht="37.5" customHeight="1" thickBot="1" x14ac:dyDescent="0.4">
      <c r="A315" s="7">
        <f>IF('Data 1Q Ahead Without Spaces'!A315='Data 1Q Ahead Without Spaces'!A314,A314,A314+1)</f>
        <v>8</v>
      </c>
      <c r="B315" s="2">
        <v>0.37</v>
      </c>
      <c r="C315" s="2">
        <v>0.99</v>
      </c>
      <c r="D315" s="2">
        <v>0.49</v>
      </c>
      <c r="E315" s="2">
        <v>56.75</v>
      </c>
      <c r="F315" s="2">
        <v>13.98</v>
      </c>
      <c r="G315" s="2">
        <v>44.58</v>
      </c>
      <c r="H315" s="2">
        <v>14.2</v>
      </c>
      <c r="I315" s="2">
        <v>48.33</v>
      </c>
      <c r="J315" s="2">
        <v>31.44</v>
      </c>
      <c r="K315" s="2">
        <v>23.89</v>
      </c>
      <c r="L315" s="4">
        <v>15.19</v>
      </c>
      <c r="M315" s="3">
        <v>31.59</v>
      </c>
      <c r="N315" s="4">
        <v>24</v>
      </c>
      <c r="O315" s="4">
        <v>15.27</v>
      </c>
      <c r="P315" s="4">
        <f>IF('Data 1Q Ahead Without Spaces'!T315&lt;5,0,IF('Data 1Q Ahead Without Spaces'!T315&lt;8,1,IF('Data 1Q Ahead Without Spaces'!T315&lt;11,2,IF('Data 1Q Ahead Without Spaces'!T315&lt;14,3,4))))</f>
        <v>2</v>
      </c>
      <c r="Q315" s="7">
        <v>15604.9167</v>
      </c>
      <c r="R315" s="7">
        <f>VLOOKUP('Data 1Q Ahead Without Spaces'!W315,Industry!$A$1:$B$9,2,FALSE)</f>
        <v>7</v>
      </c>
    </row>
    <row r="316" spans="1:18" ht="37.5" customHeight="1" thickBot="1" x14ac:dyDescent="0.4">
      <c r="A316" s="7">
        <f>IF('Data 1Q Ahead Without Spaces'!A316='Data 1Q Ahead Without Spaces'!A315,A315,A315+1)</f>
        <v>8</v>
      </c>
      <c r="B316" s="2">
        <v>0.03</v>
      </c>
      <c r="C316" s="2">
        <v>0.71</v>
      </c>
      <c r="D316" s="2">
        <v>0.04</v>
      </c>
      <c r="E316" s="2">
        <v>68.099999999999994</v>
      </c>
      <c r="F316" s="2">
        <v>25.75</v>
      </c>
      <c r="G316" s="2">
        <v>57.48</v>
      </c>
      <c r="H316" s="2">
        <v>15.6</v>
      </c>
      <c r="I316" s="2">
        <v>49.6</v>
      </c>
      <c r="J316" s="2">
        <v>25.39</v>
      </c>
      <c r="K316" s="2">
        <v>20.239999999999998</v>
      </c>
      <c r="L316" s="4">
        <v>12.59</v>
      </c>
      <c r="M316" s="3">
        <v>25.44</v>
      </c>
      <c r="N316" s="4">
        <v>20.28</v>
      </c>
      <c r="O316" s="4">
        <v>12.62</v>
      </c>
      <c r="P316" s="4">
        <f>IF('Data 1Q Ahead Without Spaces'!T316&lt;5,0,IF('Data 1Q Ahead Without Spaces'!T316&lt;8,1,IF('Data 1Q Ahead Without Spaces'!T316&lt;11,2,IF('Data 1Q Ahead Without Spaces'!T316&lt;14,3,4))))</f>
        <v>2</v>
      </c>
      <c r="Q316" s="7">
        <v>18672.124899999999</v>
      </c>
      <c r="R316" s="7">
        <f>VLOOKUP('Data 1Q Ahead Without Spaces'!W316,Industry!$A$1:$B$9,2,FALSE)</f>
        <v>7</v>
      </c>
    </row>
    <row r="317" spans="1:18" ht="37.5" customHeight="1" thickBot="1" x14ac:dyDescent="0.4">
      <c r="A317" s="7">
        <f>IF('Data 1Q Ahead Without Spaces'!A317='Data 1Q Ahead Without Spaces'!A316,A316,A316+1)</f>
        <v>8</v>
      </c>
      <c r="B317" s="2">
        <v>-0.11</v>
      </c>
      <c r="C317" s="2">
        <v>0.38</v>
      </c>
      <c r="D317" s="2">
        <v>-0.13</v>
      </c>
      <c r="E317" s="2">
        <v>40.619999999999997</v>
      </c>
      <c r="F317" s="2">
        <v>15.96</v>
      </c>
      <c r="G317" s="2">
        <v>35.33</v>
      </c>
      <c r="H317" s="2">
        <v>26.9</v>
      </c>
      <c r="I317" s="2">
        <v>55.11</v>
      </c>
      <c r="J317" s="2">
        <v>16.350000000000001</v>
      </c>
      <c r="K317" s="2">
        <v>14.05</v>
      </c>
      <c r="L317" s="4">
        <v>9.01</v>
      </c>
      <c r="M317" s="3">
        <v>16.399999999999999</v>
      </c>
      <c r="N317" s="4">
        <v>14.09</v>
      </c>
      <c r="O317" s="4">
        <v>9.0399999999999991</v>
      </c>
      <c r="P317" s="4">
        <f>IF('Data 1Q Ahead Without Spaces'!T317&lt;5,0,IF('Data 1Q Ahead Without Spaces'!T317&lt;8,1,IF('Data 1Q Ahead Without Spaces'!T317&lt;11,2,IF('Data 1Q Ahead Without Spaces'!T317&lt;14,3,4))))</f>
        <v>2</v>
      </c>
      <c r="Q317" s="7">
        <v>12217.6883</v>
      </c>
      <c r="R317" s="7">
        <f>VLOOKUP('Data 1Q Ahead Without Spaces'!W317,Industry!$A$1:$B$9,2,FALSE)</f>
        <v>7</v>
      </c>
    </row>
    <row r="318" spans="1:18" ht="37.5" customHeight="1" thickBot="1" x14ac:dyDescent="0.4">
      <c r="A318" s="7">
        <f>IF('Data 1Q Ahead Without Spaces'!A318='Data 1Q Ahead Without Spaces'!A317,A317,A317+1)</f>
        <v>8</v>
      </c>
      <c r="B318" s="2">
        <v>-0.02</v>
      </c>
      <c r="C318" s="2">
        <v>0.37</v>
      </c>
      <c r="D318" s="2">
        <v>-0.02</v>
      </c>
      <c r="E318" s="2">
        <v>154.29</v>
      </c>
      <c r="F318" s="2">
        <v>-10.63</v>
      </c>
      <c r="G318" s="2">
        <v>93.3</v>
      </c>
      <c r="H318" s="2">
        <v>3.1</v>
      </c>
      <c r="I318" s="2">
        <v>56.32</v>
      </c>
      <c r="J318" s="2">
        <v>16.34</v>
      </c>
      <c r="K318" s="2">
        <v>14.04</v>
      </c>
      <c r="L318" s="4">
        <v>9.1999999999999993</v>
      </c>
      <c r="M318" s="3">
        <v>16.39</v>
      </c>
      <c r="N318" s="4">
        <v>14.08</v>
      </c>
      <c r="O318" s="4">
        <v>9.23</v>
      </c>
      <c r="P318" s="4">
        <f>IF('Data 1Q Ahead Without Spaces'!T318&lt;5,0,IF('Data 1Q Ahead Without Spaces'!T318&lt;8,1,IF('Data 1Q Ahead Without Spaces'!T318&lt;11,2,IF('Data 1Q Ahead Without Spaces'!T318&lt;14,3,4))))</f>
        <v>2</v>
      </c>
      <c r="Q318" s="7">
        <v>8458.1573000000008</v>
      </c>
      <c r="R318" s="7">
        <f>VLOOKUP('Data 1Q Ahead Without Spaces'!W318,Industry!$A$1:$B$9,2,FALSE)</f>
        <v>7</v>
      </c>
    </row>
    <row r="319" spans="1:18" ht="37.5" customHeight="1" thickBot="1" x14ac:dyDescent="0.4">
      <c r="A319" s="7">
        <f>IF('Data 1Q Ahead Without Spaces'!A319='Data 1Q Ahead Without Spaces'!A318,A318,A318+1)</f>
        <v>8</v>
      </c>
      <c r="B319" s="2">
        <v>0.02</v>
      </c>
      <c r="C319" s="2">
        <v>0.44</v>
      </c>
      <c r="D319" s="2">
        <v>0.02</v>
      </c>
      <c r="E319" s="2">
        <v>198.26</v>
      </c>
      <c r="F319" s="2">
        <v>-15.12</v>
      </c>
      <c r="G319" s="2">
        <v>81.28</v>
      </c>
      <c r="H319" s="2">
        <v>1.7</v>
      </c>
      <c r="I319" s="2">
        <v>57.3</v>
      </c>
      <c r="J319" s="2">
        <v>15.71</v>
      </c>
      <c r="K319" s="2">
        <v>13.58</v>
      </c>
      <c r="L319" s="4">
        <v>9</v>
      </c>
      <c r="M319" s="3">
        <v>15.71</v>
      </c>
      <c r="N319" s="4">
        <v>13.58</v>
      </c>
      <c r="O319" s="4">
        <v>9</v>
      </c>
      <c r="P319" s="4">
        <f>IF('Data 1Q Ahead Without Spaces'!T319&lt;5,0,IF('Data 1Q Ahead Without Spaces'!T319&lt;8,1,IF('Data 1Q Ahead Without Spaces'!T319&lt;11,2,IF('Data 1Q Ahead Without Spaces'!T319&lt;14,3,4))))</f>
        <v>2</v>
      </c>
      <c r="Q319" s="7">
        <v>8541.5496000000003</v>
      </c>
      <c r="R319" s="7">
        <f>VLOOKUP('Data 1Q Ahead Without Spaces'!W319,Industry!$A$1:$B$9,2,FALSE)</f>
        <v>7</v>
      </c>
    </row>
    <row r="320" spans="1:18" ht="37.5" customHeight="1" thickBot="1" x14ac:dyDescent="0.4">
      <c r="A320" s="7">
        <f>IF('Data 1Q Ahead Without Spaces'!A320='Data 1Q Ahead Without Spaces'!A319,A319,A319+1)</f>
        <v>8</v>
      </c>
      <c r="B320" s="2">
        <v>0.19</v>
      </c>
      <c r="C320" s="2">
        <v>0.96</v>
      </c>
      <c r="D320" s="2">
        <v>0.28000000000000003</v>
      </c>
      <c r="E320" s="2">
        <v>396.88</v>
      </c>
      <c r="F320" s="2">
        <v>-5.62</v>
      </c>
      <c r="G320" s="2">
        <v>210.1</v>
      </c>
      <c r="H320" s="2">
        <v>1.1000000000000001</v>
      </c>
      <c r="I320" s="2">
        <v>54.81</v>
      </c>
      <c r="J320" s="2">
        <v>23.07</v>
      </c>
      <c r="K320" s="2">
        <v>18.75</v>
      </c>
      <c r="L320" s="4">
        <v>12.65</v>
      </c>
      <c r="M320" s="3">
        <v>23.07</v>
      </c>
      <c r="N320" s="4">
        <v>18.75</v>
      </c>
      <c r="O320" s="4">
        <v>12.65</v>
      </c>
      <c r="P320" s="4">
        <f>IF('Data 1Q Ahead Without Spaces'!T320&lt;5,0,IF('Data 1Q Ahead Without Spaces'!T320&lt;8,1,IF('Data 1Q Ahead Without Spaces'!T320&lt;11,2,IF('Data 1Q Ahead Without Spaces'!T320&lt;14,3,4))))</f>
        <v>2</v>
      </c>
      <c r="Q320" s="7">
        <v>10365.157800000001</v>
      </c>
      <c r="R320" s="7">
        <f>VLOOKUP('Data 1Q Ahead Without Spaces'!W320,Industry!$A$1:$B$9,2,FALSE)</f>
        <v>7</v>
      </c>
    </row>
    <row r="321" spans="1:18" ht="37.5" customHeight="1" thickBot="1" x14ac:dyDescent="0.4">
      <c r="A321" s="7">
        <f>IF('Data 1Q Ahead Without Spaces'!A321='Data 1Q Ahead Without Spaces'!A320,A320,A320+1)</f>
        <v>8</v>
      </c>
      <c r="B321" s="2">
        <v>0.2</v>
      </c>
      <c r="C321" s="2">
        <v>1.5</v>
      </c>
      <c r="D321" s="2">
        <v>0.37</v>
      </c>
      <c r="E321" s="2">
        <v>69.86</v>
      </c>
      <c r="F321" s="2">
        <v>4.3600000000000003</v>
      </c>
      <c r="G321" s="2">
        <v>40.89</v>
      </c>
      <c r="H321" s="2">
        <v>8.5</v>
      </c>
      <c r="I321" s="2">
        <v>56.61</v>
      </c>
      <c r="J321" s="2">
        <v>21.29</v>
      </c>
      <c r="K321" s="2">
        <v>17.55</v>
      </c>
      <c r="L321" s="4">
        <v>12.05</v>
      </c>
      <c r="M321" s="3">
        <v>21.29</v>
      </c>
      <c r="N321" s="4">
        <v>17.55</v>
      </c>
      <c r="O321" s="4">
        <v>12.05</v>
      </c>
      <c r="P321" s="4">
        <f>IF('Data 1Q Ahead Without Spaces'!T321&lt;5,0,IF('Data 1Q Ahead Without Spaces'!T321&lt;8,1,IF('Data 1Q Ahead Without Spaces'!T321&lt;11,2,IF('Data 1Q Ahead Without Spaces'!T321&lt;14,3,4))))</f>
        <v>2</v>
      </c>
      <c r="Q321" s="7">
        <v>10991.9817</v>
      </c>
      <c r="R321" s="7">
        <f>VLOOKUP('Data 1Q Ahead Without Spaces'!W321,Industry!$A$1:$B$9,2,FALSE)</f>
        <v>7</v>
      </c>
    </row>
    <row r="322" spans="1:18" ht="37.5" customHeight="1" thickBot="1" x14ac:dyDescent="0.4">
      <c r="A322" s="7">
        <f>IF('Data 1Q Ahead Without Spaces'!A322='Data 1Q Ahead Without Spaces'!A321,A321,A321+1)</f>
        <v>8</v>
      </c>
      <c r="B322" s="2">
        <v>0.13</v>
      </c>
      <c r="C322" s="2">
        <v>1.07</v>
      </c>
      <c r="D322" s="2">
        <v>0.22</v>
      </c>
      <c r="E322" s="2">
        <v>63.54</v>
      </c>
      <c r="F322" s="2">
        <v>26.39</v>
      </c>
      <c r="G322" s="2">
        <v>42.22</v>
      </c>
      <c r="H322" s="2">
        <v>13.2</v>
      </c>
      <c r="I322" s="2">
        <v>57.59</v>
      </c>
      <c r="J322" s="2">
        <v>18.420000000000002</v>
      </c>
      <c r="K322" s="2">
        <v>15.56</v>
      </c>
      <c r="L322" s="4">
        <v>10.61</v>
      </c>
      <c r="M322" s="3">
        <v>18.420000000000002</v>
      </c>
      <c r="N322" s="4">
        <v>15.56</v>
      </c>
      <c r="O322" s="4">
        <v>10.61</v>
      </c>
      <c r="P322" s="4">
        <f>IF('Data 1Q Ahead Without Spaces'!T322&lt;5,0,IF('Data 1Q Ahead Without Spaces'!T322&lt;8,1,IF('Data 1Q Ahead Without Spaces'!T322&lt;11,2,IF('Data 1Q Ahead Without Spaces'!T322&lt;14,3,4))))</f>
        <v>2</v>
      </c>
      <c r="Q322" s="7">
        <v>10358.4535</v>
      </c>
      <c r="R322" s="7">
        <f>VLOOKUP('Data 1Q Ahead Without Spaces'!W322,Industry!$A$1:$B$9,2,FALSE)</f>
        <v>7</v>
      </c>
    </row>
    <row r="323" spans="1:18" ht="37.5" customHeight="1" thickBot="1" x14ac:dyDescent="0.4">
      <c r="A323" s="7">
        <f>IF('Data 1Q Ahead Without Spaces'!A323='Data 1Q Ahead Without Spaces'!A322,A322,A322+1)</f>
        <v>8</v>
      </c>
      <c r="B323" s="2">
        <v>0.01</v>
      </c>
      <c r="C323" s="2">
        <v>0.83</v>
      </c>
      <c r="D323" s="2">
        <v>0.02</v>
      </c>
      <c r="E323" s="2">
        <v>53.34</v>
      </c>
      <c r="F323" s="2">
        <v>11.26</v>
      </c>
      <c r="G323" s="2">
        <v>29.24</v>
      </c>
      <c r="H323" s="2">
        <v>12.1</v>
      </c>
      <c r="I323" s="2">
        <v>57.36</v>
      </c>
      <c r="J323" s="2">
        <v>16.3</v>
      </c>
      <c r="K323" s="2">
        <v>14.02</v>
      </c>
      <c r="L323" s="4">
        <v>9.35</v>
      </c>
      <c r="M323" s="3">
        <v>16.3</v>
      </c>
      <c r="N323" s="4">
        <v>14.02</v>
      </c>
      <c r="O323" s="4">
        <v>9.35</v>
      </c>
      <c r="P323" s="4">
        <f>IF('Data 1Q Ahead Without Spaces'!T323&lt;5,0,IF('Data 1Q Ahead Without Spaces'!T323&lt;8,1,IF('Data 1Q Ahead Without Spaces'!T323&lt;11,2,IF('Data 1Q Ahead Without Spaces'!T323&lt;14,3,4))))</f>
        <v>2</v>
      </c>
      <c r="Q323" s="7">
        <v>10759.41</v>
      </c>
      <c r="R323" s="7">
        <f>VLOOKUP('Data 1Q Ahead Without Spaces'!W323,Industry!$A$1:$B$9,2,FALSE)</f>
        <v>7</v>
      </c>
    </row>
    <row r="324" spans="1:18" ht="37.5" customHeight="1" thickBot="1" x14ac:dyDescent="0.4">
      <c r="A324" s="7">
        <f>IF('Data 1Q Ahead Without Spaces'!A324='Data 1Q Ahead Without Spaces'!A323,A323,A323+1)</f>
        <v>8</v>
      </c>
      <c r="B324" s="2">
        <v>7.0000000000000007E-2</v>
      </c>
      <c r="C324" s="2">
        <v>0.95</v>
      </c>
      <c r="D324" s="2">
        <v>0.12</v>
      </c>
      <c r="E324" s="2">
        <v>77.64</v>
      </c>
      <c r="F324" s="2">
        <v>-95.55</v>
      </c>
      <c r="G324" s="2">
        <v>51.86</v>
      </c>
      <c r="H324" s="2">
        <v>10</v>
      </c>
      <c r="I324" s="2">
        <v>56.72</v>
      </c>
      <c r="J324" s="2">
        <v>13.42</v>
      </c>
      <c r="K324" s="2">
        <v>11.43</v>
      </c>
      <c r="L324" s="4">
        <v>7.61</v>
      </c>
      <c r="M324" s="3">
        <v>17.38</v>
      </c>
      <c r="N324" s="4">
        <v>14.81</v>
      </c>
      <c r="O324" s="4">
        <v>9.86</v>
      </c>
      <c r="P324" s="4">
        <f>IF('Data 1Q Ahead Without Spaces'!T324&lt;5,0,IF('Data 1Q Ahead Without Spaces'!T324&lt;8,1,IF('Data 1Q Ahead Without Spaces'!T324&lt;11,2,IF('Data 1Q Ahead Without Spaces'!T324&lt;14,3,4))))</f>
        <v>2</v>
      </c>
      <c r="Q324" s="7">
        <v>12706.0617</v>
      </c>
      <c r="R324" s="7">
        <f>VLOOKUP('Data 1Q Ahead Without Spaces'!W324,Industry!$A$1:$B$9,2,FALSE)</f>
        <v>7</v>
      </c>
    </row>
    <row r="325" spans="1:18" ht="37.5" customHeight="1" thickBot="1" x14ac:dyDescent="0.4">
      <c r="A325" s="7">
        <f>IF('Data 1Q Ahead Without Spaces'!A325='Data 1Q Ahead Without Spaces'!A324,A324,A324+1)</f>
        <v>8</v>
      </c>
      <c r="B325" s="2">
        <v>-0.16</v>
      </c>
      <c r="C325" s="2">
        <v>0.75</v>
      </c>
      <c r="D325" s="2">
        <v>-0.25</v>
      </c>
      <c r="E325" s="2">
        <v>53.01</v>
      </c>
      <c r="F325" s="2">
        <v>-24.55</v>
      </c>
      <c r="G325" s="2">
        <v>35.31</v>
      </c>
      <c r="H325" s="2">
        <v>14.9</v>
      </c>
      <c r="I325" s="2">
        <v>57.38</v>
      </c>
      <c r="J325" s="2">
        <v>10.96</v>
      </c>
      <c r="K325" s="2">
        <v>9.5399999999999991</v>
      </c>
      <c r="L325" s="4">
        <v>6.29</v>
      </c>
      <c r="M325" s="3">
        <v>14.9</v>
      </c>
      <c r="N325" s="4">
        <v>12.97</v>
      </c>
      <c r="O325" s="4">
        <v>8.5500000000000007</v>
      </c>
      <c r="P325" s="4">
        <f>IF('Data 1Q Ahead Without Spaces'!T325&lt;5,0,IF('Data 1Q Ahead Without Spaces'!T325&lt;8,1,IF('Data 1Q Ahead Without Spaces'!T325&lt;11,2,IF('Data 1Q Ahead Without Spaces'!T325&lt;14,3,4))))</f>
        <v>2</v>
      </c>
      <c r="Q325" s="7">
        <v>8545.9276000000009</v>
      </c>
      <c r="R325" s="7">
        <f>VLOOKUP('Data 1Q Ahead Without Spaces'!W325,Industry!$A$1:$B$9,2,FALSE)</f>
        <v>7</v>
      </c>
    </row>
    <row r="326" spans="1:18" ht="37.5" customHeight="1" thickBot="1" x14ac:dyDescent="0.4">
      <c r="A326" s="7">
        <f>IF('Data 1Q Ahead Without Spaces'!A326='Data 1Q Ahead Without Spaces'!A325,A325,A325+1)</f>
        <v>8</v>
      </c>
      <c r="B326" s="2">
        <v>-0.17</v>
      </c>
      <c r="C326" s="2">
        <v>0.38</v>
      </c>
      <c r="D326" s="2">
        <v>-0.28000000000000003</v>
      </c>
      <c r="E326" s="2">
        <v>37.909999999999997</v>
      </c>
      <c r="F326" s="2">
        <v>-25.12</v>
      </c>
      <c r="G326" s="2">
        <v>9.9600000000000009</v>
      </c>
      <c r="H326" s="2">
        <v>10.6</v>
      </c>
      <c r="I326" s="2">
        <v>62.09</v>
      </c>
      <c r="J326" s="2">
        <v>2.84</v>
      </c>
      <c r="K326" s="2">
        <v>2.66</v>
      </c>
      <c r="L326" s="4">
        <v>1.77</v>
      </c>
      <c r="M326" s="3">
        <v>6.83</v>
      </c>
      <c r="N326" s="4">
        <v>6.39</v>
      </c>
      <c r="O326" s="4">
        <v>4.24</v>
      </c>
      <c r="P326" s="4">
        <f>IF('Data 1Q Ahead Without Spaces'!T326&lt;5,0,IF('Data 1Q Ahead Without Spaces'!T326&lt;8,1,IF('Data 1Q Ahead Without Spaces'!T326&lt;11,2,IF('Data 1Q Ahead Without Spaces'!T326&lt;14,3,4))))</f>
        <v>2</v>
      </c>
      <c r="Q326" s="7">
        <v>10798.131600000001</v>
      </c>
      <c r="R326" s="7">
        <f>VLOOKUP('Data 1Q Ahead Without Spaces'!W326,Industry!$A$1:$B$9,2,FALSE)</f>
        <v>7</v>
      </c>
    </row>
    <row r="327" spans="1:18" ht="37.5" customHeight="1" thickBot="1" x14ac:dyDescent="0.4">
      <c r="A327" s="7">
        <f>IF('Data 1Q Ahead Without Spaces'!A327='Data 1Q Ahead Without Spaces'!A326,A326,A326+1)</f>
        <v>8</v>
      </c>
      <c r="B327" s="2">
        <v>-0.3</v>
      </c>
      <c r="C327" s="2">
        <v>0.37</v>
      </c>
      <c r="D327" s="2">
        <v>-0.51</v>
      </c>
      <c r="E327" s="2">
        <v>150.59</v>
      </c>
      <c r="F327" s="2">
        <v>20.350000000000001</v>
      </c>
      <c r="G327" s="2">
        <v>88.03</v>
      </c>
      <c r="H327" s="2">
        <v>5.3</v>
      </c>
      <c r="I327" s="2">
        <v>61.05</v>
      </c>
      <c r="J327" s="2">
        <v>2.74</v>
      </c>
      <c r="K327" s="2">
        <v>2.57</v>
      </c>
      <c r="L327" s="4">
        <v>1.67</v>
      </c>
      <c r="M327" s="3">
        <v>6.58</v>
      </c>
      <c r="N327" s="4">
        <v>6.17</v>
      </c>
      <c r="O327" s="4">
        <v>4.01</v>
      </c>
      <c r="P327" s="4">
        <f>IF('Data 1Q Ahead Without Spaces'!T327&lt;5,0,IF('Data 1Q Ahead Without Spaces'!T327&lt;8,1,IF('Data 1Q Ahead Without Spaces'!T327&lt;11,2,IF('Data 1Q Ahead Without Spaces'!T327&lt;14,3,4))))</f>
        <v>2</v>
      </c>
      <c r="Q327" s="7">
        <v>10925.8091</v>
      </c>
      <c r="R327" s="7">
        <f>VLOOKUP('Data 1Q Ahead Without Spaces'!W327,Industry!$A$1:$B$9,2,FALSE)</f>
        <v>7</v>
      </c>
    </row>
    <row r="328" spans="1:18" ht="37.5" customHeight="1" thickBot="1" x14ac:dyDescent="0.4">
      <c r="A328" s="7">
        <f>IF('Data 1Q Ahead Without Spaces'!A328='Data 1Q Ahead Without Spaces'!A327,A327,A327+1)</f>
        <v>8</v>
      </c>
      <c r="B328" s="2">
        <v>-0.12</v>
      </c>
      <c r="C328" s="2">
        <v>0.5</v>
      </c>
      <c r="D328" s="2">
        <v>-0.22</v>
      </c>
      <c r="E328" s="2">
        <v>386.16</v>
      </c>
      <c r="F328" s="2">
        <v>3.8</v>
      </c>
      <c r="G328" s="2">
        <v>230.4</v>
      </c>
      <c r="H328" s="2">
        <v>2.1</v>
      </c>
      <c r="I328" s="2">
        <v>62.03</v>
      </c>
      <c r="J328" s="2">
        <v>8.51</v>
      </c>
      <c r="K328" s="2">
        <v>7.84</v>
      </c>
      <c r="L328" s="4">
        <v>5.28</v>
      </c>
      <c r="M328" s="3">
        <v>8.51</v>
      </c>
      <c r="N328" s="4">
        <v>7.84</v>
      </c>
      <c r="O328" s="4">
        <v>5.28</v>
      </c>
      <c r="P328" s="4">
        <f>IF('Data 1Q Ahead Without Spaces'!T328&lt;5,0,IF('Data 1Q Ahead Without Spaces'!T328&lt;8,1,IF('Data 1Q Ahead Without Spaces'!T328&lt;11,2,IF('Data 1Q Ahead Without Spaces'!T328&lt;14,3,4))))</f>
        <v>2</v>
      </c>
      <c r="Q328" s="7">
        <v>9769.1702000000005</v>
      </c>
      <c r="R328" s="7">
        <f>VLOOKUP('Data 1Q Ahead Without Spaces'!W328,Industry!$A$1:$B$9,2,FALSE)</f>
        <v>7</v>
      </c>
    </row>
    <row r="329" spans="1:18" ht="37.5" customHeight="1" thickBot="1" x14ac:dyDescent="0.4">
      <c r="A329" s="7">
        <f>IF('Data 1Q Ahead Without Spaces'!A329='Data 1Q Ahead Without Spaces'!A328,A328,A328+1)</f>
        <v>8</v>
      </c>
      <c r="B329" s="2">
        <v>-0.05</v>
      </c>
      <c r="C329" s="2">
        <v>0.81</v>
      </c>
      <c r="D329" s="2">
        <v>-0.08</v>
      </c>
      <c r="E329" s="2">
        <v>439.74</v>
      </c>
      <c r="F329" s="2">
        <v>-13.04</v>
      </c>
      <c r="G329" s="2">
        <v>268.23</v>
      </c>
      <c r="H329" s="2">
        <v>1.5</v>
      </c>
      <c r="I329" s="2">
        <v>57.97</v>
      </c>
      <c r="J329" s="2">
        <v>12.32</v>
      </c>
      <c r="K329" s="2">
        <v>10.97</v>
      </c>
      <c r="L329" s="4">
        <v>7.14</v>
      </c>
      <c r="M329" s="3">
        <v>12.32</v>
      </c>
      <c r="N329" s="4">
        <v>10.97</v>
      </c>
      <c r="O329" s="4">
        <v>7.14</v>
      </c>
      <c r="P329" s="4">
        <f>IF('Data 1Q Ahead Without Spaces'!T329&lt;5,0,IF('Data 1Q Ahead Without Spaces'!T329&lt;8,1,IF('Data 1Q Ahead Without Spaces'!T329&lt;11,2,IF('Data 1Q Ahead Without Spaces'!T329&lt;14,3,4))))</f>
        <v>2</v>
      </c>
      <c r="Q329" s="7">
        <v>10434.0116</v>
      </c>
      <c r="R329" s="7">
        <f>VLOOKUP('Data 1Q Ahead Without Spaces'!W329,Industry!$A$1:$B$9,2,FALSE)</f>
        <v>7</v>
      </c>
    </row>
    <row r="330" spans="1:18" ht="37.5" customHeight="1" thickBot="1" x14ac:dyDescent="0.4">
      <c r="A330" s="7">
        <f>IF('Data 1Q Ahead Without Spaces'!A330='Data 1Q Ahead Without Spaces'!A329,A329,A329+1)</f>
        <v>8</v>
      </c>
      <c r="B330" s="2">
        <v>0.42</v>
      </c>
      <c r="C330" s="2">
        <v>1.44</v>
      </c>
      <c r="D330" s="2">
        <v>0.76</v>
      </c>
      <c r="E330" s="2">
        <v>96.08</v>
      </c>
      <c r="F330" s="2">
        <v>-46.15</v>
      </c>
      <c r="G330" s="2">
        <v>34.33</v>
      </c>
      <c r="H330" s="2">
        <v>6</v>
      </c>
      <c r="I330" s="2">
        <v>51.03</v>
      </c>
      <c r="J330" s="2">
        <v>25.11</v>
      </c>
      <c r="K330" s="2">
        <v>20.07</v>
      </c>
      <c r="L330" s="4">
        <v>12.81</v>
      </c>
      <c r="M330" s="3">
        <v>25.11</v>
      </c>
      <c r="N330" s="4">
        <v>20.07</v>
      </c>
      <c r="O330" s="4">
        <v>12.81</v>
      </c>
      <c r="P330" s="4">
        <f>IF('Data 1Q Ahead Without Spaces'!T330&lt;5,0,IF('Data 1Q Ahead Without Spaces'!T330&lt;8,1,IF('Data 1Q Ahead Without Spaces'!T330&lt;11,2,IF('Data 1Q Ahead Without Spaces'!T330&lt;14,3,4))))</f>
        <v>2</v>
      </c>
      <c r="Q330" s="7">
        <v>11352.690399999999</v>
      </c>
      <c r="R330" s="7">
        <f>VLOOKUP('Data 1Q Ahead Without Spaces'!W330,Industry!$A$1:$B$9,2,FALSE)</f>
        <v>7</v>
      </c>
    </row>
    <row r="331" spans="1:18" ht="37.5" customHeight="1" thickBot="1" x14ac:dyDescent="0.4">
      <c r="A331" s="7">
        <f>IF('Data 1Q Ahead Without Spaces'!A331='Data 1Q Ahead Without Spaces'!A330,A330,A330+1)</f>
        <v>8</v>
      </c>
      <c r="B331" s="2">
        <v>0.42</v>
      </c>
      <c r="C331" s="2">
        <v>1.7</v>
      </c>
      <c r="D331" s="2">
        <v>0.8</v>
      </c>
      <c r="E331" s="2">
        <v>54.6</v>
      </c>
      <c r="F331" s="2">
        <v>-8.16</v>
      </c>
      <c r="G331" s="2">
        <v>27.98</v>
      </c>
      <c r="H331" s="2">
        <v>13.6</v>
      </c>
      <c r="I331" s="2">
        <v>51.48</v>
      </c>
      <c r="J331" s="2">
        <v>27.44</v>
      </c>
      <c r="K331" s="2">
        <v>21.53</v>
      </c>
      <c r="L331" s="4">
        <v>14.12</v>
      </c>
      <c r="M331" s="3">
        <v>27.44</v>
      </c>
      <c r="N331" s="4">
        <v>21.53</v>
      </c>
      <c r="O331" s="4">
        <v>14.12</v>
      </c>
      <c r="P331" s="4">
        <f>IF('Data 1Q Ahead Without Spaces'!T331&lt;5,0,IF('Data 1Q Ahead Without Spaces'!T331&lt;8,1,IF('Data 1Q Ahead Without Spaces'!T331&lt;11,2,IF('Data 1Q Ahead Without Spaces'!T331&lt;14,3,4))))</f>
        <v>2</v>
      </c>
      <c r="Q331" s="7">
        <v>12170.7526</v>
      </c>
      <c r="R331" s="7">
        <f>VLOOKUP('Data 1Q Ahead Without Spaces'!W331,Industry!$A$1:$B$9,2,FALSE)</f>
        <v>7</v>
      </c>
    </row>
    <row r="332" spans="1:18" ht="37.5" customHeight="1" thickBot="1" x14ac:dyDescent="0.4">
      <c r="A332" s="7">
        <f>IF('Data 1Q Ahead Without Spaces'!A332='Data 1Q Ahead Without Spaces'!A331,A331,A331+1)</f>
        <v>8</v>
      </c>
      <c r="B332" s="2">
        <v>0.69</v>
      </c>
      <c r="C332" s="2">
        <v>2.11</v>
      </c>
      <c r="D332" s="2">
        <v>1.35</v>
      </c>
      <c r="E332" s="2">
        <v>55.99</v>
      </c>
      <c r="F332" s="2">
        <v>-1.43</v>
      </c>
      <c r="G332" s="2">
        <v>30.75</v>
      </c>
      <c r="H332" s="2">
        <v>15.1</v>
      </c>
      <c r="I332" s="2">
        <v>48.52</v>
      </c>
      <c r="J332" s="2">
        <v>33.35</v>
      </c>
      <c r="K332" s="2">
        <v>24.97</v>
      </c>
      <c r="L332" s="4">
        <v>16.18</v>
      </c>
      <c r="M332" s="3">
        <v>33.54</v>
      </c>
      <c r="N332" s="4">
        <v>25.12</v>
      </c>
      <c r="O332" s="4">
        <v>16.27</v>
      </c>
      <c r="P332" s="4">
        <f>IF('Data 1Q Ahead Without Spaces'!T332&lt;5,0,IF('Data 1Q Ahead Without Spaces'!T332&lt;8,1,IF('Data 1Q Ahead Without Spaces'!T332&lt;11,2,IF('Data 1Q Ahead Without Spaces'!T332&lt;14,3,4))))</f>
        <v>2</v>
      </c>
      <c r="Q332" s="7">
        <v>11379.6726</v>
      </c>
      <c r="R332" s="7">
        <f>VLOOKUP('Data 1Q Ahead Without Spaces'!W332,Industry!$A$1:$B$9,2,FALSE)</f>
        <v>7</v>
      </c>
    </row>
    <row r="333" spans="1:18" ht="37.5" customHeight="1" thickBot="1" x14ac:dyDescent="0.4">
      <c r="A333" s="7">
        <f>IF('Data 1Q Ahead Without Spaces'!A333='Data 1Q Ahead Without Spaces'!A332,A332,A332+1)</f>
        <v>8</v>
      </c>
      <c r="B333" s="2">
        <v>0.43</v>
      </c>
      <c r="C333" s="2">
        <v>1.76</v>
      </c>
      <c r="D333" s="2">
        <v>0.86</v>
      </c>
      <c r="E333" s="2">
        <v>40.229999999999997</v>
      </c>
      <c r="F333" s="2">
        <v>-0.47</v>
      </c>
      <c r="G333" s="2">
        <v>21</v>
      </c>
      <c r="H333" s="2">
        <v>20.5</v>
      </c>
      <c r="I333" s="2">
        <v>50.99</v>
      </c>
      <c r="J333" s="2">
        <v>28.97</v>
      </c>
      <c r="K333" s="2">
        <v>22.42</v>
      </c>
      <c r="L333" s="4">
        <v>14.77</v>
      </c>
      <c r="M333" s="3">
        <v>29.21</v>
      </c>
      <c r="N333" s="4">
        <v>22.61</v>
      </c>
      <c r="O333" s="4">
        <v>14.89</v>
      </c>
      <c r="P333" s="4">
        <f>IF('Data 1Q Ahead Without Spaces'!T333&lt;5,0,IF('Data 1Q Ahead Without Spaces'!T333&lt;8,1,IF('Data 1Q Ahead Without Spaces'!T333&lt;11,2,IF('Data 1Q Ahead Without Spaces'!T333&lt;14,3,4))))</f>
        <v>2</v>
      </c>
      <c r="Q333" s="7">
        <v>11278.790999999999</v>
      </c>
      <c r="R333" s="7">
        <f>VLOOKUP('Data 1Q Ahead Without Spaces'!W333,Industry!$A$1:$B$9,2,FALSE)</f>
        <v>7</v>
      </c>
    </row>
    <row r="334" spans="1:18" ht="37.5" customHeight="1" thickBot="1" x14ac:dyDescent="0.4">
      <c r="A334" s="7">
        <f>IF('Data 1Q Ahead Without Spaces'!A334='Data 1Q Ahead Without Spaces'!A333,A333,A333+1)</f>
        <v>8</v>
      </c>
      <c r="B334" s="2">
        <v>0.6</v>
      </c>
      <c r="C334" s="2">
        <v>1.98</v>
      </c>
      <c r="D334" s="2">
        <v>1.23</v>
      </c>
      <c r="E334" s="2">
        <v>27.92</v>
      </c>
      <c r="F334" s="2">
        <v>-7.68</v>
      </c>
      <c r="G334" s="2">
        <v>9.61</v>
      </c>
      <c r="H334" s="2">
        <v>22.6</v>
      </c>
      <c r="I334" s="2">
        <v>49.09</v>
      </c>
      <c r="J334" s="2">
        <v>34.159999999999997</v>
      </c>
      <c r="K334" s="2">
        <v>25.41</v>
      </c>
      <c r="L334" s="4">
        <v>16.77</v>
      </c>
      <c r="M334" s="3">
        <v>34.47</v>
      </c>
      <c r="N334" s="4">
        <v>25.63</v>
      </c>
      <c r="O334" s="4">
        <v>16.920000000000002</v>
      </c>
      <c r="P334" s="4">
        <f>IF('Data 1Q Ahead Without Spaces'!T334&lt;5,0,IF('Data 1Q Ahead Without Spaces'!T334&lt;8,1,IF('Data 1Q Ahead Without Spaces'!T334&lt;11,2,IF('Data 1Q Ahead Without Spaces'!T334&lt;14,3,4))))</f>
        <v>2</v>
      </c>
      <c r="Q334" s="7">
        <v>11899.4146</v>
      </c>
      <c r="R334" s="7">
        <f>VLOOKUP('Data 1Q Ahead Without Spaces'!W334,Industry!$A$1:$B$9,2,FALSE)</f>
        <v>7</v>
      </c>
    </row>
    <row r="335" spans="1:18" ht="37.5" customHeight="1" thickBot="1" x14ac:dyDescent="0.4">
      <c r="A335" s="7">
        <f>IF('Data 1Q Ahead Without Spaces'!A335='Data 1Q Ahead Without Spaces'!A334,A334,A334+1)</f>
        <v>8</v>
      </c>
      <c r="B335" s="2">
        <v>0.79</v>
      </c>
      <c r="C335" s="2">
        <v>2.35</v>
      </c>
      <c r="D335" s="2">
        <v>1.65</v>
      </c>
      <c r="E335" s="2">
        <v>31.23</v>
      </c>
      <c r="F335" s="2">
        <v>-7.48</v>
      </c>
      <c r="G335" s="2">
        <v>14.73</v>
      </c>
      <c r="H335" s="2">
        <v>24</v>
      </c>
      <c r="I335" s="2">
        <v>47.31</v>
      </c>
      <c r="J335" s="2">
        <v>41.13</v>
      </c>
      <c r="K335" s="2">
        <v>29.07</v>
      </c>
      <c r="L335" s="4">
        <v>19.46</v>
      </c>
      <c r="M335" s="3">
        <v>41.5</v>
      </c>
      <c r="N335" s="4">
        <v>29.33</v>
      </c>
      <c r="O335" s="4">
        <v>19.64</v>
      </c>
      <c r="P335" s="4">
        <f>IF('Data 1Q Ahead Without Spaces'!T335&lt;5,0,IF('Data 1Q Ahead Without Spaces'!T335&lt;8,1,IF('Data 1Q Ahead Without Spaces'!T335&lt;11,2,IF('Data 1Q Ahead Without Spaces'!T335&lt;14,3,4))))</f>
        <v>2</v>
      </c>
      <c r="Q335" s="7">
        <v>11280.024799999999</v>
      </c>
      <c r="R335" s="7">
        <f>VLOOKUP('Data 1Q Ahead Without Spaces'!W335,Industry!$A$1:$B$9,2,FALSE)</f>
        <v>7</v>
      </c>
    </row>
    <row r="336" spans="1:18" ht="37.5" customHeight="1" thickBot="1" x14ac:dyDescent="0.4">
      <c r="A336" s="7">
        <f>IF('Data 1Q Ahead Without Spaces'!A336='Data 1Q Ahead Without Spaces'!A335,A335,A335+1)</f>
        <v>8</v>
      </c>
      <c r="B336" s="2">
        <v>0.91</v>
      </c>
      <c r="C336" s="2">
        <v>2.84</v>
      </c>
      <c r="D336" s="2">
        <v>2.0299999999999998</v>
      </c>
      <c r="E336" s="2">
        <v>27.89</v>
      </c>
      <c r="F336" s="2">
        <v>-1.28</v>
      </c>
      <c r="G336" s="2">
        <v>11.91</v>
      </c>
      <c r="H336" s="2">
        <v>28.7</v>
      </c>
      <c r="I336" s="2">
        <v>46.99</v>
      </c>
      <c r="J336" s="2">
        <v>45.08</v>
      </c>
      <c r="K336" s="2">
        <v>30.98</v>
      </c>
      <c r="L336" s="4">
        <v>21.18</v>
      </c>
      <c r="M336" s="3">
        <v>45.5</v>
      </c>
      <c r="N336" s="4">
        <v>31.27</v>
      </c>
      <c r="O336" s="4">
        <v>21.38</v>
      </c>
      <c r="P336" s="4">
        <f>IF('Data 1Q Ahead Without Spaces'!T336&lt;5,0,IF('Data 1Q Ahead Without Spaces'!T336&lt;8,1,IF('Data 1Q Ahead Without Spaces'!T336&lt;11,2,IF('Data 1Q Ahead Without Spaces'!T336&lt;14,3,4))))</f>
        <v>2</v>
      </c>
      <c r="Q336" s="7">
        <v>11804.9548</v>
      </c>
      <c r="R336" s="7">
        <f>VLOOKUP('Data 1Q Ahead Without Spaces'!W336,Industry!$A$1:$B$9,2,FALSE)</f>
        <v>7</v>
      </c>
    </row>
    <row r="337" spans="1:18" ht="37.5" customHeight="1" thickBot="1" x14ac:dyDescent="0.4">
      <c r="A337" s="7">
        <f>IF('Data 1Q Ahead Without Spaces'!A337='Data 1Q Ahead Without Spaces'!A336,A336,A336+1)</f>
        <v>8</v>
      </c>
      <c r="B337" s="2">
        <v>0.93</v>
      </c>
      <c r="C337" s="2">
        <v>3.01</v>
      </c>
      <c r="D337" s="2">
        <v>2.16</v>
      </c>
      <c r="E337" s="2">
        <v>31.16</v>
      </c>
      <c r="F337" s="2">
        <v>-1.21</v>
      </c>
      <c r="G337" s="2">
        <v>14.32</v>
      </c>
      <c r="H337" s="2">
        <v>29.6</v>
      </c>
      <c r="I337" s="2">
        <v>47.08</v>
      </c>
      <c r="J337" s="2">
        <v>47.44</v>
      </c>
      <c r="K337" s="2">
        <v>32.07</v>
      </c>
      <c r="L337" s="4">
        <v>22.34</v>
      </c>
      <c r="M337" s="3">
        <v>47.91</v>
      </c>
      <c r="N337" s="4">
        <v>32.39</v>
      </c>
      <c r="O337" s="4">
        <v>22.56</v>
      </c>
      <c r="P337" s="4">
        <f>IF('Data 1Q Ahead Without Spaces'!T337&lt;5,0,IF('Data 1Q Ahead Without Spaces'!T337&lt;8,1,IF('Data 1Q Ahead Without Spaces'!T337&lt;11,2,IF('Data 1Q Ahead Without Spaces'!T337&lt;14,3,4))))</f>
        <v>2</v>
      </c>
      <c r="Q337" s="7">
        <v>10101.227500000001</v>
      </c>
      <c r="R337" s="7">
        <f>VLOOKUP('Data 1Q Ahead Without Spaces'!W337,Industry!$A$1:$B$9,2,FALSE)</f>
        <v>7</v>
      </c>
    </row>
    <row r="338" spans="1:18" ht="37.5" customHeight="1" thickBot="1" x14ac:dyDescent="0.4">
      <c r="A338" s="7">
        <f>IF('Data 1Q Ahead Without Spaces'!A338='Data 1Q Ahead Without Spaces'!A337,A337,A337+1)</f>
        <v>8</v>
      </c>
      <c r="B338" s="2">
        <v>0.4</v>
      </c>
      <c r="C338" s="2">
        <v>2.14</v>
      </c>
      <c r="D338" s="2">
        <v>0.95</v>
      </c>
      <c r="E338" s="2">
        <v>24.7</v>
      </c>
      <c r="F338" s="2">
        <v>-1.35</v>
      </c>
      <c r="G338" s="2">
        <v>8.1999999999999993</v>
      </c>
      <c r="H338" s="2">
        <v>33.4</v>
      </c>
      <c r="I338" s="2">
        <v>51.27</v>
      </c>
      <c r="J338" s="2">
        <v>29.37</v>
      </c>
      <c r="K338" s="2">
        <v>21.79</v>
      </c>
      <c r="L338" s="4">
        <v>15.05</v>
      </c>
      <c r="M338" s="3">
        <v>34.79</v>
      </c>
      <c r="N338" s="4">
        <v>25.81</v>
      </c>
      <c r="O338" s="4">
        <v>17.84</v>
      </c>
      <c r="P338" s="4">
        <f>IF('Data 1Q Ahead Without Spaces'!T338&lt;5,0,IF('Data 1Q Ahead Without Spaces'!T338&lt;8,1,IF('Data 1Q Ahead Without Spaces'!T338&lt;11,2,IF('Data 1Q Ahead Without Spaces'!T338&lt;14,3,4))))</f>
        <v>2</v>
      </c>
      <c r="Q338" s="7">
        <v>8967.2754000000004</v>
      </c>
      <c r="R338" s="7">
        <f>VLOOKUP('Data 1Q Ahead Without Spaces'!W338,Industry!$A$1:$B$9,2,FALSE)</f>
        <v>7</v>
      </c>
    </row>
    <row r="339" spans="1:18" ht="37.5" customHeight="1" thickBot="1" x14ac:dyDescent="0.4">
      <c r="A339" s="7">
        <f>IF('Data 1Q Ahead Without Spaces'!A339='Data 1Q Ahead Without Spaces'!A338,A338,A338+1)</f>
        <v>8</v>
      </c>
      <c r="B339" s="2">
        <v>0.42</v>
      </c>
      <c r="C339" s="2">
        <v>2.71</v>
      </c>
      <c r="D339" s="2">
        <v>1.29</v>
      </c>
      <c r="E339" s="2">
        <v>14.4</v>
      </c>
      <c r="F339" s="2">
        <v>-14.23</v>
      </c>
      <c r="G339" s="2">
        <v>-2.73</v>
      </c>
      <c r="H339" s="2">
        <v>28.1</v>
      </c>
      <c r="I339" s="2">
        <v>54.12</v>
      </c>
      <c r="J339" s="2">
        <v>31.59</v>
      </c>
      <c r="K339" s="2">
        <v>23.96</v>
      </c>
      <c r="L339" s="4">
        <v>17.09</v>
      </c>
      <c r="M339" s="3">
        <v>31.85</v>
      </c>
      <c r="N339" s="4">
        <v>24.16</v>
      </c>
      <c r="O339" s="4">
        <v>17.239999999999998</v>
      </c>
      <c r="P339" s="4">
        <f>IF('Data 1Q Ahead Without Spaces'!T339&lt;5,0,IF('Data 1Q Ahead Without Spaces'!T339&lt;8,1,IF('Data 1Q Ahead Without Spaces'!T339&lt;11,2,IF('Data 1Q Ahead Without Spaces'!T339&lt;14,3,4))))</f>
        <v>2</v>
      </c>
      <c r="Q339" s="7">
        <v>8293.3561000000009</v>
      </c>
      <c r="R339" s="7">
        <f>VLOOKUP('Data 1Q Ahead Without Spaces'!W339,Industry!$A$1:$B$9,2,FALSE)</f>
        <v>7</v>
      </c>
    </row>
    <row r="340" spans="1:18" ht="37.5" customHeight="1" thickBot="1" x14ac:dyDescent="0.4">
      <c r="A340" s="7">
        <f>IF('Data 1Q Ahead Without Spaces'!A340='Data 1Q Ahead Without Spaces'!A339,A339,A339+1)</f>
        <v>9</v>
      </c>
      <c r="B340" s="2">
        <v>-1.43</v>
      </c>
      <c r="C340" s="2">
        <v>0.32</v>
      </c>
      <c r="D340" s="2">
        <v>-1.63</v>
      </c>
      <c r="E340" s="2">
        <v>138.59</v>
      </c>
      <c r="F340" s="2">
        <v>126.84</v>
      </c>
      <c r="G340" s="2">
        <v>121.14</v>
      </c>
      <c r="H340" s="2">
        <v>37</v>
      </c>
      <c r="I340" s="2">
        <v>50.5</v>
      </c>
      <c r="J340" s="2">
        <v>9.09</v>
      </c>
      <c r="K340" s="2">
        <v>7.94</v>
      </c>
      <c r="L340" s="4">
        <v>4.59</v>
      </c>
      <c r="M340" s="3">
        <v>14.55</v>
      </c>
      <c r="N340" s="4">
        <v>12.7</v>
      </c>
      <c r="O340" s="4">
        <v>7.35</v>
      </c>
      <c r="P340" s="4">
        <f>IF('Data 1Q Ahead Without Spaces'!T340&lt;5,0,IF('Data 1Q Ahead Without Spaces'!T340&lt;8,1,IF('Data 1Q Ahead Without Spaces'!T340&lt;11,2,IF('Data 1Q Ahead Without Spaces'!T340&lt;14,3,4))))</f>
        <v>0</v>
      </c>
      <c r="Q340" s="7">
        <v>256617.07500000001</v>
      </c>
      <c r="R340" s="7">
        <f>VLOOKUP('Data 1Q Ahead Without Spaces'!W340,Industry!$A$1:$B$9,2,FALSE)</f>
        <v>0</v>
      </c>
    </row>
    <row r="341" spans="1:18" ht="37.5" customHeight="1" thickBot="1" x14ac:dyDescent="0.4">
      <c r="A341" s="7">
        <f>IF('Data 1Q Ahead Without Spaces'!A341='Data 1Q Ahead Without Spaces'!A340,A340,A340+1)</f>
        <v>9</v>
      </c>
      <c r="B341" s="2">
        <v>-1.25</v>
      </c>
      <c r="C341" s="2">
        <v>0.28000000000000003</v>
      </c>
      <c r="D341" s="2">
        <v>-1.41</v>
      </c>
      <c r="E341" s="2">
        <v>246.7</v>
      </c>
      <c r="F341" s="2">
        <v>236.54</v>
      </c>
      <c r="G341" s="2">
        <v>230.08</v>
      </c>
      <c r="H341" s="2">
        <v>37</v>
      </c>
      <c r="I341" s="2">
        <v>53.94</v>
      </c>
      <c r="J341" s="2">
        <v>8.4600000000000009</v>
      </c>
      <c r="K341" s="2">
        <v>7.45</v>
      </c>
      <c r="L341" s="4">
        <v>4.5599999999999996</v>
      </c>
      <c r="M341" s="3">
        <v>13.54</v>
      </c>
      <c r="N341" s="4">
        <v>11.92</v>
      </c>
      <c r="O341" s="4">
        <v>7.3</v>
      </c>
      <c r="P341" s="4">
        <f>IF('Data 1Q Ahead Without Spaces'!T341&lt;5,0,IF('Data 1Q Ahead Without Spaces'!T341&lt;8,1,IF('Data 1Q Ahead Without Spaces'!T341&lt;11,2,IF('Data 1Q Ahead Without Spaces'!T341&lt;14,3,4))))</f>
        <v>0</v>
      </c>
      <c r="Q341" s="7">
        <v>199450.68</v>
      </c>
      <c r="R341" s="7">
        <f>VLOOKUP('Data 1Q Ahead Without Spaces'!W341,Industry!$A$1:$B$9,2,FALSE)</f>
        <v>0</v>
      </c>
    </row>
    <row r="342" spans="1:18" ht="37.5" customHeight="1" thickBot="1" x14ac:dyDescent="0.4">
      <c r="A342" s="7">
        <f>IF('Data 1Q Ahead Without Spaces'!A342='Data 1Q Ahead Without Spaces'!A341,A341,A341+1)</f>
        <v>9</v>
      </c>
      <c r="B342" s="2">
        <v>-1.36</v>
      </c>
      <c r="C342" s="2">
        <v>0.27</v>
      </c>
      <c r="D342" s="2">
        <v>-1.52</v>
      </c>
      <c r="E342" s="2">
        <v>158.57</v>
      </c>
      <c r="F342" s="2">
        <v>147.54</v>
      </c>
      <c r="G342" s="2">
        <v>139.81</v>
      </c>
      <c r="H342" s="2">
        <v>37</v>
      </c>
      <c r="I342" s="2">
        <v>53.83</v>
      </c>
      <c r="J342" s="2">
        <v>8.1999999999999993</v>
      </c>
      <c r="K342" s="2">
        <v>7.24</v>
      </c>
      <c r="L342" s="4">
        <v>4.41</v>
      </c>
      <c r="M342" s="3">
        <v>13.12</v>
      </c>
      <c r="N342" s="4">
        <v>11.59</v>
      </c>
      <c r="O342" s="4">
        <v>7.06</v>
      </c>
      <c r="P342" s="4">
        <f>IF('Data 1Q Ahead Without Spaces'!T342&lt;5,0,IF('Data 1Q Ahead Without Spaces'!T342&lt;8,1,IF('Data 1Q Ahead Without Spaces'!T342&lt;11,2,IF('Data 1Q Ahead Without Spaces'!T342&lt;14,3,4))))</f>
        <v>0</v>
      </c>
      <c r="Q342" s="7">
        <v>209683.38</v>
      </c>
      <c r="R342" s="7">
        <f>VLOOKUP('Data 1Q Ahead Without Spaces'!W342,Industry!$A$1:$B$9,2,FALSE)</f>
        <v>0</v>
      </c>
    </row>
    <row r="343" spans="1:18" ht="37.5" customHeight="1" thickBot="1" x14ac:dyDescent="0.4">
      <c r="A343" s="7">
        <f>IF('Data 1Q Ahead Without Spaces'!A343='Data 1Q Ahead Without Spaces'!A342,A342,A342+1)</f>
        <v>9</v>
      </c>
      <c r="B343" s="2">
        <v>-1.1499999999999999</v>
      </c>
      <c r="C343" s="2">
        <v>0.25</v>
      </c>
      <c r="D343" s="2">
        <v>-1.28</v>
      </c>
      <c r="E343" s="2">
        <v>179.68</v>
      </c>
      <c r="F343" s="2">
        <v>159.19</v>
      </c>
      <c r="G343" s="2">
        <v>160.27000000000001</v>
      </c>
      <c r="H343" s="2">
        <v>37</v>
      </c>
      <c r="I343" s="2">
        <v>53.62</v>
      </c>
      <c r="J343" s="2">
        <v>10.7</v>
      </c>
      <c r="K343" s="2">
        <v>9.48</v>
      </c>
      <c r="L343" s="4">
        <v>5.74</v>
      </c>
      <c r="M343" s="3">
        <v>12.86</v>
      </c>
      <c r="N343" s="4">
        <v>11.4</v>
      </c>
      <c r="O343" s="4">
        <v>6.9</v>
      </c>
      <c r="P343" s="4">
        <f>IF('Data 1Q Ahead Without Spaces'!T343&lt;5,0,IF('Data 1Q Ahead Without Spaces'!T343&lt;8,1,IF('Data 1Q Ahead Without Spaces'!T343&lt;11,2,IF('Data 1Q Ahead Without Spaces'!T343&lt;14,3,4))))</f>
        <v>0</v>
      </c>
      <c r="Q343" s="7">
        <v>234527.73</v>
      </c>
      <c r="R343" s="7">
        <f>VLOOKUP('Data 1Q Ahead Without Spaces'!W343,Industry!$A$1:$B$9,2,FALSE)</f>
        <v>0</v>
      </c>
    </row>
    <row r="344" spans="1:18" ht="37.5" customHeight="1" thickBot="1" x14ac:dyDescent="0.4">
      <c r="A344" s="7">
        <f>IF('Data 1Q Ahead Without Spaces'!A344='Data 1Q Ahead Without Spaces'!A343,A343,A343+1)</f>
        <v>9</v>
      </c>
      <c r="B344" s="2">
        <v>-1.1399999999999999</v>
      </c>
      <c r="C344" s="2">
        <v>0.4</v>
      </c>
      <c r="D344" s="2">
        <v>-1.25</v>
      </c>
      <c r="E344" s="2">
        <v>173.56</v>
      </c>
      <c r="F344" s="2">
        <v>161.02000000000001</v>
      </c>
      <c r="G344" s="2">
        <v>158.13</v>
      </c>
      <c r="H344" s="2">
        <v>45</v>
      </c>
      <c r="I344" s="2">
        <v>51.28</v>
      </c>
      <c r="J344" s="2">
        <v>20.59</v>
      </c>
      <c r="K344" s="2">
        <v>16.78</v>
      </c>
      <c r="L344" s="4">
        <v>10.56</v>
      </c>
      <c r="M344" s="3">
        <v>22.72</v>
      </c>
      <c r="N344" s="4">
        <v>18.510000000000002</v>
      </c>
      <c r="O344" s="4">
        <v>11.65</v>
      </c>
      <c r="P344" s="4">
        <f>IF('Data 1Q Ahead Without Spaces'!T344&lt;5,0,IF('Data 1Q Ahead Without Spaces'!T344&lt;8,1,IF('Data 1Q Ahead Without Spaces'!T344&lt;11,2,IF('Data 1Q Ahead Without Spaces'!T344&lt;14,3,4))))</f>
        <v>0</v>
      </c>
      <c r="Q344" s="7">
        <v>214063.09</v>
      </c>
      <c r="R344" s="7">
        <f>VLOOKUP('Data 1Q Ahead Without Spaces'!W344,Industry!$A$1:$B$9,2,FALSE)</f>
        <v>0</v>
      </c>
    </row>
    <row r="345" spans="1:18" ht="37.5" customHeight="1" thickBot="1" x14ac:dyDescent="0.4">
      <c r="A345" s="7">
        <f>IF('Data 1Q Ahead Without Spaces'!A345='Data 1Q Ahead Without Spaces'!A344,A344,A344+1)</f>
        <v>9</v>
      </c>
      <c r="B345" s="2">
        <v>-1.08</v>
      </c>
      <c r="C345" s="2">
        <v>0.37</v>
      </c>
      <c r="D345" s="2">
        <v>-1.2</v>
      </c>
      <c r="E345" s="2">
        <v>122.61</v>
      </c>
      <c r="F345" s="2">
        <v>115.79</v>
      </c>
      <c r="G345" s="2">
        <v>113.4</v>
      </c>
      <c r="H345" s="2">
        <v>72</v>
      </c>
      <c r="I345" s="2">
        <v>52.52</v>
      </c>
      <c r="J345" s="2">
        <v>19.95</v>
      </c>
      <c r="K345" s="2">
        <v>16.63</v>
      </c>
      <c r="L345" s="4">
        <v>10.48</v>
      </c>
      <c r="M345" s="3">
        <v>19.95</v>
      </c>
      <c r="N345" s="4">
        <v>16.63</v>
      </c>
      <c r="O345" s="4">
        <v>10.48</v>
      </c>
      <c r="P345" s="4">
        <f>IF('Data 1Q Ahead Without Spaces'!T345&lt;5,0,IF('Data 1Q Ahead Without Spaces'!T345&lt;8,1,IF('Data 1Q Ahead Without Spaces'!T345&lt;11,2,IF('Data 1Q Ahead Without Spaces'!T345&lt;14,3,4))))</f>
        <v>0</v>
      </c>
      <c r="Q345" s="7">
        <v>217776</v>
      </c>
      <c r="R345" s="7">
        <f>VLOOKUP('Data 1Q Ahead Without Spaces'!W345,Industry!$A$1:$B$9,2,FALSE)</f>
        <v>0</v>
      </c>
    </row>
    <row r="346" spans="1:18" ht="37.5" customHeight="1" thickBot="1" x14ac:dyDescent="0.4">
      <c r="A346" s="7">
        <f>IF('Data 1Q Ahead Without Spaces'!A346='Data 1Q Ahead Without Spaces'!A345,A345,A345+1)</f>
        <v>9</v>
      </c>
      <c r="B346" s="2">
        <v>-1.29</v>
      </c>
      <c r="C346" s="2">
        <v>0.44</v>
      </c>
      <c r="D346" s="2">
        <v>-1.42</v>
      </c>
      <c r="E346" s="2">
        <v>76.540000000000006</v>
      </c>
      <c r="F346" s="2">
        <v>68.7</v>
      </c>
      <c r="G346" s="2">
        <v>67.959999999999994</v>
      </c>
      <c r="H346" s="2">
        <v>84</v>
      </c>
      <c r="I346" s="2">
        <v>53.6</v>
      </c>
      <c r="J346" s="2">
        <v>22.29</v>
      </c>
      <c r="K346" s="2">
        <v>18.23</v>
      </c>
      <c r="L346" s="4">
        <v>11.95</v>
      </c>
      <c r="M346" s="3">
        <v>22.29</v>
      </c>
      <c r="N346" s="4">
        <v>18.23</v>
      </c>
      <c r="O346" s="4">
        <v>11.95</v>
      </c>
      <c r="P346" s="4">
        <f>IF('Data 1Q Ahead Without Spaces'!T346&lt;5,0,IF('Data 1Q Ahead Without Spaces'!T346&lt;8,1,IF('Data 1Q Ahead Without Spaces'!T346&lt;11,2,IF('Data 1Q Ahead Without Spaces'!T346&lt;14,3,4))))</f>
        <v>0</v>
      </c>
      <c r="Q346" s="7">
        <v>209324.9</v>
      </c>
      <c r="R346" s="7">
        <f>VLOOKUP('Data 1Q Ahead Without Spaces'!W346,Industry!$A$1:$B$9,2,FALSE)</f>
        <v>0</v>
      </c>
    </row>
    <row r="347" spans="1:18" ht="14.25" customHeight="1" x14ac:dyDescent="0.35">
      <c r="A347" s="7">
        <f>IF('Data 1Q Ahead Without Spaces'!A347='Data 1Q Ahead Without Spaces'!A346,A346,A346+1)</f>
        <v>9</v>
      </c>
      <c r="B347" s="4">
        <v>-1.37</v>
      </c>
      <c r="C347" s="4">
        <v>0.44</v>
      </c>
      <c r="D347" s="4">
        <v>-1.5</v>
      </c>
      <c r="E347" s="4">
        <v>72.98</v>
      </c>
      <c r="F347" s="4">
        <v>66.150000000000006</v>
      </c>
      <c r="G347" s="4">
        <v>65.650000000000006</v>
      </c>
      <c r="H347" s="4">
        <v>94</v>
      </c>
      <c r="I347" s="4">
        <v>52.51</v>
      </c>
      <c r="J347" s="4">
        <v>20.88</v>
      </c>
      <c r="K347" s="4">
        <v>17.28</v>
      </c>
      <c r="L347" s="4">
        <v>10.97</v>
      </c>
      <c r="M347" s="3">
        <v>20.88</v>
      </c>
      <c r="N347" s="4">
        <v>17.28</v>
      </c>
      <c r="O347" s="4">
        <v>10.97</v>
      </c>
      <c r="P347" s="4">
        <f>IF('Data 1Q Ahead Without Spaces'!T347&lt;5,0,IF('Data 1Q Ahead Without Spaces'!T347&lt;8,1,IF('Data 1Q Ahead Without Spaces'!T347&lt;11,2,IF('Data 1Q Ahead Without Spaces'!T347&lt;14,3,4))))</f>
        <v>0</v>
      </c>
      <c r="Q347" s="7">
        <v>217596.72</v>
      </c>
      <c r="R347" s="7">
        <f>VLOOKUP('Data 1Q Ahead Without Spaces'!W347,Industry!$A$1:$B$9,2,FALSE)</f>
        <v>0</v>
      </c>
    </row>
    <row r="348" spans="1:18" ht="14.25" customHeight="1" x14ac:dyDescent="0.35">
      <c r="A348" s="7">
        <f>IF('Data 1Q Ahead Without Spaces'!A348='Data 1Q Ahead Without Spaces'!A347,A347,A347+1)</f>
        <v>9</v>
      </c>
      <c r="B348" s="4">
        <v>-1.51</v>
      </c>
      <c r="C348" s="4">
        <v>0.44</v>
      </c>
      <c r="D348" s="4">
        <v>-1.67</v>
      </c>
      <c r="E348" s="4">
        <v>84.35</v>
      </c>
      <c r="F348" s="4">
        <v>79.709999999999994</v>
      </c>
      <c r="G348" s="4">
        <v>76.63</v>
      </c>
      <c r="H348" s="4">
        <v>94</v>
      </c>
      <c r="I348" s="4">
        <v>55.29</v>
      </c>
      <c r="J348" s="4">
        <v>20.079999999999998</v>
      </c>
      <c r="K348" s="4">
        <v>16.72</v>
      </c>
      <c r="L348" s="4">
        <v>11.1</v>
      </c>
      <c r="M348" s="3">
        <v>20.079999999999998</v>
      </c>
      <c r="N348" s="4">
        <v>16.72</v>
      </c>
      <c r="O348" s="4">
        <v>11.1</v>
      </c>
      <c r="P348" s="4">
        <f>IF('Data 1Q Ahead Without Spaces'!T348&lt;5,0,IF('Data 1Q Ahead Without Spaces'!T348&lt;8,1,IF('Data 1Q Ahead Without Spaces'!T348&lt;11,2,IF('Data 1Q Ahead Without Spaces'!T348&lt;14,3,4))))</f>
        <v>0</v>
      </c>
      <c r="Q348" s="7">
        <v>270942</v>
      </c>
      <c r="R348" s="7">
        <f>VLOOKUP('Data 1Q Ahead Without Spaces'!W348,Industry!$A$1:$B$9,2,FALSE)</f>
        <v>0</v>
      </c>
    </row>
    <row r="349" spans="1:18" ht="14.25" customHeight="1" x14ac:dyDescent="0.35">
      <c r="A349" s="7">
        <f>IF('Data 1Q Ahead Without Spaces'!A349='Data 1Q Ahead Without Spaces'!A348,A348,A348+1)</f>
        <v>9</v>
      </c>
      <c r="B349" s="4">
        <v>-1.33</v>
      </c>
      <c r="C349" s="4">
        <v>0.44</v>
      </c>
      <c r="D349" s="4">
        <v>-1.47</v>
      </c>
      <c r="E349" s="4">
        <v>91.28</v>
      </c>
      <c r="F349" s="4">
        <v>86.04</v>
      </c>
      <c r="G349" s="4">
        <v>84.15</v>
      </c>
      <c r="H349" s="4">
        <v>95</v>
      </c>
      <c r="I349" s="4">
        <v>57.13</v>
      </c>
      <c r="J349" s="4">
        <v>18.61</v>
      </c>
      <c r="K349" s="4">
        <v>15.69</v>
      </c>
      <c r="L349" s="4">
        <v>10.63</v>
      </c>
      <c r="M349" s="3">
        <v>18.61</v>
      </c>
      <c r="N349" s="4">
        <v>15.69</v>
      </c>
      <c r="O349" s="4">
        <v>10.63</v>
      </c>
      <c r="P349" s="4">
        <f>IF('Data 1Q Ahead Without Spaces'!T349&lt;5,0,IF('Data 1Q Ahead Without Spaces'!T349&lt;8,1,IF('Data 1Q Ahead Without Spaces'!T349&lt;11,2,IF('Data 1Q Ahead Without Spaces'!T349&lt;14,3,4))))</f>
        <v>0</v>
      </c>
      <c r="Q349" s="7">
        <v>256374.79</v>
      </c>
      <c r="R349" s="7">
        <f>VLOOKUP('Data 1Q Ahead Without Spaces'!W349,Industry!$A$1:$B$9,2,FALSE)</f>
        <v>0</v>
      </c>
    </row>
    <row r="350" spans="1:18" ht="14.25" customHeight="1" x14ac:dyDescent="0.35">
      <c r="A350" s="7">
        <f>IF('Data 1Q Ahead Without Spaces'!A350='Data 1Q Ahead Without Spaces'!A349,A349,A349+1)</f>
        <v>9</v>
      </c>
      <c r="B350" s="4">
        <v>-1.56</v>
      </c>
      <c r="C350" s="4">
        <v>0.43</v>
      </c>
      <c r="D350" s="4">
        <v>-1.72</v>
      </c>
      <c r="E350" s="4">
        <v>75.16</v>
      </c>
      <c r="F350" s="4">
        <v>67.27</v>
      </c>
      <c r="G350" s="4">
        <v>67.09</v>
      </c>
      <c r="H350" s="4">
        <v>95</v>
      </c>
      <c r="I350" s="4">
        <v>58.18</v>
      </c>
      <c r="J350" s="4">
        <v>17.39</v>
      </c>
      <c r="K350" s="4">
        <v>14.81</v>
      </c>
      <c r="L350" s="4">
        <v>10.119999999999999</v>
      </c>
      <c r="M350" s="3">
        <v>17.39</v>
      </c>
      <c r="N350" s="4">
        <v>14.81</v>
      </c>
      <c r="O350" s="4">
        <v>10.119999999999999</v>
      </c>
      <c r="P350" s="4">
        <f>IF('Data 1Q Ahead Without Spaces'!T350&lt;5,0,IF('Data 1Q Ahead Without Spaces'!T350&lt;8,1,IF('Data 1Q Ahead Without Spaces'!T350&lt;11,2,IF('Data 1Q Ahead Without Spaces'!T350&lt;14,3,4))))</f>
        <v>0</v>
      </c>
      <c r="Q350" s="7">
        <v>250638.72</v>
      </c>
      <c r="R350" s="7">
        <f>VLOOKUP('Data 1Q Ahead Without Spaces'!W350,Industry!$A$1:$B$9,2,FALSE)</f>
        <v>0</v>
      </c>
    </row>
    <row r="351" spans="1:18" ht="14.25" customHeight="1" x14ac:dyDescent="0.35">
      <c r="A351" s="7">
        <f>IF('Data 1Q Ahead Without Spaces'!A351='Data 1Q Ahead Without Spaces'!A350,A350,A350+1)</f>
        <v>9</v>
      </c>
      <c r="B351" s="4">
        <v>-2.0699999999999998</v>
      </c>
      <c r="C351" s="4">
        <v>0.55000000000000004</v>
      </c>
      <c r="D351" s="4">
        <v>-2.35</v>
      </c>
      <c r="E351" s="4">
        <v>10.3</v>
      </c>
      <c r="F351" s="4">
        <v>0.14000000000000001</v>
      </c>
      <c r="G351" s="4">
        <v>2</v>
      </c>
      <c r="H351" s="4">
        <v>96</v>
      </c>
      <c r="I351" s="4">
        <v>54.72</v>
      </c>
      <c r="J351" s="4">
        <v>16.14</v>
      </c>
      <c r="K351" s="4">
        <v>13.68</v>
      </c>
      <c r="L351" s="4">
        <v>8.83</v>
      </c>
      <c r="M351" s="3">
        <v>18</v>
      </c>
      <c r="N351" s="4">
        <v>15.25</v>
      </c>
      <c r="O351" s="4">
        <v>9.85</v>
      </c>
      <c r="P351" s="4">
        <f>IF('Data 1Q Ahead Without Spaces'!T351&lt;5,0,IF('Data 1Q Ahead Without Spaces'!T351&lt;8,1,IF('Data 1Q Ahead Without Spaces'!T351&lt;11,2,IF('Data 1Q Ahead Without Spaces'!T351&lt;14,3,4))))</f>
        <v>0</v>
      </c>
      <c r="Q351" s="7">
        <v>223666.94409999999</v>
      </c>
      <c r="R351" s="7">
        <f>VLOOKUP('Data 1Q Ahead Without Spaces'!W351,Industry!$A$1:$B$9,2,FALSE)</f>
        <v>0</v>
      </c>
    </row>
    <row r="352" spans="1:18" ht="14.25" customHeight="1" x14ac:dyDescent="0.35">
      <c r="A352" s="7">
        <f>IF('Data 1Q Ahead Without Spaces'!A352='Data 1Q Ahead Without Spaces'!A351,A351,A351+1)</f>
        <v>9</v>
      </c>
      <c r="B352" s="4">
        <v>-2.4</v>
      </c>
      <c r="C352" s="4">
        <v>0.6</v>
      </c>
      <c r="D352" s="4">
        <v>-2.75</v>
      </c>
      <c r="E352" s="4">
        <v>63.35</v>
      </c>
      <c r="F352" s="4">
        <v>57</v>
      </c>
      <c r="G352" s="4">
        <v>55.87</v>
      </c>
      <c r="H352" s="4">
        <v>95</v>
      </c>
      <c r="I352" s="4">
        <v>56.48</v>
      </c>
      <c r="J352" s="4">
        <v>14.11</v>
      </c>
      <c r="K352" s="4">
        <v>12.02</v>
      </c>
      <c r="L352" s="4">
        <v>7.97</v>
      </c>
      <c r="M352" s="3">
        <v>17.36</v>
      </c>
      <c r="N352" s="4">
        <v>14.79</v>
      </c>
      <c r="O352" s="4">
        <v>9.81</v>
      </c>
      <c r="P352" s="4">
        <f>IF('Data 1Q Ahead Without Spaces'!T352&lt;5,0,IF('Data 1Q Ahead Without Spaces'!T352&lt;8,1,IF('Data 1Q Ahead Without Spaces'!T352&lt;11,2,IF('Data 1Q Ahead Without Spaces'!T352&lt;14,3,4))))</f>
        <v>0</v>
      </c>
      <c r="Q352" s="7">
        <v>238823.14499999999</v>
      </c>
      <c r="R352" s="7">
        <f>VLOOKUP('Data 1Q Ahead Without Spaces'!W352,Industry!$A$1:$B$9,2,FALSE)</f>
        <v>0</v>
      </c>
    </row>
    <row r="353" spans="1:18" ht="14.25" customHeight="1" x14ac:dyDescent="0.35">
      <c r="A353" s="7">
        <f>IF('Data 1Q Ahead Without Spaces'!A353='Data 1Q Ahead Without Spaces'!A352,A352,A352+1)</f>
        <v>9</v>
      </c>
      <c r="B353" s="4">
        <v>-2.36</v>
      </c>
      <c r="C353" s="4">
        <v>0.72</v>
      </c>
      <c r="D353" s="4">
        <v>-2.76</v>
      </c>
      <c r="E353" s="4">
        <v>83.62</v>
      </c>
      <c r="F353" s="4">
        <v>74.760000000000005</v>
      </c>
      <c r="G353" s="4">
        <v>74.010000000000005</v>
      </c>
      <c r="H353" s="4">
        <v>105</v>
      </c>
      <c r="I353" s="4">
        <v>56.4</v>
      </c>
      <c r="J353" s="4">
        <v>16.46</v>
      </c>
      <c r="K353" s="4">
        <v>13.77</v>
      </c>
      <c r="L353" s="4">
        <v>9.2799999999999994</v>
      </c>
      <c r="M353" s="3">
        <v>19.55</v>
      </c>
      <c r="N353" s="4">
        <v>16.350000000000001</v>
      </c>
      <c r="O353" s="4">
        <v>11.03</v>
      </c>
      <c r="P353" s="4">
        <f>IF('Data 1Q Ahead Without Spaces'!T353&lt;5,0,IF('Data 1Q Ahead Without Spaces'!T353&lt;8,1,IF('Data 1Q Ahead Without Spaces'!T353&lt;11,2,IF('Data 1Q Ahead Without Spaces'!T353&lt;14,3,4))))</f>
        <v>0</v>
      </c>
      <c r="Q353" s="7">
        <v>287690.76</v>
      </c>
      <c r="R353" s="7">
        <f>VLOOKUP('Data 1Q Ahead Without Spaces'!W353,Industry!$A$1:$B$9,2,FALSE)</f>
        <v>0</v>
      </c>
    </row>
    <row r="354" spans="1:18" ht="14.25" customHeight="1" x14ac:dyDescent="0.35">
      <c r="A354" s="7">
        <f>IF('Data 1Q Ahead Without Spaces'!A354='Data 1Q Ahead Without Spaces'!A353,A353,A353+1)</f>
        <v>9</v>
      </c>
      <c r="B354" s="4">
        <v>-2.4700000000000002</v>
      </c>
      <c r="C354" s="4">
        <v>0.68</v>
      </c>
      <c r="D354" s="4">
        <v>-2.89</v>
      </c>
      <c r="E354" s="4">
        <v>79.5</v>
      </c>
      <c r="F354" s="4">
        <v>70.959999999999994</v>
      </c>
      <c r="G354" s="4">
        <v>69.83</v>
      </c>
      <c r="H354" s="4">
        <v>109</v>
      </c>
      <c r="I354" s="4">
        <v>57.19</v>
      </c>
      <c r="J354" s="4">
        <v>15.58</v>
      </c>
      <c r="K354" s="4">
        <v>13.15</v>
      </c>
      <c r="L354" s="4">
        <v>8.91</v>
      </c>
      <c r="M354" s="3">
        <v>18.510000000000002</v>
      </c>
      <c r="N354" s="4">
        <v>15.62</v>
      </c>
      <c r="O354" s="4">
        <v>10.58</v>
      </c>
      <c r="P354" s="4">
        <f>IF('Data 1Q Ahead Without Spaces'!T354&lt;5,0,IF('Data 1Q Ahead Without Spaces'!T354&lt;8,1,IF('Data 1Q Ahead Without Spaces'!T354&lt;11,2,IF('Data 1Q Ahead Without Spaces'!T354&lt;14,3,4))))</f>
        <v>0</v>
      </c>
      <c r="Q354" s="7">
        <v>277754.88</v>
      </c>
      <c r="R354" s="7">
        <f>VLOOKUP('Data 1Q Ahead Without Spaces'!W354,Industry!$A$1:$B$9,2,FALSE)</f>
        <v>0</v>
      </c>
    </row>
    <row r="355" spans="1:18" ht="14.25" customHeight="1" x14ac:dyDescent="0.35">
      <c r="A355" s="7">
        <f>IF('Data 1Q Ahead Without Spaces'!A355='Data 1Q Ahead Without Spaces'!A354,A354,A354+1)</f>
        <v>9</v>
      </c>
      <c r="B355" s="4">
        <v>-2.0099999999999998</v>
      </c>
      <c r="C355" s="4">
        <v>0.57999999999999996</v>
      </c>
      <c r="D355" s="4">
        <v>-2.29</v>
      </c>
      <c r="E355" s="4">
        <v>58.8</v>
      </c>
      <c r="F355" s="4">
        <v>43.85</v>
      </c>
      <c r="G355" s="4">
        <v>50.61</v>
      </c>
      <c r="H355" s="4">
        <v>120</v>
      </c>
      <c r="I355" s="4">
        <v>55.43</v>
      </c>
      <c r="J355" s="4">
        <v>15.96</v>
      </c>
      <c r="K355" s="4">
        <v>13.33</v>
      </c>
      <c r="L355" s="4">
        <v>8.85</v>
      </c>
      <c r="M355" s="3">
        <v>19.760000000000002</v>
      </c>
      <c r="N355" s="4">
        <v>16.5</v>
      </c>
      <c r="O355" s="4">
        <v>10.95</v>
      </c>
      <c r="P355" s="4">
        <f>IF('Data 1Q Ahead Without Spaces'!T355&lt;5,0,IF('Data 1Q Ahead Without Spaces'!T355&lt;8,1,IF('Data 1Q Ahead Without Spaces'!T355&lt;11,2,IF('Data 1Q Ahead Without Spaces'!T355&lt;14,3,4))))</f>
        <v>0</v>
      </c>
      <c r="Q355" s="7">
        <v>310503</v>
      </c>
      <c r="R355" s="7">
        <f>VLOOKUP('Data 1Q Ahead Without Spaces'!W355,Industry!$A$1:$B$9,2,FALSE)</f>
        <v>0</v>
      </c>
    </row>
    <row r="356" spans="1:18" ht="14.25" customHeight="1" x14ac:dyDescent="0.35">
      <c r="A356" s="7">
        <f>IF('Data 1Q Ahead Without Spaces'!A356='Data 1Q Ahead Without Spaces'!A355,A355,A355+1)</f>
        <v>9</v>
      </c>
      <c r="B356" s="4">
        <v>-2.04</v>
      </c>
      <c r="C356" s="4">
        <v>0.56999999999999995</v>
      </c>
      <c r="D356" s="4">
        <v>-2.33</v>
      </c>
      <c r="E356" s="4">
        <v>61.76</v>
      </c>
      <c r="F356" s="4">
        <v>51.33</v>
      </c>
      <c r="G356" s="4">
        <v>53.68</v>
      </c>
      <c r="H356" s="4">
        <v>118</v>
      </c>
      <c r="I356" s="4">
        <v>57.35</v>
      </c>
      <c r="J356" s="4">
        <v>15.47</v>
      </c>
      <c r="K356" s="4">
        <v>12.95</v>
      </c>
      <c r="L356" s="4">
        <v>8.8699999999999992</v>
      </c>
      <c r="M356" s="3">
        <v>19.510000000000002</v>
      </c>
      <c r="N356" s="4">
        <v>16.329999999999998</v>
      </c>
      <c r="O356" s="4">
        <v>11.19</v>
      </c>
      <c r="P356" s="4">
        <f>IF('Data 1Q Ahead Without Spaces'!T356&lt;5,0,IF('Data 1Q Ahead Without Spaces'!T356&lt;8,1,IF('Data 1Q Ahead Without Spaces'!T356&lt;11,2,IF('Data 1Q Ahead Without Spaces'!T356&lt;14,3,4))))</f>
        <v>0</v>
      </c>
      <c r="Q356" s="7">
        <v>338577.4</v>
      </c>
      <c r="R356" s="7">
        <f>VLOOKUP('Data 1Q Ahead Without Spaces'!W356,Industry!$A$1:$B$9,2,FALSE)</f>
        <v>0</v>
      </c>
    </row>
    <row r="357" spans="1:18" ht="14.25" customHeight="1" x14ac:dyDescent="0.35">
      <c r="A357" s="7">
        <f>IF('Data 1Q Ahead Without Spaces'!A357='Data 1Q Ahead Without Spaces'!A356,A356,A356+1)</f>
        <v>9</v>
      </c>
      <c r="B357" s="4">
        <v>-1.89</v>
      </c>
      <c r="C357" s="4">
        <v>0.82</v>
      </c>
      <c r="D357" s="4">
        <v>-2.1800000000000002</v>
      </c>
      <c r="E357" s="4">
        <v>68.37</v>
      </c>
      <c r="F357" s="4">
        <v>55.54</v>
      </c>
      <c r="G357" s="4">
        <v>59.03</v>
      </c>
      <c r="H357" s="4">
        <v>135</v>
      </c>
      <c r="I357" s="4">
        <v>55.42</v>
      </c>
      <c r="J357" s="4">
        <v>24.3</v>
      </c>
      <c r="K357" s="4">
        <v>19.13</v>
      </c>
      <c r="L357" s="4">
        <v>13.47</v>
      </c>
      <c r="M357" s="3">
        <v>27</v>
      </c>
      <c r="N357" s="4">
        <v>21.26</v>
      </c>
      <c r="O357" s="4">
        <v>14.96</v>
      </c>
      <c r="P357" s="4">
        <f>IF('Data 1Q Ahead Without Spaces'!T357&lt;5,0,IF('Data 1Q Ahead Without Spaces'!T357&lt;8,1,IF('Data 1Q Ahead Without Spaces'!T357&lt;11,2,IF('Data 1Q Ahead Without Spaces'!T357&lt;14,3,4))))</f>
        <v>0</v>
      </c>
      <c r="Q357" s="7">
        <v>343566.3</v>
      </c>
      <c r="R357" s="7">
        <f>VLOOKUP('Data 1Q Ahead Without Spaces'!W357,Industry!$A$1:$B$9,2,FALSE)</f>
        <v>0</v>
      </c>
    </row>
    <row r="358" spans="1:18" ht="14.25" customHeight="1" x14ac:dyDescent="0.35">
      <c r="A358" s="7">
        <f>IF('Data 1Q Ahead Without Spaces'!A358='Data 1Q Ahead Without Spaces'!A357,A357,A357+1)</f>
        <v>9</v>
      </c>
      <c r="B358" s="4">
        <v>-2.13</v>
      </c>
      <c r="C358" s="4">
        <v>0.76</v>
      </c>
      <c r="D358" s="4">
        <v>-2.4700000000000002</v>
      </c>
      <c r="E358" s="4">
        <v>47.02</v>
      </c>
      <c r="F358" s="4">
        <v>40.21</v>
      </c>
      <c r="G358" s="4">
        <v>39.85</v>
      </c>
      <c r="H358" s="4">
        <v>175</v>
      </c>
      <c r="I358" s="4">
        <v>56</v>
      </c>
      <c r="J358" s="4">
        <v>23.65</v>
      </c>
      <c r="K358" s="4">
        <v>19.11</v>
      </c>
      <c r="L358" s="4">
        <v>13.25</v>
      </c>
      <c r="M358" s="3">
        <v>23.77</v>
      </c>
      <c r="N358" s="4">
        <v>19.21</v>
      </c>
      <c r="O358" s="4">
        <v>13.31</v>
      </c>
      <c r="P358" s="4">
        <f>IF('Data 1Q Ahead Without Spaces'!T358&lt;5,0,IF('Data 1Q Ahead Without Spaces'!T358&lt;8,1,IF('Data 1Q Ahead Without Spaces'!T358&lt;11,2,IF('Data 1Q Ahead Without Spaces'!T358&lt;14,3,4))))</f>
        <v>0</v>
      </c>
      <c r="Q358" s="7">
        <v>382701.8</v>
      </c>
      <c r="R358" s="7">
        <f>VLOOKUP('Data 1Q Ahead Without Spaces'!W358,Industry!$A$1:$B$9,2,FALSE)</f>
        <v>0</v>
      </c>
    </row>
    <row r="359" spans="1:18" ht="14.25" customHeight="1" x14ac:dyDescent="0.35">
      <c r="A359" s="7">
        <f>IF('Data 1Q Ahead Without Spaces'!A359='Data 1Q Ahead Without Spaces'!A358,A358,A358+1)</f>
        <v>9</v>
      </c>
      <c r="B359" s="4">
        <v>-1.91</v>
      </c>
      <c r="C359" s="4">
        <v>0.82</v>
      </c>
      <c r="D359" s="4">
        <v>-2.27</v>
      </c>
      <c r="E359" s="4">
        <v>48.66</v>
      </c>
      <c r="F359" s="4">
        <v>40.79</v>
      </c>
      <c r="G359" s="4">
        <v>38.36</v>
      </c>
      <c r="H359" s="4">
        <v>169</v>
      </c>
      <c r="I359" s="4">
        <v>52.08</v>
      </c>
      <c r="J359" s="4">
        <v>22.99</v>
      </c>
      <c r="K359" s="4">
        <v>18.36</v>
      </c>
      <c r="L359" s="4">
        <v>11.98</v>
      </c>
      <c r="M359" s="3">
        <v>25.22</v>
      </c>
      <c r="N359" s="4">
        <v>20.14</v>
      </c>
      <c r="O359" s="4">
        <v>13.14</v>
      </c>
      <c r="P359" s="4">
        <f>IF('Data 1Q Ahead Without Spaces'!T359&lt;5,0,IF('Data 1Q Ahead Without Spaces'!T359&lt;8,1,IF('Data 1Q Ahead Without Spaces'!T359&lt;11,2,IF('Data 1Q Ahead Without Spaces'!T359&lt;14,3,4))))</f>
        <v>0</v>
      </c>
      <c r="Q359" s="7">
        <v>381726.1</v>
      </c>
      <c r="R359" s="7">
        <f>VLOOKUP('Data 1Q Ahead Without Spaces'!W359,Industry!$A$1:$B$9,2,FALSE)</f>
        <v>0</v>
      </c>
    </row>
    <row r="360" spans="1:18" ht="14.25" customHeight="1" x14ac:dyDescent="0.35">
      <c r="A360" s="7">
        <f>IF('Data 1Q Ahead Without Spaces'!A360='Data 1Q Ahead Without Spaces'!A359,A359,A359+1)</f>
        <v>9</v>
      </c>
      <c r="B360" s="4">
        <v>-1.99</v>
      </c>
      <c r="C360" s="4">
        <v>0.87</v>
      </c>
      <c r="D360" s="4">
        <v>-2.4</v>
      </c>
      <c r="E360" s="4">
        <v>45.17</v>
      </c>
      <c r="F360" s="4">
        <v>37.200000000000003</v>
      </c>
      <c r="G360" s="4">
        <v>36.299999999999997</v>
      </c>
      <c r="H360" s="4">
        <v>161</v>
      </c>
      <c r="I360" s="4">
        <v>53.15</v>
      </c>
      <c r="J360" s="4">
        <v>20.49</v>
      </c>
      <c r="K360" s="4">
        <v>16.22</v>
      </c>
      <c r="L360" s="4">
        <v>10.89</v>
      </c>
      <c r="M360" s="3">
        <v>26.31</v>
      </c>
      <c r="N360" s="4">
        <v>20.83</v>
      </c>
      <c r="O360" s="4">
        <v>13.98</v>
      </c>
      <c r="P360" s="4">
        <f>IF('Data 1Q Ahead Without Spaces'!T360&lt;5,0,IF('Data 1Q Ahead Without Spaces'!T360&lt;8,1,IF('Data 1Q Ahead Without Spaces'!T360&lt;11,2,IF('Data 1Q Ahead Without Spaces'!T360&lt;14,3,4))))</f>
        <v>0</v>
      </c>
      <c r="Q360" s="7">
        <v>329834.01500000001</v>
      </c>
      <c r="R360" s="7">
        <f>VLOOKUP('Data 1Q Ahead Without Spaces'!W360,Industry!$A$1:$B$9,2,FALSE)</f>
        <v>0</v>
      </c>
    </row>
    <row r="361" spans="1:18" ht="14.25" customHeight="1" x14ac:dyDescent="0.35">
      <c r="A361" s="7">
        <f>IF('Data 1Q Ahead Without Spaces'!A361='Data 1Q Ahead Without Spaces'!A360,A360,A360+1)</f>
        <v>9</v>
      </c>
      <c r="B361" s="4">
        <v>-1.9</v>
      </c>
      <c r="C361" s="4">
        <v>1.02</v>
      </c>
      <c r="D361" s="4">
        <v>-2.3199999999999998</v>
      </c>
      <c r="E361" s="4">
        <v>57.39</v>
      </c>
      <c r="F361" s="4">
        <v>48.19</v>
      </c>
      <c r="G361" s="4">
        <v>48</v>
      </c>
      <c r="H361" s="4">
        <v>162</v>
      </c>
      <c r="I361" s="4">
        <v>52.55</v>
      </c>
      <c r="J361" s="4">
        <v>19.87</v>
      </c>
      <c r="K361" s="4">
        <v>15.29</v>
      </c>
      <c r="L361" s="4">
        <v>10.44</v>
      </c>
      <c r="M361" s="3">
        <v>29.99</v>
      </c>
      <c r="N361" s="4">
        <v>23.07</v>
      </c>
      <c r="O361" s="4">
        <v>15.76</v>
      </c>
      <c r="P361" s="4">
        <f>IF('Data 1Q Ahead Without Spaces'!T361&lt;5,0,IF('Data 1Q Ahead Without Spaces'!T361&lt;8,1,IF('Data 1Q Ahead Without Spaces'!T361&lt;11,2,IF('Data 1Q Ahead Without Spaces'!T361&lt;14,3,4))))</f>
        <v>0</v>
      </c>
      <c r="Q361" s="7">
        <v>354392.05</v>
      </c>
      <c r="R361" s="7">
        <f>VLOOKUP('Data 1Q Ahead Without Spaces'!W361,Industry!$A$1:$B$9,2,FALSE)</f>
        <v>0</v>
      </c>
    </row>
    <row r="362" spans="1:18" ht="14.25" customHeight="1" x14ac:dyDescent="0.35">
      <c r="A362" s="7">
        <f>IF('Data 1Q Ahead Without Spaces'!A362='Data 1Q Ahead Without Spaces'!A361,A361,A361+1)</f>
        <v>9</v>
      </c>
      <c r="B362" s="4">
        <v>-1.93</v>
      </c>
      <c r="C362" s="4">
        <v>1.19</v>
      </c>
      <c r="D362" s="4">
        <v>-2.38</v>
      </c>
      <c r="E362" s="4">
        <v>38.43</v>
      </c>
      <c r="F362" s="4">
        <v>31.84</v>
      </c>
      <c r="G362" s="4">
        <v>31.25</v>
      </c>
      <c r="H362" s="4">
        <v>211</v>
      </c>
      <c r="I362" s="4">
        <v>51.01</v>
      </c>
      <c r="J362" s="4">
        <v>30.67</v>
      </c>
      <c r="K362" s="4">
        <v>22.66</v>
      </c>
      <c r="L362" s="4">
        <v>15.65</v>
      </c>
      <c r="M362" s="3">
        <v>35.36</v>
      </c>
      <c r="N362" s="4">
        <v>26.12</v>
      </c>
      <c r="O362" s="4">
        <v>18.04</v>
      </c>
      <c r="P362" s="4">
        <f>IF('Data 1Q Ahead Without Spaces'!T362&lt;5,0,IF('Data 1Q Ahead Without Spaces'!T362&lt;8,1,IF('Data 1Q Ahead Without Spaces'!T362&lt;11,2,IF('Data 1Q Ahead Without Spaces'!T362&lt;14,3,4))))</f>
        <v>0</v>
      </c>
      <c r="Q362" s="7">
        <v>353460.36</v>
      </c>
      <c r="R362" s="7">
        <f>VLOOKUP('Data 1Q Ahead Without Spaces'!W362,Industry!$A$1:$B$9,2,FALSE)</f>
        <v>0</v>
      </c>
    </row>
    <row r="363" spans="1:18" ht="14.25" customHeight="1" x14ac:dyDescent="0.35">
      <c r="A363" s="7">
        <f>IF('Data 1Q Ahead Without Spaces'!A363='Data 1Q Ahead Without Spaces'!A362,A362,A362+1)</f>
        <v>9</v>
      </c>
      <c r="B363" s="4">
        <v>-2.54</v>
      </c>
      <c r="C363" s="4">
        <v>1.94</v>
      </c>
      <c r="D363" s="4">
        <v>-3.37</v>
      </c>
      <c r="E363" s="4">
        <v>-2.27</v>
      </c>
      <c r="F363" s="4">
        <v>-9.48</v>
      </c>
      <c r="G363" s="4">
        <v>-8.31</v>
      </c>
      <c r="H363" s="4">
        <v>247</v>
      </c>
      <c r="I363" s="4">
        <v>45.9</v>
      </c>
      <c r="J363" s="4">
        <v>34.72</v>
      </c>
      <c r="K363" s="4">
        <v>24.1</v>
      </c>
      <c r="L363" s="4">
        <v>15.94</v>
      </c>
      <c r="M363" s="3">
        <v>44.07</v>
      </c>
      <c r="N363" s="4">
        <v>30.59</v>
      </c>
      <c r="O363" s="4">
        <v>20.23</v>
      </c>
      <c r="P363" s="4">
        <f>IF('Data 1Q Ahead Without Spaces'!T363&lt;5,0,IF('Data 1Q Ahead Without Spaces'!T363&lt;8,1,IF('Data 1Q Ahead Without Spaces'!T363&lt;11,2,IF('Data 1Q Ahead Without Spaces'!T363&lt;14,3,4))))</f>
        <v>0</v>
      </c>
      <c r="Q363" s="7">
        <v>439679</v>
      </c>
      <c r="R363" s="7">
        <f>VLOOKUP('Data 1Q Ahead Without Spaces'!W363,Industry!$A$1:$B$9,2,FALSE)</f>
        <v>0</v>
      </c>
    </row>
    <row r="364" spans="1:18" ht="14.25" customHeight="1" x14ac:dyDescent="0.35">
      <c r="A364" s="7">
        <f>IF('Data 1Q Ahead Without Spaces'!A364='Data 1Q Ahead Without Spaces'!A363,A363,A363+1)</f>
        <v>9</v>
      </c>
      <c r="B364" s="4">
        <v>-2.52</v>
      </c>
      <c r="C364" s="4">
        <v>2.13</v>
      </c>
      <c r="D364" s="4">
        <v>-3.36</v>
      </c>
      <c r="E364" s="4">
        <v>29.13</v>
      </c>
      <c r="F364" s="4">
        <v>23.69</v>
      </c>
      <c r="G364" s="4">
        <v>23.27</v>
      </c>
      <c r="H364" s="4">
        <v>249</v>
      </c>
      <c r="I364" s="4">
        <v>44.79</v>
      </c>
      <c r="J364" s="4">
        <v>35.92</v>
      </c>
      <c r="K364" s="4">
        <v>23.98</v>
      </c>
      <c r="L364" s="4">
        <v>16.09</v>
      </c>
      <c r="M364" s="3">
        <v>49.8</v>
      </c>
      <c r="N364" s="4">
        <v>33.24</v>
      </c>
      <c r="O364" s="4">
        <v>22.31</v>
      </c>
      <c r="P364" s="4">
        <f>IF('Data 1Q Ahead Without Spaces'!T364&lt;5,0,IF('Data 1Q Ahead Without Spaces'!T364&lt;8,1,IF('Data 1Q Ahead Without Spaces'!T364&lt;11,2,IF('Data 1Q Ahead Without Spaces'!T364&lt;14,3,4))))</f>
        <v>0</v>
      </c>
      <c r="Q364" s="7">
        <v>434660.1</v>
      </c>
      <c r="R364" s="7">
        <f>VLOOKUP('Data 1Q Ahead Without Spaces'!W364,Industry!$A$1:$B$9,2,FALSE)</f>
        <v>0</v>
      </c>
    </row>
    <row r="365" spans="1:18" ht="14.25" customHeight="1" x14ac:dyDescent="0.35">
      <c r="A365" s="7">
        <f>IF('Data 1Q Ahead Without Spaces'!A365='Data 1Q Ahead Without Spaces'!A364,A364,A364+1)</f>
        <v>10</v>
      </c>
      <c r="B365" s="4">
        <v>5.54</v>
      </c>
      <c r="C365" s="4">
        <v>57.41</v>
      </c>
      <c r="D365" s="4">
        <v>56.45</v>
      </c>
      <c r="E365" s="4">
        <v>4.13</v>
      </c>
      <c r="F365" s="4">
        <v>-0.53</v>
      </c>
      <c r="G365" s="4">
        <v>1</v>
      </c>
      <c r="H365" s="4">
        <v>15</v>
      </c>
      <c r="I365" s="4">
        <v>88.36</v>
      </c>
      <c r="J365" s="4">
        <v>28.41</v>
      </c>
      <c r="K365" s="4">
        <v>22.07</v>
      </c>
      <c r="L365" s="4">
        <v>25.28</v>
      </c>
      <c r="M365" s="3">
        <v>28.73</v>
      </c>
      <c r="N365" s="4">
        <v>22.32</v>
      </c>
      <c r="O365" s="4">
        <v>25.57</v>
      </c>
      <c r="P365" s="4">
        <f>IF('Data 1Q Ahead Without Spaces'!T365&lt;5,0,IF('Data 1Q Ahead Without Spaces'!T365&lt;8,1,IF('Data 1Q Ahead Without Spaces'!T365&lt;11,2,IF('Data 1Q Ahead Without Spaces'!T365&lt;14,3,4))))</f>
        <v>2</v>
      </c>
      <c r="Q365" s="7">
        <v>1885.6809000000001</v>
      </c>
      <c r="R365" s="7">
        <f>VLOOKUP('Data 1Q Ahead Without Spaces'!W365,Industry!$A$1:$B$9,2,FALSE)</f>
        <v>7</v>
      </c>
    </row>
    <row r="366" spans="1:18" ht="14.25" customHeight="1" x14ac:dyDescent="0.35">
      <c r="A366" s="7">
        <f>IF('Data 1Q Ahead Without Spaces'!A366='Data 1Q Ahead Without Spaces'!A365,A365,A365+1)</f>
        <v>10</v>
      </c>
      <c r="B366" s="4">
        <v>4.04</v>
      </c>
      <c r="C366" s="4">
        <v>15.68</v>
      </c>
      <c r="D366" s="4">
        <v>14.49</v>
      </c>
      <c r="E366" s="4">
        <v>5</v>
      </c>
      <c r="F366" s="4">
        <v>2.44</v>
      </c>
      <c r="G366" s="4">
        <v>1.72</v>
      </c>
      <c r="H366" s="4">
        <v>18</v>
      </c>
      <c r="I366" s="4">
        <v>48.67</v>
      </c>
      <c r="J366" s="4">
        <v>48.34</v>
      </c>
      <c r="K366" s="4">
        <v>32.36</v>
      </c>
      <c r="L366" s="4">
        <v>23.82</v>
      </c>
      <c r="M366" s="3">
        <v>49.41</v>
      </c>
      <c r="N366" s="4">
        <v>33.07</v>
      </c>
      <c r="O366" s="4">
        <v>24.34</v>
      </c>
      <c r="P366" s="4">
        <f>IF('Data 1Q Ahead Without Spaces'!T366&lt;5,0,IF('Data 1Q Ahead Without Spaces'!T366&lt;8,1,IF('Data 1Q Ahead Without Spaces'!T366&lt;11,2,IF('Data 1Q Ahead Without Spaces'!T366&lt;14,3,4))))</f>
        <v>2</v>
      </c>
      <c r="Q366" s="7">
        <v>2144.8429999999998</v>
      </c>
      <c r="R366" s="7">
        <f>VLOOKUP('Data 1Q Ahead Without Spaces'!W366,Industry!$A$1:$B$9,2,FALSE)</f>
        <v>7</v>
      </c>
    </row>
    <row r="367" spans="1:18" ht="14.25" customHeight="1" x14ac:dyDescent="0.35">
      <c r="A367" s="7">
        <f>IF('Data 1Q Ahead Without Spaces'!A367='Data 1Q Ahead Without Spaces'!A366,A366,A366+1)</f>
        <v>10</v>
      </c>
      <c r="B367" s="4">
        <v>3.8</v>
      </c>
      <c r="C367" s="4">
        <v>9</v>
      </c>
      <c r="D367" s="4">
        <v>8.7899999999999991</v>
      </c>
      <c r="E367" s="4">
        <v>8.1300000000000008</v>
      </c>
      <c r="F367" s="4">
        <v>6.31</v>
      </c>
      <c r="G367" s="4">
        <v>5.25</v>
      </c>
      <c r="H367" s="4">
        <v>16</v>
      </c>
      <c r="I367" s="4">
        <v>54.43</v>
      </c>
      <c r="J367" s="4">
        <v>47.6</v>
      </c>
      <c r="K367" s="4">
        <v>32.090000000000003</v>
      </c>
      <c r="L367" s="4">
        <v>26.17</v>
      </c>
      <c r="M367" s="3">
        <v>48.35</v>
      </c>
      <c r="N367" s="4">
        <v>32.590000000000003</v>
      </c>
      <c r="O367" s="4">
        <v>26.58</v>
      </c>
      <c r="P367" s="4">
        <f>IF('Data 1Q Ahead Without Spaces'!T367&lt;5,0,IF('Data 1Q Ahead Without Spaces'!T367&lt;8,1,IF('Data 1Q Ahead Without Spaces'!T367&lt;11,2,IF('Data 1Q Ahead Without Spaces'!T367&lt;14,3,4))))</f>
        <v>2</v>
      </c>
      <c r="Q367" s="7">
        <v>2057.6170000000002</v>
      </c>
      <c r="R367" s="7">
        <f>VLOOKUP('Data 1Q Ahead Without Spaces'!W367,Industry!$A$1:$B$9,2,FALSE)</f>
        <v>7</v>
      </c>
    </row>
    <row r="368" spans="1:18" ht="14.25" customHeight="1" x14ac:dyDescent="0.35">
      <c r="A368" s="7">
        <f>IF('Data 1Q Ahead Without Spaces'!A368='Data 1Q Ahead Without Spaces'!A367,A367,A367+1)</f>
        <v>10</v>
      </c>
      <c r="B368" s="4">
        <v>3.8</v>
      </c>
      <c r="C368" s="4">
        <v>9.25</v>
      </c>
      <c r="D368" s="4">
        <v>9.01</v>
      </c>
      <c r="E368" s="4">
        <v>3.44</v>
      </c>
      <c r="F368" s="4">
        <v>1.75</v>
      </c>
      <c r="G368" s="4">
        <v>0.75</v>
      </c>
      <c r="H368" s="4">
        <v>16</v>
      </c>
      <c r="I368" s="4">
        <v>47.58</v>
      </c>
      <c r="J368" s="4">
        <v>55.32</v>
      </c>
      <c r="K368" s="4">
        <v>35.369999999999997</v>
      </c>
      <c r="L368" s="4">
        <v>26.61</v>
      </c>
      <c r="M368" s="3">
        <v>56.39</v>
      </c>
      <c r="N368" s="4">
        <v>36.06</v>
      </c>
      <c r="O368" s="4">
        <v>27.13</v>
      </c>
      <c r="P368" s="4">
        <f>IF('Data 1Q Ahead Without Spaces'!T368&lt;5,0,IF('Data 1Q Ahead Without Spaces'!T368&lt;8,1,IF('Data 1Q Ahead Without Spaces'!T368&lt;11,2,IF('Data 1Q Ahead Without Spaces'!T368&lt;14,3,4))))</f>
        <v>2</v>
      </c>
      <c r="Q368" s="7">
        <v>2043.9567999999999</v>
      </c>
      <c r="R368" s="7">
        <f>VLOOKUP('Data 1Q Ahead Without Spaces'!W368,Industry!$A$1:$B$9,2,FALSE)</f>
        <v>7</v>
      </c>
    </row>
    <row r="369" spans="1:18" ht="14.25" customHeight="1" x14ac:dyDescent="0.35">
      <c r="A369" s="7">
        <f>IF('Data 1Q Ahead Without Spaces'!A369='Data 1Q Ahead Without Spaces'!A368,A368,A368+1)</f>
        <v>10</v>
      </c>
      <c r="B369" s="4">
        <v>4.2699999999999996</v>
      </c>
      <c r="C369" s="4">
        <v>9.94</v>
      </c>
      <c r="D369" s="4">
        <v>9.58</v>
      </c>
      <c r="E369" s="4">
        <v>5</v>
      </c>
      <c r="F369" s="4">
        <v>2.15</v>
      </c>
      <c r="G369" s="4">
        <v>2</v>
      </c>
      <c r="H369" s="4">
        <v>20</v>
      </c>
      <c r="I369" s="4">
        <v>44.22</v>
      </c>
      <c r="J369" s="4">
        <v>67.709999999999994</v>
      </c>
      <c r="K369" s="4">
        <v>39.619999999999997</v>
      </c>
      <c r="L369" s="4">
        <v>30.26</v>
      </c>
      <c r="M369" s="3">
        <v>70.91</v>
      </c>
      <c r="N369" s="4">
        <v>41.49</v>
      </c>
      <c r="O369" s="4">
        <v>31.69</v>
      </c>
      <c r="P369" s="4">
        <f>IF('Data 1Q Ahead Without Spaces'!T369&lt;5,0,IF('Data 1Q Ahead Without Spaces'!T369&lt;8,1,IF('Data 1Q Ahead Without Spaces'!T369&lt;11,2,IF('Data 1Q Ahead Without Spaces'!T369&lt;14,3,4))))</f>
        <v>2</v>
      </c>
      <c r="Q369" s="7">
        <v>2678.4611</v>
      </c>
      <c r="R369" s="7">
        <f>VLOOKUP('Data 1Q Ahead Without Spaces'!W369,Industry!$A$1:$B$9,2,FALSE)</f>
        <v>7</v>
      </c>
    </row>
    <row r="370" spans="1:18" ht="14.25" customHeight="1" x14ac:dyDescent="0.35">
      <c r="A370" s="7">
        <f>IF('Data 1Q Ahead Without Spaces'!A370='Data 1Q Ahead Without Spaces'!A369,A369,A369+1)</f>
        <v>10</v>
      </c>
      <c r="B370" s="4">
        <v>2.97</v>
      </c>
      <c r="C370" s="4">
        <v>5.95</v>
      </c>
      <c r="D370" s="4">
        <v>5.56</v>
      </c>
      <c r="E370" s="4">
        <v>13.31</v>
      </c>
      <c r="F370" s="4">
        <v>9.6199999999999992</v>
      </c>
      <c r="G370" s="4">
        <v>8.3800000000000008</v>
      </c>
      <c r="H370" s="4">
        <v>13</v>
      </c>
      <c r="I370" s="4">
        <v>43.16</v>
      </c>
      <c r="J370" s="4">
        <v>59.73</v>
      </c>
      <c r="K370" s="4">
        <v>36.82</v>
      </c>
      <c r="L370" s="4">
        <v>26.05</v>
      </c>
      <c r="M370" s="3">
        <v>62.2</v>
      </c>
      <c r="N370" s="4">
        <v>38.35</v>
      </c>
      <c r="O370" s="4">
        <v>27.13</v>
      </c>
      <c r="P370" s="4">
        <f>IF('Data 1Q Ahead Without Spaces'!T370&lt;5,0,IF('Data 1Q Ahead Without Spaces'!T370&lt;8,1,IF('Data 1Q Ahead Without Spaces'!T370&lt;11,2,IF('Data 1Q Ahead Without Spaces'!T370&lt;14,3,4))))</f>
        <v>2</v>
      </c>
      <c r="Q370" s="7">
        <v>4095.9486000000002</v>
      </c>
      <c r="R370" s="7">
        <f>VLOOKUP('Data 1Q Ahead Without Spaces'!W370,Industry!$A$1:$B$9,2,FALSE)</f>
        <v>7</v>
      </c>
    </row>
    <row r="371" spans="1:18" ht="14.25" customHeight="1" x14ac:dyDescent="0.35">
      <c r="A371" s="7">
        <f>IF('Data 1Q Ahead Without Spaces'!A371='Data 1Q Ahead Without Spaces'!A370,A370,A370+1)</f>
        <v>10</v>
      </c>
      <c r="B371" s="4">
        <v>2.25</v>
      </c>
      <c r="C371" s="4">
        <v>4.46</v>
      </c>
      <c r="D371" s="4">
        <v>3.87</v>
      </c>
      <c r="E371" s="4">
        <v>14.27</v>
      </c>
      <c r="F371" s="4">
        <v>12.2</v>
      </c>
      <c r="G371" s="4">
        <v>10.27</v>
      </c>
      <c r="H371" s="4">
        <v>15</v>
      </c>
      <c r="I371" s="4">
        <v>45.1</v>
      </c>
      <c r="J371" s="4">
        <v>53.37</v>
      </c>
      <c r="K371" s="4">
        <v>34.270000000000003</v>
      </c>
      <c r="L371" s="4">
        <v>24.07</v>
      </c>
      <c r="M371" s="3">
        <v>55.75</v>
      </c>
      <c r="N371" s="4">
        <v>35.799999999999997</v>
      </c>
      <c r="O371" s="4">
        <v>25.14</v>
      </c>
      <c r="P371" s="4">
        <f>IF('Data 1Q Ahead Without Spaces'!T371&lt;5,0,IF('Data 1Q Ahead Without Spaces'!T371&lt;8,1,IF('Data 1Q Ahead Without Spaces'!T371&lt;11,2,IF('Data 1Q Ahead Without Spaces'!T371&lt;14,3,4))))</f>
        <v>2</v>
      </c>
      <c r="Q371" s="7">
        <v>4708.2925999999998</v>
      </c>
      <c r="R371" s="7">
        <f>VLOOKUP('Data 1Q Ahead Without Spaces'!W371,Industry!$A$1:$B$9,2,FALSE)</f>
        <v>7</v>
      </c>
    </row>
    <row r="372" spans="1:18" ht="14.25" customHeight="1" thickBot="1" x14ac:dyDescent="0.4">
      <c r="A372" s="7">
        <f>IF('Data 1Q Ahead Without Spaces'!A372='Data 1Q Ahead Without Spaces'!A371,A371,A371+1)</f>
        <v>10</v>
      </c>
      <c r="B372" s="4">
        <v>1.48</v>
      </c>
      <c r="C372" s="4">
        <v>2.89</v>
      </c>
      <c r="D372" s="4">
        <v>2.23</v>
      </c>
      <c r="E372" s="4">
        <v>15.94</v>
      </c>
      <c r="F372" s="4">
        <v>12.81</v>
      </c>
      <c r="G372" s="4">
        <v>11.81</v>
      </c>
      <c r="H372" s="4">
        <v>16</v>
      </c>
      <c r="I372" s="4">
        <v>45.62</v>
      </c>
      <c r="J372" s="4">
        <v>51.65</v>
      </c>
      <c r="K372" s="4">
        <v>33.58</v>
      </c>
      <c r="L372" s="4">
        <v>23.56</v>
      </c>
      <c r="M372" s="3">
        <v>53.8</v>
      </c>
      <c r="N372" s="4">
        <v>34.979999999999997</v>
      </c>
      <c r="O372" s="4">
        <v>24.55</v>
      </c>
      <c r="P372" s="4">
        <f>IF('Data 1Q Ahead Without Spaces'!T372&lt;5,0,IF('Data 1Q Ahead Without Spaces'!T372&lt;8,1,IF('Data 1Q Ahead Without Spaces'!T372&lt;11,2,IF('Data 1Q Ahead Without Spaces'!T372&lt;14,3,4))))</f>
        <v>2</v>
      </c>
      <c r="Q372" s="7">
        <v>4626.9211999999998</v>
      </c>
      <c r="R372" s="7">
        <f>VLOOKUP('Data 1Q Ahead Without Spaces'!W372,Industry!$A$1:$B$9,2,FALSE)</f>
        <v>7</v>
      </c>
    </row>
    <row r="373" spans="1:18" ht="46.5" customHeight="1" thickBot="1" x14ac:dyDescent="0.4">
      <c r="A373" s="7">
        <f>IF('Data 1Q Ahead Without Spaces'!A373='Data 1Q Ahead Without Spaces'!A372,A372,A372+1)</f>
        <v>10</v>
      </c>
      <c r="B373" s="2">
        <v>0.88</v>
      </c>
      <c r="C373" s="2">
        <v>1.76</v>
      </c>
      <c r="D373" s="2">
        <v>1.19</v>
      </c>
      <c r="E373" s="2">
        <v>23.38</v>
      </c>
      <c r="F373" s="2">
        <v>19.190000000000001</v>
      </c>
      <c r="G373" s="2">
        <v>18.690000000000001</v>
      </c>
      <c r="H373" s="2">
        <v>16</v>
      </c>
      <c r="I373" s="2">
        <v>46.38</v>
      </c>
      <c r="J373" s="2">
        <v>46.85</v>
      </c>
      <c r="K373" s="2">
        <v>31.51</v>
      </c>
      <c r="L373" s="4">
        <v>21.73</v>
      </c>
      <c r="M373" s="3">
        <v>48.69</v>
      </c>
      <c r="N373" s="4">
        <v>32.75</v>
      </c>
      <c r="O373" s="4">
        <v>22.58</v>
      </c>
      <c r="P373" s="4">
        <f>IF('Data 1Q Ahead Without Spaces'!T373&lt;5,0,IF('Data 1Q Ahead Without Spaces'!T373&lt;8,1,IF('Data 1Q Ahead Without Spaces'!T373&lt;11,2,IF('Data 1Q Ahead Without Spaces'!T373&lt;14,3,4))))</f>
        <v>2</v>
      </c>
      <c r="Q373" s="7">
        <v>5256.2822999999999</v>
      </c>
      <c r="R373" s="7">
        <f>VLOOKUP('Data 1Q Ahead Without Spaces'!W373,Industry!$A$1:$B$9,2,FALSE)</f>
        <v>7</v>
      </c>
    </row>
    <row r="374" spans="1:18" ht="46.5" customHeight="1" thickBot="1" x14ac:dyDescent="0.4">
      <c r="A374" s="7">
        <f>IF('Data 1Q Ahead Without Spaces'!A374='Data 1Q Ahead Without Spaces'!A373,A373,A373+1)</f>
        <v>10</v>
      </c>
      <c r="B374" s="2">
        <v>0.09</v>
      </c>
      <c r="C374" s="2">
        <v>1.02</v>
      </c>
      <c r="D374" s="2">
        <v>0.11</v>
      </c>
      <c r="E374" s="2">
        <v>30.79</v>
      </c>
      <c r="F374" s="2">
        <v>25.93</v>
      </c>
      <c r="G374" s="2">
        <v>25.57</v>
      </c>
      <c r="H374" s="2">
        <v>14</v>
      </c>
      <c r="I374" s="2">
        <v>51.39</v>
      </c>
      <c r="J374" s="2">
        <v>31.43</v>
      </c>
      <c r="K374" s="2">
        <v>23.7</v>
      </c>
      <c r="L374" s="4">
        <v>16.21</v>
      </c>
      <c r="M374" s="3">
        <v>32.65</v>
      </c>
      <c r="N374" s="4">
        <v>24.61</v>
      </c>
      <c r="O374" s="4">
        <v>16.829999999999998</v>
      </c>
      <c r="P374" s="4">
        <f>IF('Data 1Q Ahead Without Spaces'!T374&lt;5,0,IF('Data 1Q Ahead Without Spaces'!T374&lt;8,1,IF('Data 1Q Ahead Without Spaces'!T374&lt;11,2,IF('Data 1Q Ahead Without Spaces'!T374&lt;14,3,4))))</f>
        <v>2</v>
      </c>
      <c r="Q374" s="7">
        <v>7434.7181</v>
      </c>
      <c r="R374" s="7">
        <f>VLOOKUP('Data 1Q Ahead Without Spaces'!W374,Industry!$A$1:$B$9,2,FALSE)</f>
        <v>7</v>
      </c>
    </row>
    <row r="375" spans="1:18" ht="46.5" customHeight="1" thickBot="1" x14ac:dyDescent="0.4">
      <c r="A375" s="7">
        <f>IF('Data 1Q Ahead Without Spaces'!A375='Data 1Q Ahead Without Spaces'!A374,A374,A374+1)</f>
        <v>10</v>
      </c>
      <c r="B375" s="2">
        <v>-0.12</v>
      </c>
      <c r="C375" s="2">
        <v>0.85</v>
      </c>
      <c r="D375" s="2">
        <v>-0.15</v>
      </c>
      <c r="E375" s="2">
        <v>28.54</v>
      </c>
      <c r="F375" s="2">
        <v>23.77</v>
      </c>
      <c r="G375" s="2">
        <v>23.15</v>
      </c>
      <c r="H375" s="2">
        <v>13</v>
      </c>
      <c r="I375" s="2">
        <v>53.03</v>
      </c>
      <c r="J375" s="2">
        <v>22.72</v>
      </c>
      <c r="K375" s="2">
        <v>17.57</v>
      </c>
      <c r="L375" s="4">
        <v>12.05</v>
      </c>
      <c r="M375" s="3">
        <v>29.31</v>
      </c>
      <c r="N375" s="4">
        <v>22.67</v>
      </c>
      <c r="O375" s="4">
        <v>15.54</v>
      </c>
      <c r="P375" s="4">
        <f>IF('Data 1Q Ahead Without Spaces'!T375&lt;5,0,IF('Data 1Q Ahead Without Spaces'!T375&lt;8,1,IF('Data 1Q Ahead Without Spaces'!T375&lt;11,2,IF('Data 1Q Ahead Without Spaces'!T375&lt;14,3,4))))</f>
        <v>2</v>
      </c>
      <c r="Q375" s="7">
        <v>9072.8634000000002</v>
      </c>
      <c r="R375" s="7">
        <f>VLOOKUP('Data 1Q Ahead Without Spaces'!W375,Industry!$A$1:$B$9,2,FALSE)</f>
        <v>7</v>
      </c>
    </row>
    <row r="376" spans="1:18" ht="46.5" customHeight="1" thickBot="1" x14ac:dyDescent="0.4">
      <c r="A376" s="7">
        <f>IF('Data 1Q Ahead Without Spaces'!A376='Data 1Q Ahead Without Spaces'!A375,A375,A375+1)</f>
        <v>10</v>
      </c>
      <c r="B376" s="2">
        <v>-0.36</v>
      </c>
      <c r="C376" s="2">
        <v>0.55000000000000004</v>
      </c>
      <c r="D376" s="2">
        <v>-0.44</v>
      </c>
      <c r="E376" s="2">
        <v>33.69</v>
      </c>
      <c r="F376" s="2">
        <v>28.08</v>
      </c>
      <c r="G376" s="2">
        <v>28.77</v>
      </c>
      <c r="H376" s="2">
        <v>13</v>
      </c>
      <c r="I376" s="2">
        <v>53.77</v>
      </c>
      <c r="J376" s="2">
        <v>14.66</v>
      </c>
      <c r="K376" s="2">
        <v>12.11</v>
      </c>
      <c r="L376" s="4">
        <v>7.9</v>
      </c>
      <c r="M376" s="3">
        <v>21.03</v>
      </c>
      <c r="N376" s="4">
        <v>17.38</v>
      </c>
      <c r="O376" s="4">
        <v>11.34</v>
      </c>
      <c r="P376" s="4">
        <f>IF('Data 1Q Ahead Without Spaces'!T376&lt;5,0,IF('Data 1Q Ahead Without Spaces'!T376&lt;8,1,IF('Data 1Q Ahead Without Spaces'!T376&lt;11,2,IF('Data 1Q Ahead Without Spaces'!T376&lt;14,3,4))))</f>
        <v>2</v>
      </c>
      <c r="Q376" s="7">
        <v>8375.6342000000004</v>
      </c>
      <c r="R376" s="7">
        <f>VLOOKUP('Data 1Q Ahead Without Spaces'!W376,Industry!$A$1:$B$9,2,FALSE)</f>
        <v>7</v>
      </c>
    </row>
    <row r="377" spans="1:18" ht="46.5" customHeight="1" thickBot="1" x14ac:dyDescent="0.4">
      <c r="A377" s="7">
        <f>IF('Data 1Q Ahead Without Spaces'!A377='Data 1Q Ahead Without Spaces'!A376,A376,A376+1)</f>
        <v>10</v>
      </c>
      <c r="B377" s="2">
        <v>-0.32</v>
      </c>
      <c r="C377" s="2">
        <v>1.28</v>
      </c>
      <c r="D377" s="2">
        <v>-0.38</v>
      </c>
      <c r="E377" s="2">
        <v>43.54</v>
      </c>
      <c r="F377" s="2">
        <v>36.54</v>
      </c>
      <c r="G377" s="2">
        <v>38.08</v>
      </c>
      <c r="H377" s="2">
        <v>13</v>
      </c>
      <c r="I377" s="2">
        <v>49.1</v>
      </c>
      <c r="J377" s="2">
        <v>43.99</v>
      </c>
      <c r="K377" s="2">
        <v>29.45</v>
      </c>
      <c r="L377" s="4">
        <v>21.6</v>
      </c>
      <c r="M377" s="3">
        <v>49.35</v>
      </c>
      <c r="N377" s="4">
        <v>33.049999999999997</v>
      </c>
      <c r="O377" s="4">
        <v>24.24</v>
      </c>
      <c r="P377" s="4">
        <f>IF('Data 1Q Ahead Without Spaces'!T377&lt;5,0,IF('Data 1Q Ahead Without Spaces'!T377&lt;8,1,IF('Data 1Q Ahead Without Spaces'!T377&lt;11,2,IF('Data 1Q Ahead Without Spaces'!T377&lt;14,3,4))))</f>
        <v>2</v>
      </c>
      <c r="Q377" s="7">
        <v>10626.399799999999</v>
      </c>
      <c r="R377" s="7">
        <f>VLOOKUP('Data 1Q Ahead Without Spaces'!W377,Industry!$A$1:$B$9,2,FALSE)</f>
        <v>7</v>
      </c>
    </row>
    <row r="378" spans="1:18" ht="46.5" customHeight="1" thickBot="1" x14ac:dyDescent="0.4">
      <c r="A378" s="7">
        <f>IF('Data 1Q Ahead Without Spaces'!A378='Data 1Q Ahead Without Spaces'!A377,A377,A377+1)</f>
        <v>10</v>
      </c>
      <c r="B378" s="2">
        <v>-0.48</v>
      </c>
      <c r="C378" s="2">
        <v>1.1499999999999999</v>
      </c>
      <c r="D378" s="2">
        <v>-0.56000000000000005</v>
      </c>
      <c r="E378" s="2">
        <v>23.53</v>
      </c>
      <c r="F378" s="2">
        <v>19.63</v>
      </c>
      <c r="G378" s="2">
        <v>21.17</v>
      </c>
      <c r="H378" s="2">
        <v>30</v>
      </c>
      <c r="I378" s="2">
        <v>48.54</v>
      </c>
      <c r="J378" s="2">
        <v>43.39</v>
      </c>
      <c r="K378" s="2">
        <v>29.25</v>
      </c>
      <c r="L378" s="4">
        <v>21.15</v>
      </c>
      <c r="M378" s="3">
        <v>48.35</v>
      </c>
      <c r="N378" s="4">
        <v>32.590000000000003</v>
      </c>
      <c r="O378" s="4">
        <v>23.57</v>
      </c>
      <c r="P378" s="4">
        <f>IF('Data 1Q Ahead Without Spaces'!T378&lt;5,0,IF('Data 1Q Ahead Without Spaces'!T378&lt;8,1,IF('Data 1Q Ahead Without Spaces'!T378&lt;11,2,IF('Data 1Q Ahead Without Spaces'!T378&lt;14,3,4))))</f>
        <v>2</v>
      </c>
      <c r="Q378" s="7">
        <v>12638.3508</v>
      </c>
      <c r="R378" s="7">
        <f>VLOOKUP('Data 1Q Ahead Without Spaces'!W378,Industry!$A$1:$B$9,2,FALSE)</f>
        <v>7</v>
      </c>
    </row>
    <row r="379" spans="1:18" ht="46.5" customHeight="1" thickBot="1" x14ac:dyDescent="0.4">
      <c r="A379" s="7">
        <f>IF('Data 1Q Ahead Without Spaces'!A379='Data 1Q Ahead Without Spaces'!A378,A378,A378+1)</f>
        <v>10</v>
      </c>
      <c r="B379" s="2">
        <v>-0.59</v>
      </c>
      <c r="C379" s="2">
        <v>0.85</v>
      </c>
      <c r="D379" s="2">
        <v>-0.66</v>
      </c>
      <c r="E379" s="2">
        <v>23.89</v>
      </c>
      <c r="F379" s="2">
        <v>19.149999999999999</v>
      </c>
      <c r="G379" s="2">
        <v>21.78</v>
      </c>
      <c r="H379" s="2">
        <v>27</v>
      </c>
      <c r="I379" s="2">
        <v>54.21</v>
      </c>
      <c r="J379" s="2">
        <v>35.700000000000003</v>
      </c>
      <c r="K379" s="2">
        <v>26.16</v>
      </c>
      <c r="L379" s="4">
        <v>19.440000000000001</v>
      </c>
      <c r="M379" s="3">
        <v>36.479999999999997</v>
      </c>
      <c r="N379" s="4">
        <v>26.73</v>
      </c>
      <c r="O379" s="4">
        <v>19.87</v>
      </c>
      <c r="P379" s="4">
        <f>IF('Data 1Q Ahead Without Spaces'!T379&lt;5,0,IF('Data 1Q Ahead Without Spaces'!T379&lt;8,1,IF('Data 1Q Ahead Without Spaces'!T379&lt;11,2,IF('Data 1Q Ahead Without Spaces'!T379&lt;14,3,4))))</f>
        <v>2</v>
      </c>
      <c r="Q379" s="7">
        <v>15322.5383</v>
      </c>
      <c r="R379" s="7">
        <f>VLOOKUP('Data 1Q Ahead Without Spaces'!W379,Industry!$A$1:$B$9,2,FALSE)</f>
        <v>7</v>
      </c>
    </row>
    <row r="380" spans="1:18" ht="46.5" customHeight="1" thickBot="1" x14ac:dyDescent="0.4">
      <c r="A380" s="7">
        <f>IF('Data 1Q Ahead Without Spaces'!A380='Data 1Q Ahead Without Spaces'!A379,A379,A379+1)</f>
        <v>10</v>
      </c>
      <c r="B380" s="2">
        <v>-0.66</v>
      </c>
      <c r="C380" s="2">
        <v>0.66</v>
      </c>
      <c r="D380" s="2">
        <v>-0.73</v>
      </c>
      <c r="E380" s="2">
        <v>38.130000000000003</v>
      </c>
      <c r="F380" s="2">
        <v>35.54</v>
      </c>
      <c r="G380" s="2">
        <v>35.75</v>
      </c>
      <c r="H380" s="2">
        <v>24</v>
      </c>
      <c r="I380" s="2">
        <v>55.9</v>
      </c>
      <c r="J380" s="2">
        <v>31.54</v>
      </c>
      <c r="K380" s="2">
        <v>23.86</v>
      </c>
      <c r="L380" s="4">
        <v>17.739999999999998</v>
      </c>
      <c r="M380" s="3">
        <v>32.18</v>
      </c>
      <c r="N380" s="4">
        <v>24.35</v>
      </c>
      <c r="O380" s="4">
        <v>18.100000000000001</v>
      </c>
      <c r="P380" s="4">
        <f>IF('Data 1Q Ahead Without Spaces'!T380&lt;5,0,IF('Data 1Q Ahead Without Spaces'!T380&lt;8,1,IF('Data 1Q Ahead Without Spaces'!T380&lt;11,2,IF('Data 1Q Ahead Without Spaces'!T380&lt;14,3,4))))</f>
        <v>2</v>
      </c>
      <c r="Q380" s="7">
        <v>14447.822899999999</v>
      </c>
      <c r="R380" s="7">
        <f>VLOOKUP('Data 1Q Ahead Without Spaces'!W380,Industry!$A$1:$B$9,2,FALSE)</f>
        <v>7</v>
      </c>
    </row>
    <row r="381" spans="1:18" ht="46.5" customHeight="1" thickBot="1" x14ac:dyDescent="0.4">
      <c r="A381" s="7">
        <f>IF('Data 1Q Ahead Without Spaces'!A381='Data 1Q Ahead Without Spaces'!A380,A380,A380+1)</f>
        <v>10</v>
      </c>
      <c r="B381" s="2">
        <v>-0.85</v>
      </c>
      <c r="C381" s="2">
        <v>0.56000000000000005</v>
      </c>
      <c r="D381" s="2">
        <v>-0.92</v>
      </c>
      <c r="E381" s="2">
        <v>37.04</v>
      </c>
      <c r="F381" s="2">
        <v>32</v>
      </c>
      <c r="G381" s="2">
        <v>34.17</v>
      </c>
      <c r="H381" s="2">
        <v>24</v>
      </c>
      <c r="I381" s="2">
        <v>58.51</v>
      </c>
      <c r="J381" s="2">
        <v>24.82</v>
      </c>
      <c r="K381" s="2">
        <v>19.399999999999999</v>
      </c>
      <c r="L381" s="4">
        <v>14.62</v>
      </c>
      <c r="M381" s="3">
        <v>27.96</v>
      </c>
      <c r="N381" s="4">
        <v>21.85</v>
      </c>
      <c r="O381" s="4">
        <v>16.47</v>
      </c>
      <c r="P381" s="4">
        <f>IF('Data 1Q Ahead Without Spaces'!T381&lt;5,0,IF('Data 1Q Ahead Without Spaces'!T381&lt;8,1,IF('Data 1Q Ahead Without Spaces'!T381&lt;11,2,IF('Data 1Q Ahead Without Spaces'!T381&lt;14,3,4))))</f>
        <v>2</v>
      </c>
      <c r="Q381" s="7">
        <v>15102.325199999999</v>
      </c>
      <c r="R381" s="7">
        <f>VLOOKUP('Data 1Q Ahead Without Spaces'!W381,Industry!$A$1:$B$9,2,FALSE)</f>
        <v>7</v>
      </c>
    </row>
    <row r="382" spans="1:18" ht="46.5" customHeight="1" thickBot="1" x14ac:dyDescent="0.4">
      <c r="A382" s="7">
        <f>IF('Data 1Q Ahead Without Spaces'!A382='Data 1Q Ahead Without Spaces'!A381,A381,A381+1)</f>
        <v>10</v>
      </c>
      <c r="B382" s="2">
        <v>-1.04</v>
      </c>
      <c r="C382" s="2">
        <v>0.45</v>
      </c>
      <c r="D382" s="2">
        <v>-1.1200000000000001</v>
      </c>
      <c r="E382" s="2">
        <v>53.91</v>
      </c>
      <c r="F382" s="2">
        <v>46.77</v>
      </c>
      <c r="G382" s="2">
        <v>50.23</v>
      </c>
      <c r="H382" s="2">
        <v>22</v>
      </c>
      <c r="I382" s="2">
        <v>57.21</v>
      </c>
      <c r="J382" s="2">
        <v>22.89</v>
      </c>
      <c r="K382" s="2">
        <v>18.63</v>
      </c>
      <c r="L382" s="4">
        <v>13.18</v>
      </c>
      <c r="M382" s="3">
        <v>22.89</v>
      </c>
      <c r="N382" s="4">
        <v>18.63</v>
      </c>
      <c r="O382" s="4">
        <v>13.18</v>
      </c>
      <c r="P382" s="4">
        <f>IF('Data 1Q Ahead Without Spaces'!T382&lt;5,0,IF('Data 1Q Ahead Without Spaces'!T382&lt;8,1,IF('Data 1Q Ahead Without Spaces'!T382&lt;11,2,IF('Data 1Q Ahead Without Spaces'!T382&lt;14,3,4))))</f>
        <v>2</v>
      </c>
      <c r="Q382" s="7">
        <v>18979.557400000002</v>
      </c>
      <c r="R382" s="7">
        <f>VLOOKUP('Data 1Q Ahead Without Spaces'!W382,Industry!$A$1:$B$9,2,FALSE)</f>
        <v>7</v>
      </c>
    </row>
    <row r="383" spans="1:18" ht="46.5" customHeight="1" thickBot="1" x14ac:dyDescent="0.4">
      <c r="A383" s="7">
        <f>IF('Data 1Q Ahead Without Spaces'!A383='Data 1Q Ahead Without Spaces'!A382,A382,A382+1)</f>
        <v>10</v>
      </c>
      <c r="B383" s="2">
        <v>-0.91</v>
      </c>
      <c r="C383" s="2">
        <v>0.44</v>
      </c>
      <c r="D383" s="2">
        <v>-0.98</v>
      </c>
      <c r="E383" s="2">
        <v>28.91</v>
      </c>
      <c r="F383" s="2">
        <v>22.23</v>
      </c>
      <c r="G383" s="2">
        <v>26</v>
      </c>
      <c r="H383" s="2">
        <v>22</v>
      </c>
      <c r="I383" s="2">
        <v>61.95</v>
      </c>
      <c r="J383" s="2">
        <v>21.32</v>
      </c>
      <c r="K383" s="2">
        <v>17.559999999999999</v>
      </c>
      <c r="L383" s="4">
        <v>13.31</v>
      </c>
      <c r="M383" s="3">
        <v>21.43</v>
      </c>
      <c r="N383" s="4">
        <v>17.64</v>
      </c>
      <c r="O383" s="4">
        <v>13.37</v>
      </c>
      <c r="P383" s="4">
        <f>IF('Data 1Q Ahead Without Spaces'!T383&lt;5,0,IF('Data 1Q Ahead Without Spaces'!T383&lt;8,1,IF('Data 1Q Ahead Without Spaces'!T383&lt;11,2,IF('Data 1Q Ahead Without Spaces'!T383&lt;14,3,4))))</f>
        <v>2</v>
      </c>
      <c r="Q383" s="7">
        <v>17248.681499999999</v>
      </c>
      <c r="R383" s="7">
        <f>VLOOKUP('Data 1Q Ahead Without Spaces'!W383,Industry!$A$1:$B$9,2,FALSE)</f>
        <v>7</v>
      </c>
    </row>
    <row r="384" spans="1:18" ht="46.5" customHeight="1" thickBot="1" x14ac:dyDescent="0.4">
      <c r="A384" s="7">
        <f>IF('Data 1Q Ahead Without Spaces'!A384='Data 1Q Ahead Without Spaces'!A383,A383,A383+1)</f>
        <v>10</v>
      </c>
      <c r="B384" s="2">
        <v>-0.81</v>
      </c>
      <c r="C384" s="2">
        <v>0.43</v>
      </c>
      <c r="D384" s="2">
        <v>-0.88</v>
      </c>
      <c r="E384" s="2">
        <v>36.43</v>
      </c>
      <c r="F384" s="2">
        <v>29.24</v>
      </c>
      <c r="G384" s="2">
        <v>33.19</v>
      </c>
      <c r="H384" s="2">
        <v>21</v>
      </c>
      <c r="I384" s="2">
        <v>61.14</v>
      </c>
      <c r="J384" s="2">
        <v>20.9</v>
      </c>
      <c r="K384" s="2">
        <v>17.27</v>
      </c>
      <c r="L384" s="4">
        <v>12.89</v>
      </c>
      <c r="M384" s="3">
        <v>21</v>
      </c>
      <c r="N384" s="4">
        <v>17.36</v>
      </c>
      <c r="O384" s="4">
        <v>12.96</v>
      </c>
      <c r="P384" s="4">
        <f>IF('Data 1Q Ahead Without Spaces'!T384&lt;5,0,IF('Data 1Q Ahead Without Spaces'!T384&lt;8,1,IF('Data 1Q Ahead Without Spaces'!T384&lt;11,2,IF('Data 1Q Ahead Without Spaces'!T384&lt;14,3,4))))</f>
        <v>2</v>
      </c>
      <c r="Q384" s="7">
        <v>18988.646199999999</v>
      </c>
      <c r="R384" s="7">
        <f>VLOOKUP('Data 1Q Ahead Without Spaces'!W384,Industry!$A$1:$B$9,2,FALSE)</f>
        <v>7</v>
      </c>
    </row>
    <row r="385" spans="1:18" ht="46.5" customHeight="1" thickBot="1" x14ac:dyDescent="0.4">
      <c r="A385" s="7">
        <f>IF('Data 1Q Ahead Without Spaces'!A385='Data 1Q Ahead Without Spaces'!A384,A384,A384+1)</f>
        <v>10</v>
      </c>
      <c r="B385" s="2">
        <v>-0.08</v>
      </c>
      <c r="C385" s="2">
        <v>0.48</v>
      </c>
      <c r="D385" s="2">
        <v>-0.08</v>
      </c>
      <c r="E385" s="2">
        <v>43.48</v>
      </c>
      <c r="F385" s="2">
        <v>36.9</v>
      </c>
      <c r="G385" s="2">
        <v>39.049999999999997</v>
      </c>
      <c r="H385" s="2">
        <v>21</v>
      </c>
      <c r="I385" s="2">
        <v>56.67</v>
      </c>
      <c r="J385" s="2">
        <v>18.77</v>
      </c>
      <c r="K385" s="2">
        <v>15.75</v>
      </c>
      <c r="L385" s="4">
        <v>10.75</v>
      </c>
      <c r="M385" s="3">
        <v>19.16</v>
      </c>
      <c r="N385" s="4">
        <v>16.079999999999998</v>
      </c>
      <c r="O385" s="4">
        <v>10.97</v>
      </c>
      <c r="P385" s="4">
        <f>IF('Data 1Q Ahead Without Spaces'!T385&lt;5,0,IF('Data 1Q Ahead Without Spaces'!T385&lt;8,1,IF('Data 1Q Ahead Without Spaces'!T385&lt;11,2,IF('Data 1Q Ahead Without Spaces'!T385&lt;14,3,4))))</f>
        <v>2</v>
      </c>
      <c r="Q385" s="7">
        <v>21362.206099999999</v>
      </c>
      <c r="R385" s="7">
        <f>VLOOKUP('Data 1Q Ahead Without Spaces'!W385,Industry!$A$1:$B$9,2,FALSE)</f>
        <v>7</v>
      </c>
    </row>
    <row r="386" spans="1:18" ht="46.5" customHeight="1" thickBot="1" x14ac:dyDescent="0.4">
      <c r="A386" s="7">
        <f>IF('Data 1Q Ahead Without Spaces'!A386='Data 1Q Ahead Without Spaces'!A385,A385,A385+1)</f>
        <v>10</v>
      </c>
      <c r="B386" s="2">
        <v>0.04</v>
      </c>
      <c r="C386" s="2">
        <v>0.61</v>
      </c>
      <c r="D386" s="2">
        <v>0.05</v>
      </c>
      <c r="E386" s="2">
        <v>24.33</v>
      </c>
      <c r="F386" s="2">
        <v>16.57</v>
      </c>
      <c r="G386" s="2">
        <v>19.190000000000001</v>
      </c>
      <c r="H386" s="2">
        <v>21</v>
      </c>
      <c r="I386" s="2">
        <v>56.87</v>
      </c>
      <c r="J386" s="2">
        <v>19.100000000000001</v>
      </c>
      <c r="K386" s="2">
        <v>15.98</v>
      </c>
      <c r="L386" s="4">
        <v>10.99</v>
      </c>
      <c r="M386" s="3">
        <v>19.5</v>
      </c>
      <c r="N386" s="4">
        <v>16.32</v>
      </c>
      <c r="O386" s="4">
        <v>11.22</v>
      </c>
      <c r="P386" s="4">
        <f>IF('Data 1Q Ahead Without Spaces'!T386&lt;5,0,IF('Data 1Q Ahead Without Spaces'!T386&lt;8,1,IF('Data 1Q Ahead Without Spaces'!T386&lt;11,2,IF('Data 1Q Ahead Without Spaces'!T386&lt;14,3,4))))</f>
        <v>2</v>
      </c>
      <c r="Q386" s="7">
        <v>15743.3421</v>
      </c>
      <c r="R386" s="7">
        <f>VLOOKUP('Data 1Q Ahead Without Spaces'!W386,Industry!$A$1:$B$9,2,FALSE)</f>
        <v>7</v>
      </c>
    </row>
    <row r="387" spans="1:18" ht="46.5" customHeight="1" thickBot="1" x14ac:dyDescent="0.4">
      <c r="A387" s="7">
        <f>IF('Data 1Q Ahead Without Spaces'!A387='Data 1Q Ahead Without Spaces'!A386,A386,A386+1)</f>
        <v>10</v>
      </c>
      <c r="B387" s="2">
        <v>0.17</v>
      </c>
      <c r="C387" s="2">
        <v>0.63</v>
      </c>
      <c r="D387" s="2">
        <v>0.2</v>
      </c>
      <c r="E387" s="2">
        <v>32.950000000000003</v>
      </c>
      <c r="F387" s="2">
        <v>23</v>
      </c>
      <c r="G387" s="2">
        <v>27.7</v>
      </c>
      <c r="H387" s="2">
        <v>20</v>
      </c>
      <c r="I387" s="2">
        <v>59.13</v>
      </c>
      <c r="J387" s="2">
        <v>18.399999999999999</v>
      </c>
      <c r="K387" s="2">
        <v>15.49</v>
      </c>
      <c r="L387" s="4">
        <v>11.02</v>
      </c>
      <c r="M387" s="3">
        <v>18.79</v>
      </c>
      <c r="N387" s="4">
        <v>15.82</v>
      </c>
      <c r="O387" s="4">
        <v>11.25</v>
      </c>
      <c r="P387" s="4">
        <f>IF('Data 1Q Ahead Without Spaces'!T387&lt;5,0,IF('Data 1Q Ahead Without Spaces'!T387&lt;8,1,IF('Data 1Q Ahead Without Spaces'!T387&lt;11,2,IF('Data 1Q Ahead Without Spaces'!T387&lt;14,3,4))))</f>
        <v>2</v>
      </c>
      <c r="Q387" s="7">
        <v>18666.867300000002</v>
      </c>
      <c r="R387" s="7">
        <f>VLOOKUP('Data 1Q Ahead Without Spaces'!W387,Industry!$A$1:$B$9,2,FALSE)</f>
        <v>7</v>
      </c>
    </row>
    <row r="388" spans="1:18" ht="46.5" customHeight="1" thickBot="1" x14ac:dyDescent="0.4">
      <c r="A388" s="7">
        <f>IF('Data 1Q Ahead Without Spaces'!A388='Data 1Q Ahead Without Spaces'!A387,A387,A387+1)</f>
        <v>10</v>
      </c>
      <c r="B388" s="2">
        <v>0.13</v>
      </c>
      <c r="C388" s="2">
        <v>0.6</v>
      </c>
      <c r="D388" s="2">
        <v>0.15</v>
      </c>
      <c r="E388" s="2">
        <v>52.24</v>
      </c>
      <c r="F388" s="2">
        <v>32.1</v>
      </c>
      <c r="G388" s="2">
        <v>46.71</v>
      </c>
      <c r="H388" s="2">
        <v>17</v>
      </c>
      <c r="I388" s="2">
        <v>59.46</v>
      </c>
      <c r="J388" s="2">
        <v>17.72</v>
      </c>
      <c r="K388" s="2">
        <v>15</v>
      </c>
      <c r="L388" s="4">
        <v>10.63</v>
      </c>
      <c r="M388" s="3">
        <v>18.09</v>
      </c>
      <c r="N388" s="4">
        <v>15.32</v>
      </c>
      <c r="O388" s="4">
        <v>10.86</v>
      </c>
      <c r="P388" s="4">
        <f>IF('Data 1Q Ahead Without Spaces'!T388&lt;5,0,IF('Data 1Q Ahead Without Spaces'!T388&lt;8,1,IF('Data 1Q Ahead Without Spaces'!T388&lt;11,2,IF('Data 1Q Ahead Without Spaces'!T388&lt;14,3,4))))</f>
        <v>2</v>
      </c>
      <c r="Q388" s="7">
        <v>21803.636600000002</v>
      </c>
      <c r="R388" s="7">
        <f>VLOOKUP('Data 1Q Ahead Without Spaces'!W388,Industry!$A$1:$B$9,2,FALSE)</f>
        <v>7</v>
      </c>
    </row>
    <row r="389" spans="1:18" ht="46.5" customHeight="1" thickBot="1" x14ac:dyDescent="0.4">
      <c r="A389" s="7">
        <f>IF('Data 1Q Ahead Without Spaces'!A389='Data 1Q Ahead Without Spaces'!A388,A388,A388+1)</f>
        <v>10</v>
      </c>
      <c r="B389" s="2">
        <v>0.1</v>
      </c>
      <c r="C389" s="2">
        <v>0.65</v>
      </c>
      <c r="D389" s="2">
        <v>0.12</v>
      </c>
      <c r="E389" s="2">
        <v>43.12</v>
      </c>
      <c r="F389" s="2">
        <v>15.57</v>
      </c>
      <c r="G389" s="2">
        <v>36.119999999999997</v>
      </c>
      <c r="H389" s="2">
        <v>17</v>
      </c>
      <c r="I389" s="2">
        <v>59.84</v>
      </c>
      <c r="J389" s="2">
        <v>16.79</v>
      </c>
      <c r="K389" s="2">
        <v>14.38</v>
      </c>
      <c r="L389" s="4">
        <v>10.130000000000001</v>
      </c>
      <c r="M389" s="3">
        <v>16.79</v>
      </c>
      <c r="N389" s="4">
        <v>14.38</v>
      </c>
      <c r="O389" s="4">
        <v>10.130000000000001</v>
      </c>
      <c r="P389" s="4">
        <f>IF('Data 1Q Ahead Without Spaces'!T389&lt;5,0,IF('Data 1Q Ahead Without Spaces'!T389&lt;8,1,IF('Data 1Q Ahead Without Spaces'!T389&lt;11,2,IF('Data 1Q Ahead Without Spaces'!T389&lt;14,3,4))))</f>
        <v>3</v>
      </c>
      <c r="Q389" s="7">
        <v>13631.266799999999</v>
      </c>
      <c r="R389" s="7">
        <f>VLOOKUP('Data 1Q Ahead Without Spaces'!W389,Industry!$A$1:$B$9,2,FALSE)</f>
        <v>7</v>
      </c>
    </row>
    <row r="390" spans="1:18" ht="46.5" customHeight="1" thickBot="1" x14ac:dyDescent="0.4">
      <c r="A390" s="7">
        <f>IF('Data 1Q Ahead Without Spaces'!A390='Data 1Q Ahead Without Spaces'!A389,A389,A389+1)</f>
        <v>10</v>
      </c>
      <c r="B390" s="2">
        <v>4.67</v>
      </c>
      <c r="C390" s="2">
        <v>6.12</v>
      </c>
      <c r="D390" s="2">
        <v>5.72</v>
      </c>
      <c r="E390" s="2">
        <v>2.27</v>
      </c>
      <c r="F390" s="2">
        <v>0.63</v>
      </c>
      <c r="G390" s="2">
        <v>1.0900000000000001</v>
      </c>
      <c r="H390" s="2">
        <v>128</v>
      </c>
      <c r="I390" s="2">
        <v>34.57</v>
      </c>
      <c r="J390" s="2">
        <v>46.36</v>
      </c>
      <c r="K390" s="2">
        <v>21.37</v>
      </c>
      <c r="L390" s="4">
        <v>16.18</v>
      </c>
      <c r="M390" s="3">
        <v>116.99</v>
      </c>
      <c r="N390" s="4">
        <v>53.92</v>
      </c>
      <c r="O390" s="4">
        <v>40.83</v>
      </c>
      <c r="P390" s="4">
        <f>IF('Data 1Q Ahead Without Spaces'!T390&lt;5,0,IF('Data 1Q Ahead Without Spaces'!T390&lt;8,1,IF('Data 1Q Ahead Without Spaces'!T390&lt;11,2,IF('Data 1Q Ahead Without Spaces'!T390&lt;14,3,4))))</f>
        <v>3</v>
      </c>
      <c r="Q390" s="7">
        <v>2942.5288999999998</v>
      </c>
      <c r="R390" s="7">
        <f>VLOOKUP('Data 1Q Ahead Without Spaces'!W390,Industry!$A$1:$B$9,2,FALSE)</f>
        <v>7</v>
      </c>
    </row>
    <row r="391" spans="1:18" ht="46.5" customHeight="1" thickBot="1" x14ac:dyDescent="0.4">
      <c r="A391" s="7">
        <f>IF('Data 1Q Ahead Without Spaces'!A391='Data 1Q Ahead Without Spaces'!A390,A390,A390+1)</f>
        <v>10</v>
      </c>
      <c r="B391" s="2">
        <v>4.29</v>
      </c>
      <c r="C391" s="2">
        <v>6.24</v>
      </c>
      <c r="D391" s="2">
        <v>5.41</v>
      </c>
      <c r="E391" s="2">
        <v>7.93</v>
      </c>
      <c r="F391" s="2">
        <v>6.23</v>
      </c>
      <c r="G391" s="2">
        <v>5.97</v>
      </c>
      <c r="H391" s="2">
        <v>97</v>
      </c>
      <c r="I391" s="2">
        <v>35.229999999999997</v>
      </c>
      <c r="J391" s="2">
        <v>42.66</v>
      </c>
      <c r="K391" s="2">
        <v>19.68</v>
      </c>
      <c r="L391" s="4">
        <v>15.17</v>
      </c>
      <c r="M391" s="3">
        <v>116.8</v>
      </c>
      <c r="N391" s="4">
        <v>53.88</v>
      </c>
      <c r="O391" s="4">
        <v>41.53</v>
      </c>
      <c r="P391" s="4">
        <f>IF('Data 1Q Ahead Without Spaces'!T391&lt;5,0,IF('Data 1Q Ahead Without Spaces'!T391&lt;8,1,IF('Data 1Q Ahead Without Spaces'!T391&lt;11,2,IF('Data 1Q Ahead Without Spaces'!T391&lt;14,3,4))))</f>
        <v>3</v>
      </c>
      <c r="Q391" s="7">
        <v>3432.645</v>
      </c>
      <c r="R391" s="7">
        <f>VLOOKUP('Data 1Q Ahead Without Spaces'!W391,Industry!$A$1:$B$9,2,FALSE)</f>
        <v>7</v>
      </c>
    </row>
    <row r="392" spans="1:18" ht="46.5" customHeight="1" thickBot="1" x14ac:dyDescent="0.4">
      <c r="A392" s="7">
        <f>IF('Data 1Q Ahead Without Spaces'!A392='Data 1Q Ahead Without Spaces'!A391,A391,A391+1)</f>
        <v>10</v>
      </c>
      <c r="B392" s="2">
        <v>4.07</v>
      </c>
      <c r="C392" s="2">
        <v>5.89</v>
      </c>
      <c r="D392" s="2">
        <v>5.49</v>
      </c>
      <c r="E392" s="2">
        <v>4.53</v>
      </c>
      <c r="F392" s="2">
        <v>3.47</v>
      </c>
      <c r="G392" s="2">
        <v>3.34</v>
      </c>
      <c r="H392" s="2">
        <v>172</v>
      </c>
      <c r="I392" s="2">
        <v>38.840000000000003</v>
      </c>
      <c r="J392" s="2">
        <v>88.51</v>
      </c>
      <c r="K392" s="2">
        <v>45.39</v>
      </c>
      <c r="L392" s="4">
        <v>34.65</v>
      </c>
      <c r="M392" s="3">
        <v>95.02</v>
      </c>
      <c r="N392" s="4">
        <v>48.72</v>
      </c>
      <c r="O392" s="4">
        <v>37.19</v>
      </c>
      <c r="P392" s="4">
        <f>IF('Data 1Q Ahead Without Spaces'!T392&lt;5,0,IF('Data 1Q Ahead Without Spaces'!T392&lt;8,1,IF('Data 1Q Ahead Without Spaces'!T392&lt;11,2,IF('Data 1Q Ahead Without Spaces'!T392&lt;14,3,4))))</f>
        <v>3</v>
      </c>
      <c r="Q392" s="7">
        <v>9035.7049999999999</v>
      </c>
      <c r="R392" s="7">
        <f>VLOOKUP('Data 1Q Ahead Without Spaces'!W392,Industry!$A$1:$B$9,2,FALSE)</f>
        <v>7</v>
      </c>
    </row>
    <row r="393" spans="1:18" ht="46.5" customHeight="1" thickBot="1" x14ac:dyDescent="0.4">
      <c r="A393" s="7">
        <f>IF('Data 1Q Ahead Without Spaces'!A393='Data 1Q Ahead Without Spaces'!A392,A392,A392+1)</f>
        <v>10</v>
      </c>
      <c r="B393" s="2">
        <v>2.71</v>
      </c>
      <c r="C393" s="2">
        <v>4.43</v>
      </c>
      <c r="D393" s="2">
        <v>3.87</v>
      </c>
      <c r="E393" s="2">
        <v>5.46</v>
      </c>
      <c r="F393" s="2">
        <v>4.4000000000000004</v>
      </c>
      <c r="G393" s="2">
        <v>3.79</v>
      </c>
      <c r="H393" s="2">
        <v>164</v>
      </c>
      <c r="I393" s="2">
        <v>46.94</v>
      </c>
      <c r="J393" s="2">
        <v>54.04</v>
      </c>
      <c r="K393" s="2">
        <v>33.74</v>
      </c>
      <c r="L393" s="4">
        <v>25.51</v>
      </c>
      <c r="M393" s="3">
        <v>60.14</v>
      </c>
      <c r="N393" s="4">
        <v>37.56</v>
      </c>
      <c r="O393" s="4">
        <v>28.39</v>
      </c>
      <c r="P393" s="4">
        <f>IF('Data 1Q Ahead Without Spaces'!T393&lt;5,0,IF('Data 1Q Ahead Without Spaces'!T393&lt;8,1,IF('Data 1Q Ahead Without Spaces'!T393&lt;11,2,IF('Data 1Q Ahead Without Spaces'!T393&lt;14,3,4))))</f>
        <v>3</v>
      </c>
      <c r="Q393" s="7">
        <v>17366.650000000001</v>
      </c>
      <c r="R393" s="7">
        <f>VLOOKUP('Data 1Q Ahead Without Spaces'!W393,Industry!$A$1:$B$9,2,FALSE)</f>
        <v>7</v>
      </c>
    </row>
    <row r="394" spans="1:18" ht="46.5" customHeight="1" thickBot="1" x14ac:dyDescent="0.4">
      <c r="A394" s="7">
        <f>IF('Data 1Q Ahead Without Spaces'!A394='Data 1Q Ahead Without Spaces'!A393,A393,A393+1)</f>
        <v>10</v>
      </c>
      <c r="B394" s="2">
        <v>1.96</v>
      </c>
      <c r="C394" s="2">
        <v>3.24</v>
      </c>
      <c r="D394" s="2">
        <v>2.7</v>
      </c>
      <c r="E394" s="2">
        <v>4.5599999999999996</v>
      </c>
      <c r="F394" s="2">
        <v>3.54</v>
      </c>
      <c r="G394" s="2">
        <v>3.33</v>
      </c>
      <c r="H394" s="2">
        <v>209</v>
      </c>
      <c r="I394" s="2">
        <v>48.5</v>
      </c>
      <c r="J394" s="2">
        <v>47.17</v>
      </c>
      <c r="K394" s="2">
        <v>30.46</v>
      </c>
      <c r="L394" s="4">
        <v>23.04</v>
      </c>
      <c r="M394" s="3">
        <v>54.86</v>
      </c>
      <c r="N394" s="4">
        <v>35.42</v>
      </c>
      <c r="O394" s="4">
        <v>26.79</v>
      </c>
      <c r="P394" s="4">
        <f>IF('Data 1Q Ahead Without Spaces'!T394&lt;5,0,IF('Data 1Q Ahead Without Spaces'!T394&lt;8,1,IF('Data 1Q Ahead Without Spaces'!T394&lt;11,2,IF('Data 1Q Ahead Without Spaces'!T394&lt;14,3,4))))</f>
        <v>3</v>
      </c>
      <c r="Q394" s="7">
        <v>21690.662</v>
      </c>
      <c r="R394" s="7">
        <f>VLOOKUP('Data 1Q Ahead Without Spaces'!W394,Industry!$A$1:$B$9,2,FALSE)</f>
        <v>7</v>
      </c>
    </row>
    <row r="395" spans="1:18" ht="46.5" customHeight="1" thickBot="1" x14ac:dyDescent="0.4">
      <c r="A395" s="7">
        <f>IF('Data 1Q Ahead Without Spaces'!A395='Data 1Q Ahead Without Spaces'!A394,A394,A394+1)</f>
        <v>10</v>
      </c>
      <c r="B395" s="2">
        <v>1.22</v>
      </c>
      <c r="C395" s="2">
        <v>1.84</v>
      </c>
      <c r="D395" s="2">
        <v>1.6</v>
      </c>
      <c r="E395" s="2">
        <v>9.56</v>
      </c>
      <c r="F395" s="2">
        <v>8.61</v>
      </c>
      <c r="G395" s="2">
        <v>8.06</v>
      </c>
      <c r="H395" s="2">
        <v>155</v>
      </c>
      <c r="I395" s="2">
        <v>54.11</v>
      </c>
      <c r="J395" s="2">
        <v>36.26</v>
      </c>
      <c r="K395" s="2">
        <v>26.38</v>
      </c>
      <c r="L395" s="4">
        <v>19.75</v>
      </c>
      <c r="M395" s="3">
        <v>37.44</v>
      </c>
      <c r="N395" s="4">
        <v>27.24</v>
      </c>
      <c r="O395" s="4">
        <v>20.39</v>
      </c>
      <c r="P395" s="4">
        <f>IF('Data 1Q Ahead Without Spaces'!T395&lt;5,0,IF('Data 1Q Ahead Without Spaces'!T395&lt;8,1,IF('Data 1Q Ahead Without Spaces'!T395&lt;11,2,IF('Data 1Q Ahead Without Spaces'!T395&lt;14,3,4))))</f>
        <v>2</v>
      </c>
      <c r="Q395" s="7">
        <v>26080.95</v>
      </c>
      <c r="R395" s="7">
        <f>VLOOKUP('Data 1Q Ahead Without Spaces'!W395,Industry!$A$1:$B$9,2,FALSE)</f>
        <v>7</v>
      </c>
    </row>
    <row r="396" spans="1:18" ht="46.5" customHeight="1" thickBot="1" x14ac:dyDescent="0.4">
      <c r="A396" s="7">
        <f>IF('Data 1Q Ahead Without Spaces'!A396='Data 1Q Ahead Without Spaces'!A395,A395,A395+1)</f>
        <v>10</v>
      </c>
      <c r="B396" s="2">
        <v>1.1399999999999999</v>
      </c>
      <c r="C396" s="2">
        <v>1.72</v>
      </c>
      <c r="D396" s="2">
        <v>1.49</v>
      </c>
      <c r="E396" s="2">
        <v>7.07</v>
      </c>
      <c r="F396" s="2">
        <v>5.86</v>
      </c>
      <c r="G396" s="2">
        <v>5.33</v>
      </c>
      <c r="H396" s="2">
        <v>137</v>
      </c>
      <c r="I396" s="2">
        <v>54.32</v>
      </c>
      <c r="J396" s="2">
        <v>35.96</v>
      </c>
      <c r="K396" s="2">
        <v>26.37</v>
      </c>
      <c r="L396" s="4">
        <v>19.66</v>
      </c>
      <c r="M396" s="3">
        <v>36.35</v>
      </c>
      <c r="N396" s="4">
        <v>26.66</v>
      </c>
      <c r="O396" s="4">
        <v>19.87</v>
      </c>
      <c r="P396" s="4">
        <f>IF('Data 1Q Ahead Without Spaces'!T396&lt;5,0,IF('Data 1Q Ahead Without Spaces'!T396&lt;8,1,IF('Data 1Q Ahead Without Spaces'!T396&lt;11,2,IF('Data 1Q Ahead Without Spaces'!T396&lt;14,3,4))))</f>
        <v>2</v>
      </c>
      <c r="Q396" s="7">
        <v>18557.46</v>
      </c>
      <c r="R396" s="7">
        <f>VLOOKUP('Data 1Q Ahead Without Spaces'!W396,Industry!$A$1:$B$9,2,FALSE)</f>
        <v>7</v>
      </c>
    </row>
    <row r="397" spans="1:18" ht="46.5" customHeight="1" thickBot="1" x14ac:dyDescent="0.4">
      <c r="A397" s="7">
        <f>IF('Data 1Q Ahead Without Spaces'!A397='Data 1Q Ahead Without Spaces'!A396,A396,A396+1)</f>
        <v>10</v>
      </c>
      <c r="B397" s="2">
        <v>1.05</v>
      </c>
      <c r="C397" s="2">
        <v>1.65</v>
      </c>
      <c r="D397" s="2">
        <v>1.33</v>
      </c>
      <c r="E397" s="2">
        <v>8.61</v>
      </c>
      <c r="F397" s="2">
        <v>7.08</v>
      </c>
      <c r="G397" s="2">
        <v>6.95</v>
      </c>
      <c r="H397" s="2">
        <v>132</v>
      </c>
      <c r="I397" s="2">
        <v>53.8</v>
      </c>
      <c r="J397" s="2">
        <v>35.270000000000003</v>
      </c>
      <c r="K397" s="2">
        <v>25.69</v>
      </c>
      <c r="L397" s="4">
        <v>19.11</v>
      </c>
      <c r="M397" s="3">
        <v>37.299999999999997</v>
      </c>
      <c r="N397" s="4">
        <v>27.17</v>
      </c>
      <c r="O397" s="4">
        <v>20.21</v>
      </c>
      <c r="P397" s="4">
        <f>IF('Data 1Q Ahead Without Spaces'!T397&lt;5,0,IF('Data 1Q Ahead Without Spaces'!T397&lt;8,1,IF('Data 1Q Ahead Without Spaces'!T397&lt;11,2,IF('Data 1Q Ahead Without Spaces'!T397&lt;14,3,4))))</f>
        <v>2</v>
      </c>
      <c r="Q397" s="7">
        <v>24951.871999999999</v>
      </c>
      <c r="R397" s="7">
        <f>VLOOKUP('Data 1Q Ahead Without Spaces'!W397,Industry!$A$1:$B$9,2,FALSE)</f>
        <v>7</v>
      </c>
    </row>
    <row r="398" spans="1:18" ht="46.5" customHeight="1" thickBot="1" x14ac:dyDescent="0.4">
      <c r="A398" s="7">
        <f>IF('Data 1Q Ahead Without Spaces'!A398='Data 1Q Ahead Without Spaces'!A397,A397,A397+1)</f>
        <v>10</v>
      </c>
      <c r="B398" s="2">
        <v>0.85</v>
      </c>
      <c r="C398" s="2">
        <v>1.25</v>
      </c>
      <c r="D398" s="2">
        <v>1.04</v>
      </c>
      <c r="E398" s="2">
        <v>11.3</v>
      </c>
      <c r="F398" s="2">
        <v>8.01</v>
      </c>
      <c r="G398" s="2">
        <v>9.31</v>
      </c>
      <c r="H398" s="2">
        <v>113</v>
      </c>
      <c r="I398" s="2">
        <v>54.29</v>
      </c>
      <c r="J398" s="2">
        <v>30.72</v>
      </c>
      <c r="K398" s="2">
        <v>23.43</v>
      </c>
      <c r="L398" s="4">
        <v>16.809999999999999</v>
      </c>
      <c r="M398" s="3">
        <v>31.13</v>
      </c>
      <c r="N398" s="4">
        <v>23.74</v>
      </c>
      <c r="O398" s="4">
        <v>17.03</v>
      </c>
      <c r="P398" s="4">
        <f>IF('Data 1Q Ahead Without Spaces'!T398&lt;5,0,IF('Data 1Q Ahead Without Spaces'!T398&lt;8,1,IF('Data 1Q Ahead Without Spaces'!T398&lt;11,2,IF('Data 1Q Ahead Without Spaces'!T398&lt;14,3,4))))</f>
        <v>2</v>
      </c>
      <c r="Q398" s="7">
        <v>36493.173999999999</v>
      </c>
      <c r="R398" s="7">
        <f>VLOOKUP('Data 1Q Ahead Without Spaces'!W398,Industry!$A$1:$B$9,2,FALSE)</f>
        <v>7</v>
      </c>
    </row>
    <row r="399" spans="1:18" ht="46.5" customHeight="1" thickBot="1" x14ac:dyDescent="0.4">
      <c r="A399" s="7">
        <f>IF('Data 1Q Ahead Without Spaces'!A399='Data 1Q Ahead Without Spaces'!A398,A398,A398+1)</f>
        <v>10</v>
      </c>
      <c r="B399" s="2">
        <v>0.83</v>
      </c>
      <c r="C399" s="2">
        <v>1.34</v>
      </c>
      <c r="D399" s="2">
        <v>1.04</v>
      </c>
      <c r="E399" s="2">
        <v>11.39</v>
      </c>
      <c r="F399" s="2">
        <v>8.4700000000000006</v>
      </c>
      <c r="G399" s="2">
        <v>9.0399999999999991</v>
      </c>
      <c r="H399" s="2">
        <v>92</v>
      </c>
      <c r="I399" s="2">
        <v>55.68</v>
      </c>
      <c r="J399" s="2">
        <v>28.9</v>
      </c>
      <c r="K399" s="2">
        <v>22.42</v>
      </c>
      <c r="L399" s="4">
        <v>16.22</v>
      </c>
      <c r="M399" s="3">
        <v>28.9</v>
      </c>
      <c r="N399" s="4">
        <v>22.42</v>
      </c>
      <c r="O399" s="4">
        <v>16.22</v>
      </c>
      <c r="P399" s="4">
        <f>IF('Data 1Q Ahead Without Spaces'!T399&lt;5,0,IF('Data 1Q Ahead Without Spaces'!T399&lt;8,1,IF('Data 1Q Ahead Without Spaces'!T399&lt;11,2,IF('Data 1Q Ahead Without Spaces'!T399&lt;14,3,4))))</f>
        <v>2</v>
      </c>
      <c r="Q399" s="7">
        <v>30361.212</v>
      </c>
      <c r="R399" s="7">
        <f>VLOOKUP('Data 1Q Ahead Without Spaces'!W399,Industry!$A$1:$B$9,2,FALSE)</f>
        <v>7</v>
      </c>
    </row>
    <row r="400" spans="1:18" ht="46.5" customHeight="1" thickBot="1" x14ac:dyDescent="0.4">
      <c r="A400" s="7">
        <f>IF('Data 1Q Ahead Without Spaces'!A400='Data 1Q Ahead Without Spaces'!A399,A399,A399+1)</f>
        <v>10</v>
      </c>
      <c r="B400" s="2">
        <v>0.7</v>
      </c>
      <c r="C400" s="2">
        <v>1.18</v>
      </c>
      <c r="D400" s="2">
        <v>0.85</v>
      </c>
      <c r="E400" s="2">
        <v>15.77</v>
      </c>
      <c r="F400" s="2">
        <v>12.19</v>
      </c>
      <c r="G400" s="2">
        <v>13.3</v>
      </c>
      <c r="H400" s="2">
        <v>93</v>
      </c>
      <c r="I400" s="2">
        <v>55.97</v>
      </c>
      <c r="J400" s="2">
        <v>27.88</v>
      </c>
      <c r="K400" s="2">
        <v>21.74</v>
      </c>
      <c r="L400" s="4">
        <v>15.74</v>
      </c>
      <c r="M400" s="3">
        <v>28.25</v>
      </c>
      <c r="N400" s="4">
        <v>22.03</v>
      </c>
      <c r="O400" s="4">
        <v>15.95</v>
      </c>
      <c r="P400" s="4">
        <f>IF('Data 1Q Ahead Without Spaces'!T400&lt;5,0,IF('Data 1Q Ahead Without Spaces'!T400&lt;8,1,IF('Data 1Q Ahead Without Spaces'!T400&lt;11,2,IF('Data 1Q Ahead Without Spaces'!T400&lt;14,3,4))))</f>
        <v>2</v>
      </c>
      <c r="Q400" s="7">
        <v>28961.016</v>
      </c>
      <c r="R400" s="7">
        <f>VLOOKUP('Data 1Q Ahead Without Spaces'!W400,Industry!$A$1:$B$9,2,FALSE)</f>
        <v>7</v>
      </c>
    </row>
    <row r="401" spans="1:18" ht="46.5" customHeight="1" thickBot="1" x14ac:dyDescent="0.4">
      <c r="A401" s="7">
        <f>IF('Data 1Q Ahead Without Spaces'!A401='Data 1Q Ahead Without Spaces'!A400,A400,A400+1)</f>
        <v>10</v>
      </c>
      <c r="B401" s="2">
        <v>0.55000000000000004</v>
      </c>
      <c r="C401" s="2">
        <v>1.62</v>
      </c>
      <c r="D401" s="2">
        <v>0.67</v>
      </c>
      <c r="E401" s="2">
        <v>13.38</v>
      </c>
      <c r="F401" s="2">
        <v>9.94</v>
      </c>
      <c r="G401" s="2">
        <v>11.36</v>
      </c>
      <c r="H401" s="2">
        <v>120</v>
      </c>
      <c r="I401" s="2">
        <v>52.14</v>
      </c>
      <c r="J401" s="2">
        <v>38.85</v>
      </c>
      <c r="K401" s="2">
        <v>27.57</v>
      </c>
      <c r="L401" s="4">
        <v>20.45</v>
      </c>
      <c r="M401" s="3">
        <v>40.93</v>
      </c>
      <c r="N401" s="4">
        <v>29.04</v>
      </c>
      <c r="O401" s="4">
        <v>21.54</v>
      </c>
      <c r="P401" s="4">
        <f>IF('Data 1Q Ahead Without Spaces'!T401&lt;5,0,IF('Data 1Q Ahead Without Spaces'!T401&lt;8,1,IF('Data 1Q Ahead Without Spaces'!T401&lt;11,2,IF('Data 1Q Ahead Without Spaces'!T401&lt;14,3,4))))</f>
        <v>2</v>
      </c>
      <c r="Q401" s="7">
        <v>18267.536</v>
      </c>
      <c r="R401" s="7">
        <f>VLOOKUP('Data 1Q Ahead Without Spaces'!W401,Industry!$A$1:$B$9,2,FALSE)</f>
        <v>7</v>
      </c>
    </row>
    <row r="402" spans="1:18" ht="46.5" customHeight="1" thickBot="1" x14ac:dyDescent="0.4">
      <c r="A402" s="7">
        <f>IF('Data 1Q Ahead Without Spaces'!A402='Data 1Q Ahead Without Spaces'!A401,A401,A401+1)</f>
        <v>10</v>
      </c>
      <c r="B402" s="2">
        <v>0.49</v>
      </c>
      <c r="C402" s="2">
        <v>1.58</v>
      </c>
      <c r="D402" s="2">
        <v>0.59</v>
      </c>
      <c r="E402" s="2">
        <v>9.9700000000000006</v>
      </c>
      <c r="F402" s="2">
        <v>6.76</v>
      </c>
      <c r="G402" s="2">
        <v>8.19</v>
      </c>
      <c r="H402" s="2">
        <v>125</v>
      </c>
      <c r="I402" s="2">
        <v>51.79</v>
      </c>
      <c r="J402" s="2">
        <v>37.31</v>
      </c>
      <c r="K402" s="2">
        <v>26.78</v>
      </c>
      <c r="L402" s="4">
        <v>19.510000000000002</v>
      </c>
      <c r="M402" s="3">
        <v>39.32</v>
      </c>
      <c r="N402" s="4">
        <v>28.22</v>
      </c>
      <c r="O402" s="4">
        <v>20.56</v>
      </c>
      <c r="P402" s="4">
        <f>IF('Data 1Q Ahead Without Spaces'!T402&lt;5,0,IF('Data 1Q Ahead Without Spaces'!T402&lt;8,1,IF('Data 1Q Ahead Without Spaces'!T402&lt;11,2,IF('Data 1Q Ahead Without Spaces'!T402&lt;14,3,4))))</f>
        <v>2</v>
      </c>
      <c r="Q402" s="7">
        <v>21064.806</v>
      </c>
      <c r="R402" s="7">
        <f>VLOOKUP('Data 1Q Ahead Without Spaces'!W402,Industry!$A$1:$B$9,2,FALSE)</f>
        <v>7</v>
      </c>
    </row>
    <row r="403" spans="1:18" ht="46.5" customHeight="1" thickBot="1" x14ac:dyDescent="0.4">
      <c r="A403" s="7">
        <f>IF('Data 1Q Ahead Without Spaces'!A403='Data 1Q Ahead Without Spaces'!A402,A402,A402+1)</f>
        <v>10</v>
      </c>
      <c r="B403" s="2">
        <v>0.56000000000000005</v>
      </c>
      <c r="C403" s="2">
        <v>1.48</v>
      </c>
      <c r="D403" s="2">
        <v>0.67</v>
      </c>
      <c r="E403" s="2">
        <v>10.54</v>
      </c>
      <c r="F403" s="2">
        <v>6.25</v>
      </c>
      <c r="G403" s="2">
        <v>8.75</v>
      </c>
      <c r="H403" s="2">
        <v>116</v>
      </c>
      <c r="I403" s="2">
        <v>52.95</v>
      </c>
      <c r="J403" s="2">
        <v>35.94</v>
      </c>
      <c r="K403" s="2">
        <v>26.07</v>
      </c>
      <c r="L403" s="4">
        <v>19.22</v>
      </c>
      <c r="M403" s="3">
        <v>37.83</v>
      </c>
      <c r="N403" s="4">
        <v>27.45</v>
      </c>
      <c r="O403" s="4">
        <v>20.239999999999998</v>
      </c>
      <c r="P403" s="4">
        <f>IF('Data 1Q Ahead Without Spaces'!T403&lt;5,0,IF('Data 1Q Ahead Without Spaces'!T403&lt;8,1,IF('Data 1Q Ahead Without Spaces'!T403&lt;11,2,IF('Data 1Q Ahead Without Spaces'!T403&lt;14,3,4))))</f>
        <v>2</v>
      </c>
      <c r="Q403" s="7">
        <v>20863.899000000001</v>
      </c>
      <c r="R403" s="7">
        <f>VLOOKUP('Data 1Q Ahead Without Spaces'!W403,Industry!$A$1:$B$9,2,FALSE)</f>
        <v>7</v>
      </c>
    </row>
    <row r="404" spans="1:18" ht="46.5" customHeight="1" thickBot="1" x14ac:dyDescent="0.4">
      <c r="A404" s="7">
        <f>IF('Data 1Q Ahead Without Spaces'!A404='Data 1Q Ahead Without Spaces'!A403,A403,A403+1)</f>
        <v>10</v>
      </c>
      <c r="B404" s="2">
        <v>0.67</v>
      </c>
      <c r="C404" s="2">
        <v>1.71</v>
      </c>
      <c r="D404" s="2">
        <v>0.82</v>
      </c>
      <c r="E404" s="2">
        <v>9.49</v>
      </c>
      <c r="F404" s="2">
        <v>3.4</v>
      </c>
      <c r="G404" s="2">
        <v>6.94</v>
      </c>
      <c r="H404" s="2">
        <v>101</v>
      </c>
      <c r="I404" s="2">
        <v>52.25</v>
      </c>
      <c r="J404" s="2">
        <v>36.81</v>
      </c>
      <c r="K404" s="2">
        <v>26.54</v>
      </c>
      <c r="L404" s="4">
        <v>19.440000000000001</v>
      </c>
      <c r="M404" s="3">
        <v>38.700000000000003</v>
      </c>
      <c r="N404" s="4">
        <v>27.9</v>
      </c>
      <c r="O404" s="4">
        <v>20.440000000000001</v>
      </c>
      <c r="P404" s="4">
        <f>IF('Data 1Q Ahead Without Spaces'!T404&lt;5,0,IF('Data 1Q Ahead Without Spaces'!T404&lt;8,1,IF('Data 1Q Ahead Without Spaces'!T404&lt;11,2,IF('Data 1Q Ahead Without Spaces'!T404&lt;14,3,4))))</f>
        <v>2</v>
      </c>
      <c r="Q404" s="7">
        <v>18476.580000000002</v>
      </c>
      <c r="R404" s="7">
        <f>VLOOKUP('Data 1Q Ahead Without Spaces'!W404,Industry!$A$1:$B$9,2,FALSE)</f>
        <v>7</v>
      </c>
    </row>
    <row r="405" spans="1:18" ht="46.5" customHeight="1" thickBot="1" x14ac:dyDescent="0.4">
      <c r="A405" s="7">
        <f>IF('Data 1Q Ahead Without Spaces'!A405='Data 1Q Ahead Without Spaces'!A404,A404,A404+1)</f>
        <v>10</v>
      </c>
      <c r="B405" s="2">
        <v>0.82</v>
      </c>
      <c r="C405" s="2">
        <v>2.14</v>
      </c>
      <c r="D405" s="2">
        <v>1.04</v>
      </c>
      <c r="E405" s="2">
        <v>10.81</v>
      </c>
      <c r="F405" s="2">
        <v>4.1399999999999997</v>
      </c>
      <c r="G405" s="2">
        <v>8.27</v>
      </c>
      <c r="H405" s="2">
        <v>98</v>
      </c>
      <c r="I405" s="2">
        <v>51.44</v>
      </c>
      <c r="J405" s="2">
        <v>41.77</v>
      </c>
      <c r="K405" s="2">
        <v>29.39</v>
      </c>
      <c r="L405" s="4">
        <v>21.7</v>
      </c>
      <c r="M405" s="3">
        <v>42.13</v>
      </c>
      <c r="N405" s="4">
        <v>29.64</v>
      </c>
      <c r="O405" s="4">
        <v>21.88</v>
      </c>
      <c r="P405" s="4">
        <f>IF('Data 1Q Ahead Without Spaces'!T405&lt;5,0,IF('Data 1Q Ahead Without Spaces'!T405&lt;8,1,IF('Data 1Q Ahead Without Spaces'!T405&lt;11,2,IF('Data 1Q Ahead Without Spaces'!T405&lt;14,3,4))))</f>
        <v>2</v>
      </c>
      <c r="Q405" s="7">
        <v>16999.86</v>
      </c>
      <c r="R405" s="7">
        <f>VLOOKUP('Data 1Q Ahead Without Spaces'!W405,Industry!$A$1:$B$9,2,FALSE)</f>
        <v>7</v>
      </c>
    </row>
    <row r="406" spans="1:18" ht="46.5" customHeight="1" thickBot="1" x14ac:dyDescent="0.4">
      <c r="A406" s="7">
        <f>IF('Data 1Q Ahead Without Spaces'!A406='Data 1Q Ahead Without Spaces'!A405,A405,A405+1)</f>
        <v>10</v>
      </c>
      <c r="B406" s="2">
        <v>0.93</v>
      </c>
      <c r="C406" s="2">
        <v>2.2200000000000002</v>
      </c>
      <c r="D406" s="2">
        <v>1.21</v>
      </c>
      <c r="E406" s="2">
        <v>14.28</v>
      </c>
      <c r="F406" s="2">
        <v>2.76</v>
      </c>
      <c r="G406" s="2">
        <v>10.38</v>
      </c>
      <c r="H406" s="2">
        <v>69</v>
      </c>
      <c r="I406" s="2">
        <v>51.56</v>
      </c>
      <c r="J406" s="2">
        <v>39.200000000000003</v>
      </c>
      <c r="K406" s="2">
        <v>28.12</v>
      </c>
      <c r="L406" s="4">
        <v>20.43</v>
      </c>
      <c r="M406" s="3">
        <v>39.39</v>
      </c>
      <c r="N406" s="4">
        <v>28.26</v>
      </c>
      <c r="O406" s="4">
        <v>20.52</v>
      </c>
      <c r="P406" s="4">
        <f>IF('Data 1Q Ahead Without Spaces'!T406&lt;5,0,IF('Data 1Q Ahead Without Spaces'!T406&lt;8,1,IF('Data 1Q Ahead Without Spaces'!T406&lt;11,2,IF('Data 1Q Ahead Without Spaces'!T406&lt;14,3,4))))</f>
        <v>2</v>
      </c>
      <c r="Q406" s="7">
        <v>21050.145</v>
      </c>
      <c r="R406" s="7">
        <f>VLOOKUP('Data 1Q Ahead Without Spaces'!W406,Industry!$A$1:$B$9,2,FALSE)</f>
        <v>7</v>
      </c>
    </row>
    <row r="407" spans="1:18" ht="46.5" customHeight="1" thickBot="1" x14ac:dyDescent="0.4">
      <c r="A407" s="7">
        <f>IF('Data 1Q Ahead Without Spaces'!A407='Data 1Q Ahead Without Spaces'!A406,A406,A406+1)</f>
        <v>10</v>
      </c>
      <c r="B407" s="2">
        <v>1.1200000000000001</v>
      </c>
      <c r="C407" s="2">
        <v>2.57</v>
      </c>
      <c r="D407" s="2">
        <v>1.54</v>
      </c>
      <c r="E407" s="2">
        <v>10.89</v>
      </c>
      <c r="F407" s="2">
        <v>2.95</v>
      </c>
      <c r="G407" s="2">
        <v>7.45</v>
      </c>
      <c r="H407" s="2">
        <v>85</v>
      </c>
      <c r="I407" s="2">
        <v>52.97</v>
      </c>
      <c r="J407" s="2">
        <v>39.28</v>
      </c>
      <c r="K407" s="2">
        <v>28.17</v>
      </c>
      <c r="L407" s="4">
        <v>21.02</v>
      </c>
      <c r="M407" s="3">
        <v>39.450000000000003</v>
      </c>
      <c r="N407" s="4">
        <v>28.29</v>
      </c>
      <c r="O407" s="4">
        <v>21.11</v>
      </c>
      <c r="P407" s="4">
        <f>IF('Data 1Q Ahead Without Spaces'!T407&lt;5,0,IF('Data 1Q Ahead Without Spaces'!T407&lt;8,1,IF('Data 1Q Ahead Without Spaces'!T407&lt;11,2,IF('Data 1Q Ahead Without Spaces'!T407&lt;14,3,4))))</f>
        <v>2</v>
      </c>
      <c r="Q407" s="7">
        <v>16630.900000000001</v>
      </c>
      <c r="R407" s="7">
        <f>VLOOKUP('Data 1Q Ahead Without Spaces'!W407,Industry!$A$1:$B$9,2,FALSE)</f>
        <v>7</v>
      </c>
    </row>
    <row r="408" spans="1:18" ht="46.5" customHeight="1" thickBot="1" x14ac:dyDescent="0.4">
      <c r="A408" s="7">
        <f>IF('Data 1Q Ahead Without Spaces'!A408='Data 1Q Ahead Without Spaces'!A407,A407,A407+1)</f>
        <v>10</v>
      </c>
      <c r="B408" s="2">
        <v>1.3</v>
      </c>
      <c r="C408" s="2">
        <v>2.93</v>
      </c>
      <c r="D408" s="2">
        <v>1.85</v>
      </c>
      <c r="E408" s="2">
        <v>11.9</v>
      </c>
      <c r="F408" s="2">
        <v>1.03</v>
      </c>
      <c r="G408" s="2">
        <v>7.16</v>
      </c>
      <c r="H408" s="2">
        <v>61</v>
      </c>
      <c r="I408" s="2">
        <v>52.12</v>
      </c>
      <c r="J408" s="2">
        <v>41.06</v>
      </c>
      <c r="K408" s="2">
        <v>29.07</v>
      </c>
      <c r="L408" s="4">
        <v>21.64</v>
      </c>
      <c r="M408" s="3">
        <v>41.28</v>
      </c>
      <c r="N408" s="4">
        <v>29.22</v>
      </c>
      <c r="O408" s="4">
        <v>21.76</v>
      </c>
      <c r="P408" s="4">
        <f>IF('Data 1Q Ahead Without Spaces'!T408&lt;5,0,IF('Data 1Q Ahead Without Spaces'!T408&lt;8,1,IF('Data 1Q Ahead Without Spaces'!T408&lt;11,2,IF('Data 1Q Ahead Without Spaces'!T408&lt;14,3,4))))</f>
        <v>2</v>
      </c>
      <c r="Q408" s="7">
        <v>12947.214</v>
      </c>
      <c r="R408" s="7">
        <f>VLOOKUP('Data 1Q Ahead Without Spaces'!W408,Industry!$A$1:$B$9,2,FALSE)</f>
        <v>7</v>
      </c>
    </row>
    <row r="409" spans="1:18" ht="46.5" customHeight="1" thickBot="1" x14ac:dyDescent="0.4">
      <c r="A409" s="7">
        <f>IF('Data 1Q Ahead Without Spaces'!A409='Data 1Q Ahead Without Spaces'!A408,A408,A408+1)</f>
        <v>10</v>
      </c>
      <c r="B409" s="2">
        <v>1.51</v>
      </c>
      <c r="C409" s="2">
        <v>3.27</v>
      </c>
      <c r="D409" s="2">
        <v>2.2799999999999998</v>
      </c>
      <c r="E409" s="2">
        <v>14.42</v>
      </c>
      <c r="F409" s="2">
        <v>1.96</v>
      </c>
      <c r="G409" s="2">
        <v>8.77</v>
      </c>
      <c r="H409" s="2">
        <v>57</v>
      </c>
      <c r="I409" s="2">
        <v>53</v>
      </c>
      <c r="J409" s="2">
        <v>39.68</v>
      </c>
      <c r="K409" s="2">
        <v>28.36</v>
      </c>
      <c r="L409" s="4">
        <v>21.26</v>
      </c>
      <c r="M409" s="3">
        <v>39.93</v>
      </c>
      <c r="N409" s="4">
        <v>28.53</v>
      </c>
      <c r="O409" s="4">
        <v>21.39</v>
      </c>
      <c r="P409" s="4">
        <f>IF('Data 1Q Ahead Without Spaces'!T409&lt;5,0,IF('Data 1Q Ahead Without Spaces'!T409&lt;8,1,IF('Data 1Q Ahead Without Spaces'!T409&lt;11,2,IF('Data 1Q Ahead Without Spaces'!T409&lt;14,3,4))))</f>
        <v>2</v>
      </c>
      <c r="Q409" s="7">
        <v>15949.216</v>
      </c>
      <c r="R409" s="7">
        <f>VLOOKUP('Data 1Q Ahead Without Spaces'!W409,Industry!$A$1:$B$9,2,FALSE)</f>
        <v>7</v>
      </c>
    </row>
    <row r="410" spans="1:18" ht="46.5" customHeight="1" thickBot="1" x14ac:dyDescent="0.4">
      <c r="A410" s="7">
        <f>IF('Data 1Q Ahead Without Spaces'!A410='Data 1Q Ahead Without Spaces'!A409,A409,A409+1)</f>
        <v>10</v>
      </c>
      <c r="B410" s="2">
        <v>1.54</v>
      </c>
      <c r="C410" s="2">
        <v>3.91</v>
      </c>
      <c r="D410" s="2">
        <v>2.5</v>
      </c>
      <c r="E410" s="2">
        <v>15.66</v>
      </c>
      <c r="F410" s="2">
        <v>0.11</v>
      </c>
      <c r="G410" s="2">
        <v>8.66</v>
      </c>
      <c r="H410" s="2">
        <v>47</v>
      </c>
      <c r="I410" s="2">
        <v>51.4</v>
      </c>
      <c r="J410" s="2">
        <v>40.74</v>
      </c>
      <c r="K410" s="2">
        <v>28.88</v>
      </c>
      <c r="L410" s="4">
        <v>21.18</v>
      </c>
      <c r="M410" s="3">
        <v>41.06</v>
      </c>
      <c r="N410" s="4">
        <v>29.11</v>
      </c>
      <c r="O410" s="4">
        <v>21.34</v>
      </c>
      <c r="P410" s="4">
        <f>IF('Data 1Q Ahead Without Spaces'!T410&lt;5,0,IF('Data 1Q Ahead Without Spaces'!T410&lt;8,1,IF('Data 1Q Ahead Without Spaces'!T410&lt;11,2,IF('Data 1Q Ahead Without Spaces'!T410&lt;14,3,4))))</f>
        <v>2</v>
      </c>
      <c r="Q410" s="7">
        <v>15934.695</v>
      </c>
      <c r="R410" s="7">
        <f>VLOOKUP('Data 1Q Ahead Without Spaces'!W410,Industry!$A$1:$B$9,2,FALSE)</f>
        <v>7</v>
      </c>
    </row>
    <row r="411" spans="1:18" ht="46.5" customHeight="1" thickBot="1" x14ac:dyDescent="0.4">
      <c r="A411" s="7">
        <f>IF('Data 1Q Ahead Without Spaces'!A411='Data 1Q Ahead Without Spaces'!A410,A410,A410+1)</f>
        <v>10</v>
      </c>
      <c r="B411" s="2">
        <v>1.97</v>
      </c>
      <c r="C411" s="2">
        <v>5.03</v>
      </c>
      <c r="D411" s="2">
        <v>3.54</v>
      </c>
      <c r="E411" s="2">
        <v>12.87</v>
      </c>
      <c r="F411" s="2">
        <v>-0.26</v>
      </c>
      <c r="G411" s="2">
        <v>5.6</v>
      </c>
      <c r="H411" s="2">
        <v>45</v>
      </c>
      <c r="I411" s="2">
        <v>51.56</v>
      </c>
      <c r="J411" s="2">
        <v>41.96</v>
      </c>
      <c r="K411" s="2">
        <v>29.48</v>
      </c>
      <c r="L411" s="4">
        <v>21.89</v>
      </c>
      <c r="M411" s="3">
        <v>42.32</v>
      </c>
      <c r="N411" s="4">
        <v>29.74</v>
      </c>
      <c r="O411" s="4">
        <v>22.08</v>
      </c>
      <c r="P411" s="4">
        <f>IF('Data 1Q Ahead Without Spaces'!T411&lt;5,0,IF('Data 1Q Ahead Without Spaces'!T411&lt;8,1,IF('Data 1Q Ahead Without Spaces'!T411&lt;11,2,IF('Data 1Q Ahead Without Spaces'!T411&lt;14,3,4))))</f>
        <v>2</v>
      </c>
      <c r="Q411" s="7">
        <v>13750.518</v>
      </c>
      <c r="R411" s="7">
        <f>VLOOKUP('Data 1Q Ahead Without Spaces'!W411,Industry!$A$1:$B$9,2,FALSE)</f>
        <v>7</v>
      </c>
    </row>
    <row r="412" spans="1:18" ht="46.5" customHeight="1" thickBot="1" x14ac:dyDescent="0.4">
      <c r="A412" s="7">
        <f>IF('Data 1Q Ahead Without Spaces'!A412='Data 1Q Ahead Without Spaces'!A411,A411,A411+1)</f>
        <v>10</v>
      </c>
      <c r="B412" s="2">
        <v>2.09</v>
      </c>
      <c r="C412" s="2">
        <v>5.65</v>
      </c>
      <c r="D412" s="2">
        <v>4.0999999999999996</v>
      </c>
      <c r="E412" s="2">
        <v>11</v>
      </c>
      <c r="F412" s="2">
        <v>0.17</v>
      </c>
      <c r="G412" s="2">
        <v>4.24</v>
      </c>
      <c r="H412" s="2">
        <v>50</v>
      </c>
      <c r="I412" s="2">
        <v>51.11</v>
      </c>
      <c r="J412" s="2">
        <v>40.89</v>
      </c>
      <c r="K412" s="2">
        <v>28.93</v>
      </c>
      <c r="L412" s="4">
        <v>21.14</v>
      </c>
      <c r="M412" s="3">
        <v>41.32</v>
      </c>
      <c r="N412" s="4">
        <v>29.24</v>
      </c>
      <c r="O412" s="4">
        <v>21.37</v>
      </c>
      <c r="P412" s="4">
        <f>IF('Data 1Q Ahead Without Spaces'!T412&lt;5,0,IF('Data 1Q Ahead Without Spaces'!T412&lt;8,1,IF('Data 1Q Ahead Without Spaces'!T412&lt;11,2,IF('Data 1Q Ahead Without Spaces'!T412&lt;14,3,4))))</f>
        <v>2</v>
      </c>
      <c r="Q412" s="7">
        <v>14033.796</v>
      </c>
      <c r="R412" s="7">
        <f>VLOOKUP('Data 1Q Ahead Without Spaces'!W412,Industry!$A$1:$B$9,2,FALSE)</f>
        <v>7</v>
      </c>
    </row>
    <row r="413" spans="1:18" ht="46.5" customHeight="1" thickBot="1" x14ac:dyDescent="0.4">
      <c r="A413" s="7">
        <f>IF('Data 1Q Ahead Without Spaces'!A413='Data 1Q Ahead Without Spaces'!A412,A412,A412+1)</f>
        <v>10</v>
      </c>
      <c r="B413" s="2">
        <v>2.48</v>
      </c>
      <c r="C413" s="2">
        <v>6.77</v>
      </c>
      <c r="D413" s="2">
        <v>5.23</v>
      </c>
      <c r="E413" s="2">
        <v>12.6</v>
      </c>
      <c r="F413" s="2">
        <v>1.89</v>
      </c>
      <c r="G413" s="2">
        <v>6.23</v>
      </c>
      <c r="H413" s="2">
        <v>53</v>
      </c>
      <c r="I413" s="2">
        <v>51.2</v>
      </c>
      <c r="J413" s="2">
        <v>42.62</v>
      </c>
      <c r="K413" s="2">
        <v>29.8</v>
      </c>
      <c r="L413" s="4">
        <v>22.08</v>
      </c>
      <c r="M413" s="3">
        <v>43.05</v>
      </c>
      <c r="N413" s="4">
        <v>30.09</v>
      </c>
      <c r="O413" s="4">
        <v>22.3</v>
      </c>
      <c r="P413" s="4">
        <f>IF('Data 1Q Ahead Without Spaces'!T413&lt;5,0,IF('Data 1Q Ahead Without Spaces'!T413&lt;8,1,IF('Data 1Q Ahead Without Spaces'!T413&lt;11,2,IF('Data 1Q Ahead Without Spaces'!T413&lt;14,3,4))))</f>
        <v>2</v>
      </c>
      <c r="Q413" s="7">
        <v>12219.081</v>
      </c>
      <c r="R413" s="7">
        <f>VLOOKUP('Data 1Q Ahead Without Spaces'!W413,Industry!$A$1:$B$9,2,FALSE)</f>
        <v>7</v>
      </c>
    </row>
    <row r="414" spans="1:18" ht="46.5" customHeight="1" thickBot="1" x14ac:dyDescent="0.4">
      <c r="A414" s="7">
        <f>IF('Data 1Q Ahead Without Spaces'!A414='Data 1Q Ahead Without Spaces'!A413,A413,A413+1)</f>
        <v>10</v>
      </c>
      <c r="B414" s="2">
        <v>2.68</v>
      </c>
      <c r="C414" s="2">
        <v>8.0500000000000007</v>
      </c>
      <c r="D414" s="2">
        <v>6.12</v>
      </c>
      <c r="E414" s="2">
        <v>11.23</v>
      </c>
      <c r="F414" s="2">
        <v>0.08</v>
      </c>
      <c r="G414" s="2">
        <v>4.79</v>
      </c>
      <c r="H414" s="2">
        <v>53</v>
      </c>
      <c r="I414" s="2">
        <v>50.51</v>
      </c>
      <c r="J414" s="2">
        <v>42.54</v>
      </c>
      <c r="K414" s="2">
        <v>29.38</v>
      </c>
      <c r="L414" s="4">
        <v>21.75</v>
      </c>
      <c r="M414" s="3">
        <v>44.81</v>
      </c>
      <c r="N414" s="4">
        <v>30.95</v>
      </c>
      <c r="O414" s="4">
        <v>22.91</v>
      </c>
      <c r="P414" s="4">
        <f>IF('Data 1Q Ahead Without Spaces'!T414&lt;5,0,IF('Data 1Q Ahead Without Spaces'!T414&lt;8,1,IF('Data 1Q Ahead Without Spaces'!T414&lt;11,2,IF('Data 1Q Ahead Without Spaces'!T414&lt;14,3,4))))</f>
        <v>2</v>
      </c>
      <c r="Q414" s="7">
        <v>9148.4680000000008</v>
      </c>
      <c r="R414" s="7">
        <f>VLOOKUP('Data 1Q Ahead Without Spaces'!W414,Industry!$A$1:$B$9,2,FALSE)</f>
        <v>7</v>
      </c>
    </row>
    <row r="415" spans="1:18" ht="46.5" customHeight="1" thickBot="1" x14ac:dyDescent="0.4">
      <c r="A415" s="7">
        <f>IF('Data 1Q Ahead Without Spaces'!A415='Data 1Q Ahead Without Spaces'!A414,A414,A414+1)</f>
        <v>10</v>
      </c>
      <c r="B415" s="2">
        <v>3.2</v>
      </c>
      <c r="C415" s="2">
        <v>8.92</v>
      </c>
      <c r="D415" s="2">
        <v>7.4</v>
      </c>
      <c r="E415" s="2">
        <v>10.81</v>
      </c>
      <c r="F415" s="2">
        <v>0.34</v>
      </c>
      <c r="G415" s="2">
        <v>4.45</v>
      </c>
      <c r="H415" s="2">
        <v>53</v>
      </c>
      <c r="I415" s="2">
        <v>49.98</v>
      </c>
      <c r="J415" s="2">
        <v>45.96</v>
      </c>
      <c r="K415" s="2">
        <v>30.97</v>
      </c>
      <c r="L415" s="4">
        <v>23.28</v>
      </c>
      <c r="M415" s="3">
        <v>48.39</v>
      </c>
      <c r="N415" s="4">
        <v>32.61</v>
      </c>
      <c r="O415" s="4">
        <v>24.51</v>
      </c>
      <c r="P415" s="4">
        <f>IF('Data 1Q Ahead Without Spaces'!T415&lt;5,0,IF('Data 1Q Ahead Without Spaces'!T415&lt;8,1,IF('Data 1Q Ahead Without Spaces'!T415&lt;11,2,IF('Data 1Q Ahead Without Spaces'!T415&lt;14,3,4))))</f>
        <v>2</v>
      </c>
      <c r="Q415" s="7">
        <v>10014.356</v>
      </c>
      <c r="R415" s="7">
        <f>VLOOKUP('Data 1Q Ahead Without Spaces'!W415,Industry!$A$1:$B$9,2,FALSE)</f>
        <v>7</v>
      </c>
    </row>
    <row r="416" spans="1:18" ht="46.5" customHeight="1" thickBot="1" x14ac:dyDescent="0.4">
      <c r="A416" s="7">
        <f>IF('Data 1Q Ahead Without Spaces'!A416='Data 1Q Ahead Without Spaces'!A415,A415,A415+1)</f>
        <v>11</v>
      </c>
      <c r="B416" s="2">
        <v>1.05</v>
      </c>
      <c r="C416" s="2">
        <v>1.46</v>
      </c>
      <c r="D416" s="2">
        <v>1.23</v>
      </c>
      <c r="E416" s="2">
        <v>19.95</v>
      </c>
      <c r="F416" s="2">
        <v>15.92</v>
      </c>
      <c r="G416" s="2">
        <v>17.07</v>
      </c>
      <c r="H416" s="2">
        <v>108.1</v>
      </c>
      <c r="I416" s="2">
        <v>45.79</v>
      </c>
      <c r="J416" s="2">
        <v>78.37</v>
      </c>
      <c r="K416" s="2">
        <v>43.32</v>
      </c>
      <c r="L416" s="4">
        <v>35.89</v>
      </c>
      <c r="M416" s="3">
        <v>80.92</v>
      </c>
      <c r="N416" s="4">
        <v>44.73</v>
      </c>
      <c r="O416" s="4">
        <v>37.06</v>
      </c>
      <c r="P416" s="4">
        <f>IF('Data 1Q Ahead Without Spaces'!T416&lt;5,0,IF('Data 1Q Ahead Without Spaces'!T416&lt;8,1,IF('Data 1Q Ahead Without Spaces'!T416&lt;11,2,IF('Data 1Q Ahead Without Spaces'!T416&lt;14,3,4))))</f>
        <v>1</v>
      </c>
      <c r="Q416" s="7">
        <v>70105.441000000006</v>
      </c>
      <c r="R416" s="7">
        <f>VLOOKUP('Data 1Q Ahead Without Spaces'!W416,Industry!$A$1:$B$9,2,FALSE)</f>
        <v>4</v>
      </c>
    </row>
    <row r="417" spans="1:18" ht="46.5" customHeight="1" thickBot="1" x14ac:dyDescent="0.4">
      <c r="A417" s="7">
        <f>IF('Data 1Q Ahead Without Spaces'!A417='Data 1Q Ahead Without Spaces'!A416,A416,A416+1)</f>
        <v>11</v>
      </c>
      <c r="B417" s="2">
        <v>1.03</v>
      </c>
      <c r="C417" s="2">
        <v>1.54</v>
      </c>
      <c r="D417" s="2">
        <v>1.2</v>
      </c>
      <c r="E417" s="2">
        <v>20.99</v>
      </c>
      <c r="F417" s="2">
        <v>15.97</v>
      </c>
      <c r="G417" s="2">
        <v>18.260000000000002</v>
      </c>
      <c r="H417" s="2">
        <v>114.8</v>
      </c>
      <c r="I417" s="2">
        <v>43.76</v>
      </c>
      <c r="J417" s="2">
        <v>83.28</v>
      </c>
      <c r="K417" s="2">
        <v>45.29</v>
      </c>
      <c r="L417" s="4">
        <v>36.44</v>
      </c>
      <c r="M417" s="3">
        <v>83.86</v>
      </c>
      <c r="N417" s="4">
        <v>45.61</v>
      </c>
      <c r="O417" s="4">
        <v>36.69</v>
      </c>
      <c r="P417" s="4">
        <f>IF('Data 1Q Ahead Without Spaces'!T417&lt;5,0,IF('Data 1Q Ahead Without Spaces'!T417&lt;8,1,IF('Data 1Q Ahead Without Spaces'!T417&lt;11,2,IF('Data 1Q Ahead Without Spaces'!T417&lt;14,3,4))))</f>
        <v>1</v>
      </c>
      <c r="Q417" s="7">
        <v>78719.815000000002</v>
      </c>
      <c r="R417" s="7">
        <f>VLOOKUP('Data 1Q Ahead Without Spaces'!W417,Industry!$A$1:$B$9,2,FALSE)</f>
        <v>4</v>
      </c>
    </row>
    <row r="418" spans="1:18" ht="46.5" customHeight="1" thickBot="1" x14ac:dyDescent="0.4">
      <c r="A418" s="7">
        <f>IF('Data 1Q Ahead Without Spaces'!A418='Data 1Q Ahead Without Spaces'!A417,A417,A417+1)</f>
        <v>11</v>
      </c>
      <c r="B418" s="2">
        <v>1.04</v>
      </c>
      <c r="C418" s="2">
        <v>1.54</v>
      </c>
      <c r="D418" s="2">
        <v>1.22</v>
      </c>
      <c r="E418" s="2">
        <v>18.73</v>
      </c>
      <c r="F418" s="2">
        <v>11.38</v>
      </c>
      <c r="G418" s="2">
        <v>15.87</v>
      </c>
      <c r="H418" s="2">
        <v>117</v>
      </c>
      <c r="I418" s="2">
        <v>45.77</v>
      </c>
      <c r="J418" s="2">
        <v>78.56</v>
      </c>
      <c r="K418" s="2">
        <v>43.98</v>
      </c>
      <c r="L418" s="4">
        <v>35.96</v>
      </c>
      <c r="M418" s="3">
        <v>78.62</v>
      </c>
      <c r="N418" s="4">
        <v>44.01</v>
      </c>
      <c r="O418" s="4">
        <v>35.979999999999997</v>
      </c>
      <c r="P418" s="4">
        <f>IF('Data 1Q Ahead Without Spaces'!T418&lt;5,0,IF('Data 1Q Ahead Without Spaces'!T418&lt;8,1,IF('Data 1Q Ahead Without Spaces'!T418&lt;11,2,IF('Data 1Q Ahead Without Spaces'!T418&lt;14,3,4))))</f>
        <v>1</v>
      </c>
      <c r="Q418" s="7">
        <v>80874.335999999996</v>
      </c>
      <c r="R418" s="7">
        <f>VLOOKUP('Data 1Q Ahead Without Spaces'!W418,Industry!$A$1:$B$9,2,FALSE)</f>
        <v>4</v>
      </c>
    </row>
    <row r="419" spans="1:18" ht="46.5" customHeight="1" thickBot="1" x14ac:dyDescent="0.4">
      <c r="A419" s="7">
        <f>IF('Data 1Q Ahead Without Spaces'!A419='Data 1Q Ahead Without Spaces'!A418,A418,A418+1)</f>
        <v>11</v>
      </c>
      <c r="B419" s="2">
        <v>1.1299999999999999</v>
      </c>
      <c r="C419" s="2">
        <v>1.58</v>
      </c>
      <c r="D419" s="2">
        <v>1.32</v>
      </c>
      <c r="E419" s="2">
        <v>18.03</v>
      </c>
      <c r="F419" s="2">
        <v>13.11</v>
      </c>
      <c r="G419" s="2">
        <v>15.2</v>
      </c>
      <c r="H419" s="2">
        <v>120.1</v>
      </c>
      <c r="I419" s="2">
        <v>45.05</v>
      </c>
      <c r="J419" s="2">
        <v>72.81</v>
      </c>
      <c r="K419" s="2">
        <v>39.72</v>
      </c>
      <c r="L419" s="4">
        <v>32.81</v>
      </c>
      <c r="M419" s="3">
        <v>83.31</v>
      </c>
      <c r="N419" s="4">
        <v>45.45</v>
      </c>
      <c r="O419" s="4">
        <v>37.53</v>
      </c>
      <c r="P419" s="4">
        <f>IF('Data 1Q Ahead Without Spaces'!T419&lt;5,0,IF('Data 1Q Ahead Without Spaces'!T419&lt;8,1,IF('Data 1Q Ahead Without Spaces'!T419&lt;11,2,IF('Data 1Q Ahead Without Spaces'!T419&lt;14,3,4))))</f>
        <v>1</v>
      </c>
      <c r="Q419" s="7">
        <v>78950.983999999997</v>
      </c>
      <c r="R419" s="7">
        <f>VLOOKUP('Data 1Q Ahead Without Spaces'!W419,Industry!$A$1:$B$9,2,FALSE)</f>
        <v>4</v>
      </c>
    </row>
    <row r="420" spans="1:18" ht="46.5" customHeight="1" thickBot="1" x14ac:dyDescent="0.4">
      <c r="A420" s="7">
        <f>IF('Data 1Q Ahead Without Spaces'!A420='Data 1Q Ahead Without Spaces'!A419,A419,A419+1)</f>
        <v>11</v>
      </c>
      <c r="B420" s="2">
        <v>1.1000000000000001</v>
      </c>
      <c r="C420" s="2">
        <v>1.54</v>
      </c>
      <c r="D420" s="2">
        <v>1.28</v>
      </c>
      <c r="E420" s="2">
        <v>20.85</v>
      </c>
      <c r="F420" s="2">
        <v>15.11</v>
      </c>
      <c r="G420" s="2">
        <v>17.97</v>
      </c>
      <c r="H420" s="2">
        <v>121.8</v>
      </c>
      <c r="I420" s="2">
        <v>45.54</v>
      </c>
      <c r="J420" s="2">
        <v>73.98</v>
      </c>
      <c r="K420" s="2">
        <v>40.619999999999997</v>
      </c>
      <c r="L420" s="4">
        <v>33.69</v>
      </c>
      <c r="M420" s="3">
        <v>82.14</v>
      </c>
      <c r="N420" s="4">
        <v>45.1</v>
      </c>
      <c r="O420" s="4">
        <v>37.409999999999997</v>
      </c>
      <c r="P420" s="4">
        <f>IF('Data 1Q Ahead Without Spaces'!T420&lt;5,0,IF('Data 1Q Ahead Without Spaces'!T420&lt;8,1,IF('Data 1Q Ahead Without Spaces'!T420&lt;11,2,IF('Data 1Q Ahead Without Spaces'!T420&lt;14,3,4))))</f>
        <v>1</v>
      </c>
      <c r="Q420" s="7">
        <v>86992.944000000003</v>
      </c>
      <c r="R420" s="7">
        <f>VLOOKUP('Data 1Q Ahead Without Spaces'!W420,Industry!$A$1:$B$9,2,FALSE)</f>
        <v>4</v>
      </c>
    </row>
    <row r="421" spans="1:18" ht="46.5" customHeight="1" thickBot="1" x14ac:dyDescent="0.4">
      <c r="A421" s="7">
        <f>IF('Data 1Q Ahead Without Spaces'!A421='Data 1Q Ahead Without Spaces'!A420,A420,A420+1)</f>
        <v>11</v>
      </c>
      <c r="B421" s="2">
        <v>1.05</v>
      </c>
      <c r="C421" s="2">
        <v>1.52</v>
      </c>
      <c r="D421" s="2">
        <v>1.23</v>
      </c>
      <c r="E421" s="2">
        <v>22.2</v>
      </c>
      <c r="F421" s="2">
        <v>15.36</v>
      </c>
      <c r="G421" s="2">
        <v>19.309999999999999</v>
      </c>
      <c r="H421" s="2">
        <v>124</v>
      </c>
      <c r="I421" s="2">
        <v>41.32</v>
      </c>
      <c r="J421" s="2">
        <v>82.38</v>
      </c>
      <c r="K421" s="2">
        <v>42.48</v>
      </c>
      <c r="L421" s="4">
        <v>34.04</v>
      </c>
      <c r="M421" s="3">
        <v>93.94</v>
      </c>
      <c r="N421" s="4">
        <v>48.44</v>
      </c>
      <c r="O421" s="4">
        <v>38.82</v>
      </c>
      <c r="P421" s="4">
        <f>IF('Data 1Q Ahead Without Spaces'!T421&lt;5,0,IF('Data 1Q Ahead Without Spaces'!T421&lt;8,1,IF('Data 1Q Ahead Without Spaces'!T421&lt;11,2,IF('Data 1Q Ahead Without Spaces'!T421&lt;14,3,4))))</f>
        <v>1</v>
      </c>
      <c r="Q421" s="7">
        <v>89857.423999999999</v>
      </c>
      <c r="R421" s="7">
        <f>VLOOKUP('Data 1Q Ahead Without Spaces'!W421,Industry!$A$1:$B$9,2,FALSE)</f>
        <v>4</v>
      </c>
    </row>
    <row r="422" spans="1:18" ht="46.5" customHeight="1" thickBot="1" x14ac:dyDescent="0.4">
      <c r="A422" s="7">
        <f>IF('Data 1Q Ahead Without Spaces'!A422='Data 1Q Ahead Without Spaces'!A421,A421,A421+1)</f>
        <v>11</v>
      </c>
      <c r="B422" s="2">
        <v>1.02</v>
      </c>
      <c r="C422" s="2">
        <v>1.47</v>
      </c>
      <c r="D422" s="2">
        <v>1.19</v>
      </c>
      <c r="E422" s="2">
        <v>19.600000000000001</v>
      </c>
      <c r="F422" s="2">
        <v>11.92</v>
      </c>
      <c r="G422" s="2">
        <v>16.71</v>
      </c>
      <c r="H422" s="2">
        <v>126.9</v>
      </c>
      <c r="I422" s="2">
        <v>43.62</v>
      </c>
      <c r="J422" s="2">
        <v>84.32</v>
      </c>
      <c r="K422" s="2">
        <v>45.12</v>
      </c>
      <c r="L422" s="4">
        <v>36.78</v>
      </c>
      <c r="M422" s="3">
        <v>86.87</v>
      </c>
      <c r="N422" s="4">
        <v>46.49</v>
      </c>
      <c r="O422" s="4">
        <v>37.89</v>
      </c>
      <c r="P422" s="4">
        <f>IF('Data 1Q Ahead Without Spaces'!T422&lt;5,0,IF('Data 1Q Ahead Without Spaces'!T422&lt;8,1,IF('Data 1Q Ahead Without Spaces'!T422&lt;11,2,IF('Data 1Q Ahead Without Spaces'!T422&lt;14,3,4))))</f>
        <v>1</v>
      </c>
      <c r="Q422" s="7">
        <v>102477.06200000001</v>
      </c>
      <c r="R422" s="7">
        <f>VLOOKUP('Data 1Q Ahead Without Spaces'!W422,Industry!$A$1:$B$9,2,FALSE)</f>
        <v>4</v>
      </c>
    </row>
    <row r="423" spans="1:18" ht="46.5" customHeight="1" thickBot="1" x14ac:dyDescent="0.4">
      <c r="A423" s="7">
        <f>IF('Data 1Q Ahead Without Spaces'!A423='Data 1Q Ahead Without Spaces'!A422,A422,A422+1)</f>
        <v>11</v>
      </c>
      <c r="B423" s="2">
        <v>1.04</v>
      </c>
      <c r="C423" s="2">
        <v>1.47</v>
      </c>
      <c r="D423" s="2">
        <v>1.21</v>
      </c>
      <c r="E423" s="2">
        <v>18.07</v>
      </c>
      <c r="F423" s="2">
        <v>12.83</v>
      </c>
      <c r="G423" s="2">
        <v>15.24</v>
      </c>
      <c r="H423" s="2">
        <v>128.9</v>
      </c>
      <c r="I423" s="2">
        <v>43.98</v>
      </c>
      <c r="J423" s="2">
        <v>82.23</v>
      </c>
      <c r="K423" s="2">
        <v>43.93</v>
      </c>
      <c r="L423" s="4">
        <v>36.17</v>
      </c>
      <c r="M423" s="3">
        <v>87.17</v>
      </c>
      <c r="N423" s="4">
        <v>46.57</v>
      </c>
      <c r="O423" s="4">
        <v>38.340000000000003</v>
      </c>
      <c r="P423" s="4">
        <f>IF('Data 1Q Ahead Without Spaces'!T423&lt;5,0,IF('Data 1Q Ahead Without Spaces'!T423&lt;8,1,IF('Data 1Q Ahead Without Spaces'!T423&lt;11,2,IF('Data 1Q Ahead Without Spaces'!T423&lt;14,3,4))))</f>
        <v>1</v>
      </c>
      <c r="Q423" s="7">
        <v>99689.22</v>
      </c>
      <c r="R423" s="7">
        <f>VLOOKUP('Data 1Q Ahead Without Spaces'!W423,Industry!$A$1:$B$9,2,FALSE)</f>
        <v>4</v>
      </c>
    </row>
    <row r="424" spans="1:18" ht="46.5" customHeight="1" thickBot="1" x14ac:dyDescent="0.4">
      <c r="A424" s="7">
        <f>IF('Data 1Q Ahead Without Spaces'!A424='Data 1Q Ahead Without Spaces'!A423,A423,A423+1)</f>
        <v>11</v>
      </c>
      <c r="B424" s="2">
        <v>1.1000000000000001</v>
      </c>
      <c r="C424" s="2">
        <v>1.57</v>
      </c>
      <c r="D424" s="2">
        <v>1.28</v>
      </c>
      <c r="E424" s="2">
        <v>19.39</v>
      </c>
      <c r="F424" s="2">
        <v>13.22</v>
      </c>
      <c r="G424" s="2">
        <v>16.579999999999998</v>
      </c>
      <c r="H424" s="2">
        <v>130</v>
      </c>
      <c r="I424" s="2">
        <v>42.11</v>
      </c>
      <c r="J424" s="2">
        <v>90.63</v>
      </c>
      <c r="K424" s="2">
        <v>46.07</v>
      </c>
      <c r="L424" s="4">
        <v>38.159999999999997</v>
      </c>
      <c r="M424" s="3">
        <v>96.71</v>
      </c>
      <c r="N424" s="4">
        <v>49.16</v>
      </c>
      <c r="O424" s="4">
        <v>40.72</v>
      </c>
      <c r="P424" s="4">
        <f>IF('Data 1Q Ahead Without Spaces'!T424&lt;5,0,IF('Data 1Q Ahead Without Spaces'!T424&lt;8,1,IF('Data 1Q Ahead Without Spaces'!T424&lt;11,2,IF('Data 1Q Ahead Without Spaces'!T424&lt;14,3,4))))</f>
        <v>1</v>
      </c>
      <c r="Q424" s="7">
        <v>89273.652000000002</v>
      </c>
      <c r="R424" s="7">
        <f>VLOOKUP('Data 1Q Ahead Without Spaces'!W424,Industry!$A$1:$B$9,2,FALSE)</f>
        <v>4</v>
      </c>
    </row>
    <row r="425" spans="1:18" ht="14.25" customHeight="1" x14ac:dyDescent="0.35">
      <c r="A425" s="7">
        <f>IF('Data 1Q Ahead Without Spaces'!A425='Data 1Q Ahead Without Spaces'!A424,A424,A424+1)</f>
        <v>11</v>
      </c>
      <c r="B425" s="4">
        <v>1.1100000000000001</v>
      </c>
      <c r="C425" s="4">
        <v>1.56</v>
      </c>
      <c r="D425" s="4">
        <v>1.3</v>
      </c>
      <c r="E425" s="4">
        <v>20.76</v>
      </c>
      <c r="F425" s="4">
        <v>13.78</v>
      </c>
      <c r="G425" s="4">
        <v>17.850000000000001</v>
      </c>
      <c r="H425" s="4">
        <v>128.1</v>
      </c>
      <c r="I425" s="4">
        <v>41.05</v>
      </c>
      <c r="J425" s="4">
        <v>91.85</v>
      </c>
      <c r="K425" s="4">
        <v>46.97</v>
      </c>
      <c r="L425" s="4">
        <v>37.700000000000003</v>
      </c>
      <c r="M425" s="3">
        <v>95.53</v>
      </c>
      <c r="N425" s="4">
        <v>48.86</v>
      </c>
      <c r="O425" s="4">
        <v>39.21</v>
      </c>
      <c r="P425" s="4">
        <f>IF('Data 1Q Ahead Without Spaces'!T425&lt;5,0,IF('Data 1Q Ahead Without Spaces'!T425&lt;8,1,IF('Data 1Q Ahead Without Spaces'!T425&lt;11,2,IF('Data 1Q Ahead Without Spaces'!T425&lt;14,3,4))))</f>
        <v>1</v>
      </c>
      <c r="Q425" s="7">
        <v>92117</v>
      </c>
      <c r="R425" s="7">
        <f>VLOOKUP('Data 1Q Ahead Without Spaces'!W425,Industry!$A$1:$B$9,2,FALSE)</f>
        <v>4</v>
      </c>
    </row>
    <row r="426" spans="1:18" ht="14.25" customHeight="1" x14ac:dyDescent="0.35">
      <c r="A426" s="7">
        <f>IF('Data 1Q Ahead Without Spaces'!A426='Data 1Q Ahead Without Spaces'!A425,A425,A425+1)</f>
        <v>11</v>
      </c>
      <c r="B426" s="4">
        <v>1.1200000000000001</v>
      </c>
      <c r="C426" s="4">
        <v>1.58</v>
      </c>
      <c r="D426" s="4">
        <v>1.31</v>
      </c>
      <c r="E426" s="4">
        <v>19.940000000000001</v>
      </c>
      <c r="F426" s="4">
        <v>11.51</v>
      </c>
      <c r="G426" s="4">
        <v>16.96</v>
      </c>
      <c r="H426" s="4">
        <v>129.6</v>
      </c>
      <c r="I426" s="4">
        <v>43.22</v>
      </c>
      <c r="J426" s="4">
        <v>89.14</v>
      </c>
      <c r="K426" s="4">
        <v>47.13</v>
      </c>
      <c r="L426" s="4">
        <v>38.520000000000003</v>
      </c>
      <c r="M426" s="3">
        <v>89.14</v>
      </c>
      <c r="N426" s="4">
        <v>47.13</v>
      </c>
      <c r="O426" s="4">
        <v>38.520000000000003</v>
      </c>
      <c r="P426" s="4">
        <f>IF('Data 1Q Ahead Without Spaces'!T426&lt;5,0,IF('Data 1Q Ahead Without Spaces'!T426&lt;8,1,IF('Data 1Q Ahead Without Spaces'!T426&lt;11,2,IF('Data 1Q Ahead Without Spaces'!T426&lt;14,3,4))))</f>
        <v>1</v>
      </c>
      <c r="Q426" s="7">
        <v>88448.167000000001</v>
      </c>
      <c r="R426" s="7">
        <f>VLOOKUP('Data 1Q Ahead Without Spaces'!W426,Industry!$A$1:$B$9,2,FALSE)</f>
        <v>4</v>
      </c>
    </row>
    <row r="427" spans="1:18" ht="14.25" customHeight="1" x14ac:dyDescent="0.35">
      <c r="A427" s="7">
        <f>IF('Data 1Q Ahead Without Spaces'!A427='Data 1Q Ahead Without Spaces'!A426,A426,A426+1)</f>
        <v>11</v>
      </c>
      <c r="B427" s="4">
        <v>1.08</v>
      </c>
      <c r="C427" s="4">
        <v>1.49</v>
      </c>
      <c r="D427" s="4">
        <v>1.27</v>
      </c>
      <c r="E427" s="4">
        <v>18.27</v>
      </c>
      <c r="F427" s="4">
        <v>12.63</v>
      </c>
      <c r="G427" s="4">
        <v>15.22</v>
      </c>
      <c r="H427" s="4">
        <v>128.1</v>
      </c>
      <c r="I427" s="4">
        <v>44.63</v>
      </c>
      <c r="J427" s="4">
        <v>84.04</v>
      </c>
      <c r="K427" s="4">
        <v>45.66</v>
      </c>
      <c r="L427" s="4">
        <v>37.5</v>
      </c>
      <c r="M427" s="3">
        <v>84.04</v>
      </c>
      <c r="N427" s="4">
        <v>45.66</v>
      </c>
      <c r="O427" s="4">
        <v>37.5</v>
      </c>
      <c r="P427" s="4">
        <f>IF('Data 1Q Ahead Without Spaces'!T427&lt;5,0,IF('Data 1Q Ahead Without Spaces'!T427&lt;8,1,IF('Data 1Q Ahead Without Spaces'!T427&lt;11,2,IF('Data 1Q Ahead Without Spaces'!T427&lt;14,3,4))))</f>
        <v>1</v>
      </c>
      <c r="Q427" s="7">
        <v>99939.225000000006</v>
      </c>
      <c r="R427" s="7">
        <f>VLOOKUP('Data 1Q Ahead Without Spaces'!W427,Industry!$A$1:$B$9,2,FALSE)</f>
        <v>4</v>
      </c>
    </row>
    <row r="428" spans="1:18" ht="14.25" customHeight="1" x14ac:dyDescent="0.35">
      <c r="A428" s="7">
        <f>IF('Data 1Q Ahead Without Spaces'!A428='Data 1Q Ahead Without Spaces'!A427,A427,A427+1)</f>
        <v>11</v>
      </c>
      <c r="B428" s="4">
        <v>1.0900000000000001</v>
      </c>
      <c r="C428" s="4">
        <v>1.55</v>
      </c>
      <c r="D428" s="4">
        <v>1.28</v>
      </c>
      <c r="E428" s="4">
        <v>19.940000000000001</v>
      </c>
      <c r="F428" s="4">
        <v>14.44</v>
      </c>
      <c r="G428" s="4">
        <v>16.93</v>
      </c>
      <c r="H428" s="4">
        <v>129.80000000000001</v>
      </c>
      <c r="I428" s="4">
        <v>44.03</v>
      </c>
      <c r="J428" s="4">
        <v>88.13</v>
      </c>
      <c r="K428" s="4">
        <v>46.85</v>
      </c>
      <c r="L428" s="4">
        <v>38.81</v>
      </c>
      <c r="M428" s="3">
        <v>88.13</v>
      </c>
      <c r="N428" s="4">
        <v>46.85</v>
      </c>
      <c r="O428" s="4">
        <v>38.81</v>
      </c>
      <c r="P428" s="4">
        <f>IF('Data 1Q Ahead Without Spaces'!T428&lt;5,0,IF('Data 1Q Ahead Without Spaces'!T428&lt;8,1,IF('Data 1Q Ahead Without Spaces'!T428&lt;11,2,IF('Data 1Q Ahead Without Spaces'!T428&lt;14,3,4))))</f>
        <v>1</v>
      </c>
      <c r="Q428" s="7">
        <v>98960.4</v>
      </c>
      <c r="R428" s="7">
        <f>VLOOKUP('Data 1Q Ahead Without Spaces'!W428,Industry!$A$1:$B$9,2,FALSE)</f>
        <v>4</v>
      </c>
    </row>
    <row r="429" spans="1:18" ht="14.25" customHeight="1" x14ac:dyDescent="0.35">
      <c r="A429" s="7">
        <f>IF('Data 1Q Ahead Without Spaces'!A429='Data 1Q Ahead Without Spaces'!A428,A428,A428+1)</f>
        <v>11</v>
      </c>
      <c r="B429" s="4">
        <v>1.06</v>
      </c>
      <c r="C429" s="4">
        <v>1.54</v>
      </c>
      <c r="D429" s="4">
        <v>1.25</v>
      </c>
      <c r="E429" s="4">
        <v>21.54</v>
      </c>
      <c r="F429" s="4">
        <v>15.29</v>
      </c>
      <c r="G429" s="4">
        <v>18.52</v>
      </c>
      <c r="H429" s="4">
        <v>130.5</v>
      </c>
      <c r="I429" s="4">
        <v>42.66</v>
      </c>
      <c r="J429" s="4">
        <v>88.94</v>
      </c>
      <c r="K429" s="4">
        <v>47.07</v>
      </c>
      <c r="L429" s="4">
        <v>37.94</v>
      </c>
      <c r="M429" s="3">
        <v>88.94</v>
      </c>
      <c r="N429" s="4">
        <v>47.07</v>
      </c>
      <c r="O429" s="4">
        <v>37.94</v>
      </c>
      <c r="P429" s="4">
        <f>IF('Data 1Q Ahead Without Spaces'!T429&lt;5,0,IF('Data 1Q Ahead Without Spaces'!T429&lt;8,1,IF('Data 1Q Ahead Without Spaces'!T429&lt;11,2,IF('Data 1Q Ahead Without Spaces'!T429&lt;14,3,4))))</f>
        <v>1</v>
      </c>
      <c r="Q429" s="7">
        <v>95728.95</v>
      </c>
      <c r="R429" s="7">
        <f>VLOOKUP('Data 1Q Ahead Without Spaces'!W429,Industry!$A$1:$B$9,2,FALSE)</f>
        <v>4</v>
      </c>
    </row>
    <row r="430" spans="1:18" ht="14.25" customHeight="1" x14ac:dyDescent="0.35">
      <c r="A430" s="7">
        <f>IF('Data 1Q Ahead Without Spaces'!A430='Data 1Q Ahead Without Spaces'!A429,A429,A429+1)</f>
        <v>11</v>
      </c>
      <c r="B430" s="4">
        <v>1.0900000000000001</v>
      </c>
      <c r="C430" s="4">
        <v>1.61</v>
      </c>
      <c r="D430" s="4">
        <v>1.29</v>
      </c>
      <c r="E430" s="4">
        <v>19.54</v>
      </c>
      <c r="F430" s="4">
        <v>12.07</v>
      </c>
      <c r="G430" s="4">
        <v>16.48</v>
      </c>
      <c r="H430" s="4">
        <v>133.5</v>
      </c>
      <c r="I430" s="4">
        <v>43.71</v>
      </c>
      <c r="J430" s="4">
        <v>88.26</v>
      </c>
      <c r="K430" s="4">
        <v>46.88</v>
      </c>
      <c r="L430" s="4">
        <v>38.58</v>
      </c>
      <c r="M430" s="3">
        <v>88.26</v>
      </c>
      <c r="N430" s="4">
        <v>46.88</v>
      </c>
      <c r="O430" s="4">
        <v>38.58</v>
      </c>
      <c r="P430" s="4">
        <f>IF('Data 1Q Ahead Without Spaces'!T430&lt;5,0,IF('Data 1Q Ahead Without Spaces'!T430&lt;8,1,IF('Data 1Q Ahead Without Spaces'!T430&lt;11,2,IF('Data 1Q Ahead Without Spaces'!T430&lt;14,3,4))))</f>
        <v>1</v>
      </c>
      <c r="Q430" s="7">
        <v>96098.512000000002</v>
      </c>
      <c r="R430" s="7">
        <f>VLOOKUP('Data 1Q Ahead Without Spaces'!W430,Industry!$A$1:$B$9,2,FALSE)</f>
        <v>4</v>
      </c>
    </row>
    <row r="431" spans="1:18" ht="14.25" customHeight="1" x14ac:dyDescent="0.35">
      <c r="A431" s="7">
        <f>IF('Data 1Q Ahead Without Spaces'!A431='Data 1Q Ahead Without Spaces'!A430,A430,A430+1)</f>
        <v>11</v>
      </c>
      <c r="B431" s="4">
        <v>1.08</v>
      </c>
      <c r="C431" s="4">
        <v>1.59</v>
      </c>
      <c r="D431" s="4">
        <v>1.28</v>
      </c>
      <c r="E431" s="4">
        <v>17.32</v>
      </c>
      <c r="F431" s="4">
        <v>12.8</v>
      </c>
      <c r="G431" s="4">
        <v>14.29</v>
      </c>
      <c r="H431" s="4">
        <v>135.5</v>
      </c>
      <c r="I431" s="4">
        <v>44.4</v>
      </c>
      <c r="J431" s="4">
        <v>85.62</v>
      </c>
      <c r="K431" s="4">
        <v>45.97</v>
      </c>
      <c r="L431" s="4">
        <v>38.01</v>
      </c>
      <c r="M431" s="3">
        <v>86.25</v>
      </c>
      <c r="N431" s="4">
        <v>46.31</v>
      </c>
      <c r="O431" s="4">
        <v>38.29</v>
      </c>
      <c r="P431" s="4">
        <f>IF('Data 1Q Ahead Without Spaces'!T431&lt;5,0,IF('Data 1Q Ahead Without Spaces'!T431&lt;8,1,IF('Data 1Q Ahead Without Spaces'!T431&lt;11,2,IF('Data 1Q Ahead Without Spaces'!T431&lt;14,3,4))))</f>
        <v>1</v>
      </c>
      <c r="Q431" s="7">
        <v>96892.851999999999</v>
      </c>
      <c r="R431" s="7">
        <f>VLOOKUP('Data 1Q Ahead Without Spaces'!W431,Industry!$A$1:$B$9,2,FALSE)</f>
        <v>4</v>
      </c>
    </row>
    <row r="432" spans="1:18" ht="14.25" customHeight="1" x14ac:dyDescent="0.35">
      <c r="A432" s="7">
        <f>IF('Data 1Q Ahead Without Spaces'!A432='Data 1Q Ahead Without Spaces'!A431,A431,A431+1)</f>
        <v>11</v>
      </c>
      <c r="B432" s="4">
        <v>1.1299999999999999</v>
      </c>
      <c r="C432" s="4">
        <v>1.77</v>
      </c>
      <c r="D432" s="4">
        <v>1.35</v>
      </c>
      <c r="E432" s="4">
        <v>18.87</v>
      </c>
      <c r="F432" s="4">
        <v>14.2</v>
      </c>
      <c r="G432" s="4">
        <v>15.87</v>
      </c>
      <c r="H432" s="4">
        <v>137.9</v>
      </c>
      <c r="I432" s="4">
        <v>42.76</v>
      </c>
      <c r="J432" s="4">
        <v>92.18</v>
      </c>
      <c r="K432" s="4">
        <v>47.15</v>
      </c>
      <c r="L432" s="4">
        <v>39.42</v>
      </c>
      <c r="M432" s="3">
        <v>95.52</v>
      </c>
      <c r="N432" s="4">
        <v>48.85</v>
      </c>
      <c r="O432" s="4">
        <v>40.840000000000003</v>
      </c>
      <c r="P432" s="4">
        <f>IF('Data 1Q Ahead Without Spaces'!T432&lt;5,0,IF('Data 1Q Ahead Without Spaces'!T432&lt;8,1,IF('Data 1Q Ahead Without Spaces'!T432&lt;11,2,IF('Data 1Q Ahead Without Spaces'!T432&lt;14,3,4))))</f>
        <v>1</v>
      </c>
      <c r="Q432" s="7">
        <v>98916.606</v>
      </c>
      <c r="R432" s="7">
        <f>VLOOKUP('Data 1Q Ahead Without Spaces'!W432,Industry!$A$1:$B$9,2,FALSE)</f>
        <v>4</v>
      </c>
    </row>
    <row r="433" spans="1:18" ht="14.25" customHeight="1" x14ac:dyDescent="0.35">
      <c r="A433" s="7">
        <f>IF('Data 1Q Ahead Without Spaces'!A433='Data 1Q Ahead Without Spaces'!A432,A432,A432+1)</f>
        <v>11</v>
      </c>
      <c r="B433" s="4">
        <v>1.18</v>
      </c>
      <c r="C433" s="4">
        <v>1.8</v>
      </c>
      <c r="D433" s="4">
        <v>1.42</v>
      </c>
      <c r="E433" s="4">
        <v>16.649999999999999</v>
      </c>
      <c r="F433" s="4">
        <v>11.93</v>
      </c>
      <c r="G433" s="4">
        <v>13.88</v>
      </c>
      <c r="H433" s="4">
        <v>149.30000000000001</v>
      </c>
      <c r="I433" s="4">
        <v>37.83</v>
      </c>
      <c r="J433" s="4">
        <v>106.54</v>
      </c>
      <c r="K433" s="4">
        <v>50.48</v>
      </c>
      <c r="L433" s="4">
        <v>40.299999999999997</v>
      </c>
      <c r="M433" s="3">
        <v>111.04</v>
      </c>
      <c r="N433" s="4">
        <v>52.62</v>
      </c>
      <c r="O433" s="4">
        <v>42</v>
      </c>
      <c r="P433" s="4">
        <f>IF('Data 1Q Ahead Without Spaces'!T433&lt;5,0,IF('Data 1Q Ahead Without Spaces'!T433&lt;8,1,IF('Data 1Q Ahead Without Spaces'!T433&lt;11,2,IF('Data 1Q Ahead Without Spaces'!T433&lt;14,3,4))))</f>
        <v>1</v>
      </c>
      <c r="Q433" s="7">
        <v>92269.092000000004</v>
      </c>
      <c r="R433" s="7">
        <f>VLOOKUP('Data 1Q Ahead Without Spaces'!W433,Industry!$A$1:$B$9,2,FALSE)</f>
        <v>4</v>
      </c>
    </row>
    <row r="434" spans="1:18" ht="14.25" customHeight="1" x14ac:dyDescent="0.35">
      <c r="A434" s="7">
        <f>IF('Data 1Q Ahead Without Spaces'!A434='Data 1Q Ahead Without Spaces'!A433,A433,A433+1)</f>
        <v>11</v>
      </c>
      <c r="B434" s="4">
        <v>1.34</v>
      </c>
      <c r="C434" s="4">
        <v>1.88</v>
      </c>
      <c r="D434" s="4">
        <v>1.62</v>
      </c>
      <c r="E434" s="4">
        <v>14.61</v>
      </c>
      <c r="F434" s="4">
        <v>9.1999999999999993</v>
      </c>
      <c r="G434" s="4">
        <v>11.85</v>
      </c>
      <c r="H434" s="4">
        <v>147.80000000000001</v>
      </c>
      <c r="I434" s="4">
        <v>37.549999999999997</v>
      </c>
      <c r="J434" s="4">
        <v>116.2</v>
      </c>
      <c r="K434" s="4">
        <v>53.75</v>
      </c>
      <c r="L434" s="4">
        <v>43.64</v>
      </c>
      <c r="M434" s="3">
        <v>116.2</v>
      </c>
      <c r="N434" s="4">
        <v>53.75</v>
      </c>
      <c r="O434" s="4">
        <v>43.64</v>
      </c>
      <c r="P434" s="4">
        <f>IF('Data 1Q Ahead Without Spaces'!T434&lt;5,0,IF('Data 1Q Ahead Without Spaces'!T434&lt;8,1,IF('Data 1Q Ahead Without Spaces'!T434&lt;11,2,IF('Data 1Q Ahead Without Spaces'!T434&lt;14,3,4))))</f>
        <v>1</v>
      </c>
      <c r="Q434" s="7">
        <v>90223.73</v>
      </c>
      <c r="R434" s="7">
        <f>VLOOKUP('Data 1Q Ahead Without Spaces'!W434,Industry!$A$1:$B$9,2,FALSE)</f>
        <v>4</v>
      </c>
    </row>
    <row r="435" spans="1:18" ht="14.25" customHeight="1" x14ac:dyDescent="0.35">
      <c r="A435" s="7">
        <f>IF('Data 1Q Ahead Without Spaces'!A435='Data 1Q Ahead Without Spaces'!A434,A434,A434+1)</f>
        <v>11</v>
      </c>
      <c r="B435" s="4">
        <v>1.4</v>
      </c>
      <c r="C435" s="4">
        <v>1.93</v>
      </c>
      <c r="D435" s="4">
        <v>1.71</v>
      </c>
      <c r="E435" s="4">
        <v>12.03</v>
      </c>
      <c r="F435" s="4">
        <v>9.1999999999999993</v>
      </c>
      <c r="G435" s="4">
        <v>9.41</v>
      </c>
      <c r="H435" s="4">
        <v>147.30000000000001</v>
      </c>
      <c r="I435" s="4">
        <v>35.46</v>
      </c>
      <c r="J435" s="4">
        <v>125.33</v>
      </c>
      <c r="K435" s="4">
        <v>55.62</v>
      </c>
      <c r="L435" s="4">
        <v>44.45</v>
      </c>
      <c r="M435" s="3">
        <v>125.33</v>
      </c>
      <c r="N435" s="4">
        <v>55.62</v>
      </c>
      <c r="O435" s="4">
        <v>44.45</v>
      </c>
      <c r="P435" s="4">
        <f>IF('Data 1Q Ahead Without Spaces'!T435&lt;5,0,IF('Data 1Q Ahead Without Spaces'!T435&lt;8,1,IF('Data 1Q Ahead Without Spaces'!T435&lt;11,2,IF('Data 1Q Ahead Without Spaces'!T435&lt;14,3,4))))</f>
        <v>1</v>
      </c>
      <c r="Q435" s="7">
        <v>93396.24</v>
      </c>
      <c r="R435" s="7">
        <f>VLOOKUP('Data 1Q Ahead Without Spaces'!W435,Industry!$A$1:$B$9,2,FALSE)</f>
        <v>4</v>
      </c>
    </row>
    <row r="436" spans="1:18" ht="14.25" customHeight="1" x14ac:dyDescent="0.35">
      <c r="A436" s="7">
        <f>IF('Data 1Q Ahead Without Spaces'!A436='Data 1Q Ahead Without Spaces'!A435,A435,A435+1)</f>
        <v>11</v>
      </c>
      <c r="B436" s="4">
        <v>1.61</v>
      </c>
      <c r="C436" s="4">
        <v>2.54</v>
      </c>
      <c r="D436" s="4">
        <v>1.97</v>
      </c>
      <c r="E436" s="4">
        <v>15.02</v>
      </c>
      <c r="F436" s="4">
        <v>12.06</v>
      </c>
      <c r="G436" s="4">
        <v>12.39</v>
      </c>
      <c r="H436" s="4">
        <v>149.19999999999999</v>
      </c>
      <c r="I436" s="4">
        <v>30.22</v>
      </c>
      <c r="J436" s="4">
        <v>169.51</v>
      </c>
      <c r="K436" s="4">
        <v>62.9</v>
      </c>
      <c r="L436" s="4">
        <v>51.22</v>
      </c>
      <c r="M436" s="3">
        <v>169.51</v>
      </c>
      <c r="N436" s="4">
        <v>62.9</v>
      </c>
      <c r="O436" s="4">
        <v>51.22</v>
      </c>
      <c r="P436" s="4">
        <f>IF('Data 1Q Ahead Without Spaces'!T436&lt;5,0,IF('Data 1Q Ahead Without Spaces'!T436&lt;8,1,IF('Data 1Q Ahead Without Spaces'!T436&lt;11,2,IF('Data 1Q Ahead Without Spaces'!T436&lt;14,3,4))))</f>
        <v>2</v>
      </c>
      <c r="Q436" s="7">
        <v>89536.926000000007</v>
      </c>
      <c r="R436" s="7">
        <f>VLOOKUP('Data 1Q Ahead Without Spaces'!W436,Industry!$A$1:$B$9,2,FALSE)</f>
        <v>4</v>
      </c>
    </row>
    <row r="437" spans="1:18" ht="14.25" customHeight="1" x14ac:dyDescent="0.35">
      <c r="A437" s="7">
        <f>IF('Data 1Q Ahead Without Spaces'!A437='Data 1Q Ahead Without Spaces'!A436,A436,A436+1)</f>
        <v>11</v>
      </c>
      <c r="B437" s="4">
        <v>1.81</v>
      </c>
      <c r="C437" s="4">
        <v>2.56</v>
      </c>
      <c r="D437" s="4">
        <v>2.21</v>
      </c>
      <c r="E437" s="4">
        <v>15.03</v>
      </c>
      <c r="F437" s="4">
        <v>12.28</v>
      </c>
      <c r="G437" s="4">
        <v>12.62</v>
      </c>
      <c r="H437" s="4">
        <v>160.9</v>
      </c>
      <c r="I437" s="4">
        <v>25.21</v>
      </c>
      <c r="J437" s="4">
        <v>216.5</v>
      </c>
      <c r="K437" s="4">
        <v>68.400000000000006</v>
      </c>
      <c r="L437" s="4">
        <v>54.58</v>
      </c>
      <c r="M437" s="3">
        <v>216.5</v>
      </c>
      <c r="N437" s="4">
        <v>68.400000000000006</v>
      </c>
      <c r="O437" s="4">
        <v>54.58</v>
      </c>
      <c r="P437" s="4">
        <f>IF('Data 1Q Ahead Without Spaces'!T437&lt;5,0,IF('Data 1Q Ahead Without Spaces'!T437&lt;8,1,IF('Data 1Q Ahead Without Spaces'!T437&lt;11,2,IF('Data 1Q Ahead Without Spaces'!T437&lt;14,3,4))))</f>
        <v>2</v>
      </c>
      <c r="Q437" s="7">
        <v>90470.245999999999</v>
      </c>
      <c r="R437" s="7">
        <f>VLOOKUP('Data 1Q Ahead Without Spaces'!W437,Industry!$A$1:$B$9,2,FALSE)</f>
        <v>4</v>
      </c>
    </row>
    <row r="438" spans="1:18" ht="14.25" customHeight="1" x14ac:dyDescent="0.35">
      <c r="A438" s="7">
        <f>IF('Data 1Q Ahead Without Spaces'!A438='Data 1Q Ahead Without Spaces'!A437,A437,A437+1)</f>
        <v>11</v>
      </c>
      <c r="B438" s="4">
        <v>1.89</v>
      </c>
      <c r="C438" s="4">
        <v>3.38</v>
      </c>
      <c r="D438" s="4">
        <v>2.2999999999999998</v>
      </c>
      <c r="E438" s="4">
        <v>12.55</v>
      </c>
      <c r="F438" s="4">
        <v>9.16</v>
      </c>
      <c r="G438" s="4">
        <v>10.39</v>
      </c>
      <c r="H438" s="4">
        <v>180.9</v>
      </c>
      <c r="I438" s="4">
        <v>18.68</v>
      </c>
      <c r="J438" s="4">
        <v>340.33</v>
      </c>
      <c r="K438" s="4">
        <v>77.290000000000006</v>
      </c>
      <c r="L438" s="4">
        <v>63.58</v>
      </c>
      <c r="M438" s="3">
        <v>340.33</v>
      </c>
      <c r="N438" s="4">
        <v>77.290000000000006</v>
      </c>
      <c r="O438" s="4">
        <v>63.58</v>
      </c>
      <c r="P438" s="4">
        <f>IF('Data 1Q Ahead Without Spaces'!T438&lt;5,0,IF('Data 1Q Ahead Without Spaces'!T438&lt;8,1,IF('Data 1Q Ahead Without Spaces'!T438&lt;11,2,IF('Data 1Q Ahead Without Spaces'!T438&lt;14,3,4))))</f>
        <v>2</v>
      </c>
      <c r="Q438" s="7">
        <v>107129.352</v>
      </c>
      <c r="R438" s="7">
        <f>VLOOKUP('Data 1Q Ahead Without Spaces'!W438,Industry!$A$1:$B$9,2,FALSE)</f>
        <v>4</v>
      </c>
    </row>
    <row r="439" spans="1:18" ht="14.25" customHeight="1" x14ac:dyDescent="0.35">
      <c r="A439" s="7">
        <f>IF('Data 1Q Ahead Without Spaces'!A439='Data 1Q Ahead Without Spaces'!A438,A438,A438+1)</f>
        <v>11</v>
      </c>
      <c r="B439" s="4">
        <v>2.2000000000000002</v>
      </c>
      <c r="C439" s="4">
        <v>3.1</v>
      </c>
      <c r="D439" s="4">
        <v>2.66</v>
      </c>
      <c r="E439" s="4">
        <v>9.91</v>
      </c>
      <c r="F439" s="4">
        <v>8.06</v>
      </c>
      <c r="G439" s="4">
        <v>8.16</v>
      </c>
      <c r="H439" s="4">
        <v>218.3</v>
      </c>
      <c r="I439" s="4">
        <v>11.43</v>
      </c>
      <c r="J439" s="4">
        <v>604.52</v>
      </c>
      <c r="K439" s="4">
        <v>85.81</v>
      </c>
      <c r="L439" s="4">
        <v>69.099999999999994</v>
      </c>
      <c r="M439" s="3">
        <v>604.52</v>
      </c>
      <c r="N439" s="4">
        <v>85.81</v>
      </c>
      <c r="O439" s="4">
        <v>69.099999999999994</v>
      </c>
      <c r="P439" s="4">
        <f>IF('Data 1Q Ahead Without Spaces'!T439&lt;5,0,IF('Data 1Q Ahead Without Spaces'!T439&lt;8,1,IF('Data 1Q Ahead Without Spaces'!T439&lt;11,2,IF('Data 1Q Ahead Without Spaces'!T439&lt;14,3,4))))</f>
        <v>2</v>
      </c>
      <c r="Q439" s="7">
        <v>110321.90399999999</v>
      </c>
      <c r="R439" s="7">
        <f>VLOOKUP('Data 1Q Ahead Without Spaces'!W439,Industry!$A$1:$B$9,2,FALSE)</f>
        <v>4</v>
      </c>
    </row>
    <row r="440" spans="1:18" ht="14.25" customHeight="1" x14ac:dyDescent="0.35">
      <c r="A440" s="7">
        <f>IF('Data 1Q Ahead Without Spaces'!A440='Data 1Q Ahead Without Spaces'!A439,A439,A439+1)</f>
        <v>12</v>
      </c>
      <c r="B440" s="4">
        <v>1.52</v>
      </c>
      <c r="C440" s="4">
        <v>2.41</v>
      </c>
      <c r="D440" s="4">
        <v>2.0299999999999998</v>
      </c>
      <c r="E440" s="4">
        <v>13.65</v>
      </c>
      <c r="F440" s="4">
        <v>10.83</v>
      </c>
      <c r="G440" s="4">
        <v>10.130000000000001</v>
      </c>
      <c r="H440" s="4">
        <v>89.8</v>
      </c>
      <c r="I440" s="4">
        <v>53.75</v>
      </c>
      <c r="J440" s="4">
        <v>55.71</v>
      </c>
      <c r="K440" s="4">
        <v>35.01</v>
      </c>
      <c r="L440" s="4">
        <v>29.94</v>
      </c>
      <c r="M440" s="3">
        <v>59.15</v>
      </c>
      <c r="N440" s="4">
        <v>37.17</v>
      </c>
      <c r="O440" s="4">
        <v>31.79</v>
      </c>
      <c r="P440" s="4">
        <f>IF('Data 1Q Ahead Without Spaces'!T440&lt;5,0,IF('Data 1Q Ahead Without Spaces'!T440&lt;8,1,IF('Data 1Q Ahead Without Spaces'!T440&lt;11,2,IF('Data 1Q Ahead Without Spaces'!T440&lt;14,3,4))))</f>
        <v>2</v>
      </c>
      <c r="Q440" s="7">
        <v>223.29599999999999</v>
      </c>
      <c r="R440" s="7">
        <f>VLOOKUP('Data 1Q Ahead Without Spaces'!W440,Industry!$A$1:$B$9,2,FALSE)</f>
        <v>3</v>
      </c>
    </row>
    <row r="441" spans="1:18" ht="14.25" customHeight="1" x14ac:dyDescent="0.35">
      <c r="A441" s="7">
        <f>IF('Data 1Q Ahead Without Spaces'!A441='Data 1Q Ahead Without Spaces'!A440,A440,A440+1)</f>
        <v>12</v>
      </c>
      <c r="B441" s="4">
        <v>1.43</v>
      </c>
      <c r="C441" s="4">
        <v>2.35</v>
      </c>
      <c r="D441" s="4">
        <v>1.92</v>
      </c>
      <c r="E441" s="4">
        <v>14.99</v>
      </c>
      <c r="F441" s="4">
        <v>10.74</v>
      </c>
      <c r="G441" s="4">
        <v>11.51</v>
      </c>
      <c r="H441" s="4">
        <v>88.3</v>
      </c>
      <c r="I441" s="4">
        <v>53.23</v>
      </c>
      <c r="J441" s="4">
        <v>54.06</v>
      </c>
      <c r="K441" s="4">
        <v>33.880000000000003</v>
      </c>
      <c r="L441" s="4">
        <v>28.78</v>
      </c>
      <c r="M441" s="3">
        <v>59.59</v>
      </c>
      <c r="N441" s="4">
        <v>37.340000000000003</v>
      </c>
      <c r="O441" s="4">
        <v>31.72</v>
      </c>
      <c r="P441" s="4">
        <f>IF('Data 1Q Ahead Without Spaces'!T441&lt;5,0,IF('Data 1Q Ahead Without Spaces'!T441&lt;8,1,IF('Data 1Q Ahead Without Spaces'!T441&lt;11,2,IF('Data 1Q Ahead Without Spaces'!T441&lt;14,3,4))))</f>
        <v>2</v>
      </c>
      <c r="Q441" s="7">
        <v>230.0009</v>
      </c>
      <c r="R441" s="7">
        <f>VLOOKUP('Data 1Q Ahead Without Spaces'!W441,Industry!$A$1:$B$9,2,FALSE)</f>
        <v>3</v>
      </c>
    </row>
    <row r="442" spans="1:18" ht="14.25" customHeight="1" x14ac:dyDescent="0.35">
      <c r="A442" s="7">
        <f>IF('Data 1Q Ahead Without Spaces'!A442='Data 1Q Ahead Without Spaces'!A441,A441,A441+1)</f>
        <v>12</v>
      </c>
      <c r="B442" s="4">
        <v>1.1599999999999999</v>
      </c>
      <c r="C442" s="4">
        <v>2.1800000000000002</v>
      </c>
      <c r="D442" s="4">
        <v>1.56</v>
      </c>
      <c r="E442" s="4">
        <v>16.97</v>
      </c>
      <c r="F442" s="4">
        <v>12.48</v>
      </c>
      <c r="G442" s="4">
        <v>13.39</v>
      </c>
      <c r="H442" s="4">
        <v>86.6</v>
      </c>
      <c r="I442" s="4">
        <v>52.13</v>
      </c>
      <c r="J442" s="4">
        <v>50.63</v>
      </c>
      <c r="K442" s="4">
        <v>32.549999999999997</v>
      </c>
      <c r="L442" s="4">
        <v>26.4</v>
      </c>
      <c r="M442" s="3">
        <v>55.56</v>
      </c>
      <c r="N442" s="4">
        <v>35.72</v>
      </c>
      <c r="O442" s="4">
        <v>28.97</v>
      </c>
      <c r="P442" s="4">
        <f>IF('Data 1Q Ahead Without Spaces'!T442&lt;5,0,IF('Data 1Q Ahead Without Spaces'!T442&lt;8,1,IF('Data 1Q Ahead Without Spaces'!T442&lt;11,2,IF('Data 1Q Ahead Without Spaces'!T442&lt;14,3,4))))</f>
        <v>2</v>
      </c>
      <c r="Q442" s="7">
        <v>227.5438</v>
      </c>
      <c r="R442" s="7">
        <f>VLOOKUP('Data 1Q Ahead Without Spaces'!W442,Industry!$A$1:$B$9,2,FALSE)</f>
        <v>3</v>
      </c>
    </row>
    <row r="443" spans="1:18" ht="14.25" customHeight="1" x14ac:dyDescent="0.35">
      <c r="A443" s="7">
        <f>IF('Data 1Q Ahead Without Spaces'!A443='Data 1Q Ahead Without Spaces'!A442,A442,A442+1)</f>
        <v>12</v>
      </c>
      <c r="B443" s="4">
        <v>1.1200000000000001</v>
      </c>
      <c r="C443" s="4">
        <v>2.54</v>
      </c>
      <c r="D443" s="4">
        <v>1.47</v>
      </c>
      <c r="E443" s="4">
        <v>13.39</v>
      </c>
      <c r="F443" s="4">
        <v>7.37</v>
      </c>
      <c r="G443" s="4">
        <v>9.92</v>
      </c>
      <c r="H443" s="4">
        <v>91.4</v>
      </c>
      <c r="I443" s="4">
        <v>50.51</v>
      </c>
      <c r="J443" s="4">
        <v>59.01</v>
      </c>
      <c r="K443" s="4">
        <v>35.340000000000003</v>
      </c>
      <c r="L443" s="4">
        <v>29.8</v>
      </c>
      <c r="M443" s="3">
        <v>66.95</v>
      </c>
      <c r="N443" s="4">
        <v>40.1</v>
      </c>
      <c r="O443" s="4">
        <v>33.81</v>
      </c>
      <c r="P443" s="4">
        <f>IF('Data 1Q Ahead Without Spaces'!T443&lt;5,0,IF('Data 1Q Ahead Without Spaces'!T443&lt;8,1,IF('Data 1Q Ahead Without Spaces'!T443&lt;11,2,IF('Data 1Q Ahead Without Spaces'!T443&lt;14,3,4))))</f>
        <v>2</v>
      </c>
      <c r="Q443" s="7">
        <v>231.14349999999999</v>
      </c>
      <c r="R443" s="7">
        <f>VLOOKUP('Data 1Q Ahead Without Spaces'!W443,Industry!$A$1:$B$9,2,FALSE)</f>
        <v>3</v>
      </c>
    </row>
    <row r="444" spans="1:18" ht="14.25" customHeight="1" x14ac:dyDescent="0.35">
      <c r="A444" s="7">
        <f>IF('Data 1Q Ahead Without Spaces'!A444='Data 1Q Ahead Without Spaces'!A443,A443,A443+1)</f>
        <v>12</v>
      </c>
      <c r="B444" s="4">
        <v>1.1499999999999999</v>
      </c>
      <c r="C444" s="4">
        <v>2.4300000000000002</v>
      </c>
      <c r="D444" s="4">
        <v>1.5</v>
      </c>
      <c r="E444" s="4">
        <v>12.74</v>
      </c>
      <c r="F444" s="4">
        <v>9.6</v>
      </c>
      <c r="G444" s="4">
        <v>9.75</v>
      </c>
      <c r="H444" s="4">
        <v>102.3</v>
      </c>
      <c r="I444" s="4">
        <v>51.24</v>
      </c>
      <c r="J444" s="4">
        <v>57.42</v>
      </c>
      <c r="K444" s="4">
        <v>34.729999999999997</v>
      </c>
      <c r="L444" s="4">
        <v>29.42</v>
      </c>
      <c r="M444" s="3">
        <v>65.349999999999994</v>
      </c>
      <c r="N444" s="4">
        <v>39.520000000000003</v>
      </c>
      <c r="O444" s="4">
        <v>33.479999999999997</v>
      </c>
      <c r="P444" s="4">
        <f>IF('Data 1Q Ahead Without Spaces'!T444&lt;5,0,IF('Data 1Q Ahead Without Spaces'!T444&lt;8,1,IF('Data 1Q Ahead Without Spaces'!T444&lt;11,2,IF('Data 1Q Ahead Without Spaces'!T444&lt;14,3,4))))</f>
        <v>2</v>
      </c>
      <c r="Q444" s="7">
        <v>211.7987</v>
      </c>
      <c r="R444" s="7">
        <f>VLOOKUP('Data 1Q Ahead Without Spaces'!W444,Industry!$A$1:$B$9,2,FALSE)</f>
        <v>3</v>
      </c>
    </row>
    <row r="445" spans="1:18" ht="14.25" customHeight="1" x14ac:dyDescent="0.35">
      <c r="A445" s="7">
        <f>IF('Data 1Q Ahead Without Spaces'!A445='Data 1Q Ahead Without Spaces'!A444,A444,A444+1)</f>
        <v>12</v>
      </c>
      <c r="B445" s="4">
        <v>1.1399999999999999</v>
      </c>
      <c r="C445" s="4">
        <v>2.2599999999999998</v>
      </c>
      <c r="D445" s="4">
        <v>1.48</v>
      </c>
      <c r="E445" s="4">
        <v>14.95</v>
      </c>
      <c r="F445" s="4">
        <v>10.92</v>
      </c>
      <c r="G445" s="4">
        <v>11.73</v>
      </c>
      <c r="H445" s="4">
        <v>97.7</v>
      </c>
      <c r="I445" s="4">
        <v>52.53</v>
      </c>
      <c r="J445" s="4">
        <v>53.4</v>
      </c>
      <c r="K445" s="4">
        <v>33.21</v>
      </c>
      <c r="L445" s="4">
        <v>28.05</v>
      </c>
      <c r="M445" s="3">
        <v>60.79</v>
      </c>
      <c r="N445" s="4">
        <v>37.81</v>
      </c>
      <c r="O445" s="4">
        <v>31.93</v>
      </c>
      <c r="P445" s="4">
        <f>IF('Data 1Q Ahead Without Spaces'!T445&lt;5,0,IF('Data 1Q Ahead Without Spaces'!T445&lt;8,1,IF('Data 1Q Ahead Without Spaces'!T445&lt;11,2,IF('Data 1Q Ahead Without Spaces'!T445&lt;14,3,4))))</f>
        <v>2</v>
      </c>
      <c r="Q445" s="7">
        <v>213.84989999999999</v>
      </c>
      <c r="R445" s="7">
        <f>VLOOKUP('Data 1Q Ahead Without Spaces'!W445,Industry!$A$1:$B$9,2,FALSE)</f>
        <v>3</v>
      </c>
    </row>
    <row r="446" spans="1:18" ht="14.25" customHeight="1" x14ac:dyDescent="0.35">
      <c r="A446" s="7">
        <f>IF('Data 1Q Ahead Without Spaces'!A446='Data 1Q Ahead Without Spaces'!A445,A445,A445+1)</f>
        <v>12</v>
      </c>
      <c r="B446" s="4">
        <v>0.87</v>
      </c>
      <c r="C446" s="4">
        <v>2.11</v>
      </c>
      <c r="D446" s="4">
        <v>1.1299999999999999</v>
      </c>
      <c r="E446" s="4">
        <v>15.74</v>
      </c>
      <c r="F446" s="4">
        <v>11.43</v>
      </c>
      <c r="G446" s="4">
        <v>12.69</v>
      </c>
      <c r="H446" s="4">
        <v>102.9</v>
      </c>
      <c r="I446" s="4">
        <v>50.36</v>
      </c>
      <c r="J446" s="4">
        <v>55.19</v>
      </c>
      <c r="K446" s="4">
        <v>34.67</v>
      </c>
      <c r="L446" s="4">
        <v>27.8</v>
      </c>
      <c r="M446" s="3">
        <v>59.18</v>
      </c>
      <c r="N446" s="4">
        <v>37.18</v>
      </c>
      <c r="O446" s="4">
        <v>29.8</v>
      </c>
      <c r="P446" s="4">
        <f>IF('Data 1Q Ahead Without Spaces'!T446&lt;5,0,IF('Data 1Q Ahead Without Spaces'!T446&lt;8,1,IF('Data 1Q Ahead Without Spaces'!T446&lt;11,2,IF('Data 1Q Ahead Without Spaces'!T446&lt;14,3,4))))</f>
        <v>2</v>
      </c>
      <c r="Q446" s="7">
        <v>202.12729999999999</v>
      </c>
      <c r="R446" s="7">
        <f>VLOOKUP('Data 1Q Ahead Without Spaces'!W446,Industry!$A$1:$B$9,2,FALSE)</f>
        <v>3</v>
      </c>
    </row>
    <row r="447" spans="1:18" ht="14.25" customHeight="1" x14ac:dyDescent="0.35">
      <c r="A447" s="7">
        <f>IF('Data 1Q Ahead Without Spaces'!A447='Data 1Q Ahead Without Spaces'!A446,A446,A446+1)</f>
        <v>12</v>
      </c>
      <c r="B447" s="4">
        <v>1.07</v>
      </c>
      <c r="C447" s="4">
        <v>1.82</v>
      </c>
      <c r="D447" s="4">
        <v>1.36</v>
      </c>
      <c r="E447" s="4">
        <v>15</v>
      </c>
      <c r="F447" s="4">
        <v>8.48</v>
      </c>
      <c r="G447" s="4">
        <v>11.81</v>
      </c>
      <c r="H447" s="4">
        <v>99</v>
      </c>
      <c r="I447" s="4">
        <v>53.35</v>
      </c>
      <c r="J447" s="4">
        <v>54.27</v>
      </c>
      <c r="K447" s="4">
        <v>35.15</v>
      </c>
      <c r="L447" s="4">
        <v>28.96</v>
      </c>
      <c r="M447" s="3">
        <v>54.39</v>
      </c>
      <c r="N447" s="4">
        <v>35.229999999999997</v>
      </c>
      <c r="O447" s="4">
        <v>29.02</v>
      </c>
      <c r="P447" s="4">
        <f>IF('Data 1Q Ahead Without Spaces'!T447&lt;5,0,IF('Data 1Q Ahead Without Spaces'!T447&lt;8,1,IF('Data 1Q Ahead Without Spaces'!T447&lt;11,2,IF('Data 1Q Ahead Without Spaces'!T447&lt;14,3,4))))</f>
        <v>2</v>
      </c>
      <c r="Q447" s="7">
        <v>232.4143</v>
      </c>
      <c r="R447" s="7">
        <f>VLOOKUP('Data 1Q Ahead Without Spaces'!W447,Industry!$A$1:$B$9,2,FALSE)</f>
        <v>3</v>
      </c>
    </row>
    <row r="448" spans="1:18" ht="14.25" customHeight="1" x14ac:dyDescent="0.35">
      <c r="A448" s="7">
        <f>IF('Data 1Q Ahead Without Spaces'!A448='Data 1Q Ahead Without Spaces'!A447,A447,A447+1)</f>
        <v>12</v>
      </c>
      <c r="B448" s="4">
        <v>1.05</v>
      </c>
      <c r="C448" s="4">
        <v>1.83</v>
      </c>
      <c r="D448" s="4">
        <v>1.33</v>
      </c>
      <c r="E448" s="4">
        <v>15.38</v>
      </c>
      <c r="F448" s="4">
        <v>10.95</v>
      </c>
      <c r="G448" s="4">
        <v>12.18</v>
      </c>
      <c r="H448" s="4">
        <v>97.2</v>
      </c>
      <c r="I448" s="4">
        <v>53.5</v>
      </c>
      <c r="J448" s="4">
        <v>52.01</v>
      </c>
      <c r="K448" s="4">
        <v>33.36</v>
      </c>
      <c r="L448" s="4">
        <v>27.82</v>
      </c>
      <c r="M448" s="3">
        <v>55.9</v>
      </c>
      <c r="N448" s="4">
        <v>35.86</v>
      </c>
      <c r="O448" s="4">
        <v>29.9</v>
      </c>
      <c r="P448" s="4">
        <f>IF('Data 1Q Ahead Without Spaces'!T448&lt;5,0,IF('Data 1Q Ahead Without Spaces'!T448&lt;8,1,IF('Data 1Q Ahead Without Spaces'!T448&lt;11,2,IF('Data 1Q Ahead Without Spaces'!T448&lt;14,3,4))))</f>
        <v>2</v>
      </c>
      <c r="Q448" s="7">
        <v>252.27760000000001</v>
      </c>
      <c r="R448" s="7">
        <f>VLOOKUP('Data 1Q Ahead Without Spaces'!W448,Industry!$A$1:$B$9,2,FALSE)</f>
        <v>3</v>
      </c>
    </row>
    <row r="449" spans="1:18" ht="14.25" customHeight="1" x14ac:dyDescent="0.35">
      <c r="A449" s="7">
        <f>IF('Data 1Q Ahead Without Spaces'!A449='Data 1Q Ahead Without Spaces'!A448,A448,A448+1)</f>
        <v>12</v>
      </c>
      <c r="B449" s="4">
        <v>0.95</v>
      </c>
      <c r="C449" s="4">
        <v>1.61</v>
      </c>
      <c r="D449" s="4">
        <v>1.19</v>
      </c>
      <c r="E449" s="4">
        <v>17.02</v>
      </c>
      <c r="F449" s="4">
        <v>12.66</v>
      </c>
      <c r="G449" s="4">
        <v>14.04</v>
      </c>
      <c r="H449" s="4">
        <v>101.8</v>
      </c>
      <c r="I449" s="4">
        <v>52.03</v>
      </c>
      <c r="J449" s="4">
        <v>52.27</v>
      </c>
      <c r="K449" s="4">
        <v>33.9</v>
      </c>
      <c r="L449" s="4">
        <v>27.2</v>
      </c>
      <c r="M449" s="3">
        <v>54.18</v>
      </c>
      <c r="N449" s="4">
        <v>35.14</v>
      </c>
      <c r="O449" s="4">
        <v>28.19</v>
      </c>
      <c r="P449" s="4">
        <f>IF('Data 1Q Ahead Without Spaces'!T449&lt;5,0,IF('Data 1Q Ahead Without Spaces'!T449&lt;8,1,IF('Data 1Q Ahead Without Spaces'!T449&lt;11,2,IF('Data 1Q Ahead Without Spaces'!T449&lt;14,3,4))))</f>
        <v>2</v>
      </c>
      <c r="Q449" s="7">
        <v>225.06489999999999</v>
      </c>
      <c r="R449" s="7">
        <f>VLOOKUP('Data 1Q Ahead Without Spaces'!W449,Industry!$A$1:$B$9,2,FALSE)</f>
        <v>3</v>
      </c>
    </row>
    <row r="450" spans="1:18" ht="14.25" customHeight="1" x14ac:dyDescent="0.35">
      <c r="A450" s="7">
        <f>IF('Data 1Q Ahead Without Spaces'!A450='Data 1Q Ahead Without Spaces'!A449,A449,A449+1)</f>
        <v>12</v>
      </c>
      <c r="B450" s="4">
        <v>0.72</v>
      </c>
      <c r="C450" s="4">
        <v>1.45</v>
      </c>
      <c r="D450" s="4">
        <v>0.89</v>
      </c>
      <c r="E450" s="4">
        <v>19.149999999999999</v>
      </c>
      <c r="F450" s="4">
        <v>14.94</v>
      </c>
      <c r="G450" s="4">
        <v>16.11</v>
      </c>
      <c r="H450" s="4">
        <v>97.9</v>
      </c>
      <c r="I450" s="4">
        <v>50.44</v>
      </c>
      <c r="J450" s="4">
        <v>51.35</v>
      </c>
      <c r="K450" s="4">
        <v>33.840000000000003</v>
      </c>
      <c r="L450" s="4">
        <v>25.9</v>
      </c>
      <c r="M450" s="3">
        <v>51.76</v>
      </c>
      <c r="N450" s="4">
        <v>34.11</v>
      </c>
      <c r="O450" s="4">
        <v>26.11</v>
      </c>
      <c r="P450" s="4">
        <f>IF('Data 1Q Ahead Without Spaces'!T450&lt;5,0,IF('Data 1Q Ahead Without Spaces'!T450&lt;8,1,IF('Data 1Q Ahead Without Spaces'!T450&lt;11,2,IF('Data 1Q Ahead Without Spaces'!T450&lt;14,3,4))))</f>
        <v>1</v>
      </c>
      <c r="Q450" s="7">
        <v>212.1523</v>
      </c>
      <c r="R450" s="7">
        <f>VLOOKUP('Data 1Q Ahead Without Spaces'!W450,Industry!$A$1:$B$9,2,FALSE)</f>
        <v>3</v>
      </c>
    </row>
    <row r="451" spans="1:18" ht="14.25" customHeight="1" x14ac:dyDescent="0.35">
      <c r="A451" s="7">
        <f>IF('Data 1Q Ahead Without Spaces'!A451='Data 1Q Ahead Without Spaces'!A450,A450,A450+1)</f>
        <v>12</v>
      </c>
      <c r="B451" s="4">
        <v>1.08</v>
      </c>
      <c r="C451" s="4">
        <v>1.68</v>
      </c>
      <c r="D451" s="4">
        <v>1.32</v>
      </c>
      <c r="E451" s="4">
        <v>14.67</v>
      </c>
      <c r="F451" s="4">
        <v>7.95</v>
      </c>
      <c r="G451" s="4">
        <v>12</v>
      </c>
      <c r="H451" s="4">
        <v>113.2</v>
      </c>
      <c r="I451" s="4">
        <v>51.99</v>
      </c>
      <c r="J451" s="4">
        <v>47.84</v>
      </c>
      <c r="K451" s="4">
        <v>29.74</v>
      </c>
      <c r="L451" s="4">
        <v>24.87</v>
      </c>
      <c r="M451" s="3">
        <v>60.87</v>
      </c>
      <c r="N451" s="4">
        <v>37.840000000000003</v>
      </c>
      <c r="O451" s="4">
        <v>31.65</v>
      </c>
      <c r="P451" s="4">
        <f>IF('Data 1Q Ahead Without Spaces'!T451&lt;5,0,IF('Data 1Q Ahead Without Spaces'!T451&lt;8,1,IF('Data 1Q Ahead Without Spaces'!T451&lt;11,2,IF('Data 1Q Ahead Without Spaces'!T451&lt;14,3,4))))</f>
        <v>1</v>
      </c>
      <c r="Q451" s="7">
        <v>204.0412</v>
      </c>
      <c r="R451" s="7">
        <f>VLOOKUP('Data 1Q Ahead Without Spaces'!W451,Industry!$A$1:$B$9,2,FALSE)</f>
        <v>3</v>
      </c>
    </row>
    <row r="452" spans="1:18" ht="14.25" customHeight="1" x14ac:dyDescent="0.35">
      <c r="A452" s="7">
        <f>IF('Data 1Q Ahead Without Spaces'!A452='Data 1Q Ahead Without Spaces'!A451,A451,A451+1)</f>
        <v>12</v>
      </c>
      <c r="B452" s="4">
        <v>1.25</v>
      </c>
      <c r="C452" s="4">
        <v>2.0099999999999998</v>
      </c>
      <c r="D452" s="4">
        <v>1.51</v>
      </c>
      <c r="E452" s="4">
        <v>13.76</v>
      </c>
      <c r="F452" s="4">
        <v>10.46</v>
      </c>
      <c r="G452" s="4">
        <v>11.39</v>
      </c>
      <c r="H452" s="4">
        <v>128.5</v>
      </c>
      <c r="I452" s="4">
        <v>46.61</v>
      </c>
      <c r="J452" s="4">
        <v>72.45</v>
      </c>
      <c r="K452" s="4">
        <v>39.94</v>
      </c>
      <c r="L452" s="4">
        <v>33.770000000000003</v>
      </c>
      <c r="M452" s="3">
        <v>81.41</v>
      </c>
      <c r="N452" s="4">
        <v>44.87</v>
      </c>
      <c r="O452" s="4">
        <v>37.950000000000003</v>
      </c>
      <c r="P452" s="4">
        <f>IF('Data 1Q Ahead Without Spaces'!T452&lt;5,0,IF('Data 1Q Ahead Without Spaces'!T452&lt;8,1,IF('Data 1Q Ahead Without Spaces'!T452&lt;11,2,IF('Data 1Q Ahead Without Spaces'!T452&lt;14,3,4))))</f>
        <v>1</v>
      </c>
      <c r="Q452" s="7">
        <v>224.1379</v>
      </c>
      <c r="R452" s="7">
        <f>VLOOKUP('Data 1Q Ahead Without Spaces'!W452,Industry!$A$1:$B$9,2,FALSE)</f>
        <v>3</v>
      </c>
    </row>
    <row r="453" spans="1:18" ht="14.25" customHeight="1" x14ac:dyDescent="0.35">
      <c r="A453" s="7">
        <f>IF('Data 1Q Ahead Without Spaces'!A453='Data 1Q Ahead Without Spaces'!A452,A452,A452+1)</f>
        <v>12</v>
      </c>
      <c r="B453" s="4">
        <v>1.2</v>
      </c>
      <c r="C453" s="4">
        <v>1.83</v>
      </c>
      <c r="D453" s="4">
        <v>1.44</v>
      </c>
      <c r="E453" s="4">
        <v>13.46</v>
      </c>
      <c r="F453" s="4">
        <v>10.029999999999999</v>
      </c>
      <c r="G453" s="4">
        <v>11.31</v>
      </c>
      <c r="H453" s="4">
        <v>146.30000000000001</v>
      </c>
      <c r="I453" s="4">
        <v>47.91</v>
      </c>
      <c r="J453" s="4">
        <v>71.400000000000006</v>
      </c>
      <c r="K453" s="4">
        <v>40.65</v>
      </c>
      <c r="L453" s="4">
        <v>34.200000000000003</v>
      </c>
      <c r="M453" s="3">
        <v>75.64</v>
      </c>
      <c r="N453" s="4">
        <v>43.07</v>
      </c>
      <c r="O453" s="4">
        <v>36.24</v>
      </c>
      <c r="P453" s="4">
        <f>IF('Data 1Q Ahead Without Spaces'!T453&lt;5,0,IF('Data 1Q Ahead Without Spaces'!T453&lt;8,1,IF('Data 1Q Ahead Without Spaces'!T453&lt;11,2,IF('Data 1Q Ahead Without Spaces'!T453&lt;14,3,4))))</f>
        <v>1</v>
      </c>
      <c r="Q453" s="7">
        <v>182.3408</v>
      </c>
      <c r="R453" s="7">
        <f>VLOOKUP('Data 1Q Ahead Without Spaces'!W453,Industry!$A$1:$B$9,2,FALSE)</f>
        <v>3</v>
      </c>
    </row>
    <row r="454" spans="1:18" ht="14.25" customHeight="1" x14ac:dyDescent="0.35">
      <c r="A454" s="7">
        <f>IF('Data 1Q Ahead Without Spaces'!A454='Data 1Q Ahead Without Spaces'!A453,A453,A453+1)</f>
        <v>12</v>
      </c>
      <c r="B454" s="4">
        <v>1.1100000000000001</v>
      </c>
      <c r="C454" s="4">
        <v>1.57</v>
      </c>
      <c r="D454" s="4">
        <v>1.33</v>
      </c>
      <c r="E454" s="4">
        <v>16.22</v>
      </c>
      <c r="F454" s="4">
        <v>11.53</v>
      </c>
      <c r="G454" s="4">
        <v>13.86</v>
      </c>
      <c r="H454" s="4">
        <v>131.6</v>
      </c>
      <c r="I454" s="4">
        <v>46.39</v>
      </c>
      <c r="J454" s="4">
        <v>75.55</v>
      </c>
      <c r="K454" s="4">
        <v>43</v>
      </c>
      <c r="L454" s="4">
        <v>35.049999999999997</v>
      </c>
      <c r="M454" s="3">
        <v>75.69</v>
      </c>
      <c r="N454" s="4">
        <v>43.08</v>
      </c>
      <c r="O454" s="4">
        <v>35.11</v>
      </c>
      <c r="P454" s="4">
        <f>IF('Data 1Q Ahead Without Spaces'!T454&lt;5,0,IF('Data 1Q Ahead Without Spaces'!T454&lt;8,1,IF('Data 1Q Ahead Without Spaces'!T454&lt;11,2,IF('Data 1Q Ahead Without Spaces'!T454&lt;14,3,4))))</f>
        <v>1</v>
      </c>
      <c r="Q454" s="7">
        <v>277.66030000000001</v>
      </c>
      <c r="R454" s="7">
        <f>VLOOKUP('Data 1Q Ahead Without Spaces'!W454,Industry!$A$1:$B$9,2,FALSE)</f>
        <v>3</v>
      </c>
    </row>
    <row r="455" spans="1:18" ht="14.25" customHeight="1" x14ac:dyDescent="0.35">
      <c r="A455" s="7">
        <f>IF('Data 1Q Ahead Without Spaces'!A455='Data 1Q Ahead Without Spaces'!A454,A454,A454+1)</f>
        <v>12</v>
      </c>
      <c r="B455" s="4">
        <v>1.07</v>
      </c>
      <c r="C455" s="4">
        <v>1.58</v>
      </c>
      <c r="D455" s="4">
        <v>1.26</v>
      </c>
      <c r="E455" s="4">
        <v>15.36</v>
      </c>
      <c r="F455" s="4">
        <v>9.1199999999999992</v>
      </c>
      <c r="G455" s="4">
        <v>12.97</v>
      </c>
      <c r="H455" s="4">
        <v>116.2</v>
      </c>
      <c r="I455" s="4">
        <v>47.02</v>
      </c>
      <c r="J455" s="4">
        <v>76.11</v>
      </c>
      <c r="K455" s="4">
        <v>43.16</v>
      </c>
      <c r="L455" s="4">
        <v>35.79</v>
      </c>
      <c r="M455" s="3">
        <v>76.349999999999994</v>
      </c>
      <c r="N455" s="4">
        <v>43.3</v>
      </c>
      <c r="O455" s="4">
        <v>35.9</v>
      </c>
      <c r="P455" s="4">
        <f>IF('Data 1Q Ahead Without Spaces'!T455&lt;5,0,IF('Data 1Q Ahead Without Spaces'!T455&lt;8,1,IF('Data 1Q Ahead Without Spaces'!T455&lt;11,2,IF('Data 1Q Ahead Without Spaces'!T455&lt;14,3,4))))</f>
        <v>1</v>
      </c>
      <c r="Q455" s="7">
        <v>220.8409</v>
      </c>
      <c r="R455" s="7">
        <f>VLOOKUP('Data 1Q Ahead Without Spaces'!W455,Industry!$A$1:$B$9,2,FALSE)</f>
        <v>3</v>
      </c>
    </row>
    <row r="456" spans="1:18" ht="14.25" customHeight="1" x14ac:dyDescent="0.35">
      <c r="A456" s="7">
        <f>IF('Data 1Q Ahead Without Spaces'!A456='Data 1Q Ahead Without Spaces'!A455,A455,A455+1)</f>
        <v>12</v>
      </c>
      <c r="B456" s="4">
        <v>1.1200000000000001</v>
      </c>
      <c r="C456" s="4">
        <v>1.63</v>
      </c>
      <c r="D456" s="4">
        <v>1.32</v>
      </c>
      <c r="E456" s="4">
        <v>13.92</v>
      </c>
      <c r="F456" s="4">
        <v>10.32</v>
      </c>
      <c r="G456" s="4">
        <v>11.58</v>
      </c>
      <c r="H456" s="4">
        <v>120.9</v>
      </c>
      <c r="I456" s="4">
        <v>45.61</v>
      </c>
      <c r="J456" s="4">
        <v>82.16</v>
      </c>
      <c r="K456" s="4">
        <v>45.07</v>
      </c>
      <c r="L456" s="4">
        <v>37.47</v>
      </c>
      <c r="M456" s="3">
        <v>82.31</v>
      </c>
      <c r="N456" s="4">
        <v>45.15</v>
      </c>
      <c r="O456" s="4">
        <v>37.54</v>
      </c>
      <c r="P456" s="4">
        <f>IF('Data 1Q Ahead Without Spaces'!T456&lt;5,0,IF('Data 1Q Ahead Without Spaces'!T456&lt;8,1,IF('Data 1Q Ahead Without Spaces'!T456&lt;11,2,IF('Data 1Q Ahead Without Spaces'!T456&lt;14,3,4))))</f>
        <v>1</v>
      </c>
      <c r="Q456" s="7">
        <v>149.637</v>
      </c>
      <c r="R456" s="7">
        <f>VLOOKUP('Data 1Q Ahead Without Spaces'!W456,Industry!$A$1:$B$9,2,FALSE)</f>
        <v>3</v>
      </c>
    </row>
    <row r="457" spans="1:18" ht="14.25" customHeight="1" x14ac:dyDescent="0.35">
      <c r="A457" s="7">
        <f>IF('Data 1Q Ahead Without Spaces'!A457='Data 1Q Ahead Without Spaces'!A456,A456,A456+1)</f>
        <v>12</v>
      </c>
      <c r="B457" s="4">
        <v>1.1599999999999999</v>
      </c>
      <c r="C457" s="4">
        <v>1.72</v>
      </c>
      <c r="D457" s="4">
        <v>1.38</v>
      </c>
      <c r="E457" s="4">
        <v>16.649999999999999</v>
      </c>
      <c r="F457" s="4">
        <v>12.73</v>
      </c>
      <c r="G457" s="4">
        <v>14.09</v>
      </c>
      <c r="H457" s="4">
        <v>119.3</v>
      </c>
      <c r="I457" s="4">
        <v>45.35</v>
      </c>
      <c r="J457" s="4">
        <v>79.22</v>
      </c>
      <c r="K457" s="4">
        <v>43.28</v>
      </c>
      <c r="L457" s="4">
        <v>35.93</v>
      </c>
      <c r="M457" s="3">
        <v>83.06</v>
      </c>
      <c r="N457" s="4">
        <v>45.37</v>
      </c>
      <c r="O457" s="4">
        <v>37.659999999999997</v>
      </c>
      <c r="P457" s="4">
        <f>IF('Data 1Q Ahead Without Spaces'!T457&lt;5,0,IF('Data 1Q Ahead Without Spaces'!T457&lt;8,1,IF('Data 1Q Ahead Without Spaces'!T457&lt;11,2,IF('Data 1Q Ahead Without Spaces'!T457&lt;14,3,4))))</f>
        <v>1</v>
      </c>
      <c r="Q457" s="7">
        <v>168.11439999999999</v>
      </c>
      <c r="R457" s="7">
        <f>VLOOKUP('Data 1Q Ahead Without Spaces'!W457,Industry!$A$1:$B$9,2,FALSE)</f>
        <v>3</v>
      </c>
    </row>
    <row r="458" spans="1:18" ht="14.25" customHeight="1" x14ac:dyDescent="0.35">
      <c r="A458" s="7">
        <f>IF('Data 1Q Ahead Without Spaces'!A458='Data 1Q Ahead Without Spaces'!A457,A457,A457+1)</f>
        <v>12</v>
      </c>
      <c r="B458" s="4">
        <v>1.1499999999999999</v>
      </c>
      <c r="C458" s="4">
        <v>1.7</v>
      </c>
      <c r="D458" s="4">
        <v>1.36</v>
      </c>
      <c r="E458" s="4">
        <v>19.059999999999999</v>
      </c>
      <c r="F458" s="4">
        <v>14.62</v>
      </c>
      <c r="G458" s="4">
        <v>16.41</v>
      </c>
      <c r="H458" s="4">
        <v>117.8</v>
      </c>
      <c r="I458" s="4">
        <v>43.86</v>
      </c>
      <c r="J458" s="4">
        <v>80.81</v>
      </c>
      <c r="K458" s="4">
        <v>43.91</v>
      </c>
      <c r="L458" s="4">
        <v>35.44</v>
      </c>
      <c r="M458" s="3">
        <v>84.02</v>
      </c>
      <c r="N458" s="4">
        <v>45.66</v>
      </c>
      <c r="O458" s="4">
        <v>36.85</v>
      </c>
      <c r="P458" s="4">
        <f>IF('Data 1Q Ahead Without Spaces'!T458&lt;5,0,IF('Data 1Q Ahead Without Spaces'!T458&lt;8,1,IF('Data 1Q Ahead Without Spaces'!T458&lt;11,2,IF('Data 1Q Ahead Without Spaces'!T458&lt;14,3,4))))</f>
        <v>1</v>
      </c>
      <c r="Q458" s="7">
        <v>139.97749999999999</v>
      </c>
      <c r="R458" s="7">
        <f>VLOOKUP('Data 1Q Ahead Without Spaces'!W458,Industry!$A$1:$B$9,2,FALSE)</f>
        <v>3</v>
      </c>
    </row>
    <row r="459" spans="1:18" ht="14.25" customHeight="1" x14ac:dyDescent="0.35">
      <c r="A459" s="7">
        <f>IF('Data 1Q Ahead Without Spaces'!A459='Data 1Q Ahead Without Spaces'!A458,A458,A458+1)</f>
        <v>12</v>
      </c>
      <c r="B459" s="4">
        <v>1.0900000000000001</v>
      </c>
      <c r="C459" s="4">
        <v>1.55</v>
      </c>
      <c r="D459" s="4">
        <v>1.28</v>
      </c>
      <c r="E459" s="4">
        <v>18.61</v>
      </c>
      <c r="F459" s="4">
        <v>12.72</v>
      </c>
      <c r="G459" s="4">
        <v>15.85</v>
      </c>
      <c r="H459" s="4">
        <v>115.2</v>
      </c>
      <c r="I459" s="4">
        <v>46.43</v>
      </c>
      <c r="J459" s="4">
        <v>75.25</v>
      </c>
      <c r="K459" s="4">
        <v>42.91</v>
      </c>
      <c r="L459" s="4">
        <v>34.94</v>
      </c>
      <c r="M459" s="3">
        <v>75.38</v>
      </c>
      <c r="N459" s="4">
        <v>42.98</v>
      </c>
      <c r="O459" s="4">
        <v>35</v>
      </c>
      <c r="P459" s="4">
        <f>IF('Data 1Q Ahead Without Spaces'!T459&lt;5,0,IF('Data 1Q Ahead Without Spaces'!T459&lt;8,1,IF('Data 1Q Ahead Without Spaces'!T459&lt;11,2,IF('Data 1Q Ahead Without Spaces'!T459&lt;14,3,4))))</f>
        <v>1</v>
      </c>
      <c r="Q459" s="7">
        <v>110.6138</v>
      </c>
      <c r="R459" s="7">
        <f>VLOOKUP('Data 1Q Ahead Without Spaces'!W459,Industry!$A$1:$B$9,2,FALSE)</f>
        <v>3</v>
      </c>
    </row>
    <row r="460" spans="1:18" ht="14.25" customHeight="1" x14ac:dyDescent="0.35">
      <c r="A460" s="7">
        <f>IF('Data 1Q Ahead Without Spaces'!A460='Data 1Q Ahead Without Spaces'!A459,A459,A459+1)</f>
        <v>12</v>
      </c>
      <c r="B460" s="4">
        <v>1.02</v>
      </c>
      <c r="C460" s="4">
        <v>1.48</v>
      </c>
      <c r="D460" s="4">
        <v>1.19</v>
      </c>
      <c r="E460" s="4">
        <v>17.95</v>
      </c>
      <c r="F460" s="4">
        <v>14.04</v>
      </c>
      <c r="G460" s="4">
        <v>15.08</v>
      </c>
      <c r="H460" s="4">
        <v>111</v>
      </c>
      <c r="I460" s="4">
        <v>47.33</v>
      </c>
      <c r="J460" s="4">
        <v>74.260000000000005</v>
      </c>
      <c r="K460" s="4">
        <v>42.58</v>
      </c>
      <c r="L460" s="4">
        <v>35.15</v>
      </c>
      <c r="M460" s="3">
        <v>74.38</v>
      </c>
      <c r="N460" s="4">
        <v>42.66</v>
      </c>
      <c r="O460" s="4">
        <v>35.21</v>
      </c>
      <c r="P460" s="4">
        <f>IF('Data 1Q Ahead Without Spaces'!T460&lt;5,0,IF('Data 1Q Ahead Without Spaces'!T460&lt;8,1,IF('Data 1Q Ahead Without Spaces'!T460&lt;11,2,IF('Data 1Q Ahead Without Spaces'!T460&lt;14,3,4))))</f>
        <v>1</v>
      </c>
      <c r="Q460" s="7">
        <v>137.9708</v>
      </c>
      <c r="R460" s="7">
        <f>VLOOKUP('Data 1Q Ahead Without Spaces'!W460,Industry!$A$1:$B$9,2,FALSE)</f>
        <v>3</v>
      </c>
    </row>
    <row r="461" spans="1:18" ht="14.25" customHeight="1" x14ac:dyDescent="0.35">
      <c r="A461" s="7">
        <f>IF('Data 1Q Ahead Without Spaces'!A461='Data 1Q Ahead Without Spaces'!A460,A460,A460+1)</f>
        <v>12</v>
      </c>
      <c r="B461" s="4">
        <v>1.05</v>
      </c>
      <c r="C461" s="4">
        <v>1.46</v>
      </c>
      <c r="D461" s="4">
        <v>1.23</v>
      </c>
      <c r="E461" s="4">
        <v>19.95</v>
      </c>
      <c r="F461" s="4">
        <v>15.92</v>
      </c>
      <c r="G461" s="4">
        <v>17.07</v>
      </c>
      <c r="H461" s="4">
        <v>108.1</v>
      </c>
      <c r="I461" s="4">
        <v>45.79</v>
      </c>
      <c r="J461" s="4">
        <v>78.37</v>
      </c>
      <c r="K461" s="4">
        <v>43.32</v>
      </c>
      <c r="L461" s="4">
        <v>35.89</v>
      </c>
      <c r="M461" s="3">
        <v>80.92</v>
      </c>
      <c r="N461" s="4">
        <v>44.73</v>
      </c>
      <c r="O461" s="4">
        <v>37.06</v>
      </c>
      <c r="P461" s="4">
        <f>IF('Data 1Q Ahead Without Spaces'!T461&lt;5,0,IF('Data 1Q Ahead Without Spaces'!T461&lt;8,1,IF('Data 1Q Ahead Without Spaces'!T461&lt;11,2,IF('Data 1Q Ahead Without Spaces'!T461&lt;14,3,4))))</f>
        <v>1</v>
      </c>
      <c r="Q461" s="7">
        <v>102.7848</v>
      </c>
      <c r="R461" s="7">
        <f>VLOOKUP('Data 1Q Ahead Without Spaces'!W461,Industry!$A$1:$B$9,2,FALSE)</f>
        <v>3</v>
      </c>
    </row>
    <row r="462" spans="1:18" ht="14.25" customHeight="1" x14ac:dyDescent="0.35">
      <c r="A462" s="7">
        <f>IF('Data 1Q Ahead Without Spaces'!A462='Data 1Q Ahead Without Spaces'!A461,A461,A461+1)</f>
        <v>12</v>
      </c>
      <c r="B462" s="4">
        <v>1.03</v>
      </c>
      <c r="C462" s="4">
        <v>1.54</v>
      </c>
      <c r="D462" s="4">
        <v>1.2</v>
      </c>
      <c r="E462" s="4">
        <v>20.99</v>
      </c>
      <c r="F462" s="4">
        <v>15.97</v>
      </c>
      <c r="G462" s="4">
        <v>18.260000000000002</v>
      </c>
      <c r="H462" s="4">
        <v>114.8</v>
      </c>
      <c r="I462" s="4">
        <v>43.76</v>
      </c>
      <c r="J462" s="4">
        <v>83.28</v>
      </c>
      <c r="K462" s="4">
        <v>45.29</v>
      </c>
      <c r="L462" s="4">
        <v>36.44</v>
      </c>
      <c r="M462" s="3">
        <v>83.86</v>
      </c>
      <c r="N462" s="4">
        <v>45.61</v>
      </c>
      <c r="O462" s="4">
        <v>36.69</v>
      </c>
      <c r="P462" s="4">
        <f>IF('Data 1Q Ahead Without Spaces'!T462&lt;5,0,IF('Data 1Q Ahead Without Spaces'!T462&lt;8,1,IF('Data 1Q Ahead Without Spaces'!T462&lt;11,2,IF('Data 1Q Ahead Without Spaces'!T462&lt;14,3,4))))</f>
        <v>1</v>
      </c>
      <c r="Q462" s="7">
        <v>103.5265</v>
      </c>
      <c r="R462" s="7">
        <f>VLOOKUP('Data 1Q Ahead Without Spaces'!W462,Industry!$A$1:$B$9,2,FALSE)</f>
        <v>3</v>
      </c>
    </row>
    <row r="463" spans="1:18" ht="14.25" customHeight="1" x14ac:dyDescent="0.35">
      <c r="A463" s="7">
        <f>IF('Data 1Q Ahead Without Spaces'!A463='Data 1Q Ahead Without Spaces'!A462,A462,A462+1)</f>
        <v>12</v>
      </c>
      <c r="B463" s="4">
        <v>1.04</v>
      </c>
      <c r="C463" s="4">
        <v>1.54</v>
      </c>
      <c r="D463" s="4">
        <v>1.22</v>
      </c>
      <c r="E463" s="4">
        <v>18.73</v>
      </c>
      <c r="F463" s="4">
        <v>11.38</v>
      </c>
      <c r="G463" s="4">
        <v>15.87</v>
      </c>
      <c r="H463" s="4">
        <v>117</v>
      </c>
      <c r="I463" s="4">
        <v>45.77</v>
      </c>
      <c r="J463" s="4">
        <v>78.56</v>
      </c>
      <c r="K463" s="4">
        <v>43.98</v>
      </c>
      <c r="L463" s="4">
        <v>35.96</v>
      </c>
      <c r="M463" s="3">
        <v>78.62</v>
      </c>
      <c r="N463" s="4">
        <v>44.01</v>
      </c>
      <c r="O463" s="4">
        <v>35.979999999999997</v>
      </c>
      <c r="P463" s="4">
        <f>IF('Data 1Q Ahead Without Spaces'!T463&lt;5,0,IF('Data 1Q Ahead Without Spaces'!T463&lt;8,1,IF('Data 1Q Ahead Without Spaces'!T463&lt;11,2,IF('Data 1Q Ahead Without Spaces'!T463&lt;14,3,4))))</f>
        <v>1</v>
      </c>
      <c r="Q463" s="7">
        <v>114.72069999999999</v>
      </c>
      <c r="R463" s="7">
        <f>VLOOKUP('Data 1Q Ahead Without Spaces'!W463,Industry!$A$1:$B$9,2,FALSE)</f>
        <v>3</v>
      </c>
    </row>
    <row r="464" spans="1:18" ht="14.25" customHeight="1" x14ac:dyDescent="0.35">
      <c r="A464" s="7">
        <f>IF('Data 1Q Ahead Without Spaces'!A464='Data 1Q Ahead Without Spaces'!A463,A463,A463+1)</f>
        <v>12</v>
      </c>
      <c r="B464" s="4">
        <v>1.1299999999999999</v>
      </c>
      <c r="C464" s="4">
        <v>1.58</v>
      </c>
      <c r="D464" s="4">
        <v>1.32</v>
      </c>
      <c r="E464" s="4">
        <v>18.03</v>
      </c>
      <c r="F464" s="4">
        <v>13.11</v>
      </c>
      <c r="G464" s="4">
        <v>15.2</v>
      </c>
      <c r="H464" s="4">
        <v>120.1</v>
      </c>
      <c r="I464" s="4">
        <v>45.05</v>
      </c>
      <c r="J464" s="4">
        <v>72.81</v>
      </c>
      <c r="K464" s="4">
        <v>39.72</v>
      </c>
      <c r="L464" s="4">
        <v>32.81</v>
      </c>
      <c r="M464" s="3">
        <v>83.31</v>
      </c>
      <c r="N464" s="4">
        <v>45.45</v>
      </c>
      <c r="O464" s="4">
        <v>37.53</v>
      </c>
      <c r="P464" s="4">
        <f>IF('Data 1Q Ahead Without Spaces'!T464&lt;5,0,IF('Data 1Q Ahead Without Spaces'!T464&lt;8,1,IF('Data 1Q Ahead Without Spaces'!T464&lt;11,2,IF('Data 1Q Ahead Without Spaces'!T464&lt;14,3,4))))</f>
        <v>1</v>
      </c>
      <c r="Q464" s="7">
        <v>116.989</v>
      </c>
      <c r="R464" s="7">
        <f>VLOOKUP('Data 1Q Ahead Without Spaces'!W464,Industry!$A$1:$B$9,2,FALSE)</f>
        <v>3</v>
      </c>
    </row>
    <row r="465" spans="1:18" ht="14.25" customHeight="1" x14ac:dyDescent="0.35">
      <c r="A465" s="7">
        <f>IF('Data 1Q Ahead Without Spaces'!A465='Data 1Q Ahead Without Spaces'!A464,A464,A464+1)</f>
        <v>12</v>
      </c>
      <c r="B465" s="4">
        <v>1.1000000000000001</v>
      </c>
      <c r="C465" s="4">
        <v>1.54</v>
      </c>
      <c r="D465" s="4">
        <v>1.28</v>
      </c>
      <c r="E465" s="4">
        <v>20.85</v>
      </c>
      <c r="F465" s="4">
        <v>15.11</v>
      </c>
      <c r="G465" s="4">
        <v>17.97</v>
      </c>
      <c r="H465" s="4">
        <v>121.8</v>
      </c>
      <c r="I465" s="4">
        <v>45.54</v>
      </c>
      <c r="J465" s="4">
        <v>73.98</v>
      </c>
      <c r="K465" s="4">
        <v>40.619999999999997</v>
      </c>
      <c r="L465" s="4">
        <v>33.69</v>
      </c>
      <c r="M465" s="3">
        <v>82.14</v>
      </c>
      <c r="N465" s="4">
        <v>45.1</v>
      </c>
      <c r="O465" s="4">
        <v>37.409999999999997</v>
      </c>
      <c r="P465" s="4">
        <f>IF('Data 1Q Ahead Without Spaces'!T465&lt;5,0,IF('Data 1Q Ahead Without Spaces'!T465&lt;8,1,IF('Data 1Q Ahead Without Spaces'!T465&lt;11,2,IF('Data 1Q Ahead Without Spaces'!T465&lt;14,3,4))))</f>
        <v>1</v>
      </c>
      <c r="Q465" s="7">
        <v>103.9689</v>
      </c>
      <c r="R465" s="7">
        <f>VLOOKUP('Data 1Q Ahead Without Spaces'!W465,Industry!$A$1:$B$9,2,FALSE)</f>
        <v>3</v>
      </c>
    </row>
    <row r="466" spans="1:18" ht="14.25" customHeight="1" x14ac:dyDescent="0.35">
      <c r="A466" s="7">
        <f>IF('Data 1Q Ahead Without Spaces'!A466='Data 1Q Ahead Without Spaces'!A465,A465,A465+1)</f>
        <v>12</v>
      </c>
      <c r="B466" s="4">
        <v>1.05</v>
      </c>
      <c r="C466" s="4">
        <v>1.52</v>
      </c>
      <c r="D466" s="4">
        <v>1.23</v>
      </c>
      <c r="E466" s="4">
        <v>22.2</v>
      </c>
      <c r="F466" s="4">
        <v>15.36</v>
      </c>
      <c r="G466" s="4">
        <v>19.309999999999999</v>
      </c>
      <c r="H466" s="4">
        <v>124</v>
      </c>
      <c r="I466" s="4">
        <v>41.32</v>
      </c>
      <c r="J466" s="4">
        <v>82.38</v>
      </c>
      <c r="K466" s="4">
        <v>42.48</v>
      </c>
      <c r="L466" s="4">
        <v>34.04</v>
      </c>
      <c r="M466" s="3">
        <v>93.94</v>
      </c>
      <c r="N466" s="4">
        <v>48.44</v>
      </c>
      <c r="O466" s="4">
        <v>38.82</v>
      </c>
      <c r="P466" s="4">
        <f>IF('Data 1Q Ahead Without Spaces'!T466&lt;5,0,IF('Data 1Q Ahead Without Spaces'!T466&lt;8,1,IF('Data 1Q Ahead Without Spaces'!T466&lt;11,2,IF('Data 1Q Ahead Without Spaces'!T466&lt;14,3,4))))</f>
        <v>1</v>
      </c>
      <c r="Q466" s="7">
        <v>87.502600000000001</v>
      </c>
      <c r="R466" s="7">
        <f>VLOOKUP('Data 1Q Ahead Without Spaces'!W466,Industry!$A$1:$B$9,2,FALSE)</f>
        <v>3</v>
      </c>
    </row>
    <row r="467" spans="1:18" ht="14.25" customHeight="1" x14ac:dyDescent="0.35">
      <c r="A467" s="7">
        <f>IF('Data 1Q Ahead Without Spaces'!A467='Data 1Q Ahead Without Spaces'!A466,A466,A466+1)</f>
        <v>12</v>
      </c>
      <c r="B467" s="4">
        <v>1.02</v>
      </c>
      <c r="C467" s="4">
        <v>1.47</v>
      </c>
      <c r="D467" s="4">
        <v>1.19</v>
      </c>
      <c r="E467" s="4">
        <v>19.600000000000001</v>
      </c>
      <c r="F467" s="4">
        <v>11.92</v>
      </c>
      <c r="G467" s="4">
        <v>16.71</v>
      </c>
      <c r="H467" s="4">
        <v>126.9</v>
      </c>
      <c r="I467" s="4">
        <v>43.62</v>
      </c>
      <c r="J467" s="4">
        <v>84.32</v>
      </c>
      <c r="K467" s="4">
        <v>45.12</v>
      </c>
      <c r="L467" s="4">
        <v>36.78</v>
      </c>
      <c r="M467" s="3">
        <v>86.87</v>
      </c>
      <c r="N467" s="4">
        <v>46.49</v>
      </c>
      <c r="O467" s="4">
        <v>37.89</v>
      </c>
      <c r="P467" s="4">
        <f>IF('Data 1Q Ahead Without Spaces'!T467&lt;5,0,IF('Data 1Q Ahead Without Spaces'!T467&lt;8,1,IF('Data 1Q Ahead Without Spaces'!T467&lt;11,2,IF('Data 1Q Ahead Without Spaces'!T467&lt;14,3,4))))</f>
        <v>1</v>
      </c>
      <c r="Q467" s="7">
        <v>94.951599999999999</v>
      </c>
      <c r="R467" s="7">
        <f>VLOOKUP('Data 1Q Ahead Without Spaces'!W467,Industry!$A$1:$B$9,2,FALSE)</f>
        <v>3</v>
      </c>
    </row>
    <row r="468" spans="1:18" ht="14.25" customHeight="1" x14ac:dyDescent="0.35">
      <c r="A468" s="7">
        <f>IF('Data 1Q Ahead Without Spaces'!A468='Data 1Q Ahead Without Spaces'!A467,A467,A467+1)</f>
        <v>12</v>
      </c>
      <c r="B468" s="4">
        <v>1.04</v>
      </c>
      <c r="C468" s="4">
        <v>1.47</v>
      </c>
      <c r="D468" s="4">
        <v>1.21</v>
      </c>
      <c r="E468" s="4">
        <v>18.07</v>
      </c>
      <c r="F468" s="4">
        <v>12.83</v>
      </c>
      <c r="G468" s="4">
        <v>15.24</v>
      </c>
      <c r="H468" s="4">
        <v>128.9</v>
      </c>
      <c r="I468" s="4">
        <v>43.98</v>
      </c>
      <c r="J468" s="4">
        <v>82.23</v>
      </c>
      <c r="K468" s="4">
        <v>43.93</v>
      </c>
      <c r="L468" s="4">
        <v>36.17</v>
      </c>
      <c r="M468" s="3">
        <v>87.17</v>
      </c>
      <c r="N468" s="4">
        <v>46.57</v>
      </c>
      <c r="O468" s="4">
        <v>38.340000000000003</v>
      </c>
      <c r="P468" s="4">
        <f>IF('Data 1Q Ahead Without Spaces'!T468&lt;5,0,IF('Data 1Q Ahead Without Spaces'!T468&lt;8,1,IF('Data 1Q Ahead Without Spaces'!T468&lt;11,2,IF('Data 1Q Ahead Without Spaces'!T468&lt;14,3,4))))</f>
        <v>1</v>
      </c>
      <c r="Q468" s="7">
        <v>119.95399999999999</v>
      </c>
      <c r="R468" s="7">
        <f>VLOOKUP('Data 1Q Ahead Without Spaces'!W468,Industry!$A$1:$B$9,2,FALSE)</f>
        <v>3</v>
      </c>
    </row>
    <row r="469" spans="1:18" ht="14.25" customHeight="1" x14ac:dyDescent="0.35">
      <c r="A469" s="7">
        <f>IF('Data 1Q Ahead Without Spaces'!A469='Data 1Q Ahead Without Spaces'!A468,A468,A468+1)</f>
        <v>12</v>
      </c>
      <c r="B469" s="4">
        <v>1.1000000000000001</v>
      </c>
      <c r="C469" s="4">
        <v>1.57</v>
      </c>
      <c r="D469" s="4">
        <v>1.28</v>
      </c>
      <c r="E469" s="4">
        <v>19.39</v>
      </c>
      <c r="F469" s="4">
        <v>13.22</v>
      </c>
      <c r="G469" s="4">
        <v>16.579999999999998</v>
      </c>
      <c r="H469" s="4">
        <v>130</v>
      </c>
      <c r="I469" s="4">
        <v>42.11</v>
      </c>
      <c r="J469" s="4">
        <v>90.63</v>
      </c>
      <c r="K469" s="4">
        <v>46.07</v>
      </c>
      <c r="L469" s="4">
        <v>38.159999999999997</v>
      </c>
      <c r="M469" s="3">
        <v>96.71</v>
      </c>
      <c r="N469" s="4">
        <v>49.16</v>
      </c>
      <c r="O469" s="4">
        <v>40.72</v>
      </c>
      <c r="P469" s="4">
        <f>IF('Data 1Q Ahead Without Spaces'!T469&lt;5,0,IF('Data 1Q Ahead Without Spaces'!T469&lt;8,1,IF('Data 1Q Ahead Without Spaces'!T469&lt;11,2,IF('Data 1Q Ahead Without Spaces'!T469&lt;14,3,4))))</f>
        <v>1</v>
      </c>
      <c r="Q469" s="7">
        <v>137.65389999999999</v>
      </c>
      <c r="R469" s="7">
        <f>VLOOKUP('Data 1Q Ahead Without Spaces'!W469,Industry!$A$1:$B$9,2,FALSE)</f>
        <v>3</v>
      </c>
    </row>
    <row r="470" spans="1:18" ht="14.25" customHeight="1" x14ac:dyDescent="0.35">
      <c r="A470" s="7">
        <f>IF('Data 1Q Ahead Without Spaces'!A470='Data 1Q Ahead Without Spaces'!A469,A469,A469+1)</f>
        <v>12</v>
      </c>
      <c r="B470" s="4">
        <v>1.1100000000000001</v>
      </c>
      <c r="C470" s="4">
        <v>1.56</v>
      </c>
      <c r="D470" s="4">
        <v>1.3</v>
      </c>
      <c r="E470" s="4">
        <v>20.76</v>
      </c>
      <c r="F470" s="4">
        <v>13.78</v>
      </c>
      <c r="G470" s="4">
        <v>17.850000000000001</v>
      </c>
      <c r="H470" s="4">
        <v>128.1</v>
      </c>
      <c r="I470" s="4">
        <v>41.05</v>
      </c>
      <c r="J470" s="4">
        <v>91.85</v>
      </c>
      <c r="K470" s="4">
        <v>46.97</v>
      </c>
      <c r="L470" s="4">
        <v>37.700000000000003</v>
      </c>
      <c r="M470" s="3">
        <v>95.53</v>
      </c>
      <c r="N470" s="4">
        <v>48.86</v>
      </c>
      <c r="O470" s="4">
        <v>39.21</v>
      </c>
      <c r="P470" s="4">
        <f>IF('Data 1Q Ahead Without Spaces'!T470&lt;5,0,IF('Data 1Q Ahead Without Spaces'!T470&lt;8,1,IF('Data 1Q Ahead Without Spaces'!T470&lt;11,2,IF('Data 1Q Ahead Without Spaces'!T470&lt;14,3,4))))</f>
        <v>1</v>
      </c>
      <c r="Q470" s="7">
        <v>145.10730000000001</v>
      </c>
      <c r="R470" s="7">
        <f>VLOOKUP('Data 1Q Ahead Without Spaces'!W470,Industry!$A$1:$B$9,2,FALSE)</f>
        <v>3</v>
      </c>
    </row>
    <row r="471" spans="1:18" ht="14.25" customHeight="1" x14ac:dyDescent="0.35">
      <c r="A471" s="7">
        <f>IF('Data 1Q Ahead Without Spaces'!A471='Data 1Q Ahead Without Spaces'!A470,A470,A470+1)</f>
        <v>12</v>
      </c>
      <c r="B471" s="4">
        <v>1.1200000000000001</v>
      </c>
      <c r="C471" s="4">
        <v>1.58</v>
      </c>
      <c r="D471" s="4">
        <v>1.31</v>
      </c>
      <c r="E471" s="4">
        <v>19.940000000000001</v>
      </c>
      <c r="F471" s="4">
        <v>11.51</v>
      </c>
      <c r="G471" s="4">
        <v>16.96</v>
      </c>
      <c r="H471" s="4">
        <v>129.6</v>
      </c>
      <c r="I471" s="4">
        <v>43.22</v>
      </c>
      <c r="J471" s="4">
        <v>89.14</v>
      </c>
      <c r="K471" s="4">
        <v>47.13</v>
      </c>
      <c r="L471" s="4">
        <v>38.520000000000003</v>
      </c>
      <c r="M471" s="3">
        <v>89.14</v>
      </c>
      <c r="N471" s="4">
        <v>47.13</v>
      </c>
      <c r="O471" s="4">
        <v>38.520000000000003</v>
      </c>
      <c r="P471" s="4">
        <f>IF('Data 1Q Ahead Without Spaces'!T471&lt;5,0,IF('Data 1Q Ahead Without Spaces'!T471&lt;8,1,IF('Data 1Q Ahead Without Spaces'!T471&lt;11,2,IF('Data 1Q Ahead Without Spaces'!T471&lt;14,3,4))))</f>
        <v>1</v>
      </c>
      <c r="Q471" s="7">
        <v>125.5626</v>
      </c>
      <c r="R471" s="7">
        <f>VLOOKUP('Data 1Q Ahead Without Spaces'!W471,Industry!$A$1:$B$9,2,FALSE)</f>
        <v>3</v>
      </c>
    </row>
    <row r="472" spans="1:18" ht="14.25" customHeight="1" x14ac:dyDescent="0.35">
      <c r="A472" s="7">
        <f>IF('Data 1Q Ahead Without Spaces'!A472='Data 1Q Ahead Without Spaces'!A471,A471,A471+1)</f>
        <v>12</v>
      </c>
      <c r="B472" s="4">
        <v>1.08</v>
      </c>
      <c r="C472" s="4">
        <v>1.49</v>
      </c>
      <c r="D472" s="4">
        <v>1.27</v>
      </c>
      <c r="E472" s="4">
        <v>18.27</v>
      </c>
      <c r="F472" s="4">
        <v>12.63</v>
      </c>
      <c r="G472" s="4">
        <v>15.22</v>
      </c>
      <c r="H472" s="4">
        <v>128.1</v>
      </c>
      <c r="I472" s="4">
        <v>44.63</v>
      </c>
      <c r="J472" s="4">
        <v>84.04</v>
      </c>
      <c r="K472" s="4">
        <v>45.66</v>
      </c>
      <c r="L472" s="4">
        <v>37.5</v>
      </c>
      <c r="M472" s="3">
        <v>84.04</v>
      </c>
      <c r="N472" s="4">
        <v>45.66</v>
      </c>
      <c r="O472" s="4">
        <v>37.5</v>
      </c>
      <c r="P472" s="4">
        <f>IF('Data 1Q Ahead Without Spaces'!T472&lt;5,0,IF('Data 1Q Ahead Without Spaces'!T472&lt;8,1,IF('Data 1Q Ahead Without Spaces'!T472&lt;11,2,IF('Data 1Q Ahead Without Spaces'!T472&lt;14,3,4))))</f>
        <v>1</v>
      </c>
      <c r="Q472" s="7">
        <v>134.09479999999999</v>
      </c>
      <c r="R472" s="7">
        <f>VLOOKUP('Data 1Q Ahead Without Spaces'!W472,Industry!$A$1:$B$9,2,FALSE)</f>
        <v>3</v>
      </c>
    </row>
    <row r="473" spans="1:18" ht="14.25" customHeight="1" x14ac:dyDescent="0.35">
      <c r="A473" s="7">
        <f>IF('Data 1Q Ahead Without Spaces'!A473='Data 1Q Ahead Without Spaces'!A472,A472,A472+1)</f>
        <v>12</v>
      </c>
      <c r="B473" s="4">
        <v>1.0900000000000001</v>
      </c>
      <c r="C473" s="4">
        <v>1.55</v>
      </c>
      <c r="D473" s="4">
        <v>1.28</v>
      </c>
      <c r="E473" s="4">
        <v>19.940000000000001</v>
      </c>
      <c r="F473" s="4">
        <v>14.44</v>
      </c>
      <c r="G473" s="4">
        <v>16.93</v>
      </c>
      <c r="H473" s="4">
        <v>129.80000000000001</v>
      </c>
      <c r="I473" s="4">
        <v>44.03</v>
      </c>
      <c r="J473" s="4">
        <v>88.13</v>
      </c>
      <c r="K473" s="4">
        <v>46.85</v>
      </c>
      <c r="L473" s="4">
        <v>38.81</v>
      </c>
      <c r="M473" s="3">
        <v>88.13</v>
      </c>
      <c r="N473" s="4">
        <v>46.85</v>
      </c>
      <c r="O473" s="4">
        <v>38.81</v>
      </c>
      <c r="P473" s="4">
        <f>IF('Data 1Q Ahead Without Spaces'!T473&lt;5,0,IF('Data 1Q Ahead Without Spaces'!T473&lt;8,1,IF('Data 1Q Ahead Without Spaces'!T473&lt;11,2,IF('Data 1Q Ahead Without Spaces'!T473&lt;14,3,4))))</f>
        <v>1</v>
      </c>
      <c r="Q473" s="7">
        <v>157.8038</v>
      </c>
      <c r="R473" s="7">
        <f>VLOOKUP('Data 1Q Ahead Without Spaces'!W473,Industry!$A$1:$B$9,2,FALSE)</f>
        <v>3</v>
      </c>
    </row>
    <row r="474" spans="1:18" ht="14.25" customHeight="1" x14ac:dyDescent="0.35">
      <c r="A474" s="7">
        <f>IF('Data 1Q Ahead Without Spaces'!A474='Data 1Q Ahead Without Spaces'!A473,A473,A473+1)</f>
        <v>12</v>
      </c>
      <c r="B474" s="4">
        <v>1.06</v>
      </c>
      <c r="C474" s="4">
        <v>1.54</v>
      </c>
      <c r="D474" s="4">
        <v>1.25</v>
      </c>
      <c r="E474" s="4">
        <v>21.54</v>
      </c>
      <c r="F474" s="4">
        <v>15.29</v>
      </c>
      <c r="G474" s="4">
        <v>18.52</v>
      </c>
      <c r="H474" s="4">
        <v>130.5</v>
      </c>
      <c r="I474" s="4">
        <v>42.66</v>
      </c>
      <c r="J474" s="4">
        <v>88.94</v>
      </c>
      <c r="K474" s="4">
        <v>47.07</v>
      </c>
      <c r="L474" s="4">
        <v>37.94</v>
      </c>
      <c r="M474" s="3">
        <v>88.94</v>
      </c>
      <c r="N474" s="4">
        <v>47.07</v>
      </c>
      <c r="O474" s="4">
        <v>37.94</v>
      </c>
      <c r="P474" s="4">
        <f>IF('Data 1Q Ahead Without Spaces'!T474&lt;5,0,IF('Data 1Q Ahead Without Spaces'!T474&lt;8,1,IF('Data 1Q Ahead Without Spaces'!T474&lt;11,2,IF('Data 1Q Ahead Without Spaces'!T474&lt;14,3,4))))</f>
        <v>1</v>
      </c>
      <c r="Q474" s="7">
        <v>168.40129999999999</v>
      </c>
      <c r="R474" s="7">
        <f>VLOOKUP('Data 1Q Ahead Without Spaces'!W474,Industry!$A$1:$B$9,2,FALSE)</f>
        <v>3</v>
      </c>
    </row>
    <row r="475" spans="1:18" ht="14.25" customHeight="1" x14ac:dyDescent="0.35">
      <c r="A475" s="7">
        <f>IF('Data 1Q Ahead Without Spaces'!A475='Data 1Q Ahead Without Spaces'!A474,A474,A474+1)</f>
        <v>12</v>
      </c>
      <c r="B475" s="4">
        <v>1.0900000000000001</v>
      </c>
      <c r="C475" s="4">
        <v>1.61</v>
      </c>
      <c r="D475" s="4">
        <v>1.29</v>
      </c>
      <c r="E475" s="4">
        <v>19.54</v>
      </c>
      <c r="F475" s="4">
        <v>12.07</v>
      </c>
      <c r="G475" s="4">
        <v>16.48</v>
      </c>
      <c r="H475" s="4">
        <v>133.5</v>
      </c>
      <c r="I475" s="4">
        <v>43.71</v>
      </c>
      <c r="J475" s="4">
        <v>88.26</v>
      </c>
      <c r="K475" s="4">
        <v>46.88</v>
      </c>
      <c r="L475" s="4">
        <v>38.58</v>
      </c>
      <c r="M475" s="3">
        <v>88.26</v>
      </c>
      <c r="N475" s="4">
        <v>46.88</v>
      </c>
      <c r="O475" s="4">
        <v>38.58</v>
      </c>
      <c r="P475" s="4">
        <f>IF('Data 1Q Ahead Without Spaces'!T475&lt;5,0,IF('Data 1Q Ahead Without Spaces'!T475&lt;8,1,IF('Data 1Q Ahead Without Spaces'!T475&lt;11,2,IF('Data 1Q Ahead Without Spaces'!T475&lt;14,3,4))))</f>
        <v>1</v>
      </c>
      <c r="Q475" s="7">
        <v>225.16069999999999</v>
      </c>
      <c r="R475" s="7">
        <f>VLOOKUP('Data 1Q Ahead Without Spaces'!W475,Industry!$A$1:$B$9,2,FALSE)</f>
        <v>3</v>
      </c>
    </row>
    <row r="476" spans="1:18" ht="14.25" customHeight="1" x14ac:dyDescent="0.35">
      <c r="A476" s="7">
        <f>IF('Data 1Q Ahead Without Spaces'!A476='Data 1Q Ahead Without Spaces'!A475,A475,A475+1)</f>
        <v>12</v>
      </c>
      <c r="B476" s="4">
        <v>1.08</v>
      </c>
      <c r="C476" s="4">
        <v>1.59</v>
      </c>
      <c r="D476" s="4">
        <v>1.28</v>
      </c>
      <c r="E476" s="4">
        <v>17.32</v>
      </c>
      <c r="F476" s="4">
        <v>12.8</v>
      </c>
      <c r="G476" s="4">
        <v>14.29</v>
      </c>
      <c r="H476" s="4">
        <v>135.5</v>
      </c>
      <c r="I476" s="4">
        <v>44.4</v>
      </c>
      <c r="J476" s="4">
        <v>85.62</v>
      </c>
      <c r="K476" s="4">
        <v>45.97</v>
      </c>
      <c r="L476" s="4">
        <v>38.01</v>
      </c>
      <c r="M476" s="3">
        <v>86.25</v>
      </c>
      <c r="N476" s="4">
        <v>46.31</v>
      </c>
      <c r="O476" s="4">
        <v>38.29</v>
      </c>
      <c r="P476" s="4">
        <f>IF('Data 1Q Ahead Without Spaces'!T476&lt;5,0,IF('Data 1Q Ahead Without Spaces'!T476&lt;8,1,IF('Data 1Q Ahead Without Spaces'!T476&lt;11,2,IF('Data 1Q Ahead Without Spaces'!T476&lt;14,3,4))))</f>
        <v>1</v>
      </c>
      <c r="Q476" s="7">
        <v>264.72410000000002</v>
      </c>
      <c r="R476" s="7">
        <f>VLOOKUP('Data 1Q Ahead Without Spaces'!W476,Industry!$A$1:$B$9,2,FALSE)</f>
        <v>3</v>
      </c>
    </row>
    <row r="477" spans="1:18" ht="14.25" customHeight="1" x14ac:dyDescent="0.35">
      <c r="A477" s="7">
        <f>IF('Data 1Q Ahead Without Spaces'!A477='Data 1Q Ahead Without Spaces'!A476,A476,A476+1)</f>
        <v>12</v>
      </c>
      <c r="B477" s="4">
        <v>1.1299999999999999</v>
      </c>
      <c r="C477" s="4">
        <v>1.77</v>
      </c>
      <c r="D477" s="4">
        <v>1.35</v>
      </c>
      <c r="E477" s="4">
        <v>18.87</v>
      </c>
      <c r="F477" s="4">
        <v>14.2</v>
      </c>
      <c r="G477" s="4">
        <v>15.87</v>
      </c>
      <c r="H477" s="4">
        <v>137.9</v>
      </c>
      <c r="I477" s="4">
        <v>42.76</v>
      </c>
      <c r="J477" s="4">
        <v>92.18</v>
      </c>
      <c r="K477" s="4">
        <v>47.15</v>
      </c>
      <c r="L477" s="4">
        <v>39.42</v>
      </c>
      <c r="M477" s="3">
        <v>95.52</v>
      </c>
      <c r="N477" s="4">
        <v>48.85</v>
      </c>
      <c r="O477" s="4">
        <v>40.840000000000003</v>
      </c>
      <c r="P477" s="4">
        <f>IF('Data 1Q Ahead Without Spaces'!T477&lt;5,0,IF('Data 1Q Ahead Without Spaces'!T477&lt;8,1,IF('Data 1Q Ahead Without Spaces'!T477&lt;11,2,IF('Data 1Q Ahead Without Spaces'!T477&lt;14,3,4))))</f>
        <v>1</v>
      </c>
      <c r="Q477" s="7">
        <v>257.78949999999998</v>
      </c>
      <c r="R477" s="7">
        <f>VLOOKUP('Data 1Q Ahead Without Spaces'!W477,Industry!$A$1:$B$9,2,FALSE)</f>
        <v>3</v>
      </c>
    </row>
    <row r="478" spans="1:18" ht="14.25" customHeight="1" x14ac:dyDescent="0.35">
      <c r="A478" s="7">
        <f>IF('Data 1Q Ahead Without Spaces'!A478='Data 1Q Ahead Without Spaces'!A477,A477,A477+1)</f>
        <v>12</v>
      </c>
      <c r="B478" s="4">
        <v>1.18</v>
      </c>
      <c r="C478" s="4">
        <v>1.8</v>
      </c>
      <c r="D478" s="4">
        <v>1.42</v>
      </c>
      <c r="E478" s="4">
        <v>16.649999999999999</v>
      </c>
      <c r="F478" s="4">
        <v>11.93</v>
      </c>
      <c r="G478" s="4">
        <v>13.88</v>
      </c>
      <c r="H478" s="4">
        <v>149.30000000000001</v>
      </c>
      <c r="I478" s="4">
        <v>37.83</v>
      </c>
      <c r="J478" s="4">
        <v>106.54</v>
      </c>
      <c r="K478" s="4">
        <v>50.48</v>
      </c>
      <c r="L478" s="4">
        <v>40.299999999999997</v>
      </c>
      <c r="M478" s="3">
        <v>111.04</v>
      </c>
      <c r="N478" s="4">
        <v>52.62</v>
      </c>
      <c r="O478" s="4">
        <v>42</v>
      </c>
      <c r="P478" s="4">
        <f>IF('Data 1Q Ahead Without Spaces'!T478&lt;5,0,IF('Data 1Q Ahead Without Spaces'!T478&lt;8,1,IF('Data 1Q Ahead Without Spaces'!T478&lt;11,2,IF('Data 1Q Ahead Without Spaces'!T478&lt;14,3,4))))</f>
        <v>1</v>
      </c>
      <c r="Q478" s="7">
        <v>215.01939999999999</v>
      </c>
      <c r="R478" s="7">
        <f>VLOOKUP('Data 1Q Ahead Without Spaces'!W478,Industry!$A$1:$B$9,2,FALSE)</f>
        <v>3</v>
      </c>
    </row>
    <row r="479" spans="1:18" ht="14.25" customHeight="1" x14ac:dyDescent="0.35">
      <c r="A479" s="7">
        <f>IF('Data 1Q Ahead Without Spaces'!A479='Data 1Q Ahead Without Spaces'!A478,A478,A478+1)</f>
        <v>12</v>
      </c>
      <c r="B479" s="4">
        <v>1.34</v>
      </c>
      <c r="C479" s="4">
        <v>1.88</v>
      </c>
      <c r="D479" s="4">
        <v>1.62</v>
      </c>
      <c r="E479" s="4">
        <v>14.61</v>
      </c>
      <c r="F479" s="4">
        <v>9.1999999999999993</v>
      </c>
      <c r="G479" s="4">
        <v>11.85</v>
      </c>
      <c r="H479" s="4">
        <v>147.80000000000001</v>
      </c>
      <c r="I479" s="4">
        <v>37.549999999999997</v>
      </c>
      <c r="J479" s="4">
        <v>116.2</v>
      </c>
      <c r="K479" s="4">
        <v>53.75</v>
      </c>
      <c r="L479" s="4">
        <v>43.64</v>
      </c>
      <c r="M479" s="3">
        <v>116.2</v>
      </c>
      <c r="N479" s="4">
        <v>53.75</v>
      </c>
      <c r="O479" s="4">
        <v>43.64</v>
      </c>
      <c r="P479" s="4">
        <f>IF('Data 1Q Ahead Without Spaces'!T479&lt;5,0,IF('Data 1Q Ahead Without Spaces'!T479&lt;8,1,IF('Data 1Q Ahead Without Spaces'!T479&lt;11,2,IF('Data 1Q Ahead Without Spaces'!T479&lt;14,3,4))))</f>
        <v>1</v>
      </c>
      <c r="Q479" s="7">
        <v>281.2901</v>
      </c>
      <c r="R479" s="7">
        <f>VLOOKUP('Data 1Q Ahead Without Spaces'!W479,Industry!$A$1:$B$9,2,FALSE)</f>
        <v>3</v>
      </c>
    </row>
    <row r="480" spans="1:18" ht="14.25" customHeight="1" x14ac:dyDescent="0.35">
      <c r="A480" s="7">
        <f>IF('Data 1Q Ahead Without Spaces'!A480='Data 1Q Ahead Without Spaces'!A479,A479,A479+1)</f>
        <v>12</v>
      </c>
      <c r="B480" s="4">
        <v>1.4</v>
      </c>
      <c r="C480" s="4">
        <v>1.93</v>
      </c>
      <c r="D480" s="4">
        <v>1.71</v>
      </c>
      <c r="E480" s="4">
        <v>12.03</v>
      </c>
      <c r="F480" s="4">
        <v>9.1999999999999993</v>
      </c>
      <c r="G480" s="4">
        <v>9.41</v>
      </c>
      <c r="H480" s="4">
        <v>147.30000000000001</v>
      </c>
      <c r="I480" s="4">
        <v>35.46</v>
      </c>
      <c r="J480" s="4">
        <v>125.33</v>
      </c>
      <c r="K480" s="4">
        <v>55.62</v>
      </c>
      <c r="L480" s="4">
        <v>44.45</v>
      </c>
      <c r="M480" s="3">
        <v>125.33</v>
      </c>
      <c r="N480" s="4">
        <v>55.62</v>
      </c>
      <c r="O480" s="4">
        <v>44.45</v>
      </c>
      <c r="P480" s="4">
        <f>IF('Data 1Q Ahead Without Spaces'!T480&lt;5,0,IF('Data 1Q Ahead Without Spaces'!T480&lt;8,1,IF('Data 1Q Ahead Without Spaces'!T480&lt;11,2,IF('Data 1Q Ahead Without Spaces'!T480&lt;14,3,4))))</f>
        <v>1</v>
      </c>
      <c r="Q480" s="7">
        <v>333.51330000000002</v>
      </c>
      <c r="R480" s="7">
        <f>VLOOKUP('Data 1Q Ahead Without Spaces'!W480,Industry!$A$1:$B$9,2,FALSE)</f>
        <v>3</v>
      </c>
    </row>
    <row r="481" spans="1:18" ht="14.25" customHeight="1" x14ac:dyDescent="0.35">
      <c r="A481" s="7">
        <f>IF('Data 1Q Ahead Without Spaces'!A481='Data 1Q Ahead Without Spaces'!A480,A480,A480+1)</f>
        <v>12</v>
      </c>
      <c r="B481" s="4">
        <v>1.61</v>
      </c>
      <c r="C481" s="4">
        <v>2.54</v>
      </c>
      <c r="D481" s="4">
        <v>1.97</v>
      </c>
      <c r="E481" s="4">
        <v>15.02</v>
      </c>
      <c r="F481" s="4">
        <v>12.06</v>
      </c>
      <c r="G481" s="4">
        <v>12.39</v>
      </c>
      <c r="H481" s="4">
        <v>149.19999999999999</v>
      </c>
      <c r="I481" s="4">
        <v>30.22</v>
      </c>
      <c r="J481" s="4">
        <v>169.51</v>
      </c>
      <c r="K481" s="4">
        <v>62.9</v>
      </c>
      <c r="L481" s="4">
        <v>51.22</v>
      </c>
      <c r="M481" s="3">
        <v>169.51</v>
      </c>
      <c r="N481" s="4">
        <v>62.9</v>
      </c>
      <c r="O481" s="4">
        <v>51.22</v>
      </c>
      <c r="P481" s="4">
        <f>IF('Data 1Q Ahead Without Spaces'!T481&lt;5,0,IF('Data 1Q Ahead Without Spaces'!T481&lt;8,1,IF('Data 1Q Ahead Without Spaces'!T481&lt;11,2,IF('Data 1Q Ahead Without Spaces'!T481&lt;14,3,4))))</f>
        <v>1</v>
      </c>
      <c r="Q481" s="7">
        <v>346.45800000000003</v>
      </c>
      <c r="R481" s="7">
        <f>VLOOKUP('Data 1Q Ahead Without Spaces'!W481,Industry!$A$1:$B$9,2,FALSE)</f>
        <v>3</v>
      </c>
    </row>
    <row r="482" spans="1:18" ht="14.25" customHeight="1" x14ac:dyDescent="0.35">
      <c r="A482" s="7">
        <f>IF('Data 1Q Ahead Without Spaces'!A482='Data 1Q Ahead Without Spaces'!A481,A481,A481+1)</f>
        <v>12</v>
      </c>
      <c r="B482" s="4">
        <v>1.81</v>
      </c>
      <c r="C482" s="4">
        <v>2.56</v>
      </c>
      <c r="D482" s="4">
        <v>2.21</v>
      </c>
      <c r="E482" s="4">
        <v>15.03</v>
      </c>
      <c r="F482" s="4">
        <v>12.28</v>
      </c>
      <c r="G482" s="4">
        <v>12.62</v>
      </c>
      <c r="H482" s="4">
        <v>160.9</v>
      </c>
      <c r="I482" s="4">
        <v>25.21</v>
      </c>
      <c r="J482" s="4">
        <v>216.5</v>
      </c>
      <c r="K482" s="4">
        <v>68.400000000000006</v>
      </c>
      <c r="L482" s="4">
        <v>54.58</v>
      </c>
      <c r="M482" s="3">
        <v>216.5</v>
      </c>
      <c r="N482" s="4">
        <v>68.400000000000006</v>
      </c>
      <c r="O482" s="4">
        <v>54.58</v>
      </c>
      <c r="P482" s="4">
        <f>IF('Data 1Q Ahead Without Spaces'!T482&lt;5,0,IF('Data 1Q Ahead Without Spaces'!T482&lt;8,1,IF('Data 1Q Ahead Without Spaces'!T482&lt;11,2,IF('Data 1Q Ahead Without Spaces'!T482&lt;14,3,4))))</f>
        <v>1</v>
      </c>
      <c r="Q482" s="7">
        <v>334.60910000000001</v>
      </c>
      <c r="R482" s="7">
        <f>VLOOKUP('Data 1Q Ahead Without Spaces'!W482,Industry!$A$1:$B$9,2,FALSE)</f>
        <v>3</v>
      </c>
    </row>
    <row r="483" spans="1:18" ht="14.25" customHeight="1" x14ac:dyDescent="0.35">
      <c r="A483" s="7">
        <f>IF('Data 1Q Ahead Without Spaces'!A483='Data 1Q Ahead Without Spaces'!A482,A482,A482+1)</f>
        <v>12</v>
      </c>
      <c r="B483" s="4">
        <v>1.89</v>
      </c>
      <c r="C483" s="4">
        <v>3.38</v>
      </c>
      <c r="D483" s="4">
        <v>2.2999999999999998</v>
      </c>
      <c r="E483" s="4">
        <v>12.55</v>
      </c>
      <c r="F483" s="4">
        <v>9.16</v>
      </c>
      <c r="G483" s="4">
        <v>10.39</v>
      </c>
      <c r="H483" s="4">
        <v>180.9</v>
      </c>
      <c r="I483" s="4">
        <v>18.68</v>
      </c>
      <c r="J483" s="4">
        <v>340.33</v>
      </c>
      <c r="K483" s="4">
        <v>77.290000000000006</v>
      </c>
      <c r="L483" s="4">
        <v>63.58</v>
      </c>
      <c r="M483" s="3">
        <v>340.33</v>
      </c>
      <c r="N483" s="4">
        <v>77.290000000000006</v>
      </c>
      <c r="O483" s="4">
        <v>63.58</v>
      </c>
      <c r="P483" s="4">
        <f>IF('Data 1Q Ahead Without Spaces'!T483&lt;5,0,IF('Data 1Q Ahead Without Spaces'!T483&lt;8,1,IF('Data 1Q Ahead Without Spaces'!T483&lt;11,2,IF('Data 1Q Ahead Without Spaces'!T483&lt;14,3,4))))</f>
        <v>1</v>
      </c>
      <c r="Q483" s="7">
        <v>322.78410000000002</v>
      </c>
      <c r="R483" s="7">
        <f>VLOOKUP('Data 1Q Ahead Without Spaces'!W483,Industry!$A$1:$B$9,2,FALSE)</f>
        <v>3</v>
      </c>
    </row>
    <row r="484" spans="1:18" ht="14.25" customHeight="1" x14ac:dyDescent="0.35">
      <c r="A484" s="7">
        <f>IF('Data 1Q Ahead Without Spaces'!A484='Data 1Q Ahead Without Spaces'!A483,A483,A483+1)</f>
        <v>12</v>
      </c>
      <c r="B484" s="4">
        <v>2.2000000000000002</v>
      </c>
      <c r="C484" s="4">
        <v>3.1</v>
      </c>
      <c r="D484" s="4">
        <v>2.66</v>
      </c>
      <c r="E484" s="4">
        <v>9.91</v>
      </c>
      <c r="F484" s="4">
        <v>8.06</v>
      </c>
      <c r="G484" s="4">
        <v>8.16</v>
      </c>
      <c r="H484" s="4">
        <v>218.3</v>
      </c>
      <c r="I484" s="4">
        <v>11.43</v>
      </c>
      <c r="J484" s="4">
        <v>604.52</v>
      </c>
      <c r="K484" s="4">
        <v>85.81</v>
      </c>
      <c r="L484" s="4">
        <v>69.099999999999994</v>
      </c>
      <c r="M484" s="3">
        <v>604.52</v>
      </c>
      <c r="N484" s="4">
        <v>85.81</v>
      </c>
      <c r="O484" s="4">
        <v>69.099999999999994</v>
      </c>
      <c r="P484" s="4">
        <f>IF('Data 1Q Ahead Without Spaces'!T484&lt;5,0,IF('Data 1Q Ahead Without Spaces'!T484&lt;8,1,IF('Data 1Q Ahead Without Spaces'!T484&lt;11,2,IF('Data 1Q Ahead Without Spaces'!T484&lt;14,3,4))))</f>
        <v>1</v>
      </c>
      <c r="Q484" s="7">
        <v>275.92360000000002</v>
      </c>
      <c r="R484" s="7">
        <f>VLOOKUP('Data 1Q Ahead Without Spaces'!W484,Industry!$A$1:$B$9,2,FALSE)</f>
        <v>3</v>
      </c>
    </row>
    <row r="485" spans="1:18" ht="14.25" customHeight="1" x14ac:dyDescent="0.35">
      <c r="A485" s="7">
        <f>IF('Data 1Q Ahead Without Spaces'!A485='Data 1Q Ahead Without Spaces'!A484,A484,A484+1)</f>
        <v>13</v>
      </c>
      <c r="B485" s="4">
        <v>6.75</v>
      </c>
      <c r="C485" s="4">
        <v>24.4</v>
      </c>
      <c r="D485" s="4">
        <v>23.24</v>
      </c>
      <c r="E485" s="4">
        <v>2.72</v>
      </c>
      <c r="F485" s="4">
        <v>2.61</v>
      </c>
      <c r="G485" s="4">
        <v>0.6</v>
      </c>
      <c r="H485" s="4">
        <v>102</v>
      </c>
      <c r="I485" s="4">
        <v>29.93</v>
      </c>
      <c r="J485" s="4">
        <v>168.06</v>
      </c>
      <c r="K485" s="4">
        <v>61.87</v>
      </c>
      <c r="L485" s="4">
        <v>50.3</v>
      </c>
      <c r="M485" s="3">
        <v>171.62</v>
      </c>
      <c r="N485" s="4">
        <v>63.18</v>
      </c>
      <c r="O485" s="4">
        <v>51.37</v>
      </c>
      <c r="P485" s="4">
        <f>IF('Data 1Q Ahead Without Spaces'!T485&lt;5,0,IF('Data 1Q Ahead Without Spaces'!T485&lt;8,1,IF('Data 1Q Ahead Without Spaces'!T485&lt;11,2,IF('Data 1Q Ahead Without Spaces'!T485&lt;14,3,4))))</f>
        <v>4</v>
      </c>
      <c r="Q485" s="7">
        <v>16327.849899999999</v>
      </c>
      <c r="R485" s="7">
        <f>VLOOKUP('Data 1Q Ahead Without Spaces'!W485,Industry!$A$1:$B$9,2,FALSE)</f>
        <v>2</v>
      </c>
    </row>
    <row r="486" spans="1:18" ht="14.25" customHeight="1" x14ac:dyDescent="0.35">
      <c r="A486" s="7">
        <f>IF('Data 1Q Ahead Without Spaces'!A486='Data 1Q Ahead Without Spaces'!A485,A485,A485+1)</f>
        <v>13</v>
      </c>
      <c r="B486" s="4">
        <v>6.78</v>
      </c>
      <c r="C486" s="4">
        <v>29.61</v>
      </c>
      <c r="D486" s="4">
        <v>28.06</v>
      </c>
      <c r="E486" s="4">
        <v>3.07</v>
      </c>
      <c r="F486" s="4">
        <v>2.93</v>
      </c>
      <c r="G486" s="4">
        <v>0.86</v>
      </c>
      <c r="H486" s="4">
        <v>100.6</v>
      </c>
      <c r="I486" s="4">
        <v>26.36</v>
      </c>
      <c r="J486" s="4">
        <v>199.06</v>
      </c>
      <c r="K486" s="4">
        <v>65.41</v>
      </c>
      <c r="L486" s="4">
        <v>52.47</v>
      </c>
      <c r="M486" s="3">
        <v>204.34</v>
      </c>
      <c r="N486" s="4">
        <v>67.14</v>
      </c>
      <c r="O486" s="4">
        <v>53.86</v>
      </c>
      <c r="P486" s="4">
        <f>IF('Data 1Q Ahead Without Spaces'!T486&lt;5,0,IF('Data 1Q Ahead Without Spaces'!T486&lt;8,1,IF('Data 1Q Ahead Without Spaces'!T486&lt;11,2,IF('Data 1Q Ahead Without Spaces'!T486&lt;14,3,4))))</f>
        <v>4</v>
      </c>
      <c r="Q486" s="7">
        <v>13542.844999999999</v>
      </c>
      <c r="R486" s="7">
        <f>VLOOKUP('Data 1Q Ahead Without Spaces'!W486,Industry!$A$1:$B$9,2,FALSE)</f>
        <v>2</v>
      </c>
    </row>
    <row r="487" spans="1:18" ht="14.25" customHeight="1" x14ac:dyDescent="0.35">
      <c r="A487" s="7">
        <f>IF('Data 1Q Ahead Without Spaces'!A487='Data 1Q Ahead Without Spaces'!A486,A486,A486+1)</f>
        <v>13</v>
      </c>
      <c r="B487" s="4">
        <v>7</v>
      </c>
      <c r="C487" s="4">
        <v>44.32</v>
      </c>
      <c r="D487" s="4">
        <v>42.82</v>
      </c>
      <c r="E487" s="4">
        <v>2.2799999999999998</v>
      </c>
      <c r="F487" s="4">
        <v>1.79</v>
      </c>
      <c r="G487" s="4">
        <v>0.25</v>
      </c>
      <c r="H487" s="4">
        <v>116</v>
      </c>
      <c r="I487" s="4">
        <v>26.76</v>
      </c>
      <c r="J487" s="4">
        <v>196.1</v>
      </c>
      <c r="K487" s="4">
        <v>65.02</v>
      </c>
      <c r="L487" s="4">
        <v>52.47</v>
      </c>
      <c r="M487" s="3">
        <v>201.58</v>
      </c>
      <c r="N487" s="4">
        <v>66.84</v>
      </c>
      <c r="O487" s="4">
        <v>53.94</v>
      </c>
      <c r="P487" s="4">
        <f>IF('Data 1Q Ahead Without Spaces'!T487&lt;5,0,IF('Data 1Q Ahead Without Spaces'!T487&lt;8,1,IF('Data 1Q Ahead Without Spaces'!T487&lt;11,2,IF('Data 1Q Ahead Without Spaces'!T487&lt;14,3,4))))</f>
        <v>4</v>
      </c>
      <c r="Q487" s="7">
        <v>16707.657599999999</v>
      </c>
      <c r="R487" s="7">
        <f>VLOOKUP('Data 1Q Ahead Without Spaces'!W487,Industry!$A$1:$B$9,2,FALSE)</f>
        <v>2</v>
      </c>
    </row>
    <row r="488" spans="1:18" ht="14.25" customHeight="1" x14ac:dyDescent="0.35">
      <c r="A488" s="7">
        <f>IF('Data 1Q Ahead Without Spaces'!A488='Data 1Q Ahead Without Spaces'!A487,A487,A487+1)</f>
        <v>13</v>
      </c>
      <c r="B488" s="4">
        <v>9.4600000000000009</v>
      </c>
      <c r="C488" s="4">
        <v>138.24</v>
      </c>
      <c r="D488" s="4">
        <v>126.6</v>
      </c>
      <c r="E488" s="4">
        <v>1.32</v>
      </c>
      <c r="F488" s="4">
        <v>1.1599999999999999</v>
      </c>
      <c r="G488" s="4">
        <v>-0.6</v>
      </c>
      <c r="H488" s="4">
        <v>162.9</v>
      </c>
      <c r="I488" s="4">
        <v>20.71</v>
      </c>
      <c r="J488" s="4">
        <v>283.41000000000003</v>
      </c>
      <c r="K488" s="4">
        <v>71.510000000000005</v>
      </c>
      <c r="L488" s="4">
        <v>58.69</v>
      </c>
      <c r="M488" s="3">
        <v>296.33</v>
      </c>
      <c r="N488" s="4">
        <v>74.77</v>
      </c>
      <c r="O488" s="4">
        <v>61.37</v>
      </c>
      <c r="P488" s="4">
        <f>IF('Data 1Q Ahead Without Spaces'!T488&lt;5,0,IF('Data 1Q Ahead Without Spaces'!T488&lt;8,1,IF('Data 1Q Ahead Without Spaces'!T488&lt;11,2,IF('Data 1Q Ahead Without Spaces'!T488&lt;14,3,4))))</f>
        <v>4</v>
      </c>
      <c r="Q488" s="7">
        <v>18123.556400000001</v>
      </c>
      <c r="R488" s="7">
        <f>VLOOKUP('Data 1Q Ahead Without Spaces'!W488,Industry!$A$1:$B$9,2,FALSE)</f>
        <v>2</v>
      </c>
    </row>
    <row r="489" spans="1:18" ht="14.25" customHeight="1" x14ac:dyDescent="0.35">
      <c r="A489" s="7">
        <f>IF('Data 1Q Ahead Without Spaces'!A489='Data 1Q Ahead Without Spaces'!A488,A488,A488+1)</f>
        <v>13</v>
      </c>
      <c r="B489" s="4">
        <v>8.18</v>
      </c>
      <c r="C489" s="4">
        <v>78.540000000000006</v>
      </c>
      <c r="D489" s="4">
        <v>75.47</v>
      </c>
      <c r="E489" s="4">
        <v>2.95</v>
      </c>
      <c r="F489" s="4">
        <v>2.86</v>
      </c>
      <c r="G489" s="4">
        <v>0.75</v>
      </c>
      <c r="H489" s="4">
        <v>155.30000000000001</v>
      </c>
      <c r="I489" s="4">
        <v>20.51</v>
      </c>
      <c r="J489" s="4">
        <v>287.91000000000003</v>
      </c>
      <c r="K489" s="4">
        <v>72.709999999999994</v>
      </c>
      <c r="L489" s="4">
        <v>59.06</v>
      </c>
      <c r="M489" s="3">
        <v>295.99</v>
      </c>
      <c r="N489" s="4">
        <v>74.75</v>
      </c>
      <c r="O489" s="4">
        <v>60.72</v>
      </c>
      <c r="P489" s="4">
        <f>IF('Data 1Q Ahead Without Spaces'!T489&lt;5,0,IF('Data 1Q Ahead Without Spaces'!T489&lt;8,1,IF('Data 1Q Ahead Without Spaces'!T489&lt;11,2,IF('Data 1Q Ahead Without Spaces'!T489&lt;14,3,4))))</f>
        <v>4</v>
      </c>
      <c r="Q489" s="7">
        <v>22791.858400000001</v>
      </c>
      <c r="R489" s="7">
        <f>VLOOKUP('Data 1Q Ahead Without Spaces'!W489,Industry!$A$1:$B$9,2,FALSE)</f>
        <v>2</v>
      </c>
    </row>
    <row r="490" spans="1:18" ht="14.25" customHeight="1" x14ac:dyDescent="0.35">
      <c r="A490" s="7">
        <f>IF('Data 1Q Ahead Without Spaces'!A490='Data 1Q Ahead Without Spaces'!A489,A489,A489+1)</f>
        <v>13</v>
      </c>
      <c r="B490" s="4">
        <v>5.91</v>
      </c>
      <c r="C490" s="4">
        <v>56.85</v>
      </c>
      <c r="D490" s="4">
        <v>43.47</v>
      </c>
      <c r="E490" s="4">
        <v>2.6</v>
      </c>
      <c r="F490" s="4">
        <v>2.5299999999999998</v>
      </c>
      <c r="G490" s="4">
        <v>0.8</v>
      </c>
      <c r="H490" s="4">
        <v>176.8</v>
      </c>
      <c r="I490" s="4">
        <v>28.83</v>
      </c>
      <c r="J490" s="4">
        <v>183.2</v>
      </c>
      <c r="K490" s="4">
        <v>63.33</v>
      </c>
      <c r="L490" s="4">
        <v>52.81</v>
      </c>
      <c r="M490" s="3">
        <v>189.29</v>
      </c>
      <c r="N490" s="4">
        <v>65.430000000000007</v>
      </c>
      <c r="O490" s="4">
        <v>54.56</v>
      </c>
      <c r="P490" s="4">
        <f>IF('Data 1Q Ahead Without Spaces'!T490&lt;5,0,IF('Data 1Q Ahead Without Spaces'!T490&lt;8,1,IF('Data 1Q Ahead Without Spaces'!T490&lt;11,2,IF('Data 1Q Ahead Without Spaces'!T490&lt;14,3,4))))</f>
        <v>4</v>
      </c>
      <c r="Q490" s="7">
        <v>28637.822400000001</v>
      </c>
      <c r="R490" s="7">
        <f>VLOOKUP('Data 1Q Ahead Without Spaces'!W490,Industry!$A$1:$B$9,2,FALSE)</f>
        <v>2</v>
      </c>
    </row>
    <row r="491" spans="1:18" ht="14.25" customHeight="1" x14ac:dyDescent="0.35">
      <c r="A491" s="7">
        <f>IF('Data 1Q Ahead Without Spaces'!A491='Data 1Q Ahead Without Spaces'!A490,A490,A490+1)</f>
        <v>13</v>
      </c>
      <c r="B491" s="4">
        <v>7.6</v>
      </c>
      <c r="C491" s="4">
        <v>396.67</v>
      </c>
      <c r="D491" s="4">
        <v>384.51</v>
      </c>
      <c r="E491" s="4">
        <v>3.16</v>
      </c>
      <c r="F491" s="4">
        <v>2.69</v>
      </c>
      <c r="G491" s="4">
        <v>1.47</v>
      </c>
      <c r="H491" s="4">
        <v>241.2</v>
      </c>
      <c r="I491" s="4">
        <v>18.850000000000001</v>
      </c>
      <c r="J491" s="4">
        <v>317.83</v>
      </c>
      <c r="K491" s="4">
        <v>75.17</v>
      </c>
      <c r="L491" s="4">
        <v>61.15</v>
      </c>
      <c r="M491" s="3">
        <v>322.8</v>
      </c>
      <c r="N491" s="4">
        <v>76.349999999999994</v>
      </c>
      <c r="O491" s="4">
        <v>62.11</v>
      </c>
      <c r="P491" s="4">
        <f>IF('Data 1Q Ahead Without Spaces'!T491&lt;5,0,IF('Data 1Q Ahead Without Spaces'!T491&lt;8,1,IF('Data 1Q Ahead Without Spaces'!T491&lt;11,2,IF('Data 1Q Ahead Without Spaces'!T491&lt;14,3,4))))</f>
        <v>4</v>
      </c>
      <c r="Q491" s="7">
        <v>42227.553</v>
      </c>
      <c r="R491" s="7">
        <f>VLOOKUP('Data 1Q Ahead Without Spaces'!W491,Industry!$A$1:$B$9,2,FALSE)</f>
        <v>2</v>
      </c>
    </row>
    <row r="492" spans="1:18" ht="14.25" customHeight="1" x14ac:dyDescent="0.35">
      <c r="A492" s="7">
        <f>IF('Data 1Q Ahead Without Spaces'!A492='Data 1Q Ahead Without Spaces'!A491,A491,A491+1)</f>
        <v>13</v>
      </c>
      <c r="B492" s="4">
        <v>4.72</v>
      </c>
      <c r="C492" s="4">
        <v>10.050000000000001</v>
      </c>
      <c r="D492" s="4">
        <v>9.5500000000000007</v>
      </c>
      <c r="E492" s="4">
        <v>4.3499999999999996</v>
      </c>
      <c r="F492" s="4">
        <v>4.1900000000000004</v>
      </c>
      <c r="G492" s="4">
        <v>2.65</v>
      </c>
      <c r="H492" s="4">
        <v>258.39999999999998</v>
      </c>
      <c r="I492" s="4">
        <v>18.93</v>
      </c>
      <c r="J492" s="4">
        <v>297.77</v>
      </c>
      <c r="K492" s="4">
        <v>72.459999999999994</v>
      </c>
      <c r="L492" s="4">
        <v>57.59</v>
      </c>
      <c r="M492" s="3">
        <v>310.97000000000003</v>
      </c>
      <c r="N492" s="4">
        <v>75.67</v>
      </c>
      <c r="O492" s="4">
        <v>60.14</v>
      </c>
      <c r="P492" s="4">
        <f>IF('Data 1Q Ahead Without Spaces'!T492&lt;5,0,IF('Data 1Q Ahead Without Spaces'!T492&lt;8,1,IF('Data 1Q Ahead Without Spaces'!T492&lt;11,2,IF('Data 1Q Ahead Without Spaces'!T492&lt;14,3,4))))</f>
        <v>4</v>
      </c>
      <c r="Q492" s="7">
        <v>43732.360999999997</v>
      </c>
      <c r="R492" s="7">
        <f>VLOOKUP('Data 1Q Ahead Without Spaces'!W492,Industry!$A$1:$B$9,2,FALSE)</f>
        <v>2</v>
      </c>
    </row>
    <row r="493" spans="1:18" ht="14.25" customHeight="1" x14ac:dyDescent="0.35">
      <c r="A493" s="7">
        <f>IF('Data 1Q Ahead Without Spaces'!A493='Data 1Q Ahead Without Spaces'!A492,A492,A492+1)</f>
        <v>13</v>
      </c>
      <c r="B493" s="4">
        <v>3.99</v>
      </c>
      <c r="C493" s="4">
        <v>7.61</v>
      </c>
      <c r="D493" s="4">
        <v>7.45</v>
      </c>
      <c r="E493" s="4">
        <v>4.87</v>
      </c>
      <c r="F493" s="4">
        <v>4.51</v>
      </c>
      <c r="G493" s="4">
        <v>2.69</v>
      </c>
      <c r="H493" s="4">
        <v>224.9</v>
      </c>
      <c r="I493" s="4">
        <v>20.07</v>
      </c>
      <c r="J493" s="4">
        <v>281.91000000000003</v>
      </c>
      <c r="K493" s="4">
        <v>73.81</v>
      </c>
      <c r="L493" s="4">
        <v>57.89</v>
      </c>
      <c r="M493" s="3">
        <v>281.93</v>
      </c>
      <c r="N493" s="4">
        <v>73.819999999999993</v>
      </c>
      <c r="O493" s="4">
        <v>57.89</v>
      </c>
      <c r="P493" s="4">
        <f>IF('Data 1Q Ahead Without Spaces'!T493&lt;5,0,IF('Data 1Q Ahead Without Spaces'!T493&lt;8,1,IF('Data 1Q Ahead Without Spaces'!T493&lt;11,2,IF('Data 1Q Ahead Without Spaces'!T493&lt;14,3,4))))</f>
        <v>4</v>
      </c>
      <c r="Q493" s="7">
        <v>47887.440799999997</v>
      </c>
      <c r="R493" s="7">
        <f>VLOOKUP('Data 1Q Ahead Without Spaces'!W493,Industry!$A$1:$B$9,2,FALSE)</f>
        <v>2</v>
      </c>
    </row>
    <row r="494" spans="1:18" ht="14.25" customHeight="1" x14ac:dyDescent="0.35">
      <c r="A494" s="7">
        <f>IF('Data 1Q Ahead Without Spaces'!A494='Data 1Q Ahead Without Spaces'!A493,A493,A493+1)</f>
        <v>13</v>
      </c>
      <c r="B494" s="4">
        <v>6.1</v>
      </c>
      <c r="C494" s="4">
        <v>11.75</v>
      </c>
      <c r="D494" s="4">
        <v>10.91</v>
      </c>
      <c r="E494" s="4">
        <v>3.28</v>
      </c>
      <c r="F494" s="4">
        <v>3.06</v>
      </c>
      <c r="G494" s="4">
        <v>1.92</v>
      </c>
      <c r="H494" s="4">
        <v>297.8</v>
      </c>
      <c r="I494" s="4">
        <v>16.73</v>
      </c>
      <c r="J494" s="4">
        <v>393.87</v>
      </c>
      <c r="K494" s="4">
        <v>79.45</v>
      </c>
      <c r="L494" s="4">
        <v>67.150000000000006</v>
      </c>
      <c r="M494" s="3">
        <v>395.74</v>
      </c>
      <c r="N494" s="4">
        <v>79.83</v>
      </c>
      <c r="O494" s="4">
        <v>67.47</v>
      </c>
      <c r="P494" s="4">
        <f>IF('Data 1Q Ahead Without Spaces'!T494&lt;5,0,IF('Data 1Q Ahead Without Spaces'!T494&lt;8,1,IF('Data 1Q Ahead Without Spaces'!T494&lt;11,2,IF('Data 1Q Ahead Without Spaces'!T494&lt;14,3,4))))</f>
        <v>4</v>
      </c>
      <c r="Q494" s="7">
        <v>67548.876999999993</v>
      </c>
      <c r="R494" s="7">
        <f>VLOOKUP('Data 1Q Ahead Without Spaces'!W494,Industry!$A$1:$B$9,2,FALSE)</f>
        <v>2</v>
      </c>
    </row>
    <row r="495" spans="1:18" ht="14.25" customHeight="1" thickBot="1" x14ac:dyDescent="0.4">
      <c r="A495" s="7">
        <f>IF('Data 1Q Ahead Without Spaces'!A495='Data 1Q Ahead Without Spaces'!A494,A494,A494+1)</f>
        <v>13</v>
      </c>
      <c r="B495" s="4">
        <v>7.17</v>
      </c>
      <c r="C495" s="4">
        <v>14.03</v>
      </c>
      <c r="D495" s="4">
        <v>13.59</v>
      </c>
      <c r="E495" s="4">
        <v>2.37</v>
      </c>
      <c r="F495" s="4">
        <v>2.25</v>
      </c>
      <c r="G495" s="4">
        <v>0.83</v>
      </c>
      <c r="H495" s="4">
        <v>412.7</v>
      </c>
      <c r="I495" s="4">
        <v>13.31</v>
      </c>
      <c r="J495" s="4">
        <v>461.85</v>
      </c>
      <c r="K495" s="4">
        <v>80.900000000000006</v>
      </c>
      <c r="L495" s="4">
        <v>62.66</v>
      </c>
      <c r="M495" s="3">
        <v>470.86</v>
      </c>
      <c r="N495" s="4">
        <v>82.48</v>
      </c>
      <c r="O495" s="4">
        <v>63.88</v>
      </c>
      <c r="P495" s="4">
        <f>IF('Data 1Q Ahead Without Spaces'!T495&lt;5,0,IF('Data 1Q Ahead Without Spaces'!T495&lt;8,1,IF('Data 1Q Ahead Without Spaces'!T495&lt;11,2,IF('Data 1Q Ahead Without Spaces'!T495&lt;14,3,4))))</f>
        <v>4</v>
      </c>
      <c r="Q495" s="7">
        <v>76190.117499999993</v>
      </c>
      <c r="R495" s="7">
        <f>VLOOKUP('Data 1Q Ahead Without Spaces'!W495,Industry!$A$1:$B$9,2,FALSE)</f>
        <v>2</v>
      </c>
    </row>
    <row r="496" spans="1:18" ht="37.5" customHeight="1" thickBot="1" x14ac:dyDescent="0.4">
      <c r="A496" s="7">
        <f>IF('Data 1Q Ahead Without Spaces'!A496='Data 1Q Ahead Without Spaces'!A495,A495,A495+1)</f>
        <v>13</v>
      </c>
      <c r="B496" s="2">
        <v>6.98</v>
      </c>
      <c r="C496" s="2">
        <v>15.71</v>
      </c>
      <c r="D496" s="2">
        <v>14.99</v>
      </c>
      <c r="E496" s="2">
        <v>2.79</v>
      </c>
      <c r="F496" s="2">
        <v>2.67</v>
      </c>
      <c r="G496" s="2">
        <v>1.07</v>
      </c>
      <c r="H496" s="2">
        <v>420.2</v>
      </c>
      <c r="I496" s="2">
        <v>13.09</v>
      </c>
      <c r="J496" s="2">
        <v>466.79</v>
      </c>
      <c r="K496" s="2">
        <v>80.8</v>
      </c>
      <c r="L496" s="4">
        <v>62.28</v>
      </c>
      <c r="M496" s="3">
        <v>477.72</v>
      </c>
      <c r="N496" s="4">
        <v>82.69</v>
      </c>
      <c r="O496" s="4">
        <v>63.74</v>
      </c>
      <c r="P496" s="4">
        <f>IF('Data 1Q Ahead Without Spaces'!T496&lt;5,0,IF('Data 1Q Ahead Without Spaces'!T496&lt;8,1,IF('Data 1Q Ahead Without Spaces'!T496&lt;11,2,IF('Data 1Q Ahead Without Spaces'!T496&lt;14,3,4))))</f>
        <v>4</v>
      </c>
      <c r="Q496" s="7">
        <v>60997.894699999997</v>
      </c>
      <c r="R496" s="7">
        <f>VLOOKUP('Data 1Q Ahead Without Spaces'!W496,Industry!$A$1:$B$9,2,FALSE)</f>
        <v>2</v>
      </c>
    </row>
    <row r="497" spans="1:18" ht="37.5" customHeight="1" thickBot="1" x14ac:dyDescent="0.4">
      <c r="A497" s="7">
        <f>IF('Data 1Q Ahead Without Spaces'!A497='Data 1Q Ahead Without Spaces'!A496,A496,A496+1)</f>
        <v>13</v>
      </c>
      <c r="B497" s="2">
        <v>7.24</v>
      </c>
      <c r="C497" s="2">
        <v>19.649999999999999</v>
      </c>
      <c r="D497" s="2">
        <v>19.27</v>
      </c>
      <c r="E497" s="2">
        <v>2.5</v>
      </c>
      <c r="F497" s="2">
        <v>2.33</v>
      </c>
      <c r="G497" s="2">
        <v>0.51</v>
      </c>
      <c r="H497" s="2">
        <v>432.5</v>
      </c>
      <c r="I497" s="2">
        <v>12.07</v>
      </c>
      <c r="J497" s="2">
        <v>501.93</v>
      </c>
      <c r="K497" s="2">
        <v>81.540000000000006</v>
      </c>
      <c r="L497" s="4">
        <v>61.81</v>
      </c>
      <c r="M497" s="3">
        <v>515.58000000000004</v>
      </c>
      <c r="N497" s="4">
        <v>83.76</v>
      </c>
      <c r="O497" s="4">
        <v>63.49</v>
      </c>
      <c r="P497" s="4">
        <f>IF('Data 1Q Ahead Without Spaces'!T497&lt;5,0,IF('Data 1Q Ahead Without Spaces'!T497&lt;8,1,IF('Data 1Q Ahead Without Spaces'!T497&lt;11,2,IF('Data 1Q Ahead Without Spaces'!T497&lt;14,3,4))))</f>
        <v>4</v>
      </c>
      <c r="Q497" s="7">
        <v>34471.214899999999</v>
      </c>
      <c r="R497" s="7">
        <f>VLOOKUP('Data 1Q Ahead Without Spaces'!W497,Industry!$A$1:$B$9,2,FALSE)</f>
        <v>2</v>
      </c>
    </row>
    <row r="498" spans="1:18" ht="37.5" customHeight="1" thickBot="1" x14ac:dyDescent="0.4">
      <c r="A498" s="7">
        <f>IF('Data 1Q Ahead Without Spaces'!A498='Data 1Q Ahead Without Spaces'!A497,A497,A497+1)</f>
        <v>13</v>
      </c>
      <c r="B498" s="2">
        <v>7.58</v>
      </c>
      <c r="C498" s="2">
        <v>29.68</v>
      </c>
      <c r="D498" s="2">
        <v>28.46</v>
      </c>
      <c r="E498" s="2">
        <v>1.91</v>
      </c>
      <c r="F498" s="2">
        <v>1.76</v>
      </c>
      <c r="G498" s="2">
        <v>0.16</v>
      </c>
      <c r="H498" s="2">
        <v>426.6</v>
      </c>
      <c r="I498" s="2">
        <v>11.54</v>
      </c>
      <c r="J498" s="2">
        <v>541.99</v>
      </c>
      <c r="K498" s="2">
        <v>82.91</v>
      </c>
      <c r="L498" s="4">
        <v>63.86</v>
      </c>
      <c r="M498" s="3">
        <v>553.67999999999995</v>
      </c>
      <c r="N498" s="4">
        <v>84.7</v>
      </c>
      <c r="O498" s="4">
        <v>65.239999999999995</v>
      </c>
      <c r="P498" s="4">
        <f>IF('Data 1Q Ahead Without Spaces'!T498&lt;5,0,IF('Data 1Q Ahead Without Spaces'!T498&lt;8,1,IF('Data 1Q Ahead Without Spaces'!T498&lt;11,2,IF('Data 1Q Ahead Without Spaces'!T498&lt;14,3,4))))</f>
        <v>4</v>
      </c>
      <c r="Q498" s="7">
        <v>8998.6494000000002</v>
      </c>
      <c r="R498" s="7">
        <f>VLOOKUP('Data 1Q Ahead Without Spaces'!W498,Industry!$A$1:$B$9,2,FALSE)</f>
        <v>2</v>
      </c>
    </row>
    <row r="499" spans="1:18" ht="37.5" customHeight="1" thickBot="1" x14ac:dyDescent="0.4">
      <c r="A499" s="7">
        <f>IF('Data 1Q Ahead Without Spaces'!A499='Data 1Q Ahead Without Spaces'!A498,A498,A498+1)</f>
        <v>14</v>
      </c>
      <c r="B499" s="2">
        <v>0.02</v>
      </c>
      <c r="C499" s="2">
        <v>0.83</v>
      </c>
      <c r="D499" s="2">
        <v>0.02</v>
      </c>
      <c r="E499" s="2">
        <v>21.75</v>
      </c>
      <c r="F499" s="2">
        <v>16.21</v>
      </c>
      <c r="G499" s="2">
        <v>19.38</v>
      </c>
      <c r="H499" s="2">
        <v>125</v>
      </c>
      <c r="I499" s="2">
        <v>46.72</v>
      </c>
      <c r="J499" s="2">
        <v>14.26</v>
      </c>
      <c r="K499" s="2">
        <v>9.6</v>
      </c>
      <c r="L499" s="4">
        <v>6.66</v>
      </c>
      <c r="M499" s="3">
        <v>48.5</v>
      </c>
      <c r="N499" s="4">
        <v>32.659999999999997</v>
      </c>
      <c r="O499" s="4">
        <v>22.66</v>
      </c>
      <c r="P499" s="4">
        <f>IF('Data 1Q Ahead Without Spaces'!T499&lt;5,0,IF('Data 1Q Ahead Without Spaces'!T499&lt;8,1,IF('Data 1Q Ahead Without Spaces'!T499&lt;11,2,IF('Data 1Q Ahead Without Spaces'!T499&lt;14,3,4))))</f>
        <v>0</v>
      </c>
      <c r="Q499" s="7">
        <v>250138.45</v>
      </c>
      <c r="R499" s="7">
        <f>VLOOKUP('Data 1Q Ahead Without Spaces'!W499,Industry!$A$1:$B$9,2,FALSE)</f>
        <v>2</v>
      </c>
    </row>
    <row r="500" spans="1:18" ht="37.5" customHeight="1" thickBot="1" x14ac:dyDescent="0.4">
      <c r="A500" s="7">
        <f>IF('Data 1Q Ahead Without Spaces'!A500='Data 1Q Ahead Without Spaces'!A499,A499,A499+1)</f>
        <v>14</v>
      </c>
      <c r="B500" s="2">
        <v>0.04</v>
      </c>
      <c r="C500" s="2">
        <v>0.94</v>
      </c>
      <c r="D500" s="2">
        <v>0.04</v>
      </c>
      <c r="E500" s="2">
        <v>57.79</v>
      </c>
      <c r="F500" s="2">
        <v>45.45</v>
      </c>
      <c r="G500" s="2">
        <v>53.12</v>
      </c>
      <c r="H500" s="2">
        <v>58</v>
      </c>
      <c r="I500" s="2">
        <v>47.62</v>
      </c>
      <c r="J500" s="2">
        <v>13.11</v>
      </c>
      <c r="K500" s="2">
        <v>8.6</v>
      </c>
      <c r="L500" s="4">
        <v>6.24</v>
      </c>
      <c r="M500" s="3">
        <v>52.49</v>
      </c>
      <c r="N500" s="4">
        <v>34.42</v>
      </c>
      <c r="O500" s="4">
        <v>24.99</v>
      </c>
      <c r="P500" s="4">
        <f>IF('Data 1Q Ahead Without Spaces'!T500&lt;5,0,IF('Data 1Q Ahead Without Spaces'!T500&lt;8,1,IF('Data 1Q Ahead Without Spaces'!T500&lt;11,2,IF('Data 1Q Ahead Without Spaces'!T500&lt;14,3,4))))</f>
        <v>0</v>
      </c>
      <c r="Q500" s="7">
        <v>248164.85490000001</v>
      </c>
      <c r="R500" s="7">
        <f>VLOOKUP('Data 1Q Ahead Without Spaces'!W500,Industry!$A$1:$B$9,2,FALSE)</f>
        <v>2</v>
      </c>
    </row>
    <row r="501" spans="1:18" ht="37.5" customHeight="1" thickBot="1" x14ac:dyDescent="0.4">
      <c r="A501" s="7">
        <f>IF('Data 1Q Ahead Without Spaces'!A501='Data 1Q Ahead Without Spaces'!A500,A500,A500+1)</f>
        <v>14</v>
      </c>
      <c r="B501" s="2">
        <v>-0.01</v>
      </c>
      <c r="C501" s="2">
        <v>1.05</v>
      </c>
      <c r="D501" s="2">
        <v>-0.02</v>
      </c>
      <c r="E501" s="2">
        <v>50.15</v>
      </c>
      <c r="F501" s="2">
        <v>35.340000000000003</v>
      </c>
      <c r="G501" s="2">
        <v>45.33</v>
      </c>
      <c r="H501" s="2">
        <v>55</v>
      </c>
      <c r="I501" s="2">
        <v>44.24</v>
      </c>
      <c r="J501" s="2">
        <v>16.309999999999999</v>
      </c>
      <c r="K501" s="2">
        <v>10.15</v>
      </c>
      <c r="L501" s="4">
        <v>7.22</v>
      </c>
      <c r="M501" s="3">
        <v>60.74</v>
      </c>
      <c r="N501" s="4">
        <v>37.79</v>
      </c>
      <c r="O501" s="4">
        <v>26.87</v>
      </c>
      <c r="P501" s="4">
        <f>IF('Data 1Q Ahead Without Spaces'!T501&lt;5,0,IF('Data 1Q Ahead Without Spaces'!T501&lt;8,1,IF('Data 1Q Ahead Without Spaces'!T501&lt;11,2,IF('Data 1Q Ahead Without Spaces'!T501&lt;14,3,4))))</f>
        <v>0</v>
      </c>
      <c r="Q501" s="7">
        <v>216638.345</v>
      </c>
      <c r="R501" s="7">
        <f>VLOOKUP('Data 1Q Ahead Without Spaces'!W501,Industry!$A$1:$B$9,2,FALSE)</f>
        <v>2</v>
      </c>
    </row>
    <row r="502" spans="1:18" ht="37.5" customHeight="1" thickBot="1" x14ac:dyDescent="0.4">
      <c r="A502" s="7">
        <f>IF('Data 1Q Ahead Without Spaces'!A502='Data 1Q Ahead Without Spaces'!A501,A501,A501+1)</f>
        <v>14</v>
      </c>
      <c r="B502" s="2">
        <v>0.1</v>
      </c>
      <c r="C502" s="2">
        <v>1.25</v>
      </c>
      <c r="D502" s="2">
        <v>0.11</v>
      </c>
      <c r="E502" s="2">
        <v>45.93</v>
      </c>
      <c r="F502" s="2">
        <v>37.380000000000003</v>
      </c>
      <c r="G502" s="2">
        <v>42.16</v>
      </c>
      <c r="H502" s="2">
        <v>73</v>
      </c>
      <c r="I502" s="2">
        <v>42.23</v>
      </c>
      <c r="J502" s="2">
        <v>16.45</v>
      </c>
      <c r="K502" s="2">
        <v>9.52</v>
      </c>
      <c r="L502" s="4">
        <v>6.95</v>
      </c>
      <c r="M502" s="3">
        <v>72.849999999999994</v>
      </c>
      <c r="N502" s="4">
        <v>42.15</v>
      </c>
      <c r="O502" s="4">
        <v>30.77</v>
      </c>
      <c r="P502" s="4">
        <f>IF('Data 1Q Ahead Without Spaces'!T502&lt;5,0,IF('Data 1Q Ahead Without Spaces'!T502&lt;8,1,IF('Data 1Q Ahead Without Spaces'!T502&lt;11,2,IF('Data 1Q Ahead Without Spaces'!T502&lt;14,3,4))))</f>
        <v>0</v>
      </c>
      <c r="Q502" s="7">
        <v>176114.6471</v>
      </c>
      <c r="R502" s="7">
        <f>VLOOKUP('Data 1Q Ahead Without Spaces'!W502,Industry!$A$1:$B$9,2,FALSE)</f>
        <v>2</v>
      </c>
    </row>
    <row r="503" spans="1:18" ht="37.5" customHeight="1" thickBot="1" x14ac:dyDescent="0.4">
      <c r="A503" s="7">
        <f>IF('Data 1Q Ahead Without Spaces'!A503='Data 1Q Ahead Without Spaces'!A502,A502,A502+1)</f>
        <v>14</v>
      </c>
      <c r="B503" s="2">
        <v>-0.06</v>
      </c>
      <c r="C503" s="2">
        <v>0.96</v>
      </c>
      <c r="D503" s="2">
        <v>-0.06</v>
      </c>
      <c r="E503" s="2">
        <v>59.8</v>
      </c>
      <c r="F503" s="2">
        <v>48.4</v>
      </c>
      <c r="G503" s="2">
        <v>56.34</v>
      </c>
      <c r="H503" s="2">
        <v>65</v>
      </c>
      <c r="I503" s="2">
        <v>43.04</v>
      </c>
      <c r="J503" s="2">
        <v>15.74</v>
      </c>
      <c r="K503" s="2">
        <v>9.89</v>
      </c>
      <c r="L503" s="4">
        <v>6.77</v>
      </c>
      <c r="M503" s="3">
        <v>59.19</v>
      </c>
      <c r="N503" s="4">
        <v>37.18</v>
      </c>
      <c r="O503" s="4">
        <v>25.47</v>
      </c>
      <c r="P503" s="4">
        <f>IF('Data 1Q Ahead Without Spaces'!T503&lt;5,0,IF('Data 1Q Ahead Without Spaces'!T503&lt;8,1,IF('Data 1Q Ahead Without Spaces'!T503&lt;11,2,IF('Data 1Q Ahead Without Spaces'!T503&lt;14,3,4))))</f>
        <v>0</v>
      </c>
      <c r="Q503" s="7">
        <v>188372.34</v>
      </c>
      <c r="R503" s="7">
        <f>VLOOKUP('Data 1Q Ahead Without Spaces'!W503,Industry!$A$1:$B$9,2,FALSE)</f>
        <v>2</v>
      </c>
    </row>
    <row r="504" spans="1:18" ht="37.5" customHeight="1" thickBot="1" x14ac:dyDescent="0.4">
      <c r="A504" s="7">
        <f>IF('Data 1Q Ahead Without Spaces'!A504='Data 1Q Ahead Without Spaces'!A503,A503,A503+1)</f>
        <v>14</v>
      </c>
      <c r="B504" s="2">
        <v>-7.0000000000000007E-2</v>
      </c>
      <c r="C504" s="2">
        <v>1.1399999999999999</v>
      </c>
      <c r="D504" s="2">
        <v>-0.08</v>
      </c>
      <c r="E504" s="2">
        <v>54.04</v>
      </c>
      <c r="F504" s="2">
        <v>42.3</v>
      </c>
      <c r="G504" s="2">
        <v>40.43</v>
      </c>
      <c r="H504" s="2">
        <v>70</v>
      </c>
      <c r="I504" s="2">
        <v>56.37</v>
      </c>
      <c r="J504" s="2">
        <v>9.5500000000000007</v>
      </c>
      <c r="K504" s="2">
        <v>7.88</v>
      </c>
      <c r="L504" s="4">
        <v>5.4</v>
      </c>
      <c r="M504" s="3">
        <v>21.23</v>
      </c>
      <c r="N504" s="4">
        <v>17.52</v>
      </c>
      <c r="O504" s="4">
        <v>12.01</v>
      </c>
      <c r="P504" s="4">
        <f>IF('Data 1Q Ahead Without Spaces'!T504&lt;5,0,IF('Data 1Q Ahead Without Spaces'!T504&lt;8,1,IF('Data 1Q Ahead Without Spaces'!T504&lt;11,2,IF('Data 1Q Ahead Without Spaces'!T504&lt;14,3,4))))</f>
        <v>0</v>
      </c>
      <c r="Q504" s="7">
        <v>251123.0907</v>
      </c>
      <c r="R504" s="7">
        <f>VLOOKUP('Data 1Q Ahead Without Spaces'!W504,Industry!$A$1:$B$9,2,FALSE)</f>
        <v>2</v>
      </c>
    </row>
    <row r="505" spans="1:18" ht="37.5" customHeight="1" thickBot="1" x14ac:dyDescent="0.4">
      <c r="A505" s="7">
        <f>IF('Data 1Q Ahead Without Spaces'!A505='Data 1Q Ahead Without Spaces'!A504,A504,A504+1)</f>
        <v>14</v>
      </c>
      <c r="B505" s="2">
        <v>0.09</v>
      </c>
      <c r="C505" s="2">
        <v>1.26</v>
      </c>
      <c r="D505" s="2">
        <v>0.11</v>
      </c>
      <c r="E505" s="2">
        <v>57.69</v>
      </c>
      <c r="F505" s="2">
        <v>47.41</v>
      </c>
      <c r="G505" s="2">
        <v>40.42</v>
      </c>
      <c r="H505" s="2">
        <v>64</v>
      </c>
      <c r="I505" s="2">
        <v>56.89</v>
      </c>
      <c r="J505" s="2">
        <v>9.4</v>
      </c>
      <c r="K505" s="2">
        <v>7.63</v>
      </c>
      <c r="L505" s="4">
        <v>5.36</v>
      </c>
      <c r="M505" s="3">
        <v>23.11</v>
      </c>
      <c r="N505" s="4">
        <v>18.77</v>
      </c>
      <c r="O505" s="4">
        <v>13.19</v>
      </c>
      <c r="P505" s="4">
        <f>IF('Data 1Q Ahead Without Spaces'!T505&lt;5,0,IF('Data 1Q Ahead Without Spaces'!T505&lt;8,1,IF('Data 1Q Ahead Without Spaces'!T505&lt;11,2,IF('Data 1Q Ahead Without Spaces'!T505&lt;14,3,4))))</f>
        <v>0</v>
      </c>
      <c r="Q505" s="7">
        <v>272517.84000000003</v>
      </c>
      <c r="R505" s="7">
        <f>VLOOKUP('Data 1Q Ahead Without Spaces'!W505,Industry!$A$1:$B$9,2,FALSE)</f>
        <v>2</v>
      </c>
    </row>
    <row r="506" spans="1:18" ht="37.5" customHeight="1" thickBot="1" x14ac:dyDescent="0.4">
      <c r="A506" s="7">
        <f>IF('Data 1Q Ahead Without Spaces'!A506='Data 1Q Ahead Without Spaces'!A505,A505,A505+1)</f>
        <v>14</v>
      </c>
      <c r="B506" s="2">
        <v>0.15</v>
      </c>
      <c r="C506" s="2">
        <v>1.05</v>
      </c>
      <c r="D506" s="2">
        <v>0.19</v>
      </c>
      <c r="E506" s="2">
        <v>78.930000000000007</v>
      </c>
      <c r="F506" s="2">
        <v>67.52</v>
      </c>
      <c r="G506" s="2">
        <v>58.95</v>
      </c>
      <c r="H506" s="2">
        <v>85</v>
      </c>
      <c r="I506" s="2">
        <v>55.8</v>
      </c>
      <c r="J506" s="2">
        <v>8.8000000000000007</v>
      </c>
      <c r="K506" s="2">
        <v>7.2</v>
      </c>
      <c r="L506" s="4">
        <v>4.93</v>
      </c>
      <c r="M506" s="3">
        <v>22.29</v>
      </c>
      <c r="N506" s="4">
        <v>18.23</v>
      </c>
      <c r="O506" s="4">
        <v>12.48</v>
      </c>
      <c r="P506" s="4">
        <f>IF('Data 1Q Ahead Without Spaces'!T506&lt;5,0,IF('Data 1Q Ahead Without Spaces'!T506&lt;8,1,IF('Data 1Q Ahead Without Spaces'!T506&lt;11,2,IF('Data 1Q Ahead Without Spaces'!T506&lt;14,3,4))))</f>
        <v>0</v>
      </c>
      <c r="Q506" s="7">
        <v>233219.34289999999</v>
      </c>
      <c r="R506" s="7">
        <f>VLOOKUP('Data 1Q Ahead Without Spaces'!W506,Industry!$A$1:$B$9,2,FALSE)</f>
        <v>2</v>
      </c>
    </row>
    <row r="507" spans="1:18" ht="37.5" customHeight="1" thickBot="1" x14ac:dyDescent="0.4">
      <c r="A507" s="7">
        <f>IF('Data 1Q Ahead Without Spaces'!A507='Data 1Q Ahead Without Spaces'!A506,A506,A506+1)</f>
        <v>14</v>
      </c>
      <c r="B507" s="2">
        <v>0.2</v>
      </c>
      <c r="C507" s="2">
        <v>1.21</v>
      </c>
      <c r="D507" s="2">
        <v>0.26</v>
      </c>
      <c r="E507" s="2">
        <v>96.22</v>
      </c>
      <c r="F507" s="2">
        <v>82.4</v>
      </c>
      <c r="G507" s="2">
        <v>74.48</v>
      </c>
      <c r="H507" s="2">
        <v>58</v>
      </c>
      <c r="I507" s="2">
        <v>56.29</v>
      </c>
      <c r="J507" s="2">
        <v>10.35</v>
      </c>
      <c r="K507" s="2">
        <v>8.2200000000000006</v>
      </c>
      <c r="L507" s="4">
        <v>5.84</v>
      </c>
      <c r="M507" s="3">
        <v>25.83</v>
      </c>
      <c r="N507" s="4">
        <v>20.53</v>
      </c>
      <c r="O507" s="4">
        <v>14.59</v>
      </c>
      <c r="P507" s="4">
        <f>IF('Data 1Q Ahead Without Spaces'!T507&lt;5,0,IF('Data 1Q Ahead Without Spaces'!T507&lt;8,1,IF('Data 1Q Ahead Without Spaces'!T507&lt;11,2,IF('Data 1Q Ahead Without Spaces'!T507&lt;14,3,4))))</f>
        <v>0</v>
      </c>
      <c r="Q507" s="7">
        <v>269532.57</v>
      </c>
      <c r="R507" s="7">
        <f>VLOOKUP('Data 1Q Ahead Without Spaces'!W507,Industry!$A$1:$B$9,2,FALSE)</f>
        <v>2</v>
      </c>
    </row>
    <row r="508" spans="1:18" ht="37.5" customHeight="1" thickBot="1" x14ac:dyDescent="0.4">
      <c r="A508" s="7">
        <f>IF('Data 1Q Ahead Without Spaces'!A508='Data 1Q Ahead Without Spaces'!A507,A507,A507+1)</f>
        <v>14</v>
      </c>
      <c r="B508" s="2">
        <v>7.0000000000000007E-2</v>
      </c>
      <c r="C508" s="2">
        <v>1.22</v>
      </c>
      <c r="D508" s="2">
        <v>0.1</v>
      </c>
      <c r="E508" s="2">
        <v>66.73</v>
      </c>
      <c r="F508" s="2">
        <v>57.66</v>
      </c>
      <c r="G508" s="2">
        <v>49.52</v>
      </c>
      <c r="H508" s="2">
        <v>73</v>
      </c>
      <c r="I508" s="2">
        <v>55.43</v>
      </c>
      <c r="J508" s="2">
        <v>10.14</v>
      </c>
      <c r="K508" s="2">
        <v>7.9</v>
      </c>
      <c r="L508" s="4">
        <v>5.64</v>
      </c>
      <c r="M508" s="3">
        <v>28.44</v>
      </c>
      <c r="N508" s="4">
        <v>22.14</v>
      </c>
      <c r="O508" s="4">
        <v>15.81</v>
      </c>
      <c r="P508" s="4">
        <f>IF('Data 1Q Ahead Without Spaces'!T508&lt;5,0,IF('Data 1Q Ahead Without Spaces'!T508&lt;8,1,IF('Data 1Q Ahead Without Spaces'!T508&lt;11,2,IF('Data 1Q Ahead Without Spaces'!T508&lt;14,3,4))))</f>
        <v>0</v>
      </c>
      <c r="Q508" s="7">
        <v>261651.21660000001</v>
      </c>
      <c r="R508" s="7">
        <f>VLOOKUP('Data 1Q Ahead Without Spaces'!W508,Industry!$A$1:$B$9,2,FALSE)</f>
        <v>2</v>
      </c>
    </row>
    <row r="509" spans="1:18" ht="37.5" customHeight="1" thickBot="1" x14ac:dyDescent="0.4">
      <c r="A509" s="7">
        <f>IF('Data 1Q Ahead Without Spaces'!A509='Data 1Q Ahead Without Spaces'!A508,A508,A508+1)</f>
        <v>14</v>
      </c>
      <c r="B509" s="2">
        <v>0.01</v>
      </c>
      <c r="C509" s="2">
        <v>1.08</v>
      </c>
      <c r="D509" s="2">
        <v>0.01</v>
      </c>
      <c r="E509" s="2">
        <v>64.650000000000006</v>
      </c>
      <c r="F509" s="2">
        <v>56.93</v>
      </c>
      <c r="G509" s="2">
        <v>50.27</v>
      </c>
      <c r="H509" s="2">
        <v>88</v>
      </c>
      <c r="I509" s="2">
        <v>55.78</v>
      </c>
      <c r="J509" s="2">
        <v>11.63</v>
      </c>
      <c r="K509" s="2">
        <v>9.1199999999999992</v>
      </c>
      <c r="L509" s="4">
        <v>6.51</v>
      </c>
      <c r="M509" s="3">
        <v>27.51</v>
      </c>
      <c r="N509" s="4">
        <v>21.58</v>
      </c>
      <c r="O509" s="4">
        <v>15.39</v>
      </c>
      <c r="P509" s="4">
        <f>IF('Data 1Q Ahead Without Spaces'!T509&lt;5,0,IF('Data 1Q Ahead Without Spaces'!T509&lt;8,1,IF('Data 1Q Ahead Without Spaces'!T509&lt;11,2,IF('Data 1Q Ahead Without Spaces'!T509&lt;14,3,4))))</f>
        <v>0</v>
      </c>
      <c r="Q509" s="7">
        <v>255367.37959999999</v>
      </c>
      <c r="R509" s="7">
        <f>VLOOKUP('Data 1Q Ahead Without Spaces'!W509,Industry!$A$1:$B$9,2,FALSE)</f>
        <v>2</v>
      </c>
    </row>
    <row r="510" spans="1:18" ht="37.5" customHeight="1" thickBot="1" x14ac:dyDescent="0.4">
      <c r="A510" s="7">
        <f>IF('Data 1Q Ahead Without Spaces'!A510='Data 1Q Ahead Without Spaces'!A509,A509,A509+1)</f>
        <v>14</v>
      </c>
      <c r="B510" s="2">
        <v>-0.06</v>
      </c>
      <c r="C510" s="2">
        <v>1.0900000000000001</v>
      </c>
      <c r="D510" s="2">
        <v>-0.08</v>
      </c>
      <c r="E510" s="2">
        <v>46.93</v>
      </c>
      <c r="F510" s="2">
        <v>37.65</v>
      </c>
      <c r="G510" s="2">
        <v>36.69</v>
      </c>
      <c r="H510" s="2">
        <v>128</v>
      </c>
      <c r="I510" s="2">
        <v>55.05</v>
      </c>
      <c r="J510" s="2">
        <v>10.66</v>
      </c>
      <c r="K510" s="2">
        <v>8.3800000000000008</v>
      </c>
      <c r="L510" s="4">
        <v>5.89</v>
      </c>
      <c r="M510" s="3">
        <v>27.16</v>
      </c>
      <c r="N510" s="4">
        <v>21.36</v>
      </c>
      <c r="O510" s="4">
        <v>14.99</v>
      </c>
      <c r="P510" s="4">
        <f>IF('Data 1Q Ahead Without Spaces'!T510&lt;5,0,IF('Data 1Q Ahead Without Spaces'!T510&lt;8,1,IF('Data 1Q Ahead Without Spaces'!T510&lt;11,2,IF('Data 1Q Ahead Without Spaces'!T510&lt;14,3,4))))</f>
        <v>0</v>
      </c>
      <c r="Q510" s="7">
        <v>223369.46</v>
      </c>
      <c r="R510" s="7">
        <f>VLOOKUP('Data 1Q Ahead Without Spaces'!W510,Industry!$A$1:$B$9,2,FALSE)</f>
        <v>2</v>
      </c>
    </row>
    <row r="511" spans="1:18" ht="28.5" customHeight="1" thickBot="1" x14ac:dyDescent="0.4">
      <c r="A511" s="7">
        <f>IF('Data 1Q Ahead Without Spaces'!A511='Data 1Q Ahead Without Spaces'!A510,A510,A510+1)</f>
        <v>14</v>
      </c>
      <c r="B511" s="2">
        <v>-0.1</v>
      </c>
      <c r="C511" s="2">
        <v>1.17</v>
      </c>
      <c r="D511" s="2">
        <v>-0.13</v>
      </c>
      <c r="E511" s="2">
        <v>44.04</v>
      </c>
      <c r="F511" s="2">
        <v>40.380000000000003</v>
      </c>
      <c r="G511" s="2">
        <v>33.28</v>
      </c>
      <c r="H511" s="2">
        <v>127</v>
      </c>
      <c r="I511" s="2">
        <v>54.78</v>
      </c>
      <c r="J511" s="2">
        <v>9.52</v>
      </c>
      <c r="K511" s="2">
        <v>7.36</v>
      </c>
      <c r="L511" s="4">
        <v>5.23</v>
      </c>
      <c r="M511" s="3">
        <v>29.37</v>
      </c>
      <c r="N511" s="4">
        <v>22.7</v>
      </c>
      <c r="O511" s="4">
        <v>16.13</v>
      </c>
      <c r="P511" s="4">
        <f>IF('Data 1Q Ahead Without Spaces'!T511&lt;5,0,IF('Data 1Q Ahead Without Spaces'!T511&lt;8,1,IF('Data 1Q Ahead Without Spaces'!T511&lt;11,2,IF('Data 1Q Ahead Without Spaces'!T511&lt;14,3,4))))</f>
        <v>0</v>
      </c>
      <c r="Q511" s="7">
        <v>200948.97</v>
      </c>
      <c r="R511" s="7">
        <f>VLOOKUP('Data 1Q Ahead Without Spaces'!W511,Industry!$A$1:$B$9,2,FALSE)</f>
        <v>2</v>
      </c>
    </row>
    <row r="512" spans="1:18" ht="28.5" customHeight="1" thickBot="1" x14ac:dyDescent="0.4">
      <c r="A512" s="7">
        <f>IF('Data 1Q Ahead Without Spaces'!A512='Data 1Q Ahead Without Spaces'!A511,A511,A511+1)</f>
        <v>14</v>
      </c>
      <c r="B512" s="2">
        <v>-0.08</v>
      </c>
      <c r="C512" s="2">
        <v>0.76</v>
      </c>
      <c r="D512" s="2">
        <v>-0.11</v>
      </c>
      <c r="E512" s="2">
        <v>40.53</v>
      </c>
      <c r="F512" s="2">
        <v>36.17</v>
      </c>
      <c r="G512" s="2">
        <v>28.98</v>
      </c>
      <c r="H512" s="2">
        <v>122</v>
      </c>
      <c r="I512" s="2">
        <v>58</v>
      </c>
      <c r="J512" s="2">
        <v>8.4499999999999993</v>
      </c>
      <c r="K512" s="2">
        <v>7.06</v>
      </c>
      <c r="L512" s="4">
        <v>4.91</v>
      </c>
      <c r="M512" s="3">
        <v>19.559999999999999</v>
      </c>
      <c r="N512" s="4">
        <v>16.36</v>
      </c>
      <c r="O512" s="4">
        <v>11.38</v>
      </c>
      <c r="P512" s="4">
        <f>IF('Data 1Q Ahead Without Spaces'!T512&lt;5,0,IF('Data 1Q Ahead Without Spaces'!T512&lt;8,1,IF('Data 1Q Ahead Without Spaces'!T512&lt;11,2,IF('Data 1Q Ahead Without Spaces'!T512&lt;14,3,4))))</f>
        <v>0</v>
      </c>
      <c r="Q512" s="7">
        <v>194434.24619999999</v>
      </c>
      <c r="R512" s="7">
        <f>VLOOKUP('Data 1Q Ahead Without Spaces'!W512,Industry!$A$1:$B$9,2,FALSE)</f>
        <v>2</v>
      </c>
    </row>
    <row r="513" spans="1:18" ht="28.5" customHeight="1" thickBot="1" x14ac:dyDescent="0.4">
      <c r="A513" s="7">
        <f>IF('Data 1Q Ahead Without Spaces'!A513='Data 1Q Ahead Without Spaces'!A512,A512,A512+1)</f>
        <v>14</v>
      </c>
      <c r="B513" s="2">
        <v>-0.06</v>
      </c>
      <c r="C513" s="2">
        <v>0.74</v>
      </c>
      <c r="D513" s="2">
        <v>-0.08</v>
      </c>
      <c r="E513" s="2">
        <v>43.66</v>
      </c>
      <c r="F513" s="2">
        <v>39.6</v>
      </c>
      <c r="G513" s="2">
        <v>32.46</v>
      </c>
      <c r="H513" s="2">
        <v>122</v>
      </c>
      <c r="I513" s="2">
        <v>60.39</v>
      </c>
      <c r="J513" s="2">
        <v>8.1</v>
      </c>
      <c r="K513" s="2">
        <v>6.86</v>
      </c>
      <c r="L513" s="4">
        <v>4.91</v>
      </c>
      <c r="M513" s="3">
        <v>18.18</v>
      </c>
      <c r="N513" s="4">
        <v>15.38</v>
      </c>
      <c r="O513" s="4">
        <v>11</v>
      </c>
      <c r="P513" s="4">
        <f>IF('Data 1Q Ahead Without Spaces'!T513&lt;5,0,IF('Data 1Q Ahead Without Spaces'!T513&lt;8,1,IF('Data 1Q Ahead Without Spaces'!T513&lt;11,2,IF('Data 1Q Ahead Without Spaces'!T513&lt;14,3,4))))</f>
        <v>0</v>
      </c>
      <c r="Q513" s="7">
        <v>199740.58730000001</v>
      </c>
      <c r="R513" s="7">
        <f>VLOOKUP('Data 1Q Ahead Without Spaces'!W513,Industry!$A$1:$B$9,2,FALSE)</f>
        <v>2</v>
      </c>
    </row>
    <row r="514" spans="1:18" ht="28.5" customHeight="1" thickBot="1" x14ac:dyDescent="0.4">
      <c r="A514" s="7">
        <f>IF('Data 1Q Ahead Without Spaces'!A514='Data 1Q Ahead Without Spaces'!A513,A513,A513+1)</f>
        <v>14</v>
      </c>
      <c r="B514" s="2">
        <v>-0.21</v>
      </c>
      <c r="C514" s="2">
        <v>1.17</v>
      </c>
      <c r="D514" s="2">
        <v>-0.28000000000000003</v>
      </c>
      <c r="E514" s="2">
        <v>35.700000000000003</v>
      </c>
      <c r="F514" s="2">
        <v>27.98</v>
      </c>
      <c r="G514" s="2">
        <v>25.54</v>
      </c>
      <c r="H514" s="2">
        <v>141</v>
      </c>
      <c r="I514" s="2">
        <v>56.08</v>
      </c>
      <c r="J514" s="2">
        <v>9.65</v>
      </c>
      <c r="K514" s="2">
        <v>7.58</v>
      </c>
      <c r="L514" s="4">
        <v>5.43</v>
      </c>
      <c r="M514" s="3">
        <v>27.27</v>
      </c>
      <c r="N514" s="4">
        <v>21.43</v>
      </c>
      <c r="O514" s="4">
        <v>15.33</v>
      </c>
      <c r="P514" s="4">
        <f>IF('Data 1Q Ahead Without Spaces'!T514&lt;5,0,IF('Data 1Q Ahead Without Spaces'!T514&lt;8,1,IF('Data 1Q Ahead Without Spaces'!T514&lt;11,2,IF('Data 1Q Ahead Without Spaces'!T514&lt;14,3,4))))</f>
        <v>0</v>
      </c>
      <c r="Q514" s="7">
        <v>184063.76759999999</v>
      </c>
      <c r="R514" s="7">
        <f>VLOOKUP('Data 1Q Ahead Without Spaces'!W514,Industry!$A$1:$B$9,2,FALSE)</f>
        <v>2</v>
      </c>
    </row>
    <row r="515" spans="1:18" ht="28.5" customHeight="1" thickBot="1" x14ac:dyDescent="0.4">
      <c r="A515" s="7">
        <f>IF('Data 1Q Ahead Without Spaces'!A515='Data 1Q Ahead Without Spaces'!A514,A514,A514+1)</f>
        <v>14</v>
      </c>
      <c r="B515" s="2">
        <v>-0.19</v>
      </c>
      <c r="C515" s="2">
        <v>0.75</v>
      </c>
      <c r="D515" s="2">
        <v>-0.25</v>
      </c>
      <c r="E515" s="2">
        <v>31.66</v>
      </c>
      <c r="F515" s="2">
        <v>29.35</v>
      </c>
      <c r="G515" s="2">
        <v>24.2</v>
      </c>
      <c r="H515" s="2">
        <v>181</v>
      </c>
      <c r="I515" s="2">
        <v>61.48</v>
      </c>
      <c r="J515" s="2">
        <v>9.35</v>
      </c>
      <c r="K515" s="2">
        <v>8.02</v>
      </c>
      <c r="L515" s="4">
        <v>5.76</v>
      </c>
      <c r="M515" s="3">
        <v>16.62</v>
      </c>
      <c r="N515" s="4">
        <v>14.25</v>
      </c>
      <c r="O515" s="4">
        <v>10.24</v>
      </c>
      <c r="P515" s="4">
        <f>IF('Data 1Q Ahead Without Spaces'!T515&lt;5,0,IF('Data 1Q Ahead Without Spaces'!T515&lt;8,1,IF('Data 1Q Ahead Without Spaces'!T515&lt;11,2,IF('Data 1Q Ahead Without Spaces'!T515&lt;14,3,4))))</f>
        <v>0</v>
      </c>
      <c r="Q515" s="7">
        <v>171658.52</v>
      </c>
      <c r="R515" s="7">
        <f>VLOOKUP('Data 1Q Ahead Without Spaces'!W515,Industry!$A$1:$B$9,2,FALSE)</f>
        <v>2</v>
      </c>
    </row>
    <row r="516" spans="1:18" ht="28.5" customHeight="1" thickBot="1" x14ac:dyDescent="0.4">
      <c r="A516" s="7">
        <f>IF('Data 1Q Ahead Without Spaces'!A516='Data 1Q Ahead Without Spaces'!A515,A515,A515+1)</f>
        <v>14</v>
      </c>
      <c r="B516" s="2">
        <v>-0.26</v>
      </c>
      <c r="C516" s="2">
        <v>0.59</v>
      </c>
      <c r="D516" s="2">
        <v>-0.35</v>
      </c>
      <c r="E516" s="2">
        <v>43.53</v>
      </c>
      <c r="F516" s="2">
        <v>37.24</v>
      </c>
      <c r="G516" s="2">
        <v>31.96</v>
      </c>
      <c r="H516" s="2">
        <v>116</v>
      </c>
      <c r="I516" s="2">
        <v>61.26</v>
      </c>
      <c r="J516" s="2">
        <v>7.96</v>
      </c>
      <c r="K516" s="2">
        <v>7.01</v>
      </c>
      <c r="L516" s="4">
        <v>4.8899999999999997</v>
      </c>
      <c r="M516" s="3">
        <v>13.48</v>
      </c>
      <c r="N516" s="4">
        <v>11.87</v>
      </c>
      <c r="O516" s="4">
        <v>8.27</v>
      </c>
      <c r="P516" s="4">
        <f>IF('Data 1Q Ahead Without Spaces'!T516&lt;5,0,IF('Data 1Q Ahead Without Spaces'!T516&lt;8,1,IF('Data 1Q Ahead Without Spaces'!T516&lt;11,2,IF('Data 1Q Ahead Without Spaces'!T516&lt;14,3,4))))</f>
        <v>0</v>
      </c>
      <c r="Q516" s="7">
        <v>182598.54430000001</v>
      </c>
      <c r="R516" s="7">
        <f>VLOOKUP('Data 1Q Ahead Without Spaces'!W516,Industry!$A$1:$B$9,2,FALSE)</f>
        <v>2</v>
      </c>
    </row>
    <row r="517" spans="1:18" ht="28.5" customHeight="1" thickBot="1" x14ac:dyDescent="0.4">
      <c r="A517" s="7">
        <f>IF('Data 1Q Ahead Without Spaces'!A517='Data 1Q Ahead Without Spaces'!A516,A516,A516+1)</f>
        <v>14</v>
      </c>
      <c r="B517" s="2">
        <v>-0.22</v>
      </c>
      <c r="C517" s="2">
        <v>0.51</v>
      </c>
      <c r="D517" s="2">
        <v>-0.3</v>
      </c>
      <c r="E517" s="2">
        <v>52.76</v>
      </c>
      <c r="F517" s="2">
        <v>44.32</v>
      </c>
      <c r="G517" s="2">
        <v>39.71</v>
      </c>
      <c r="H517" s="2">
        <v>102</v>
      </c>
      <c r="I517" s="2">
        <v>64.069999999999993</v>
      </c>
      <c r="J517" s="2">
        <v>7.98</v>
      </c>
      <c r="K517" s="2">
        <v>7.15</v>
      </c>
      <c r="L517" s="4">
        <v>5.12</v>
      </c>
      <c r="M517" s="3">
        <v>11.57</v>
      </c>
      <c r="N517" s="4">
        <v>10.37</v>
      </c>
      <c r="O517" s="4">
        <v>7.43</v>
      </c>
      <c r="P517" s="4">
        <f>IF('Data 1Q Ahead Without Spaces'!T517&lt;5,0,IF('Data 1Q Ahead Without Spaces'!T517&lt;8,1,IF('Data 1Q Ahead Without Spaces'!T517&lt;11,2,IF('Data 1Q Ahead Without Spaces'!T517&lt;14,3,4))))</f>
        <v>0</v>
      </c>
      <c r="Q517" s="7">
        <v>171130.36319999999</v>
      </c>
      <c r="R517" s="7">
        <f>VLOOKUP('Data 1Q Ahead Without Spaces'!W517,Industry!$A$1:$B$9,2,FALSE)</f>
        <v>2</v>
      </c>
    </row>
    <row r="518" spans="1:18" ht="28.5" customHeight="1" thickBot="1" x14ac:dyDescent="0.4">
      <c r="A518" s="7">
        <f>IF('Data 1Q Ahead Without Spaces'!A518='Data 1Q Ahead Without Spaces'!A517,A517,A517+1)</f>
        <v>14</v>
      </c>
      <c r="B518" s="2">
        <v>-0.99</v>
      </c>
      <c r="C518" s="2">
        <v>0.54</v>
      </c>
      <c r="D518" s="2">
        <v>-1.34</v>
      </c>
      <c r="E518" s="2">
        <v>32.75</v>
      </c>
      <c r="F518" s="2">
        <v>27.56</v>
      </c>
      <c r="G518" s="2">
        <v>22.01</v>
      </c>
      <c r="H518" s="2">
        <v>118</v>
      </c>
      <c r="I518" s="2">
        <v>61.64</v>
      </c>
      <c r="J518" s="2">
        <v>7.76</v>
      </c>
      <c r="K518" s="2">
        <v>6.98</v>
      </c>
      <c r="L518" s="4">
        <v>4.8</v>
      </c>
      <c r="M518" s="3">
        <v>11.17</v>
      </c>
      <c r="N518" s="4">
        <v>10.050000000000001</v>
      </c>
      <c r="O518" s="4">
        <v>6.91</v>
      </c>
      <c r="P518" s="4">
        <f>IF('Data 1Q Ahead Without Spaces'!T518&lt;5,0,IF('Data 1Q Ahead Without Spaces'!T518&lt;8,1,IF('Data 1Q Ahead Without Spaces'!T518&lt;11,2,IF('Data 1Q Ahead Without Spaces'!T518&lt;14,3,4))))</f>
        <v>0</v>
      </c>
      <c r="Q518" s="7">
        <v>204488.21059999999</v>
      </c>
      <c r="R518" s="7">
        <f>VLOOKUP('Data 1Q Ahead Without Spaces'!W518,Industry!$A$1:$B$9,2,FALSE)</f>
        <v>2</v>
      </c>
    </row>
    <row r="519" spans="1:18" ht="28.5" customHeight="1" thickBot="1" x14ac:dyDescent="0.4">
      <c r="A519" s="7">
        <f>IF('Data 1Q Ahead Without Spaces'!A519='Data 1Q Ahead Without Spaces'!A518,A518,A518+1)</f>
        <v>14</v>
      </c>
      <c r="B519" s="2">
        <v>-0.74</v>
      </c>
      <c r="C519" s="2">
        <v>0.49</v>
      </c>
      <c r="D519" s="2">
        <v>-0.99</v>
      </c>
      <c r="E519" s="2">
        <v>39.94</v>
      </c>
      <c r="F519" s="2">
        <v>35.74</v>
      </c>
      <c r="G519" s="2">
        <v>31.74</v>
      </c>
      <c r="H519" s="2">
        <v>155</v>
      </c>
      <c r="I519" s="2">
        <v>65.5</v>
      </c>
      <c r="J519" s="2">
        <v>6.58</v>
      </c>
      <c r="K519" s="2">
        <v>5.97</v>
      </c>
      <c r="L519" s="4">
        <v>4.32</v>
      </c>
      <c r="M519" s="3">
        <v>10.220000000000001</v>
      </c>
      <c r="N519" s="4">
        <v>9.27</v>
      </c>
      <c r="O519" s="4">
        <v>6.71</v>
      </c>
      <c r="P519" s="4">
        <f>IF('Data 1Q Ahead Without Spaces'!T519&lt;5,0,IF('Data 1Q Ahead Without Spaces'!T519&lt;8,1,IF('Data 1Q Ahead Without Spaces'!T519&lt;11,2,IF('Data 1Q Ahead Without Spaces'!T519&lt;14,3,4))))</f>
        <v>0</v>
      </c>
      <c r="Q519" s="7">
        <v>184511.6</v>
      </c>
      <c r="R519" s="7">
        <f>VLOOKUP('Data 1Q Ahead Without Spaces'!W519,Industry!$A$1:$B$9,2,FALSE)</f>
        <v>2</v>
      </c>
    </row>
    <row r="520" spans="1:18" ht="28.5" customHeight="1" thickBot="1" x14ac:dyDescent="0.4">
      <c r="A520" s="7">
        <f>IF('Data 1Q Ahead Without Spaces'!A520='Data 1Q Ahead Without Spaces'!A519,A519,A519+1)</f>
        <v>14</v>
      </c>
      <c r="B520" s="2">
        <v>-0.72</v>
      </c>
      <c r="C520" s="2">
        <v>0.57999999999999996</v>
      </c>
      <c r="D520" s="2">
        <v>-0.99</v>
      </c>
      <c r="E520" s="2">
        <v>102.67</v>
      </c>
      <c r="F520" s="2">
        <v>71.52</v>
      </c>
      <c r="G520" s="2">
        <v>65.72</v>
      </c>
      <c r="H520" s="2">
        <v>39</v>
      </c>
      <c r="I520" s="2">
        <v>61.58</v>
      </c>
      <c r="J520" s="2">
        <v>8.48</v>
      </c>
      <c r="K520" s="2">
        <v>7.57</v>
      </c>
      <c r="L520" s="4">
        <v>5.23</v>
      </c>
      <c r="M520" s="3">
        <v>12.06</v>
      </c>
      <c r="N520" s="4">
        <v>10.76</v>
      </c>
      <c r="O520" s="4">
        <v>7.44</v>
      </c>
      <c r="P520" s="4">
        <f>IF('Data 1Q Ahead Without Spaces'!T520&lt;5,0,IF('Data 1Q Ahead Without Spaces'!T520&lt;8,1,IF('Data 1Q Ahead Without Spaces'!T520&lt;11,2,IF('Data 1Q Ahead Without Spaces'!T520&lt;14,3,4))))</f>
        <v>0</v>
      </c>
      <c r="Q520" s="7">
        <v>177281.32310000001</v>
      </c>
      <c r="R520" s="7">
        <f>VLOOKUP('Data 1Q Ahead Without Spaces'!W520,Industry!$A$1:$B$9,2,FALSE)</f>
        <v>2</v>
      </c>
    </row>
    <row r="521" spans="1:18" ht="28.5" customHeight="1" thickBot="1" x14ac:dyDescent="0.4">
      <c r="A521" s="7">
        <f>IF('Data 1Q Ahead Without Spaces'!A521='Data 1Q Ahead Without Spaces'!A520,A520,A520+1)</f>
        <v>14</v>
      </c>
      <c r="B521" s="2">
        <v>-0.7</v>
      </c>
      <c r="C521" s="2">
        <v>0.62</v>
      </c>
      <c r="D521" s="2">
        <v>-0.96</v>
      </c>
      <c r="E521" s="2">
        <v>78.41</v>
      </c>
      <c r="F521" s="2">
        <v>61.1</v>
      </c>
      <c r="G521" s="2">
        <v>58.52</v>
      </c>
      <c r="H521" s="2">
        <v>69</v>
      </c>
      <c r="I521" s="2">
        <v>61</v>
      </c>
      <c r="J521" s="2">
        <v>9.07</v>
      </c>
      <c r="K521" s="2">
        <v>8.02</v>
      </c>
      <c r="L521" s="4">
        <v>5.54</v>
      </c>
      <c r="M521" s="3">
        <v>13.04</v>
      </c>
      <c r="N521" s="4">
        <v>11.54</v>
      </c>
      <c r="O521" s="4">
        <v>7.97</v>
      </c>
      <c r="P521" s="4">
        <f>IF('Data 1Q Ahead Without Spaces'!T521&lt;5,0,IF('Data 1Q Ahead Without Spaces'!T521&lt;8,1,IF('Data 1Q Ahead Without Spaces'!T521&lt;11,2,IF('Data 1Q Ahead Without Spaces'!T521&lt;14,3,4))))</f>
        <v>0</v>
      </c>
      <c r="Q521" s="7">
        <v>177126.17290000001</v>
      </c>
      <c r="R521" s="7">
        <f>VLOOKUP('Data 1Q Ahead Without Spaces'!W521,Industry!$A$1:$B$9,2,FALSE)</f>
        <v>2</v>
      </c>
    </row>
    <row r="522" spans="1:18" ht="28.5" customHeight="1" thickBot="1" x14ac:dyDescent="0.4">
      <c r="A522" s="7">
        <f>IF('Data 1Q Ahead Without Spaces'!A522='Data 1Q Ahead Without Spaces'!A521,A521,A521+1)</f>
        <v>14</v>
      </c>
      <c r="B522" s="2">
        <v>-0.61</v>
      </c>
      <c r="C522" s="2">
        <v>0.88</v>
      </c>
      <c r="D522" s="2">
        <v>-0.83</v>
      </c>
      <c r="E522" s="2">
        <v>33.340000000000003</v>
      </c>
      <c r="F522" s="2">
        <v>21.5</v>
      </c>
      <c r="G522" s="2">
        <v>25.01</v>
      </c>
      <c r="H522" s="2">
        <v>134</v>
      </c>
      <c r="I522" s="2">
        <v>56.32</v>
      </c>
      <c r="J522" s="2">
        <v>11.23</v>
      </c>
      <c r="K522" s="2">
        <v>9.35</v>
      </c>
      <c r="L522" s="4">
        <v>6.35</v>
      </c>
      <c r="M522" s="3">
        <v>20.18</v>
      </c>
      <c r="N522" s="4">
        <v>16.79</v>
      </c>
      <c r="O522" s="4">
        <v>11.4</v>
      </c>
      <c r="P522" s="4">
        <f>IF('Data 1Q Ahead Without Spaces'!T522&lt;5,0,IF('Data 1Q Ahead Without Spaces'!T522&lt;8,1,IF('Data 1Q Ahead Without Spaces'!T522&lt;11,2,IF('Data 1Q Ahead Without Spaces'!T522&lt;14,3,4))))</f>
        <v>0</v>
      </c>
      <c r="Q522" s="7">
        <v>166852.1379</v>
      </c>
      <c r="R522" s="7">
        <f>VLOOKUP('Data 1Q Ahead Without Spaces'!W522,Industry!$A$1:$B$9,2,FALSE)</f>
        <v>2</v>
      </c>
    </row>
    <row r="523" spans="1:18" ht="28.5" customHeight="1" thickBot="1" x14ac:dyDescent="0.4">
      <c r="A523" s="7">
        <f>IF('Data 1Q Ahead Without Spaces'!A523='Data 1Q Ahead Without Spaces'!A522,A522,A522+1)</f>
        <v>14</v>
      </c>
      <c r="B523" s="2">
        <v>-0.59</v>
      </c>
      <c r="C523" s="2">
        <v>1.2</v>
      </c>
      <c r="D523" s="2">
        <v>-0.82</v>
      </c>
      <c r="E523" s="2">
        <v>40.18</v>
      </c>
      <c r="F523" s="2">
        <v>34.130000000000003</v>
      </c>
      <c r="G523" s="2">
        <v>29.7</v>
      </c>
      <c r="H523" s="2">
        <v>142</v>
      </c>
      <c r="I523" s="2">
        <v>56.8</v>
      </c>
      <c r="J523" s="2">
        <v>12.05</v>
      </c>
      <c r="K523" s="2">
        <v>9.6199999999999992</v>
      </c>
      <c r="L523" s="4">
        <v>6.87</v>
      </c>
      <c r="M523" s="3">
        <v>25.24</v>
      </c>
      <c r="N523" s="4">
        <v>20.149999999999999</v>
      </c>
      <c r="O523" s="4">
        <v>14.38</v>
      </c>
      <c r="P523" s="4">
        <f>IF('Data 1Q Ahead Without Spaces'!T523&lt;5,0,IF('Data 1Q Ahead Without Spaces'!T523&lt;8,1,IF('Data 1Q Ahead Without Spaces'!T523&lt;11,2,IF('Data 1Q Ahead Without Spaces'!T523&lt;14,3,4))))</f>
        <v>0</v>
      </c>
      <c r="Q523" s="7">
        <v>153677.53</v>
      </c>
      <c r="R523" s="7">
        <f>VLOOKUP('Data 1Q Ahead Without Spaces'!W523,Industry!$A$1:$B$9,2,FALSE)</f>
        <v>2</v>
      </c>
    </row>
    <row r="524" spans="1:18" ht="28.5" customHeight="1" thickBot="1" x14ac:dyDescent="0.4">
      <c r="A524" s="7">
        <f>IF('Data 1Q Ahead Without Spaces'!A524='Data 1Q Ahead Without Spaces'!A523,A523,A523+1)</f>
        <v>14</v>
      </c>
      <c r="B524" s="2">
        <v>-0.46</v>
      </c>
      <c r="C524" s="2">
        <v>1.0900000000000001</v>
      </c>
      <c r="D524" s="2">
        <v>-0.62</v>
      </c>
      <c r="E524" s="2">
        <v>29.47</v>
      </c>
      <c r="F524" s="2">
        <v>25.53</v>
      </c>
      <c r="G524" s="2">
        <v>22.2</v>
      </c>
      <c r="H524" s="2">
        <v>169</v>
      </c>
      <c r="I524" s="2">
        <v>57.06</v>
      </c>
      <c r="J524" s="2">
        <v>10.86</v>
      </c>
      <c r="K524" s="2">
        <v>8.69</v>
      </c>
      <c r="L524" s="4">
        <v>6.22</v>
      </c>
      <c r="M524" s="3">
        <v>25.02</v>
      </c>
      <c r="N524" s="4">
        <v>20.010000000000002</v>
      </c>
      <c r="O524" s="4">
        <v>14.33</v>
      </c>
      <c r="P524" s="4">
        <f>IF('Data 1Q Ahead Without Spaces'!T524&lt;5,0,IF('Data 1Q Ahead Without Spaces'!T524&lt;8,1,IF('Data 1Q Ahead Without Spaces'!T524&lt;11,2,IF('Data 1Q Ahead Without Spaces'!T524&lt;14,3,4))))</f>
        <v>0</v>
      </c>
      <c r="Q524" s="7">
        <v>138686.53820000001</v>
      </c>
      <c r="R524" s="7">
        <f>VLOOKUP('Data 1Q Ahead Without Spaces'!W524,Industry!$A$1:$B$9,2,FALSE)</f>
        <v>2</v>
      </c>
    </row>
    <row r="525" spans="1:18" ht="28.5" customHeight="1" thickBot="1" x14ac:dyDescent="0.4">
      <c r="A525" s="7">
        <f>IF('Data 1Q Ahead Without Spaces'!A525='Data 1Q Ahead Without Spaces'!A524,A524,A524+1)</f>
        <v>14</v>
      </c>
      <c r="B525" s="2">
        <v>-0.47</v>
      </c>
      <c r="C525" s="2">
        <v>1.04</v>
      </c>
      <c r="D525" s="2">
        <v>-0.62</v>
      </c>
      <c r="E525" s="2">
        <v>46.16</v>
      </c>
      <c r="F525" s="2">
        <v>38.369999999999997</v>
      </c>
      <c r="G525" s="2">
        <v>36.270000000000003</v>
      </c>
      <c r="H525" s="2">
        <v>121</v>
      </c>
      <c r="I525" s="2">
        <v>58.36</v>
      </c>
      <c r="J525" s="2">
        <v>10.6</v>
      </c>
      <c r="K525" s="2">
        <v>8.5299999999999994</v>
      </c>
      <c r="L525" s="4">
        <v>6.21</v>
      </c>
      <c r="M525" s="3">
        <v>24.22</v>
      </c>
      <c r="N525" s="4">
        <v>19.5</v>
      </c>
      <c r="O525" s="4">
        <v>14.18</v>
      </c>
      <c r="P525" s="4">
        <f>IF('Data 1Q Ahead Without Spaces'!T525&lt;5,0,IF('Data 1Q Ahead Without Spaces'!T525&lt;8,1,IF('Data 1Q Ahead Without Spaces'!T525&lt;11,2,IF('Data 1Q Ahead Without Spaces'!T525&lt;14,3,4))))</f>
        <v>0</v>
      </c>
      <c r="Q525" s="7">
        <v>116484.3823</v>
      </c>
      <c r="R525" s="7">
        <f>VLOOKUP('Data 1Q Ahead Without Spaces'!W525,Industry!$A$1:$B$9,2,FALSE)</f>
        <v>2</v>
      </c>
    </row>
    <row r="526" spans="1:18" ht="28.5" customHeight="1" thickBot="1" x14ac:dyDescent="0.4">
      <c r="A526" s="7">
        <f>IF('Data 1Q Ahead Without Spaces'!A526='Data 1Q Ahead Without Spaces'!A525,A525,A525+1)</f>
        <v>14</v>
      </c>
      <c r="B526" s="2">
        <v>-0.28999999999999998</v>
      </c>
      <c r="C526" s="2">
        <v>1.02</v>
      </c>
      <c r="D526" s="2">
        <v>-0.38</v>
      </c>
      <c r="E526" s="2">
        <v>44.25</v>
      </c>
      <c r="F526" s="2">
        <v>38.04</v>
      </c>
      <c r="G526" s="2">
        <v>35.19</v>
      </c>
      <c r="H526" s="2">
        <v>130</v>
      </c>
      <c r="I526" s="2">
        <v>51.72</v>
      </c>
      <c r="J526" s="2">
        <v>13.79</v>
      </c>
      <c r="K526" s="2">
        <v>10.61</v>
      </c>
      <c r="L526" s="4">
        <v>7.16</v>
      </c>
      <c r="M526" s="3">
        <v>29.93</v>
      </c>
      <c r="N526" s="4">
        <v>23.04</v>
      </c>
      <c r="O526" s="4">
        <v>15.55</v>
      </c>
      <c r="P526" s="4">
        <f>IF('Data 1Q Ahead Without Spaces'!T526&lt;5,0,IF('Data 1Q Ahead Without Spaces'!T526&lt;8,1,IF('Data 1Q Ahead Without Spaces'!T526&lt;11,2,IF('Data 1Q Ahead Without Spaces'!T526&lt;14,3,4))))</f>
        <v>0</v>
      </c>
      <c r="Q526" s="7">
        <v>125823.1747</v>
      </c>
      <c r="R526" s="7">
        <f>VLOOKUP('Data 1Q Ahead Without Spaces'!W526,Industry!$A$1:$B$9,2,FALSE)</f>
        <v>2</v>
      </c>
    </row>
    <row r="527" spans="1:18" ht="28.5" customHeight="1" thickBot="1" x14ac:dyDescent="0.4">
      <c r="A527" s="7">
        <f>IF('Data 1Q Ahead Without Spaces'!A527='Data 1Q Ahead Without Spaces'!A526,A526,A526+1)</f>
        <v>14</v>
      </c>
      <c r="B527" s="2">
        <v>-0.26</v>
      </c>
      <c r="C527" s="2">
        <v>1.74</v>
      </c>
      <c r="D527" s="2">
        <v>-0.33</v>
      </c>
      <c r="E527" s="2">
        <v>36.85</v>
      </c>
      <c r="F527" s="2">
        <v>32.380000000000003</v>
      </c>
      <c r="G527" s="2">
        <v>29.04</v>
      </c>
      <c r="H527" s="2">
        <v>129</v>
      </c>
      <c r="I527" s="2">
        <v>48.96</v>
      </c>
      <c r="J527" s="2">
        <v>34.85</v>
      </c>
      <c r="K527" s="2">
        <v>23.64</v>
      </c>
      <c r="L527" s="4">
        <v>17.13</v>
      </c>
      <c r="M527" s="3">
        <v>47.45</v>
      </c>
      <c r="N527" s="4">
        <v>32.18</v>
      </c>
      <c r="O527" s="4">
        <v>23.33</v>
      </c>
      <c r="P527" s="4">
        <f>IF('Data 1Q Ahead Without Spaces'!T527&lt;5,0,IF('Data 1Q Ahead Without Spaces'!T527&lt;8,1,IF('Data 1Q Ahead Without Spaces'!T527&lt;11,2,IF('Data 1Q Ahead Without Spaces'!T527&lt;14,3,4))))</f>
        <v>0</v>
      </c>
      <c r="Q527" s="7">
        <v>119471.66</v>
      </c>
      <c r="R527" s="7">
        <f>VLOOKUP('Data 1Q Ahead Without Spaces'!W527,Industry!$A$1:$B$9,2,FALSE)</f>
        <v>2</v>
      </c>
    </row>
    <row r="528" spans="1:18" ht="28.5" customHeight="1" thickBot="1" x14ac:dyDescent="0.4">
      <c r="A528" s="7">
        <f>IF('Data 1Q Ahead Without Spaces'!A528='Data 1Q Ahead Without Spaces'!A527,A527,A527+1)</f>
        <v>14</v>
      </c>
      <c r="B528" s="2">
        <v>-0.5</v>
      </c>
      <c r="C528" s="2">
        <v>2.5</v>
      </c>
      <c r="D528" s="2">
        <v>-0.64</v>
      </c>
      <c r="E528" s="2">
        <v>15.29</v>
      </c>
      <c r="F528" s="2">
        <v>13.83</v>
      </c>
      <c r="G528" s="2">
        <v>11.56</v>
      </c>
      <c r="H528" s="2">
        <v>270</v>
      </c>
      <c r="I528" s="2">
        <v>45.2</v>
      </c>
      <c r="J528" s="2">
        <v>50.39</v>
      </c>
      <c r="K528" s="2">
        <v>31.01</v>
      </c>
      <c r="L528" s="4">
        <v>22.87</v>
      </c>
      <c r="M528" s="3">
        <v>62.48</v>
      </c>
      <c r="N528" s="4">
        <v>38.450000000000003</v>
      </c>
      <c r="O528" s="4">
        <v>28.35</v>
      </c>
      <c r="P528" s="4">
        <f>IF('Data 1Q Ahead Without Spaces'!T528&lt;5,0,IF('Data 1Q Ahead Without Spaces'!T528&lt;8,1,IF('Data 1Q Ahead Without Spaces'!T528&lt;11,2,IF('Data 1Q Ahead Without Spaces'!T528&lt;14,3,4))))</f>
        <v>0</v>
      </c>
      <c r="Q528" s="7">
        <v>94741.625700000004</v>
      </c>
      <c r="R528" s="7">
        <f>VLOOKUP('Data 1Q Ahead Without Spaces'!W528,Industry!$A$1:$B$9,2,FALSE)</f>
        <v>2</v>
      </c>
    </row>
    <row r="529" spans="1:18" ht="28.5" customHeight="1" thickBot="1" x14ac:dyDescent="0.4">
      <c r="A529" s="7">
        <f>IF('Data 1Q Ahead Without Spaces'!A529='Data 1Q Ahead Without Spaces'!A528,A528,A528+1)</f>
        <v>14</v>
      </c>
      <c r="B529" s="2">
        <v>-0.66</v>
      </c>
      <c r="C529" s="2">
        <v>2.5299999999999998</v>
      </c>
      <c r="D529" s="2">
        <v>-0.84</v>
      </c>
      <c r="E529" s="2">
        <v>13.82</v>
      </c>
      <c r="F529" s="2">
        <v>12.84</v>
      </c>
      <c r="G529" s="2">
        <v>11.2</v>
      </c>
      <c r="H529" s="2">
        <v>369</v>
      </c>
      <c r="I529" s="2">
        <v>46.78</v>
      </c>
      <c r="J529" s="2">
        <v>48.91</v>
      </c>
      <c r="K529" s="2">
        <v>30.68</v>
      </c>
      <c r="L529" s="4">
        <v>22.93</v>
      </c>
      <c r="M529" s="3">
        <v>59.41</v>
      </c>
      <c r="N529" s="4">
        <v>37.270000000000003</v>
      </c>
      <c r="O529" s="4">
        <v>27.85</v>
      </c>
      <c r="P529" s="4">
        <f>IF('Data 1Q Ahead Without Spaces'!T529&lt;5,0,IF('Data 1Q Ahead Without Spaces'!T529&lt;8,1,IF('Data 1Q Ahead Without Spaces'!T529&lt;11,2,IF('Data 1Q Ahead Without Spaces'!T529&lt;14,3,4))))</f>
        <v>1</v>
      </c>
      <c r="Q529" s="7">
        <v>102519.48239999999</v>
      </c>
      <c r="R529" s="7">
        <f>VLOOKUP('Data 1Q Ahead Without Spaces'!W529,Industry!$A$1:$B$9,2,FALSE)</f>
        <v>2</v>
      </c>
    </row>
    <row r="530" spans="1:18" ht="28.5" customHeight="1" thickBot="1" x14ac:dyDescent="0.4">
      <c r="A530" s="7">
        <f>IF('Data 1Q Ahead Without Spaces'!A530='Data 1Q Ahead Without Spaces'!A529,A529,A529+1)</f>
        <v>14</v>
      </c>
      <c r="B530" s="2">
        <v>1.43</v>
      </c>
      <c r="C530" s="2">
        <v>4.3600000000000003</v>
      </c>
      <c r="D530" s="2">
        <v>2.0299999999999998</v>
      </c>
      <c r="E530" s="2">
        <v>4.1900000000000004</v>
      </c>
      <c r="F530" s="2">
        <v>3.23</v>
      </c>
      <c r="G530" s="2">
        <v>0.36</v>
      </c>
      <c r="H530" s="2">
        <v>464</v>
      </c>
      <c r="I530" s="2">
        <v>42.24</v>
      </c>
      <c r="J530" s="2">
        <v>47.76</v>
      </c>
      <c r="K530" s="2">
        <v>31.05</v>
      </c>
      <c r="L530" s="4">
        <v>20.28</v>
      </c>
      <c r="M530" s="3">
        <v>53.8</v>
      </c>
      <c r="N530" s="4">
        <v>34.979999999999997</v>
      </c>
      <c r="O530" s="4">
        <v>22.85</v>
      </c>
      <c r="P530" s="4">
        <f>IF('Data 1Q Ahead Without Spaces'!T530&lt;5,0,IF('Data 1Q Ahead Without Spaces'!T530&lt;8,1,IF('Data 1Q Ahead Without Spaces'!T530&lt;11,2,IF('Data 1Q Ahead Without Spaces'!T530&lt;14,3,4))))</f>
        <v>1</v>
      </c>
      <c r="Q530" s="7">
        <v>132340.39139999999</v>
      </c>
      <c r="R530" s="7">
        <f>VLOOKUP('Data 1Q Ahead Without Spaces'!W530,Industry!$A$1:$B$9,2,FALSE)</f>
        <v>2</v>
      </c>
    </row>
    <row r="531" spans="1:18" ht="28.5" customHeight="1" thickBot="1" x14ac:dyDescent="0.4">
      <c r="A531" s="7">
        <f>IF('Data 1Q Ahead Without Spaces'!A531='Data 1Q Ahead Without Spaces'!A530,A530,A530+1)</f>
        <v>14</v>
      </c>
      <c r="B531" s="2">
        <v>1.72</v>
      </c>
      <c r="C531" s="2">
        <v>4.1900000000000004</v>
      </c>
      <c r="D531" s="2">
        <v>2.62</v>
      </c>
      <c r="E531" s="2">
        <v>10.75</v>
      </c>
      <c r="F531" s="2">
        <v>9.99</v>
      </c>
      <c r="G531" s="2">
        <v>6.82</v>
      </c>
      <c r="H531" s="2">
        <v>522</v>
      </c>
      <c r="I531" s="2">
        <v>45.92</v>
      </c>
      <c r="J531" s="2">
        <v>42.5</v>
      </c>
      <c r="K531" s="2">
        <v>28.12</v>
      </c>
      <c r="L531" s="4">
        <v>19.62</v>
      </c>
      <c r="M531" s="3">
        <v>51.12</v>
      </c>
      <c r="N531" s="4">
        <v>33.83</v>
      </c>
      <c r="O531" s="4">
        <v>23.6</v>
      </c>
      <c r="P531" s="4">
        <f>IF('Data 1Q Ahead Without Spaces'!T531&lt;5,0,IF('Data 1Q Ahead Without Spaces'!T531&lt;8,1,IF('Data 1Q Ahead Without Spaces'!T531&lt;11,2,IF('Data 1Q Ahead Without Spaces'!T531&lt;14,3,4))))</f>
        <v>1</v>
      </c>
      <c r="Q531" s="7">
        <v>146793.29999999999</v>
      </c>
      <c r="R531" s="7">
        <f>VLOOKUP('Data 1Q Ahead Without Spaces'!W531,Industry!$A$1:$B$9,2,FALSE)</f>
        <v>2</v>
      </c>
    </row>
    <row r="532" spans="1:18" ht="28.5" customHeight="1" thickBot="1" x14ac:dyDescent="0.4">
      <c r="A532" s="7">
        <f>IF('Data 1Q Ahead Without Spaces'!A532='Data 1Q Ahead Without Spaces'!A531,A531,A531+1)</f>
        <v>14</v>
      </c>
      <c r="B532" s="2">
        <v>0.72</v>
      </c>
      <c r="C532" s="2">
        <v>3.02</v>
      </c>
      <c r="D532" s="2">
        <v>1.17</v>
      </c>
      <c r="E532" s="2">
        <v>15.66</v>
      </c>
      <c r="F532" s="2">
        <v>14.49</v>
      </c>
      <c r="G532" s="2">
        <v>9.9499999999999993</v>
      </c>
      <c r="H532" s="2">
        <v>404</v>
      </c>
      <c r="I532" s="2">
        <v>45.14</v>
      </c>
      <c r="J532" s="2">
        <v>40.15</v>
      </c>
      <c r="K532" s="2">
        <v>27.34</v>
      </c>
      <c r="L532" s="4">
        <v>18.239999999999998</v>
      </c>
      <c r="M532" s="3">
        <v>46.89</v>
      </c>
      <c r="N532" s="4">
        <v>31.92</v>
      </c>
      <c r="O532" s="4">
        <v>21.29</v>
      </c>
      <c r="P532" s="4">
        <f>IF('Data 1Q Ahead Without Spaces'!T532&lt;5,0,IF('Data 1Q Ahead Without Spaces'!T532&lt;8,1,IF('Data 1Q Ahead Without Spaces'!T532&lt;11,2,IF('Data 1Q Ahead Without Spaces'!T532&lt;14,3,4))))</f>
        <v>1</v>
      </c>
      <c r="Q532" s="7">
        <v>137769.5655</v>
      </c>
      <c r="R532" s="7">
        <f>VLOOKUP('Data 1Q Ahead Without Spaces'!W532,Industry!$A$1:$B$9,2,FALSE)</f>
        <v>2</v>
      </c>
    </row>
    <row r="533" spans="1:18" ht="28.5" customHeight="1" thickBot="1" x14ac:dyDescent="0.4">
      <c r="A533" s="7">
        <f>IF('Data 1Q Ahead Without Spaces'!A533='Data 1Q Ahead Without Spaces'!A532,A532,A532+1)</f>
        <v>14</v>
      </c>
      <c r="B533" s="2">
        <v>0.53</v>
      </c>
      <c r="C533" s="2">
        <v>2.9</v>
      </c>
      <c r="D533" s="2">
        <v>0.85</v>
      </c>
      <c r="E533" s="2">
        <v>14.98</v>
      </c>
      <c r="F533" s="2">
        <v>13.77</v>
      </c>
      <c r="G533" s="2">
        <v>9.66</v>
      </c>
      <c r="H533" s="2">
        <v>423</v>
      </c>
      <c r="I533" s="2">
        <v>45.89</v>
      </c>
      <c r="J533" s="2">
        <v>39.1</v>
      </c>
      <c r="K533" s="2">
        <v>26.91</v>
      </c>
      <c r="L533" s="4">
        <v>18.05</v>
      </c>
      <c r="M533" s="3">
        <v>45.33</v>
      </c>
      <c r="N533" s="4">
        <v>31.19</v>
      </c>
      <c r="O533" s="4">
        <v>20.92</v>
      </c>
      <c r="P533" s="4">
        <f>IF('Data 1Q Ahead Without Spaces'!T533&lt;5,0,IF('Data 1Q Ahead Without Spaces'!T533&lt;8,1,IF('Data 1Q Ahead Without Spaces'!T533&lt;11,2,IF('Data 1Q Ahead Without Spaces'!T533&lt;14,3,4))))</f>
        <v>1</v>
      </c>
      <c r="Q533" s="7">
        <v>161894.12729999999</v>
      </c>
      <c r="R533" s="7">
        <f>VLOOKUP('Data 1Q Ahead Without Spaces'!W533,Industry!$A$1:$B$9,2,FALSE)</f>
        <v>2</v>
      </c>
    </row>
    <row r="534" spans="1:18" ht="28.5" customHeight="1" thickBot="1" x14ac:dyDescent="0.4">
      <c r="A534" s="7">
        <f>IF('Data 1Q Ahead Without Spaces'!A534='Data 1Q Ahead Without Spaces'!A533,A533,A533+1)</f>
        <v>14</v>
      </c>
      <c r="B534" s="2">
        <v>0.52</v>
      </c>
      <c r="C534" s="2">
        <v>2.61</v>
      </c>
      <c r="D534" s="2">
        <v>0.84</v>
      </c>
      <c r="E534" s="2">
        <v>12.89</v>
      </c>
      <c r="F534" s="2">
        <v>10.5</v>
      </c>
      <c r="G534" s="2">
        <v>7.2</v>
      </c>
      <c r="H534" s="2">
        <v>396</v>
      </c>
      <c r="I534" s="2">
        <v>43.69</v>
      </c>
      <c r="J534" s="2">
        <v>42.27</v>
      </c>
      <c r="K534" s="2">
        <v>28.73</v>
      </c>
      <c r="L534" s="4">
        <v>18.579999999999998</v>
      </c>
      <c r="M534" s="3">
        <v>47.13</v>
      </c>
      <c r="N534" s="4">
        <v>32.03</v>
      </c>
      <c r="O534" s="4">
        <v>20.71</v>
      </c>
      <c r="P534" s="4">
        <f>IF('Data 1Q Ahead Without Spaces'!T534&lt;5,0,IF('Data 1Q Ahead Without Spaces'!T534&lt;8,1,IF('Data 1Q Ahead Without Spaces'!T534&lt;11,2,IF('Data 1Q Ahead Without Spaces'!T534&lt;14,3,4))))</f>
        <v>1</v>
      </c>
      <c r="Q534" s="7">
        <v>135905.57279999999</v>
      </c>
      <c r="R534" s="7">
        <f>VLOOKUP('Data 1Q Ahead Without Spaces'!W534,Industry!$A$1:$B$9,2,FALSE)</f>
        <v>2</v>
      </c>
    </row>
    <row r="535" spans="1:18" ht="28.5" customHeight="1" thickBot="1" x14ac:dyDescent="0.4">
      <c r="A535" s="7">
        <f>IF('Data 1Q Ahead Without Spaces'!A535='Data 1Q Ahead Without Spaces'!A534,A534,A534+1)</f>
        <v>14</v>
      </c>
      <c r="B535" s="2">
        <v>0.63</v>
      </c>
      <c r="C535" s="2">
        <v>2.6</v>
      </c>
      <c r="D535" s="2">
        <v>1</v>
      </c>
      <c r="E535" s="2">
        <v>16.190000000000001</v>
      </c>
      <c r="F535" s="2">
        <v>15.15</v>
      </c>
      <c r="G535" s="2">
        <v>10.49</v>
      </c>
      <c r="H535" s="2">
        <v>390</v>
      </c>
      <c r="I535" s="2">
        <v>44.81</v>
      </c>
      <c r="J535" s="2">
        <v>40.090000000000003</v>
      </c>
      <c r="K535" s="2">
        <v>27.33</v>
      </c>
      <c r="L535" s="4">
        <v>18.059999999999999</v>
      </c>
      <c r="M535" s="3">
        <v>46.69</v>
      </c>
      <c r="N535" s="4">
        <v>31.83</v>
      </c>
      <c r="O535" s="4">
        <v>21.04</v>
      </c>
      <c r="P535" s="4">
        <f>IF('Data 1Q Ahead Without Spaces'!T535&lt;5,0,IF('Data 1Q Ahead Without Spaces'!T535&lt;8,1,IF('Data 1Q Ahead Without Spaces'!T535&lt;11,2,IF('Data 1Q Ahead Without Spaces'!T535&lt;14,3,4))))</f>
        <v>1</v>
      </c>
      <c r="Q535" s="7">
        <v>163923</v>
      </c>
      <c r="R535" s="7">
        <f>VLOOKUP('Data 1Q Ahead Without Spaces'!W535,Industry!$A$1:$B$9,2,FALSE)</f>
        <v>2</v>
      </c>
    </row>
    <row r="536" spans="1:18" ht="28.5" customHeight="1" thickBot="1" x14ac:dyDescent="0.4">
      <c r="A536" s="7">
        <f>IF('Data 1Q Ahead Without Spaces'!A536='Data 1Q Ahead Without Spaces'!A535,A535,A535+1)</f>
        <v>14</v>
      </c>
      <c r="B536" s="2">
        <v>0.59</v>
      </c>
      <c r="C536" s="2">
        <v>2.4300000000000002</v>
      </c>
      <c r="D536" s="2">
        <v>0.9</v>
      </c>
      <c r="E536" s="2">
        <v>17.22</v>
      </c>
      <c r="F536" s="2">
        <v>16.02</v>
      </c>
      <c r="G536" s="2">
        <v>12.88</v>
      </c>
      <c r="H536" s="2">
        <v>378</v>
      </c>
      <c r="I536" s="2">
        <v>43.48</v>
      </c>
      <c r="J536" s="2">
        <v>38.6</v>
      </c>
      <c r="K536" s="2">
        <v>26.04</v>
      </c>
      <c r="L536" s="4">
        <v>16.88</v>
      </c>
      <c r="M536" s="3">
        <v>48.24</v>
      </c>
      <c r="N536" s="4">
        <v>32.54</v>
      </c>
      <c r="O536" s="4">
        <v>21.1</v>
      </c>
      <c r="P536" s="4">
        <f>IF('Data 1Q Ahead Without Spaces'!T536&lt;5,0,IF('Data 1Q Ahead Without Spaces'!T536&lt;8,1,IF('Data 1Q Ahead Without Spaces'!T536&lt;11,2,IF('Data 1Q Ahead Without Spaces'!T536&lt;14,3,4))))</f>
        <v>1</v>
      </c>
      <c r="Q536" s="7">
        <v>169568.8413</v>
      </c>
      <c r="R536" s="7">
        <f>VLOOKUP('Data 1Q Ahead Without Spaces'!W536,Industry!$A$1:$B$9,2,FALSE)</f>
        <v>2</v>
      </c>
    </row>
    <row r="537" spans="1:18" ht="28.5" customHeight="1" thickBot="1" x14ac:dyDescent="0.4">
      <c r="A537" s="7">
        <f>IF('Data 1Q Ahead Without Spaces'!A537='Data 1Q Ahead Without Spaces'!A536,A536,A536+1)</f>
        <v>14</v>
      </c>
      <c r="B537" s="2">
        <v>0.7</v>
      </c>
      <c r="C537" s="2">
        <v>2.6</v>
      </c>
      <c r="D537" s="2">
        <v>1.06</v>
      </c>
      <c r="E537" s="2">
        <v>12.32</v>
      </c>
      <c r="F537" s="2">
        <v>11.31</v>
      </c>
      <c r="G537" s="2">
        <v>8.18</v>
      </c>
      <c r="H537" s="2">
        <v>381</v>
      </c>
      <c r="I537" s="2">
        <v>44.72</v>
      </c>
      <c r="J537" s="2">
        <v>37.85</v>
      </c>
      <c r="K537" s="2">
        <v>25.69</v>
      </c>
      <c r="L537" s="4">
        <v>17.02</v>
      </c>
      <c r="M537" s="3">
        <v>47.32</v>
      </c>
      <c r="N537" s="4">
        <v>32.119999999999997</v>
      </c>
      <c r="O537" s="4">
        <v>21.28</v>
      </c>
      <c r="P537" s="4">
        <f>IF('Data 1Q Ahead Without Spaces'!T537&lt;5,0,IF('Data 1Q Ahead Without Spaces'!T537&lt;8,1,IF('Data 1Q Ahead Without Spaces'!T537&lt;11,2,IF('Data 1Q Ahead Without Spaces'!T537&lt;14,3,4))))</f>
        <v>1</v>
      </c>
      <c r="Q537" s="7">
        <v>171798.12330000001</v>
      </c>
      <c r="R537" s="7">
        <f>VLOOKUP('Data 1Q Ahead Without Spaces'!W537,Industry!$A$1:$B$9,2,FALSE)</f>
        <v>2</v>
      </c>
    </row>
    <row r="538" spans="1:18" ht="28.5" customHeight="1" thickBot="1" x14ac:dyDescent="0.4">
      <c r="A538" s="7">
        <f>IF('Data 1Q Ahead Without Spaces'!A538='Data 1Q Ahead Without Spaces'!A537,A537,A537+1)</f>
        <v>14</v>
      </c>
      <c r="B538" s="2">
        <v>0.22</v>
      </c>
      <c r="C538" s="2">
        <v>2.5099999999999998</v>
      </c>
      <c r="D538" s="2">
        <v>0.34</v>
      </c>
      <c r="E538" s="2">
        <v>13.54</v>
      </c>
      <c r="F538" s="2">
        <v>11.84</v>
      </c>
      <c r="G538" s="2">
        <v>7.6</v>
      </c>
      <c r="H538" s="2">
        <v>373</v>
      </c>
      <c r="I538" s="2">
        <v>43.71</v>
      </c>
      <c r="J538" s="2">
        <v>38</v>
      </c>
      <c r="K538" s="2">
        <v>26.05</v>
      </c>
      <c r="L538" s="4">
        <v>16.7</v>
      </c>
      <c r="M538" s="3">
        <v>45.86</v>
      </c>
      <c r="N538" s="4">
        <v>31.44</v>
      </c>
      <c r="O538" s="4">
        <v>20.16</v>
      </c>
      <c r="P538" s="4">
        <f>IF('Data 1Q Ahead Without Spaces'!T538&lt;5,0,IF('Data 1Q Ahead Without Spaces'!T538&lt;8,1,IF('Data 1Q Ahead Without Spaces'!T538&lt;11,2,IF('Data 1Q Ahead Without Spaces'!T538&lt;14,3,4))))</f>
        <v>1</v>
      </c>
      <c r="Q538" s="7">
        <v>182959.9522</v>
      </c>
      <c r="R538" s="7">
        <f>VLOOKUP('Data 1Q Ahead Without Spaces'!W538,Industry!$A$1:$B$9,2,FALSE)</f>
        <v>2</v>
      </c>
    </row>
    <row r="539" spans="1:18" ht="28.5" customHeight="1" thickBot="1" x14ac:dyDescent="0.4">
      <c r="A539" s="7">
        <f>IF('Data 1Q Ahead Without Spaces'!A539='Data 1Q Ahead Without Spaces'!A538,A538,A538+1)</f>
        <v>14</v>
      </c>
      <c r="B539" s="2">
        <v>0.23</v>
      </c>
      <c r="C539" s="2">
        <v>2.75</v>
      </c>
      <c r="D539" s="2">
        <v>0.34</v>
      </c>
      <c r="E539" s="2">
        <v>15.21</v>
      </c>
      <c r="F539" s="2">
        <v>14.32</v>
      </c>
      <c r="G539" s="2">
        <v>10.43</v>
      </c>
      <c r="H539" s="2">
        <v>371</v>
      </c>
      <c r="I539" s="2">
        <v>43.87</v>
      </c>
      <c r="J539" s="2">
        <v>38.01</v>
      </c>
      <c r="K539" s="2">
        <v>25.55</v>
      </c>
      <c r="L539" s="4">
        <v>16.8</v>
      </c>
      <c r="M539" s="3">
        <v>48.75</v>
      </c>
      <c r="N539" s="4">
        <v>32.770000000000003</v>
      </c>
      <c r="O539" s="4">
        <v>21.55</v>
      </c>
      <c r="P539" s="4">
        <f>IF('Data 1Q Ahead Without Spaces'!T539&lt;5,0,IF('Data 1Q Ahead Without Spaces'!T539&lt;8,1,IF('Data 1Q Ahead Without Spaces'!T539&lt;11,2,IF('Data 1Q Ahead Without Spaces'!T539&lt;14,3,4))))</f>
        <v>1</v>
      </c>
      <c r="Q539" s="7">
        <v>182477.05960000001</v>
      </c>
      <c r="R539" s="7">
        <f>VLOOKUP('Data 1Q Ahead Without Spaces'!W539,Industry!$A$1:$B$9,2,FALSE)</f>
        <v>2</v>
      </c>
    </row>
    <row r="540" spans="1:18" ht="28.5" customHeight="1" thickBot="1" x14ac:dyDescent="0.4">
      <c r="A540" s="7">
        <f>IF('Data 1Q Ahead Without Spaces'!A540='Data 1Q Ahead Without Spaces'!A539,A539,A539+1)</f>
        <v>14</v>
      </c>
      <c r="B540" s="2">
        <v>0.14000000000000001</v>
      </c>
      <c r="C540" s="2">
        <v>2.6</v>
      </c>
      <c r="D540" s="2">
        <v>0.22</v>
      </c>
      <c r="E540" s="2">
        <v>16.61</v>
      </c>
      <c r="F540" s="2">
        <v>15.74</v>
      </c>
      <c r="G540" s="2">
        <v>12.04</v>
      </c>
      <c r="H540" s="2">
        <v>356</v>
      </c>
      <c r="I540" s="2">
        <v>43.78</v>
      </c>
      <c r="J540" s="2">
        <v>39.93</v>
      </c>
      <c r="K540" s="2">
        <v>27.25</v>
      </c>
      <c r="L540" s="4">
        <v>17.579999999999998</v>
      </c>
      <c r="M540" s="3">
        <v>46.53</v>
      </c>
      <c r="N540" s="4">
        <v>31.75</v>
      </c>
      <c r="O540" s="4">
        <v>20.49</v>
      </c>
      <c r="P540" s="4">
        <f>IF('Data 1Q Ahead Without Spaces'!T540&lt;5,0,IF('Data 1Q Ahead Without Spaces'!T540&lt;8,1,IF('Data 1Q Ahead Without Spaces'!T540&lt;11,2,IF('Data 1Q Ahead Without Spaces'!T540&lt;14,3,4))))</f>
        <v>1</v>
      </c>
      <c r="Q540" s="7">
        <v>204710.4253</v>
      </c>
      <c r="R540" s="7">
        <f>VLOOKUP('Data 1Q Ahead Without Spaces'!W540,Industry!$A$1:$B$9,2,FALSE)</f>
        <v>2</v>
      </c>
    </row>
    <row r="541" spans="1:18" ht="28.5" customHeight="1" thickBot="1" x14ac:dyDescent="0.4">
      <c r="A541" s="7">
        <f>IF('Data 1Q Ahead Without Spaces'!A541='Data 1Q Ahead Without Spaces'!A540,A540,A540+1)</f>
        <v>14</v>
      </c>
      <c r="B541" s="2">
        <v>0.13</v>
      </c>
      <c r="C541" s="2">
        <v>2.5099999999999998</v>
      </c>
      <c r="D541" s="2">
        <v>0.2</v>
      </c>
      <c r="E541" s="2">
        <v>14.98</v>
      </c>
      <c r="F541" s="2">
        <v>14.16</v>
      </c>
      <c r="G541" s="2">
        <v>10.51</v>
      </c>
      <c r="H541" s="2">
        <v>340</v>
      </c>
      <c r="I541" s="2">
        <v>44.4</v>
      </c>
      <c r="J541" s="2">
        <v>40.6</v>
      </c>
      <c r="K541" s="2">
        <v>27.69</v>
      </c>
      <c r="L541" s="4">
        <v>18.12</v>
      </c>
      <c r="M541" s="3">
        <v>46.65</v>
      </c>
      <c r="N541" s="4">
        <v>31.81</v>
      </c>
      <c r="O541" s="4">
        <v>20.82</v>
      </c>
      <c r="P541" s="4">
        <f>IF('Data 1Q Ahead Without Spaces'!T541&lt;5,0,IF('Data 1Q Ahead Without Spaces'!T541&lt;8,1,IF('Data 1Q Ahead Without Spaces'!T541&lt;11,2,IF('Data 1Q Ahead Without Spaces'!T541&lt;14,3,4))))</f>
        <v>1</v>
      </c>
      <c r="Q541" s="7">
        <v>185434.59940000001</v>
      </c>
      <c r="R541" s="7">
        <f>VLOOKUP('Data 1Q Ahead Without Spaces'!W541,Industry!$A$1:$B$9,2,FALSE)</f>
        <v>2</v>
      </c>
    </row>
    <row r="542" spans="1:18" ht="28.5" customHeight="1" thickBot="1" x14ac:dyDescent="0.4">
      <c r="A542" s="7">
        <f>IF('Data 1Q Ahead Without Spaces'!A542='Data 1Q Ahead Without Spaces'!A541,A541,A541+1)</f>
        <v>14</v>
      </c>
      <c r="B542" s="2">
        <v>0.19</v>
      </c>
      <c r="C542" s="2">
        <v>2.4700000000000002</v>
      </c>
      <c r="D542" s="2">
        <v>0.28000000000000003</v>
      </c>
      <c r="E542" s="2">
        <v>13.06</v>
      </c>
      <c r="F542" s="2">
        <v>11.56</v>
      </c>
      <c r="G542" s="2">
        <v>8.77</v>
      </c>
      <c r="H542" s="2">
        <v>347</v>
      </c>
      <c r="I542" s="2">
        <v>44.32</v>
      </c>
      <c r="J542" s="2">
        <v>39.76</v>
      </c>
      <c r="K542" s="2">
        <v>26.93</v>
      </c>
      <c r="L542" s="4">
        <v>17.7</v>
      </c>
      <c r="M542" s="3">
        <v>47.62</v>
      </c>
      <c r="N542" s="4">
        <v>32.26</v>
      </c>
      <c r="O542" s="4">
        <v>21.2</v>
      </c>
      <c r="P542" s="4">
        <f>IF('Data 1Q Ahead Without Spaces'!T542&lt;5,0,IF('Data 1Q Ahead Without Spaces'!T542&lt;8,1,IF('Data 1Q Ahead Without Spaces'!T542&lt;11,2,IF('Data 1Q Ahead Without Spaces'!T542&lt;14,3,4))))</f>
        <v>1</v>
      </c>
      <c r="Q542" s="7">
        <v>187173.326</v>
      </c>
      <c r="R542" s="7">
        <f>VLOOKUP('Data 1Q Ahead Without Spaces'!W542,Industry!$A$1:$B$9,2,FALSE)</f>
        <v>2</v>
      </c>
    </row>
    <row r="543" spans="1:18" ht="28.5" customHeight="1" thickBot="1" x14ac:dyDescent="0.4">
      <c r="A543" s="7">
        <f>IF('Data 1Q Ahead Without Spaces'!A543='Data 1Q Ahead Without Spaces'!A542,A542,A542+1)</f>
        <v>14</v>
      </c>
      <c r="B543" s="2">
        <v>0.15</v>
      </c>
      <c r="C543" s="2">
        <v>2.57</v>
      </c>
      <c r="D543" s="2">
        <v>0.21</v>
      </c>
      <c r="E543" s="2">
        <v>15.35</v>
      </c>
      <c r="F543" s="2">
        <v>14</v>
      </c>
      <c r="G543" s="2">
        <v>10.81</v>
      </c>
      <c r="H543" s="2">
        <v>321</v>
      </c>
      <c r="I543" s="2">
        <v>45.25</v>
      </c>
      <c r="J543" s="2">
        <v>35.42</v>
      </c>
      <c r="K543" s="2">
        <v>24.04</v>
      </c>
      <c r="L543" s="4">
        <v>16.09</v>
      </c>
      <c r="M543" s="3">
        <v>47.35</v>
      </c>
      <c r="N543" s="4">
        <v>32.14</v>
      </c>
      <c r="O543" s="4">
        <v>21.52</v>
      </c>
      <c r="P543" s="4">
        <f>IF('Data 1Q Ahead Without Spaces'!T543&lt;5,0,IF('Data 1Q Ahead Without Spaces'!T543&lt;8,1,IF('Data 1Q Ahead Without Spaces'!T543&lt;11,2,IF('Data 1Q Ahead Without Spaces'!T543&lt;14,3,4))))</f>
        <v>1</v>
      </c>
      <c r="Q543" s="7">
        <v>196001.37</v>
      </c>
      <c r="R543" s="7">
        <f>VLOOKUP('Data 1Q Ahead Without Spaces'!W543,Industry!$A$1:$B$9,2,FALSE)</f>
        <v>2</v>
      </c>
    </row>
    <row r="544" spans="1:18" ht="28.5" customHeight="1" thickBot="1" x14ac:dyDescent="0.4">
      <c r="A544" s="7">
        <f>IF('Data 1Q Ahead Without Spaces'!A544='Data 1Q Ahead Without Spaces'!A543,A543,A543+1)</f>
        <v>14</v>
      </c>
      <c r="B544" s="2">
        <v>0.19</v>
      </c>
      <c r="C544" s="2">
        <v>2.7</v>
      </c>
      <c r="D544" s="2">
        <v>0.27</v>
      </c>
      <c r="E544" s="2">
        <v>15.67</v>
      </c>
      <c r="F544" s="2">
        <v>14.86</v>
      </c>
      <c r="G544" s="2">
        <v>11.52</v>
      </c>
      <c r="H544" s="2">
        <v>343</v>
      </c>
      <c r="I544" s="2">
        <v>44.38</v>
      </c>
      <c r="J544" s="2">
        <v>41.93</v>
      </c>
      <c r="K544" s="2">
        <v>28.11</v>
      </c>
      <c r="L544" s="4">
        <v>18.690000000000001</v>
      </c>
      <c r="M544" s="3">
        <v>49.16</v>
      </c>
      <c r="N544" s="4">
        <v>32.96</v>
      </c>
      <c r="O544" s="4">
        <v>21.92</v>
      </c>
      <c r="P544" s="4">
        <f>IF('Data 1Q Ahead Without Spaces'!T544&lt;5,0,IF('Data 1Q Ahead Without Spaces'!T544&lt;8,1,IF('Data 1Q Ahead Without Spaces'!T544&lt;11,2,IF('Data 1Q Ahead Without Spaces'!T544&lt;14,3,4))))</f>
        <v>1</v>
      </c>
      <c r="Q544" s="7">
        <v>203353.5392</v>
      </c>
      <c r="R544" s="7">
        <f>VLOOKUP('Data 1Q Ahead Without Spaces'!W544,Industry!$A$1:$B$9,2,FALSE)</f>
        <v>2</v>
      </c>
    </row>
    <row r="545" spans="1:18" ht="28.5" customHeight="1" thickBot="1" x14ac:dyDescent="0.4">
      <c r="A545" s="7">
        <f>IF('Data 1Q Ahead Without Spaces'!A545='Data 1Q Ahead Without Spaces'!A544,A544,A544+1)</f>
        <v>14</v>
      </c>
      <c r="B545" s="2">
        <v>0.18</v>
      </c>
      <c r="C545" s="2">
        <v>2.62</v>
      </c>
      <c r="D545" s="2">
        <v>0.26</v>
      </c>
      <c r="E545" s="2">
        <v>14.6</v>
      </c>
      <c r="F545" s="2">
        <v>13.8</v>
      </c>
      <c r="G545" s="2">
        <v>10.73</v>
      </c>
      <c r="H545" s="2">
        <v>343</v>
      </c>
      <c r="I545" s="2">
        <v>45.49</v>
      </c>
      <c r="J545" s="2">
        <v>40.44</v>
      </c>
      <c r="K545" s="2">
        <v>27.45</v>
      </c>
      <c r="L545" s="4">
        <v>18.48</v>
      </c>
      <c r="M545" s="3">
        <v>47.32</v>
      </c>
      <c r="N545" s="4">
        <v>32.119999999999997</v>
      </c>
      <c r="O545" s="4">
        <v>21.62</v>
      </c>
      <c r="P545" s="4">
        <f>IF('Data 1Q Ahead Without Spaces'!T545&lt;5,0,IF('Data 1Q Ahead Without Spaces'!T545&lt;8,1,IF('Data 1Q Ahead Without Spaces'!T545&lt;11,2,IF('Data 1Q Ahead Without Spaces'!T545&lt;14,3,4))))</f>
        <v>1</v>
      </c>
      <c r="Q545" s="7">
        <v>188133.40890000001</v>
      </c>
      <c r="R545" s="7">
        <f>VLOOKUP('Data 1Q Ahead Without Spaces'!W545,Industry!$A$1:$B$9,2,FALSE)</f>
        <v>2</v>
      </c>
    </row>
    <row r="546" spans="1:18" ht="28.5" customHeight="1" thickBot="1" x14ac:dyDescent="0.4">
      <c r="A546" s="7">
        <f>IF('Data 1Q Ahead Without Spaces'!A546='Data 1Q Ahead Without Spaces'!A545,A545,A545+1)</f>
        <v>14</v>
      </c>
      <c r="B546" s="2">
        <v>0.03</v>
      </c>
      <c r="C546" s="2">
        <v>2.77</v>
      </c>
      <c r="D546" s="2">
        <v>0.04</v>
      </c>
      <c r="E546" s="2">
        <v>9.86</v>
      </c>
      <c r="F546" s="2">
        <v>8.51</v>
      </c>
      <c r="G546" s="2">
        <v>6.08</v>
      </c>
      <c r="H546" s="2">
        <v>353</v>
      </c>
      <c r="I546" s="2">
        <v>42.53</v>
      </c>
      <c r="J546" s="2">
        <v>44.04</v>
      </c>
      <c r="K546" s="2">
        <v>29.12</v>
      </c>
      <c r="L546" s="4">
        <v>18.82</v>
      </c>
      <c r="M546" s="3">
        <v>51.22</v>
      </c>
      <c r="N546" s="4">
        <v>33.869999999999997</v>
      </c>
      <c r="O546" s="4">
        <v>21.89</v>
      </c>
      <c r="P546" s="4">
        <f>IF('Data 1Q Ahead Without Spaces'!T546&lt;5,0,IF('Data 1Q Ahead Without Spaces'!T546&lt;8,1,IF('Data 1Q Ahead Without Spaces'!T546&lt;11,2,IF('Data 1Q Ahead Without Spaces'!T546&lt;14,3,4))))</f>
        <v>1</v>
      </c>
      <c r="Q546" s="7">
        <v>187255.5331</v>
      </c>
      <c r="R546" s="7">
        <f>VLOOKUP('Data 1Q Ahead Without Spaces'!W546,Industry!$A$1:$B$9,2,FALSE)</f>
        <v>2</v>
      </c>
    </row>
    <row r="547" spans="1:18" ht="28.5" customHeight="1" thickBot="1" x14ac:dyDescent="0.4">
      <c r="A547" s="7">
        <f>IF('Data 1Q Ahead Without Spaces'!A547='Data 1Q Ahead Without Spaces'!A546,A546,A546+1)</f>
        <v>14</v>
      </c>
      <c r="B547" s="2">
        <v>0.45</v>
      </c>
      <c r="C547" s="2">
        <v>2.8</v>
      </c>
      <c r="D547" s="2">
        <v>0.64</v>
      </c>
      <c r="E547" s="2">
        <v>13.91</v>
      </c>
      <c r="F547" s="2">
        <v>13.05</v>
      </c>
      <c r="G547" s="2">
        <v>9.83</v>
      </c>
      <c r="H547" s="2">
        <v>309</v>
      </c>
      <c r="I547" s="2">
        <v>41.88</v>
      </c>
      <c r="J547" s="2">
        <v>43.46</v>
      </c>
      <c r="K547" s="2">
        <v>28.37</v>
      </c>
      <c r="L547" s="4">
        <v>18.28</v>
      </c>
      <c r="M547" s="3">
        <v>53.15</v>
      </c>
      <c r="N547" s="4">
        <v>34.71</v>
      </c>
      <c r="O547" s="4">
        <v>22.36</v>
      </c>
      <c r="P547" s="4">
        <f>IF('Data 1Q Ahead Without Spaces'!T547&lt;5,0,IF('Data 1Q Ahead Without Spaces'!T547&lt;8,1,IF('Data 1Q Ahead Without Spaces'!T547&lt;11,2,IF('Data 1Q Ahead Without Spaces'!T547&lt;14,3,4))))</f>
        <v>1</v>
      </c>
      <c r="Q547" s="7">
        <v>195964.65</v>
      </c>
      <c r="R547" s="7">
        <f>VLOOKUP('Data 1Q Ahead Without Spaces'!W547,Industry!$A$1:$B$9,2,FALSE)</f>
        <v>2</v>
      </c>
    </row>
    <row r="548" spans="1:18" ht="28.5" customHeight="1" thickBot="1" x14ac:dyDescent="0.4">
      <c r="A548" s="7">
        <f>IF('Data 1Q Ahead Without Spaces'!A548='Data 1Q Ahead Without Spaces'!A547,A547,A547+1)</f>
        <v>14</v>
      </c>
      <c r="B548" s="2">
        <v>0.28000000000000003</v>
      </c>
      <c r="C548" s="2">
        <v>2.82</v>
      </c>
      <c r="D548" s="2">
        <v>0.39</v>
      </c>
      <c r="E548" s="2">
        <v>17.25</v>
      </c>
      <c r="F548" s="2">
        <v>16.32</v>
      </c>
      <c r="G548" s="2">
        <v>12.93</v>
      </c>
      <c r="H548" s="2">
        <v>278</v>
      </c>
      <c r="I548" s="2">
        <v>41.56</v>
      </c>
      <c r="J548" s="2">
        <v>39.79</v>
      </c>
      <c r="K548" s="2">
        <v>26.13</v>
      </c>
      <c r="L548" s="4">
        <v>16.61</v>
      </c>
      <c r="M548" s="3">
        <v>52.28</v>
      </c>
      <c r="N548" s="4">
        <v>34.33</v>
      </c>
      <c r="O548" s="4">
        <v>21.83</v>
      </c>
      <c r="P548" s="4">
        <f>IF('Data 1Q Ahead Without Spaces'!T548&lt;5,0,IF('Data 1Q Ahead Without Spaces'!T548&lt;8,1,IF('Data 1Q Ahead Without Spaces'!T548&lt;11,2,IF('Data 1Q Ahead Without Spaces'!T548&lt;14,3,4))))</f>
        <v>1</v>
      </c>
      <c r="Q548" s="7">
        <v>212624.34280000001</v>
      </c>
      <c r="R548" s="7">
        <f>VLOOKUP('Data 1Q Ahead Without Spaces'!W548,Industry!$A$1:$B$9,2,FALSE)</f>
        <v>2</v>
      </c>
    </row>
    <row r="549" spans="1:18" ht="28.5" customHeight="1" thickBot="1" x14ac:dyDescent="0.4">
      <c r="A549" s="7">
        <f>IF('Data 1Q Ahead Without Spaces'!A549='Data 1Q Ahead Without Spaces'!A548,A548,A548+1)</f>
        <v>14</v>
      </c>
      <c r="B549" s="2">
        <v>1.06</v>
      </c>
      <c r="C549" s="2">
        <v>3.2</v>
      </c>
      <c r="D549" s="2">
        <v>1.5</v>
      </c>
      <c r="E549" s="2">
        <v>16.649999999999999</v>
      </c>
      <c r="F549" s="2">
        <v>15.13</v>
      </c>
      <c r="G549" s="2">
        <v>12.08</v>
      </c>
      <c r="H549" s="2">
        <v>278</v>
      </c>
      <c r="I549" s="2">
        <v>39.1</v>
      </c>
      <c r="J549" s="2">
        <v>43.32</v>
      </c>
      <c r="K549" s="2">
        <v>27.43</v>
      </c>
      <c r="L549" s="4">
        <v>17.02</v>
      </c>
      <c r="M549" s="3">
        <v>57.95</v>
      </c>
      <c r="N549" s="4">
        <v>36.69</v>
      </c>
      <c r="O549" s="4">
        <v>22.76</v>
      </c>
      <c r="P549" s="4">
        <f>IF('Data 1Q Ahead Without Spaces'!T549&lt;5,0,IF('Data 1Q Ahead Without Spaces'!T549&lt;8,1,IF('Data 1Q Ahead Without Spaces'!T549&lt;11,2,IF('Data 1Q Ahead Without Spaces'!T549&lt;14,3,4))))</f>
        <v>1</v>
      </c>
      <c r="Q549" s="7">
        <v>209196.43599999999</v>
      </c>
      <c r="R549" s="7">
        <f>VLOOKUP('Data 1Q Ahead Without Spaces'!W549,Industry!$A$1:$B$9,2,FALSE)</f>
        <v>2</v>
      </c>
    </row>
    <row r="550" spans="1:18" ht="28.5" customHeight="1" thickBot="1" x14ac:dyDescent="0.4">
      <c r="A550" s="7">
        <f>IF('Data 1Q Ahead Without Spaces'!A550='Data 1Q Ahead Without Spaces'!A549,A549,A549+1)</f>
        <v>14</v>
      </c>
      <c r="B550" s="2">
        <v>0.92</v>
      </c>
      <c r="C550" s="2">
        <v>3.3</v>
      </c>
      <c r="D550" s="2">
        <v>1.33</v>
      </c>
      <c r="E550" s="2">
        <v>9.73</v>
      </c>
      <c r="F550" s="2">
        <v>7.61</v>
      </c>
      <c r="G550" s="2">
        <v>5.48</v>
      </c>
      <c r="H550" s="2">
        <v>335</v>
      </c>
      <c r="I550" s="2">
        <v>38.630000000000003</v>
      </c>
      <c r="J550" s="2">
        <v>44.34</v>
      </c>
      <c r="K550" s="2">
        <v>27.72</v>
      </c>
      <c r="L550" s="4">
        <v>17.21</v>
      </c>
      <c r="M550" s="3">
        <v>59.97</v>
      </c>
      <c r="N550" s="4">
        <v>37.49</v>
      </c>
      <c r="O550" s="4">
        <v>23.28</v>
      </c>
      <c r="P550" s="4">
        <f>IF('Data 1Q Ahead Without Spaces'!T550&lt;5,0,IF('Data 1Q Ahead Without Spaces'!T550&lt;8,1,IF('Data 1Q Ahead Without Spaces'!T550&lt;11,2,IF('Data 1Q Ahead Without Spaces'!T550&lt;14,3,4))))</f>
        <v>1</v>
      </c>
      <c r="Q550" s="7">
        <v>196857.03219999999</v>
      </c>
      <c r="R550" s="7">
        <f>VLOOKUP('Data 1Q Ahead Without Spaces'!W550,Industry!$A$1:$B$9,2,FALSE)</f>
        <v>2</v>
      </c>
    </row>
    <row r="551" spans="1:18" ht="28.5" customHeight="1" thickBot="1" x14ac:dyDescent="0.4">
      <c r="A551" s="7">
        <f>IF('Data 1Q Ahead Without Spaces'!A551='Data 1Q Ahead Without Spaces'!A550,A550,A550+1)</f>
        <v>14</v>
      </c>
      <c r="B551" s="2">
        <v>1.1100000000000001</v>
      </c>
      <c r="C551" s="2">
        <v>3.1</v>
      </c>
      <c r="D551" s="2">
        <v>1.57</v>
      </c>
      <c r="E551" s="2">
        <v>17.37</v>
      </c>
      <c r="F551" s="2">
        <v>15.62</v>
      </c>
      <c r="G551" s="2">
        <v>12.72</v>
      </c>
      <c r="H551" s="2">
        <v>306</v>
      </c>
      <c r="I551" s="2">
        <v>38.69</v>
      </c>
      <c r="J551" s="2">
        <v>43.92</v>
      </c>
      <c r="K551" s="2">
        <v>27.09</v>
      </c>
      <c r="L551" s="4">
        <v>17.079999999999998</v>
      </c>
      <c r="M551" s="3">
        <v>62.15</v>
      </c>
      <c r="N551" s="4">
        <v>38.33</v>
      </c>
      <c r="O551" s="4">
        <v>24.16</v>
      </c>
      <c r="P551" s="4">
        <f>IF('Data 1Q Ahead Without Spaces'!T551&lt;5,0,IF('Data 1Q Ahead Without Spaces'!T551&lt;8,1,IF('Data 1Q Ahead Without Spaces'!T551&lt;11,2,IF('Data 1Q Ahead Without Spaces'!T551&lt;14,3,4))))</f>
        <v>1</v>
      </c>
      <c r="Q551" s="7">
        <v>199329</v>
      </c>
      <c r="R551" s="7">
        <f>VLOOKUP('Data 1Q Ahead Without Spaces'!W551,Industry!$A$1:$B$9,2,FALSE)</f>
        <v>2</v>
      </c>
    </row>
    <row r="552" spans="1:18" ht="28.5" customHeight="1" thickBot="1" x14ac:dyDescent="0.4">
      <c r="A552" s="7">
        <f>IF('Data 1Q Ahead Without Spaces'!A552='Data 1Q Ahead Without Spaces'!A551,A551,A551+1)</f>
        <v>14</v>
      </c>
      <c r="B552" s="2">
        <v>1.29</v>
      </c>
      <c r="C552" s="2">
        <v>3.52</v>
      </c>
      <c r="D552" s="2">
        <v>1.85</v>
      </c>
      <c r="E552" s="2">
        <v>16.66</v>
      </c>
      <c r="F552" s="2">
        <v>14.49</v>
      </c>
      <c r="G552" s="2">
        <v>11.91</v>
      </c>
      <c r="H552" s="2">
        <v>292</v>
      </c>
      <c r="I552" s="2">
        <v>36.770000000000003</v>
      </c>
      <c r="J552" s="2">
        <v>48.29</v>
      </c>
      <c r="K552" s="2">
        <v>28.4</v>
      </c>
      <c r="L552" s="4">
        <v>17.850000000000001</v>
      </c>
      <c r="M552" s="3">
        <v>70.05</v>
      </c>
      <c r="N552" s="4">
        <v>41.2</v>
      </c>
      <c r="O552" s="4">
        <v>25.89</v>
      </c>
      <c r="P552" s="4">
        <f>IF('Data 1Q Ahead Without Spaces'!T552&lt;5,0,IF('Data 1Q Ahead Without Spaces'!T552&lt;8,1,IF('Data 1Q Ahead Without Spaces'!T552&lt;11,2,IF('Data 1Q Ahead Without Spaces'!T552&lt;14,3,4))))</f>
        <v>1</v>
      </c>
      <c r="Q552" s="7">
        <v>182188.0748</v>
      </c>
      <c r="R552" s="7">
        <f>VLOOKUP('Data 1Q Ahead Without Spaces'!W552,Industry!$A$1:$B$9,2,FALSE)</f>
        <v>2</v>
      </c>
    </row>
    <row r="553" spans="1:18" ht="28.5" customHeight="1" thickBot="1" x14ac:dyDescent="0.4">
      <c r="A553" s="7">
        <f>IF('Data 1Q Ahead Without Spaces'!A553='Data 1Q Ahead Without Spaces'!A552,A552,A552+1)</f>
        <v>15</v>
      </c>
      <c r="B553" s="2">
        <v>4.47</v>
      </c>
      <c r="C553" s="2">
        <v>48.03</v>
      </c>
      <c r="D553" s="2">
        <v>27.5</v>
      </c>
      <c r="E553" s="2">
        <v>6.41</v>
      </c>
      <c r="F553" s="2">
        <v>3.5</v>
      </c>
      <c r="G553" s="2">
        <v>3.5</v>
      </c>
      <c r="H553" s="2">
        <v>6.7</v>
      </c>
      <c r="I553" s="2">
        <v>12.53</v>
      </c>
      <c r="J553" s="2">
        <v>216.51</v>
      </c>
      <c r="K553" s="2">
        <v>59.85</v>
      </c>
      <c r="L553" s="4">
        <v>38.36</v>
      </c>
      <c r="M553" s="3">
        <v>261.73</v>
      </c>
      <c r="N553" s="4">
        <v>72.36</v>
      </c>
      <c r="O553" s="4">
        <v>46.37</v>
      </c>
      <c r="P553" s="4">
        <f>IF('Data 1Q Ahead Without Spaces'!T553&lt;5,0,IF('Data 1Q Ahead Without Spaces'!T553&lt;8,1,IF('Data 1Q Ahead Without Spaces'!T553&lt;11,2,IF('Data 1Q Ahead Without Spaces'!T553&lt;14,3,4))))</f>
        <v>2</v>
      </c>
      <c r="Q553" s="7">
        <v>33090.909090000001</v>
      </c>
      <c r="R553" s="7">
        <f>VLOOKUP('Data 1Q Ahead Without Spaces'!W553,Industry!$A$1:$B$9,2,FALSE)</f>
        <v>6</v>
      </c>
    </row>
    <row r="554" spans="1:18" ht="28.5" customHeight="1" thickBot="1" x14ac:dyDescent="0.4">
      <c r="A554" s="7">
        <f>IF('Data 1Q Ahead Without Spaces'!A554='Data 1Q Ahead Without Spaces'!A553,A553,A553+1)</f>
        <v>15</v>
      </c>
      <c r="B554" s="2">
        <v>3.19</v>
      </c>
      <c r="C554" s="2">
        <v>14.53</v>
      </c>
      <c r="D554" s="2">
        <v>7.3</v>
      </c>
      <c r="E554" s="2">
        <v>8.11</v>
      </c>
      <c r="F554" s="2">
        <v>6.2</v>
      </c>
      <c r="G554" s="2">
        <v>5.29</v>
      </c>
      <c r="H554" s="2">
        <v>6.5</v>
      </c>
      <c r="I554" s="2">
        <v>13.42</v>
      </c>
      <c r="J554" s="2">
        <v>193.4</v>
      </c>
      <c r="K554" s="2">
        <v>53.27</v>
      </c>
      <c r="L554" s="4">
        <v>36.799999999999997</v>
      </c>
      <c r="M554" s="3">
        <v>263.08</v>
      </c>
      <c r="N554" s="4">
        <v>72.459999999999994</v>
      </c>
      <c r="O554" s="4">
        <v>50.06</v>
      </c>
      <c r="P554" s="4">
        <f>IF('Data 1Q Ahead Without Spaces'!T554&lt;5,0,IF('Data 1Q Ahead Without Spaces'!T554&lt;8,1,IF('Data 1Q Ahead Without Spaces'!T554&lt;11,2,IF('Data 1Q Ahead Without Spaces'!T554&lt;14,3,4))))</f>
        <v>2</v>
      </c>
      <c r="Q554" s="7">
        <v>24604.545450000001</v>
      </c>
      <c r="R554" s="7">
        <f>VLOOKUP('Data 1Q Ahead Without Spaces'!W554,Industry!$A$1:$B$9,2,FALSE)</f>
        <v>6</v>
      </c>
    </row>
    <row r="555" spans="1:18" ht="28.5" customHeight="1" thickBot="1" x14ac:dyDescent="0.4">
      <c r="A555" s="7">
        <f>IF('Data 1Q Ahead Without Spaces'!A555='Data 1Q Ahead Without Spaces'!A554,A554,A554+1)</f>
        <v>15</v>
      </c>
      <c r="B555" s="2">
        <v>9.8000000000000007</v>
      </c>
      <c r="C555" s="2">
        <v>21.11</v>
      </c>
      <c r="D555" s="2">
        <v>18.670000000000002</v>
      </c>
      <c r="E555" s="2">
        <v>7.08</v>
      </c>
      <c r="F555" s="2">
        <v>1.82</v>
      </c>
      <c r="G555" s="2">
        <v>3.72</v>
      </c>
      <c r="H555" s="2">
        <v>14.6</v>
      </c>
      <c r="I555" s="2">
        <v>5.91</v>
      </c>
      <c r="J555" s="2">
        <v>146.15</v>
      </c>
      <c r="K555" s="2">
        <v>29.74</v>
      </c>
      <c r="L555" s="4">
        <v>23.43</v>
      </c>
      <c r="M555" s="3">
        <v>391.46</v>
      </c>
      <c r="N555" s="4">
        <v>79.650000000000006</v>
      </c>
      <c r="O555" s="4">
        <v>62.75</v>
      </c>
      <c r="P555" s="4">
        <f>IF('Data 1Q Ahead Without Spaces'!T555&lt;5,0,IF('Data 1Q Ahead Without Spaces'!T555&lt;8,1,IF('Data 1Q Ahead Without Spaces'!T555&lt;11,2,IF('Data 1Q Ahead Without Spaces'!T555&lt;14,3,4))))</f>
        <v>2</v>
      </c>
      <c r="Q555" s="7">
        <v>23453.63636</v>
      </c>
      <c r="R555" s="7">
        <f>VLOOKUP('Data 1Q Ahead Without Spaces'!W555,Industry!$A$1:$B$9,2,FALSE)</f>
        <v>6</v>
      </c>
    </row>
    <row r="556" spans="1:18" ht="28.5" customHeight="1" thickBot="1" x14ac:dyDescent="0.4">
      <c r="A556" s="7">
        <f>IF('Data 1Q Ahead Without Spaces'!A556='Data 1Q Ahead Without Spaces'!A555,A555,A555+1)</f>
        <v>15</v>
      </c>
      <c r="B556" s="2">
        <v>6.6</v>
      </c>
      <c r="C556" s="2">
        <v>14.02</v>
      </c>
      <c r="D556" s="2">
        <v>12.37</v>
      </c>
      <c r="E556" s="2">
        <v>6.72</v>
      </c>
      <c r="F556" s="2">
        <v>2.16</v>
      </c>
      <c r="G556" s="2">
        <v>3.24</v>
      </c>
      <c r="H556" s="2">
        <v>17.899999999999999</v>
      </c>
      <c r="I556" s="2">
        <v>6.33</v>
      </c>
      <c r="J556" s="2">
        <v>129.72999999999999</v>
      </c>
      <c r="K556" s="2">
        <v>28.26</v>
      </c>
      <c r="L556" s="4">
        <v>21.66</v>
      </c>
      <c r="M556" s="3">
        <v>359.03</v>
      </c>
      <c r="N556" s="4">
        <v>78.209999999999994</v>
      </c>
      <c r="O556" s="4">
        <v>59.95</v>
      </c>
      <c r="P556" s="4">
        <f>IF('Data 1Q Ahead Without Spaces'!T556&lt;5,0,IF('Data 1Q Ahead Without Spaces'!T556&lt;8,1,IF('Data 1Q Ahead Without Spaces'!T556&lt;11,2,IF('Data 1Q Ahead Without Spaces'!T556&lt;14,3,4))))</f>
        <v>2</v>
      </c>
      <c r="Q556" s="7">
        <v>22474.545450000001</v>
      </c>
      <c r="R556" s="7">
        <f>VLOOKUP('Data 1Q Ahead Without Spaces'!W556,Industry!$A$1:$B$9,2,FALSE)</f>
        <v>6</v>
      </c>
    </row>
    <row r="557" spans="1:18" ht="28.5" customHeight="1" thickBot="1" x14ac:dyDescent="0.4">
      <c r="A557" s="7">
        <f>IF('Data 1Q Ahead Without Spaces'!A557='Data 1Q Ahead Without Spaces'!A556,A556,A556+1)</f>
        <v>15</v>
      </c>
      <c r="B557" s="2">
        <v>5</v>
      </c>
      <c r="C557" s="2">
        <v>10.67</v>
      </c>
      <c r="D557" s="2">
        <v>9.24</v>
      </c>
      <c r="E557" s="2">
        <v>7.19</v>
      </c>
      <c r="F557" s="2">
        <v>3.77</v>
      </c>
      <c r="G557" s="2">
        <v>4.04</v>
      </c>
      <c r="H557" s="2">
        <v>21</v>
      </c>
      <c r="I557" s="2">
        <v>6.46</v>
      </c>
      <c r="J557" s="2">
        <v>312.18</v>
      </c>
      <c r="K557" s="2">
        <v>68.599999999999994</v>
      </c>
      <c r="L557" s="4">
        <v>51.83</v>
      </c>
      <c r="M557" s="3">
        <v>355.05</v>
      </c>
      <c r="N557" s="4">
        <v>78.02</v>
      </c>
      <c r="O557" s="4">
        <v>58.94</v>
      </c>
      <c r="P557" s="4">
        <f>IF('Data 1Q Ahead Without Spaces'!T557&lt;5,0,IF('Data 1Q Ahead Without Spaces'!T557&lt;8,1,IF('Data 1Q Ahead Without Spaces'!T557&lt;11,2,IF('Data 1Q Ahead Without Spaces'!T557&lt;14,3,4))))</f>
        <v>2</v>
      </c>
      <c r="Q557" s="7">
        <v>29080</v>
      </c>
      <c r="R557" s="7">
        <f>VLOOKUP('Data 1Q Ahead Without Spaces'!W557,Industry!$A$1:$B$9,2,FALSE)</f>
        <v>6</v>
      </c>
    </row>
    <row r="558" spans="1:18" ht="28.5" customHeight="1" thickBot="1" x14ac:dyDescent="0.4">
      <c r="A558" s="7">
        <f>IF('Data 1Q Ahead Without Spaces'!A558='Data 1Q Ahead Without Spaces'!A557,A557,A557+1)</f>
        <v>15</v>
      </c>
      <c r="B558" s="2">
        <v>4.09</v>
      </c>
      <c r="C558" s="2">
        <v>9.18</v>
      </c>
      <c r="D558" s="2">
        <v>7.75</v>
      </c>
      <c r="E558" s="2">
        <v>5.34</v>
      </c>
      <c r="F558" s="2">
        <v>2.75</v>
      </c>
      <c r="G558" s="2">
        <v>2.84</v>
      </c>
      <c r="H558" s="2">
        <v>26</v>
      </c>
      <c r="I558" s="2">
        <v>6.64</v>
      </c>
      <c r="J558" s="2">
        <v>310.89999999999998</v>
      </c>
      <c r="K558" s="2">
        <v>69.510000000000005</v>
      </c>
      <c r="L558" s="4">
        <v>51.65</v>
      </c>
      <c r="M558" s="3">
        <v>347.29</v>
      </c>
      <c r="N558" s="4">
        <v>77.64</v>
      </c>
      <c r="O558" s="4">
        <v>57.7</v>
      </c>
      <c r="P558" s="4">
        <f>IF('Data 1Q Ahead Without Spaces'!T558&lt;5,0,IF('Data 1Q Ahead Without Spaces'!T558&lt;8,1,IF('Data 1Q Ahead Without Spaces'!T558&lt;11,2,IF('Data 1Q Ahead Without Spaces'!T558&lt;14,3,4))))</f>
        <v>2</v>
      </c>
      <c r="Q558" s="7">
        <v>25543.63636</v>
      </c>
      <c r="R558" s="7">
        <f>VLOOKUP('Data 1Q Ahead Without Spaces'!W558,Industry!$A$1:$B$9,2,FALSE)</f>
        <v>6</v>
      </c>
    </row>
    <row r="559" spans="1:18" ht="28.5" customHeight="1" thickBot="1" x14ac:dyDescent="0.4">
      <c r="A559" s="7">
        <f>IF('Data 1Q Ahead Without Spaces'!A559='Data 1Q Ahead Without Spaces'!A558,A558,A558+1)</f>
        <v>15</v>
      </c>
      <c r="B559" s="2">
        <v>4.01</v>
      </c>
      <c r="C559" s="2">
        <v>9.1999999999999993</v>
      </c>
      <c r="D559" s="2">
        <v>7.55</v>
      </c>
      <c r="E559" s="2">
        <v>5.44</v>
      </c>
      <c r="F559" s="2">
        <v>2</v>
      </c>
      <c r="G559" s="2">
        <v>2.92</v>
      </c>
      <c r="H559" s="2">
        <v>27</v>
      </c>
      <c r="I559" s="2">
        <v>7.17</v>
      </c>
      <c r="J559" s="2">
        <v>315.39999999999998</v>
      </c>
      <c r="K559" s="2">
        <v>68.92</v>
      </c>
      <c r="L559" s="4">
        <v>53.77</v>
      </c>
      <c r="M559" s="3">
        <v>357.65</v>
      </c>
      <c r="N559" s="4">
        <v>78.150000000000006</v>
      </c>
      <c r="O559" s="4">
        <v>60.97</v>
      </c>
      <c r="P559" s="4">
        <f>IF('Data 1Q Ahead Without Spaces'!T559&lt;5,0,IF('Data 1Q Ahead Without Spaces'!T559&lt;8,1,IF('Data 1Q Ahead Without Spaces'!T559&lt;11,2,IF('Data 1Q Ahead Without Spaces'!T559&lt;14,3,4))))</f>
        <v>2</v>
      </c>
      <c r="Q559" s="7">
        <v>20821.818179999998</v>
      </c>
      <c r="R559" s="7">
        <f>VLOOKUP('Data 1Q Ahead Without Spaces'!W559,Industry!$A$1:$B$9,2,FALSE)</f>
        <v>6</v>
      </c>
    </row>
    <row r="560" spans="1:18" ht="28.5" customHeight="1" thickBot="1" x14ac:dyDescent="0.4">
      <c r="A560" s="7">
        <f>IF('Data 1Q Ahead Without Spaces'!A560='Data 1Q Ahead Without Spaces'!A559,A559,A559+1)</f>
        <v>15</v>
      </c>
      <c r="B560" s="2">
        <v>3.8</v>
      </c>
      <c r="C560" s="2">
        <v>8.4</v>
      </c>
      <c r="D560" s="2">
        <v>6.93</v>
      </c>
      <c r="E560" s="2">
        <v>5.57</v>
      </c>
      <c r="F560" s="2">
        <v>1.65</v>
      </c>
      <c r="G560" s="2">
        <v>3.13</v>
      </c>
      <c r="H560" s="2">
        <v>28.4</v>
      </c>
      <c r="I560" s="2">
        <v>7.93</v>
      </c>
      <c r="J560" s="2">
        <v>295.67</v>
      </c>
      <c r="K560" s="2">
        <v>66.64</v>
      </c>
      <c r="L560" s="4">
        <v>52.9</v>
      </c>
      <c r="M560" s="3">
        <v>343.68</v>
      </c>
      <c r="N560" s="4">
        <v>77.459999999999994</v>
      </c>
      <c r="O560" s="4">
        <v>61.49</v>
      </c>
      <c r="P560" s="4">
        <f>IF('Data 1Q Ahead Without Spaces'!T560&lt;5,0,IF('Data 1Q Ahead Without Spaces'!T560&lt;8,1,IF('Data 1Q Ahead Without Spaces'!T560&lt;11,2,IF('Data 1Q Ahead Without Spaces'!T560&lt;14,3,4))))</f>
        <v>2</v>
      </c>
      <c r="Q560" s="7">
        <v>22689.090909999999</v>
      </c>
      <c r="R560" s="7">
        <f>VLOOKUP('Data 1Q Ahead Without Spaces'!W560,Industry!$A$1:$B$9,2,FALSE)</f>
        <v>6</v>
      </c>
    </row>
    <row r="561" spans="1:18" ht="28.5" customHeight="1" thickBot="1" x14ac:dyDescent="0.4">
      <c r="A561" s="7">
        <f>IF('Data 1Q Ahead Without Spaces'!A561='Data 1Q Ahead Without Spaces'!A560,A560,A560+1)</f>
        <v>15</v>
      </c>
      <c r="B561" s="2">
        <v>3.96</v>
      </c>
      <c r="C561" s="2">
        <v>8.1999999999999993</v>
      </c>
      <c r="D561" s="2">
        <v>7.19</v>
      </c>
      <c r="E561" s="2">
        <v>5.77</v>
      </c>
      <c r="F561" s="2">
        <v>2.96</v>
      </c>
      <c r="G561" s="2">
        <v>3.28</v>
      </c>
      <c r="H561" s="2">
        <v>28.2</v>
      </c>
      <c r="I561" s="2">
        <v>8.69</v>
      </c>
      <c r="J561" s="2">
        <v>278.77</v>
      </c>
      <c r="K561" s="2">
        <v>65.63</v>
      </c>
      <c r="L561" s="4">
        <v>52.44</v>
      </c>
      <c r="M561" s="3">
        <v>324.77</v>
      </c>
      <c r="N561" s="4">
        <v>76.459999999999994</v>
      </c>
      <c r="O561" s="4">
        <v>61.09</v>
      </c>
      <c r="P561" s="4">
        <f>IF('Data 1Q Ahead Without Spaces'!T561&lt;5,0,IF('Data 1Q Ahead Without Spaces'!T561&lt;8,1,IF('Data 1Q Ahead Without Spaces'!T561&lt;11,2,IF('Data 1Q Ahead Without Spaces'!T561&lt;14,3,4))))</f>
        <v>2</v>
      </c>
      <c r="Q561" s="7">
        <v>17750</v>
      </c>
      <c r="R561" s="7">
        <f>VLOOKUP('Data 1Q Ahead Without Spaces'!W561,Industry!$A$1:$B$9,2,FALSE)</f>
        <v>6</v>
      </c>
    </row>
    <row r="562" spans="1:18" ht="28.5" customHeight="1" thickBot="1" x14ac:dyDescent="0.4">
      <c r="A562" s="7">
        <f>IF('Data 1Q Ahead Without Spaces'!A562='Data 1Q Ahead Without Spaces'!A561,A561,A561+1)</f>
        <v>15</v>
      </c>
      <c r="B562" s="2">
        <v>3.89</v>
      </c>
      <c r="C562" s="2">
        <v>8.77</v>
      </c>
      <c r="D562" s="2">
        <v>7.24</v>
      </c>
      <c r="E562" s="2">
        <v>4.34</v>
      </c>
      <c r="F562" s="2">
        <v>2.36</v>
      </c>
      <c r="G562" s="2">
        <v>2.0499999999999998</v>
      </c>
      <c r="H562" s="2">
        <v>31.3</v>
      </c>
      <c r="I562" s="2">
        <v>8.42</v>
      </c>
      <c r="J562" s="2">
        <v>267.85000000000002</v>
      </c>
      <c r="K562" s="2">
        <v>61.56</v>
      </c>
      <c r="L562" s="4">
        <v>49.87</v>
      </c>
      <c r="M562" s="3">
        <v>335.12</v>
      </c>
      <c r="N562" s="4">
        <v>77.02</v>
      </c>
      <c r="O562" s="4">
        <v>62.39</v>
      </c>
      <c r="P562" s="4">
        <f>IF('Data 1Q Ahead Without Spaces'!T562&lt;5,0,IF('Data 1Q Ahead Without Spaces'!T562&lt;8,1,IF('Data 1Q Ahead Without Spaces'!T562&lt;11,2,IF('Data 1Q Ahead Without Spaces'!T562&lt;14,3,4))))</f>
        <v>2</v>
      </c>
      <c r="Q562" s="7">
        <v>17584.545450000001</v>
      </c>
      <c r="R562" s="7">
        <f>VLOOKUP('Data 1Q Ahead Without Spaces'!W562,Industry!$A$1:$B$9,2,FALSE)</f>
        <v>6</v>
      </c>
    </row>
    <row r="563" spans="1:18" ht="28.5" customHeight="1" thickBot="1" x14ac:dyDescent="0.4">
      <c r="A563" s="7">
        <f>IF('Data 1Q Ahead Without Spaces'!A563='Data 1Q Ahead Without Spaces'!A562,A562,A562+1)</f>
        <v>15</v>
      </c>
      <c r="B563" s="2">
        <v>3.96</v>
      </c>
      <c r="C563" s="2">
        <v>8.65</v>
      </c>
      <c r="D563" s="2">
        <v>7.36</v>
      </c>
      <c r="E563" s="2">
        <v>5.54</v>
      </c>
      <c r="F563" s="2">
        <v>3.02</v>
      </c>
      <c r="G563" s="2">
        <v>3</v>
      </c>
      <c r="H563" s="2">
        <v>28.4</v>
      </c>
      <c r="I563" s="2">
        <v>8.9700000000000006</v>
      </c>
      <c r="J563" s="2">
        <v>263.26</v>
      </c>
      <c r="K563" s="2">
        <v>60.01</v>
      </c>
      <c r="L563" s="4">
        <v>50.21</v>
      </c>
      <c r="M563" s="3">
        <v>338.69</v>
      </c>
      <c r="N563" s="4">
        <v>77.2</v>
      </c>
      <c r="O563" s="4">
        <v>64.599999999999994</v>
      </c>
      <c r="P563" s="4">
        <f>IF('Data 1Q Ahead Without Spaces'!T563&lt;5,0,IF('Data 1Q Ahead Without Spaces'!T563&lt;8,1,IF('Data 1Q Ahead Without Spaces'!T563&lt;11,2,IF('Data 1Q Ahead Without Spaces'!T563&lt;14,3,4))))</f>
        <v>2</v>
      </c>
      <c r="Q563" s="7">
        <v>13193.63636</v>
      </c>
      <c r="R563" s="7">
        <f>VLOOKUP('Data 1Q Ahead Without Spaces'!W563,Industry!$A$1:$B$9,2,FALSE)</f>
        <v>6</v>
      </c>
    </row>
    <row r="564" spans="1:18" ht="28.5" customHeight="1" thickBot="1" x14ac:dyDescent="0.4">
      <c r="A564" s="7">
        <f>IF('Data 1Q Ahead Without Spaces'!A564='Data 1Q Ahead Without Spaces'!A563,A563,A563+1)</f>
        <v>15</v>
      </c>
      <c r="B564" s="2">
        <v>3.86</v>
      </c>
      <c r="C564" s="2">
        <v>8.41</v>
      </c>
      <c r="D564" s="2">
        <v>7.15</v>
      </c>
      <c r="E564" s="2">
        <v>5.88</v>
      </c>
      <c r="F564" s="2">
        <v>3.39</v>
      </c>
      <c r="G564" s="2">
        <v>3.31</v>
      </c>
      <c r="H564" s="2">
        <v>28.7</v>
      </c>
      <c r="I564" s="2">
        <v>9.36</v>
      </c>
      <c r="J564" s="2">
        <v>253.55</v>
      </c>
      <c r="K564" s="2">
        <v>59.19</v>
      </c>
      <c r="L564" s="4">
        <v>49.4</v>
      </c>
      <c r="M564" s="3">
        <v>328.35</v>
      </c>
      <c r="N564" s="4">
        <v>76.650000000000006</v>
      </c>
      <c r="O564" s="4">
        <v>63.97</v>
      </c>
      <c r="P564" s="4">
        <f>IF('Data 1Q Ahead Without Spaces'!T564&lt;5,0,IF('Data 1Q Ahead Without Spaces'!T564&lt;8,1,IF('Data 1Q Ahead Without Spaces'!T564&lt;11,2,IF('Data 1Q Ahead Without Spaces'!T564&lt;14,3,4))))</f>
        <v>2</v>
      </c>
      <c r="Q564" s="7">
        <v>15750.909089999999</v>
      </c>
      <c r="R564" s="7">
        <f>VLOOKUP('Data 1Q Ahead Without Spaces'!W564,Industry!$A$1:$B$9,2,FALSE)</f>
        <v>6</v>
      </c>
    </row>
    <row r="565" spans="1:18" ht="28.5" customHeight="1" thickBot="1" x14ac:dyDescent="0.4">
      <c r="A565" s="7">
        <f>IF('Data 1Q Ahead Without Spaces'!A565='Data 1Q Ahead Without Spaces'!A564,A564,A564+1)</f>
        <v>15</v>
      </c>
      <c r="B565" s="2">
        <v>3.75</v>
      </c>
      <c r="C565" s="2">
        <v>8.1199999999999992</v>
      </c>
      <c r="D565" s="2">
        <v>6.98</v>
      </c>
      <c r="E565" s="2">
        <v>6.03</v>
      </c>
      <c r="F565" s="2">
        <v>4.13</v>
      </c>
      <c r="G565" s="2">
        <v>3.36</v>
      </c>
      <c r="H565" s="2">
        <v>28.2</v>
      </c>
      <c r="I565" s="2">
        <v>9.0299999999999994</v>
      </c>
      <c r="J565" s="2">
        <v>244.83</v>
      </c>
      <c r="K565" s="2">
        <v>57.45</v>
      </c>
      <c r="L565" s="4">
        <v>48.01</v>
      </c>
      <c r="M565" s="3">
        <v>326.12</v>
      </c>
      <c r="N565" s="4">
        <v>76.53</v>
      </c>
      <c r="O565" s="4">
        <v>63.95</v>
      </c>
      <c r="P565" s="4">
        <f>IF('Data 1Q Ahead Without Spaces'!T565&lt;5,0,IF('Data 1Q Ahead Without Spaces'!T565&lt;8,1,IF('Data 1Q Ahead Without Spaces'!T565&lt;11,2,IF('Data 1Q Ahead Without Spaces'!T565&lt;14,3,4))))</f>
        <v>2</v>
      </c>
      <c r="Q565" s="7">
        <v>12341.81818</v>
      </c>
      <c r="R565" s="7">
        <f>VLOOKUP('Data 1Q Ahead Without Spaces'!W565,Industry!$A$1:$B$9,2,FALSE)</f>
        <v>6</v>
      </c>
    </row>
    <row r="566" spans="1:18" ht="28.5" customHeight="1" thickBot="1" x14ac:dyDescent="0.4">
      <c r="A566" s="7">
        <f>IF('Data 1Q Ahead Without Spaces'!A566='Data 1Q Ahead Without Spaces'!A565,A565,A565+1)</f>
        <v>15</v>
      </c>
      <c r="B566" s="2">
        <v>3.45</v>
      </c>
      <c r="C566" s="2">
        <v>7.58</v>
      </c>
      <c r="D566" s="2">
        <v>6.3</v>
      </c>
      <c r="E566" s="2">
        <v>5.93</v>
      </c>
      <c r="F566" s="2">
        <v>4.3</v>
      </c>
      <c r="G566" s="2">
        <v>3.11</v>
      </c>
      <c r="H566" s="2">
        <v>27.1</v>
      </c>
      <c r="I566" s="2">
        <v>8.5299999999999994</v>
      </c>
      <c r="J566" s="2">
        <v>241.78</v>
      </c>
      <c r="K566" s="2">
        <v>56.23</v>
      </c>
      <c r="L566" s="4">
        <v>45.46</v>
      </c>
      <c r="M566" s="3">
        <v>330.01</v>
      </c>
      <c r="N566" s="4">
        <v>76.739999999999995</v>
      </c>
      <c r="O566" s="4">
        <v>62.05</v>
      </c>
      <c r="P566" s="4">
        <f>IF('Data 1Q Ahead Without Spaces'!T566&lt;5,0,IF('Data 1Q Ahead Without Spaces'!T566&lt;8,1,IF('Data 1Q Ahead Without Spaces'!T566&lt;11,2,IF('Data 1Q Ahead Without Spaces'!T566&lt;14,3,4))))</f>
        <v>2</v>
      </c>
      <c r="Q566" s="7">
        <v>18517.272730000001</v>
      </c>
      <c r="R566" s="7">
        <f>VLOOKUP('Data 1Q Ahead Without Spaces'!W566,Industry!$A$1:$B$9,2,FALSE)</f>
        <v>6</v>
      </c>
    </row>
    <row r="567" spans="1:18" ht="28.5" customHeight="1" thickBot="1" x14ac:dyDescent="0.4">
      <c r="A567" s="7">
        <f>IF('Data 1Q Ahead Without Spaces'!A567='Data 1Q Ahead Without Spaces'!A566,A566,A566+1)</f>
        <v>15</v>
      </c>
      <c r="B567" s="2">
        <v>3.24</v>
      </c>
      <c r="C567" s="2">
        <v>7.05</v>
      </c>
      <c r="D567" s="2">
        <v>5.78</v>
      </c>
      <c r="E567" s="2">
        <v>6.67</v>
      </c>
      <c r="F567" s="2">
        <v>3.89</v>
      </c>
      <c r="G567" s="2">
        <v>3.94</v>
      </c>
      <c r="H567" s="2">
        <v>27.5</v>
      </c>
      <c r="I567" s="2">
        <v>9.52</v>
      </c>
      <c r="J567" s="2">
        <v>227.64</v>
      </c>
      <c r="K567" s="2">
        <v>55.51</v>
      </c>
      <c r="L567" s="4">
        <v>45.72</v>
      </c>
      <c r="M567" s="3">
        <v>310.06</v>
      </c>
      <c r="N567" s="4">
        <v>75.61</v>
      </c>
      <c r="O567" s="4">
        <v>62.27</v>
      </c>
      <c r="P567" s="4">
        <f>IF('Data 1Q Ahead Without Spaces'!T567&lt;5,0,IF('Data 1Q Ahead Without Spaces'!T567&lt;8,1,IF('Data 1Q Ahead Without Spaces'!T567&lt;11,2,IF('Data 1Q Ahead Without Spaces'!T567&lt;14,3,4))))</f>
        <v>2</v>
      </c>
      <c r="Q567" s="7">
        <v>19412.727269999999</v>
      </c>
      <c r="R567" s="7">
        <f>VLOOKUP('Data 1Q Ahead Without Spaces'!W567,Industry!$A$1:$B$9,2,FALSE)</f>
        <v>6</v>
      </c>
    </row>
    <row r="568" spans="1:18" ht="28.5" customHeight="1" thickBot="1" x14ac:dyDescent="0.4">
      <c r="A568" s="7">
        <f>IF('Data 1Q Ahead Without Spaces'!A568='Data 1Q Ahead Without Spaces'!A567,A567,A567+1)</f>
        <v>16</v>
      </c>
      <c r="B568" s="2">
        <v>1.42</v>
      </c>
      <c r="C568" s="2">
        <v>3.15</v>
      </c>
      <c r="D568" s="2">
        <v>2.86</v>
      </c>
      <c r="E568" s="2">
        <v>10.76</v>
      </c>
      <c r="F568" s="2">
        <v>3.79</v>
      </c>
      <c r="G568" s="2">
        <v>4.99</v>
      </c>
      <c r="H568" s="2">
        <v>636</v>
      </c>
      <c r="I568" s="2">
        <v>24.49</v>
      </c>
      <c r="J568" s="2">
        <v>47.98</v>
      </c>
      <c r="K568" s="2">
        <v>30.05</v>
      </c>
      <c r="L568" s="4">
        <v>18.93</v>
      </c>
      <c r="M568" s="3">
        <v>59.67</v>
      </c>
      <c r="N568" s="4">
        <v>37.369999999999997</v>
      </c>
      <c r="O568" s="4">
        <v>23.55</v>
      </c>
      <c r="P568" s="4">
        <f>IF('Data 1Q Ahead Without Spaces'!T568&lt;5,0,IF('Data 1Q Ahead Without Spaces'!T568&lt;8,1,IF('Data 1Q Ahead Without Spaces'!T568&lt;11,2,IF('Data 1Q Ahead Without Spaces'!T568&lt;14,3,4))))</f>
        <v>1</v>
      </c>
      <c r="Q568" s="7">
        <v>99360.581099999996</v>
      </c>
      <c r="R568" s="7">
        <f>VLOOKUP('Data 1Q Ahead Without Spaces'!W568,Industry!$A$1:$B$9,2,FALSE)</f>
        <v>0</v>
      </c>
    </row>
    <row r="569" spans="1:18" ht="28.5" customHeight="1" thickBot="1" x14ac:dyDescent="0.4">
      <c r="A569" s="7">
        <f>IF('Data 1Q Ahead Without Spaces'!A569='Data 1Q Ahead Without Spaces'!A568,A568,A568+1)</f>
        <v>16</v>
      </c>
      <c r="B569" s="2">
        <v>1.42</v>
      </c>
      <c r="C569" s="2">
        <v>3.15</v>
      </c>
      <c r="D569" s="2">
        <v>2.91</v>
      </c>
      <c r="E569" s="2">
        <v>11.57</v>
      </c>
      <c r="F569" s="2">
        <v>3.62</v>
      </c>
      <c r="G569" s="2">
        <v>5.45</v>
      </c>
      <c r="H569" s="2">
        <v>590</v>
      </c>
      <c r="I569" s="2">
        <v>24.36</v>
      </c>
      <c r="J569" s="2">
        <v>44.16</v>
      </c>
      <c r="K569" s="2">
        <v>27.88</v>
      </c>
      <c r="L569" s="4">
        <v>17.420000000000002</v>
      </c>
      <c r="M569" s="3">
        <v>58.4</v>
      </c>
      <c r="N569" s="4">
        <v>36.869999999999997</v>
      </c>
      <c r="O569" s="4">
        <v>23.04</v>
      </c>
      <c r="P569" s="4">
        <f>IF('Data 1Q Ahead Without Spaces'!T569&lt;5,0,IF('Data 1Q Ahead Without Spaces'!T569&lt;8,1,IF('Data 1Q Ahead Without Spaces'!T569&lt;11,2,IF('Data 1Q Ahead Without Spaces'!T569&lt;14,3,4))))</f>
        <v>1</v>
      </c>
      <c r="Q569" s="7">
        <v>97078.248099999997</v>
      </c>
      <c r="R569" s="7">
        <f>VLOOKUP('Data 1Q Ahead Without Spaces'!W569,Industry!$A$1:$B$9,2,FALSE)</f>
        <v>0</v>
      </c>
    </row>
    <row r="570" spans="1:18" ht="28.5" customHeight="1" thickBot="1" x14ac:dyDescent="0.4">
      <c r="A570" s="7">
        <f>IF('Data 1Q Ahead Without Spaces'!A570='Data 1Q Ahead Without Spaces'!A569,A569,A569+1)</f>
        <v>16</v>
      </c>
      <c r="B570" s="2">
        <v>1.38</v>
      </c>
      <c r="C570" s="2">
        <v>3.09</v>
      </c>
      <c r="D570" s="2">
        <v>2.84</v>
      </c>
      <c r="E570" s="2">
        <v>12.49</v>
      </c>
      <c r="F570" s="2">
        <v>4.5199999999999996</v>
      </c>
      <c r="G570" s="2">
        <v>6.18</v>
      </c>
      <c r="H570" s="2">
        <v>572</v>
      </c>
      <c r="I570" s="2">
        <v>24.92</v>
      </c>
      <c r="J570" s="2">
        <v>40.86</v>
      </c>
      <c r="K570" s="2">
        <v>26.11</v>
      </c>
      <c r="L570" s="4">
        <v>16.239999999999998</v>
      </c>
      <c r="M570" s="3">
        <v>56.48</v>
      </c>
      <c r="N570" s="4">
        <v>36.090000000000003</v>
      </c>
      <c r="O570" s="4">
        <v>22.45</v>
      </c>
      <c r="P570" s="4">
        <f>IF('Data 1Q Ahead Without Spaces'!T570&lt;5,0,IF('Data 1Q Ahead Without Spaces'!T570&lt;8,1,IF('Data 1Q Ahead Without Spaces'!T570&lt;11,2,IF('Data 1Q Ahead Without Spaces'!T570&lt;14,3,4))))</f>
        <v>1</v>
      </c>
      <c r="Q570" s="7">
        <v>108401.60279999999</v>
      </c>
      <c r="R570" s="7">
        <f>VLOOKUP('Data 1Q Ahead Without Spaces'!W570,Industry!$A$1:$B$9,2,FALSE)</f>
        <v>0</v>
      </c>
    </row>
    <row r="571" spans="1:18" ht="28.5" customHeight="1" thickBot="1" x14ac:dyDescent="0.4">
      <c r="A571" s="7">
        <f>IF('Data 1Q Ahead Without Spaces'!A571='Data 1Q Ahead Without Spaces'!A570,A570,A570+1)</f>
        <v>16</v>
      </c>
      <c r="B571" s="2">
        <v>1.0900000000000001</v>
      </c>
      <c r="C571" s="2">
        <v>2.67</v>
      </c>
      <c r="D571" s="2">
        <v>2.2599999999999998</v>
      </c>
      <c r="E571" s="2">
        <v>13.32</v>
      </c>
      <c r="F571" s="2">
        <v>3.8</v>
      </c>
      <c r="G571" s="2">
        <v>6.67</v>
      </c>
      <c r="H571" s="2">
        <v>551</v>
      </c>
      <c r="I571" s="2">
        <v>25.71</v>
      </c>
      <c r="J571" s="2">
        <v>37.26</v>
      </c>
      <c r="K571" s="2">
        <v>25.3</v>
      </c>
      <c r="L571" s="4">
        <v>15.17</v>
      </c>
      <c r="M571" s="3">
        <v>47.3</v>
      </c>
      <c r="N571" s="4">
        <v>32.11</v>
      </c>
      <c r="O571" s="4">
        <v>19.260000000000002</v>
      </c>
      <c r="P571" s="4">
        <f>IF('Data 1Q Ahead Without Spaces'!T571&lt;5,0,IF('Data 1Q Ahead Without Spaces'!T571&lt;8,1,IF('Data 1Q Ahead Without Spaces'!T571&lt;11,2,IF('Data 1Q Ahead Without Spaces'!T571&lt;14,3,4))))</f>
        <v>1</v>
      </c>
      <c r="Q571" s="7">
        <v>108424.46249999999</v>
      </c>
      <c r="R571" s="7">
        <f>VLOOKUP('Data 1Q Ahead Without Spaces'!W571,Industry!$A$1:$B$9,2,FALSE)</f>
        <v>0</v>
      </c>
    </row>
    <row r="572" spans="1:18" ht="28.5" customHeight="1" thickBot="1" x14ac:dyDescent="0.4">
      <c r="A572" s="7">
        <f>IF('Data 1Q Ahead Without Spaces'!A572='Data 1Q Ahead Without Spaces'!A571,A571,A571+1)</f>
        <v>16</v>
      </c>
      <c r="B572" s="2">
        <v>1.0900000000000001</v>
      </c>
      <c r="C572" s="2">
        <v>2.44</v>
      </c>
      <c r="D572" s="2">
        <v>2.2000000000000002</v>
      </c>
      <c r="E572" s="2">
        <v>15.11</v>
      </c>
      <c r="F572" s="2">
        <v>5.33</v>
      </c>
      <c r="G572" s="2">
        <v>7.83</v>
      </c>
      <c r="H572" s="2">
        <v>485</v>
      </c>
      <c r="I572" s="2">
        <v>26.47</v>
      </c>
      <c r="J572" s="2">
        <v>35.979999999999997</v>
      </c>
      <c r="K572" s="2">
        <v>24.91</v>
      </c>
      <c r="L572" s="4">
        <v>15.23</v>
      </c>
      <c r="M572" s="3">
        <v>44.45</v>
      </c>
      <c r="N572" s="4">
        <v>30.77</v>
      </c>
      <c r="O572" s="4">
        <v>18.82</v>
      </c>
      <c r="P572" s="4">
        <f>IF('Data 1Q Ahead Without Spaces'!T572&lt;5,0,IF('Data 1Q Ahead Without Spaces'!T572&lt;8,1,IF('Data 1Q Ahead Without Spaces'!T572&lt;11,2,IF('Data 1Q Ahead Without Spaces'!T572&lt;14,3,4))))</f>
        <v>1</v>
      </c>
      <c r="Q572" s="7">
        <v>110095.5515</v>
      </c>
      <c r="R572" s="7">
        <f>VLOOKUP('Data 1Q Ahead Without Spaces'!W572,Industry!$A$1:$B$9,2,FALSE)</f>
        <v>0</v>
      </c>
    </row>
    <row r="573" spans="1:18" ht="28.5" customHeight="1" thickBot="1" x14ac:dyDescent="0.4">
      <c r="A573" s="7">
        <f>IF('Data 1Q Ahead Without Spaces'!A573='Data 1Q Ahead Without Spaces'!A572,A572,A572+1)</f>
        <v>16</v>
      </c>
      <c r="B573" s="2">
        <v>1.02</v>
      </c>
      <c r="C573" s="2">
        <v>2.15</v>
      </c>
      <c r="D573" s="2">
        <v>1.99</v>
      </c>
      <c r="E573" s="2">
        <v>16.97</v>
      </c>
      <c r="F573" s="2">
        <v>5.88</v>
      </c>
      <c r="G573" s="2">
        <v>9.1199999999999992</v>
      </c>
      <c r="H573" s="2">
        <v>455</v>
      </c>
      <c r="I573" s="2">
        <v>26.97</v>
      </c>
      <c r="J573" s="2">
        <v>36.700000000000003</v>
      </c>
      <c r="K573" s="2">
        <v>26.1</v>
      </c>
      <c r="L573" s="4">
        <v>15.9</v>
      </c>
      <c r="M573" s="3">
        <v>40.64</v>
      </c>
      <c r="N573" s="4">
        <v>28.9</v>
      </c>
      <c r="O573" s="4">
        <v>17.600000000000001</v>
      </c>
      <c r="P573" s="4">
        <f>IF('Data 1Q Ahead Without Spaces'!T573&lt;5,0,IF('Data 1Q Ahead Without Spaces'!T573&lt;8,1,IF('Data 1Q Ahead Without Spaces'!T573&lt;11,2,IF('Data 1Q Ahead Without Spaces'!T573&lt;14,3,4))))</f>
        <v>1</v>
      </c>
      <c r="Q573" s="7">
        <v>119497.58809999999</v>
      </c>
      <c r="R573" s="7">
        <f>VLOOKUP('Data 1Q Ahead Without Spaces'!W573,Industry!$A$1:$B$9,2,FALSE)</f>
        <v>0</v>
      </c>
    </row>
    <row r="574" spans="1:18" ht="28.5" customHeight="1" thickBot="1" x14ac:dyDescent="0.4">
      <c r="A574" s="7">
        <f>IF('Data 1Q Ahead Without Spaces'!A574='Data 1Q Ahead Without Spaces'!A573,A573,A573+1)</f>
        <v>16</v>
      </c>
      <c r="B574" s="2">
        <v>0.98</v>
      </c>
      <c r="C574" s="2">
        <v>1.99</v>
      </c>
      <c r="D574" s="2">
        <v>1.87</v>
      </c>
      <c r="E574" s="2">
        <v>17.37</v>
      </c>
      <c r="F574" s="2">
        <v>6.37</v>
      </c>
      <c r="G574" s="2">
        <v>9.36</v>
      </c>
      <c r="H574" s="2">
        <v>450</v>
      </c>
      <c r="I574" s="2">
        <v>26.77</v>
      </c>
      <c r="J574" s="2">
        <v>36.31</v>
      </c>
      <c r="K574" s="2">
        <v>26.15</v>
      </c>
      <c r="L574" s="4">
        <v>15.83</v>
      </c>
      <c r="M574" s="3">
        <v>38.86</v>
      </c>
      <c r="N574" s="4">
        <v>27.99</v>
      </c>
      <c r="O574" s="4">
        <v>16.940000000000001</v>
      </c>
      <c r="P574" s="4">
        <f>IF('Data 1Q Ahead Without Spaces'!T574&lt;5,0,IF('Data 1Q Ahead Without Spaces'!T574&lt;8,1,IF('Data 1Q Ahead Without Spaces'!T574&lt;11,2,IF('Data 1Q Ahead Without Spaces'!T574&lt;14,3,4))))</f>
        <v>1</v>
      </c>
      <c r="Q574" s="7">
        <v>127983.6914</v>
      </c>
      <c r="R574" s="7">
        <f>VLOOKUP('Data 1Q Ahead Without Spaces'!W574,Industry!$A$1:$B$9,2,FALSE)</f>
        <v>0</v>
      </c>
    </row>
    <row r="575" spans="1:18" ht="28.5" customHeight="1" thickBot="1" x14ac:dyDescent="0.4">
      <c r="A575" s="7">
        <f>IF('Data 1Q Ahead Without Spaces'!A575='Data 1Q Ahead Without Spaces'!A574,A574,A574+1)</f>
        <v>16</v>
      </c>
      <c r="B575" s="2">
        <v>0.9</v>
      </c>
      <c r="C575" s="2">
        <v>1.89</v>
      </c>
      <c r="D575" s="2">
        <v>1.68</v>
      </c>
      <c r="E575" s="2">
        <v>18.21</v>
      </c>
      <c r="F575" s="2">
        <v>6.06</v>
      </c>
      <c r="G575" s="2">
        <v>9.86</v>
      </c>
      <c r="H575" s="2">
        <v>439</v>
      </c>
      <c r="I575" s="2">
        <v>27.05</v>
      </c>
      <c r="J575" s="2">
        <v>34.03</v>
      </c>
      <c r="K575" s="2">
        <v>24.73</v>
      </c>
      <c r="L575" s="4">
        <v>15.09</v>
      </c>
      <c r="M575" s="3">
        <v>37.6</v>
      </c>
      <c r="N575" s="4">
        <v>27.32</v>
      </c>
      <c r="O575" s="4">
        <v>16.670000000000002</v>
      </c>
      <c r="P575" s="4">
        <f>IF('Data 1Q Ahead Without Spaces'!T575&lt;5,0,IF('Data 1Q Ahead Without Spaces'!T575&lt;8,1,IF('Data 1Q Ahead Without Spaces'!T575&lt;11,2,IF('Data 1Q Ahead Without Spaces'!T575&lt;14,3,4))))</f>
        <v>1</v>
      </c>
      <c r="Q575" s="7">
        <v>125688.4458</v>
      </c>
      <c r="R575" s="7">
        <f>VLOOKUP('Data 1Q Ahead Without Spaces'!W575,Industry!$A$1:$B$9,2,FALSE)</f>
        <v>0</v>
      </c>
    </row>
    <row r="576" spans="1:18" ht="28.5" customHeight="1" thickBot="1" x14ac:dyDescent="0.4">
      <c r="A576" s="7">
        <f>IF('Data 1Q Ahead Without Spaces'!A576='Data 1Q Ahead Without Spaces'!A575,A575,A575+1)</f>
        <v>16</v>
      </c>
      <c r="B576" s="2">
        <v>0.9</v>
      </c>
      <c r="C576" s="2">
        <v>2.11</v>
      </c>
      <c r="D576" s="2">
        <v>1.67</v>
      </c>
      <c r="E576" s="2">
        <v>17.239999999999998</v>
      </c>
      <c r="F576" s="2">
        <v>6.79</v>
      </c>
      <c r="G576" s="2">
        <v>9.44</v>
      </c>
      <c r="H576" s="2">
        <v>459</v>
      </c>
      <c r="I576" s="2">
        <v>26.28</v>
      </c>
      <c r="J576" s="2">
        <v>38.4</v>
      </c>
      <c r="K576" s="2">
        <v>26.88</v>
      </c>
      <c r="L576" s="4">
        <v>16.8</v>
      </c>
      <c r="M576" s="3">
        <v>42.84</v>
      </c>
      <c r="N576" s="4">
        <v>29.99</v>
      </c>
      <c r="O576" s="4">
        <v>18.739999999999998</v>
      </c>
      <c r="P576" s="4">
        <f>IF('Data 1Q Ahead Without Spaces'!T576&lt;5,0,IF('Data 1Q Ahead Without Spaces'!T576&lt;8,1,IF('Data 1Q Ahead Without Spaces'!T576&lt;11,2,IF('Data 1Q Ahead Without Spaces'!T576&lt;14,3,4))))</f>
        <v>1</v>
      </c>
      <c r="Q576" s="7">
        <v>103905.40180000001</v>
      </c>
      <c r="R576" s="7">
        <f>VLOOKUP('Data 1Q Ahead Without Spaces'!W576,Industry!$A$1:$B$9,2,FALSE)</f>
        <v>0</v>
      </c>
    </row>
    <row r="577" spans="1:18" ht="28.5" customHeight="1" thickBot="1" x14ac:dyDescent="0.4">
      <c r="A577" s="7">
        <f>IF('Data 1Q Ahead Without Spaces'!A577='Data 1Q Ahead Without Spaces'!A576,A576,A576+1)</f>
        <v>16</v>
      </c>
      <c r="B577" s="2">
        <v>1.29</v>
      </c>
      <c r="C577" s="2">
        <v>2.48</v>
      </c>
      <c r="D577" s="2">
        <v>2.36</v>
      </c>
      <c r="E577" s="2">
        <v>20.170000000000002</v>
      </c>
      <c r="F577" s="2">
        <v>4.83</v>
      </c>
      <c r="G577" s="2">
        <v>11.28</v>
      </c>
      <c r="H577" s="2">
        <v>403</v>
      </c>
      <c r="I577" s="2">
        <v>25.36</v>
      </c>
      <c r="J577" s="2">
        <v>39.5</v>
      </c>
      <c r="K577" s="2">
        <v>26.26</v>
      </c>
      <c r="L577" s="4">
        <v>16.829999999999998</v>
      </c>
      <c r="M577" s="3">
        <v>50.41</v>
      </c>
      <c r="N577" s="4">
        <v>33.51</v>
      </c>
      <c r="O577" s="4">
        <v>21.49</v>
      </c>
      <c r="P577" s="4">
        <f>IF('Data 1Q Ahead Without Spaces'!T577&lt;5,0,IF('Data 1Q Ahead Without Spaces'!T577&lt;8,1,IF('Data 1Q Ahead Without Spaces'!T577&lt;11,2,IF('Data 1Q Ahead Without Spaces'!T577&lt;14,3,4))))</f>
        <v>1</v>
      </c>
      <c r="Q577" s="7">
        <v>100809.70209999999</v>
      </c>
      <c r="R577" s="7">
        <f>VLOOKUP('Data 1Q Ahead Without Spaces'!W577,Industry!$A$1:$B$9,2,FALSE)</f>
        <v>0</v>
      </c>
    </row>
    <row r="578" spans="1:18" ht="28.5" customHeight="1" thickBot="1" x14ac:dyDescent="0.4">
      <c r="A578" s="7">
        <f>IF('Data 1Q Ahead Without Spaces'!A578='Data 1Q Ahead Without Spaces'!A577,A577,A577+1)</f>
        <v>16</v>
      </c>
      <c r="B578" s="2">
        <v>1.35</v>
      </c>
      <c r="C578" s="2">
        <v>2.58</v>
      </c>
      <c r="D578" s="2">
        <v>2.48</v>
      </c>
      <c r="E578" s="2">
        <v>17.78</v>
      </c>
      <c r="F578" s="2">
        <v>5.52</v>
      </c>
      <c r="G578" s="2">
        <v>9.48</v>
      </c>
      <c r="H578" s="2">
        <v>440</v>
      </c>
      <c r="I578" s="2">
        <v>24.87</v>
      </c>
      <c r="J578" s="2">
        <v>43.15</v>
      </c>
      <c r="K578" s="2">
        <v>28.47</v>
      </c>
      <c r="L578" s="4">
        <v>18.29</v>
      </c>
      <c r="M578" s="3">
        <v>51.56</v>
      </c>
      <c r="N578" s="4">
        <v>34.020000000000003</v>
      </c>
      <c r="O578" s="4">
        <v>21.86</v>
      </c>
      <c r="P578" s="4">
        <f>IF('Data 1Q Ahead Without Spaces'!T578&lt;5,0,IF('Data 1Q Ahead Without Spaces'!T578&lt;8,1,IF('Data 1Q Ahead Without Spaces'!T578&lt;11,2,IF('Data 1Q Ahead Without Spaces'!T578&lt;14,3,4))))</f>
        <v>1</v>
      </c>
      <c r="Q578" s="7">
        <v>91151.140899999999</v>
      </c>
      <c r="R578" s="7">
        <f>VLOOKUP('Data 1Q Ahead Without Spaces'!W578,Industry!$A$1:$B$9,2,FALSE)</f>
        <v>0</v>
      </c>
    </row>
    <row r="579" spans="1:18" ht="28.5" customHeight="1" thickBot="1" x14ac:dyDescent="0.4">
      <c r="A579" s="7">
        <f>IF('Data 1Q Ahead Without Spaces'!A579='Data 1Q Ahead Without Spaces'!A578,A578,A578+1)</f>
        <v>16</v>
      </c>
      <c r="B579" s="2">
        <v>1.32</v>
      </c>
      <c r="C579" s="2">
        <v>3.08</v>
      </c>
      <c r="D579" s="2">
        <v>2.4700000000000002</v>
      </c>
      <c r="E579" s="2">
        <v>14.66</v>
      </c>
      <c r="F579" s="2">
        <v>5.64</v>
      </c>
      <c r="G579" s="2">
        <v>7.41</v>
      </c>
      <c r="H579" s="2">
        <v>517</v>
      </c>
      <c r="I579" s="2">
        <v>20.61</v>
      </c>
      <c r="J579" s="2">
        <v>59.51</v>
      </c>
      <c r="K579" s="2">
        <v>35.89</v>
      </c>
      <c r="L579" s="4">
        <v>23.21</v>
      </c>
      <c r="M579" s="3">
        <v>65.84</v>
      </c>
      <c r="N579" s="4">
        <v>39.700000000000003</v>
      </c>
      <c r="O579" s="4">
        <v>25.67</v>
      </c>
      <c r="P579" s="4">
        <f>IF('Data 1Q Ahead Without Spaces'!T579&lt;5,0,IF('Data 1Q Ahead Without Spaces'!T579&lt;8,1,IF('Data 1Q Ahead Without Spaces'!T579&lt;11,2,IF('Data 1Q Ahead Without Spaces'!T579&lt;14,3,4))))</f>
        <v>1</v>
      </c>
      <c r="Q579" s="7">
        <v>96293.631999999998</v>
      </c>
      <c r="R579" s="7">
        <f>VLOOKUP('Data 1Q Ahead Without Spaces'!W579,Industry!$A$1:$B$9,2,FALSE)</f>
        <v>0</v>
      </c>
    </row>
    <row r="580" spans="1:18" ht="28.5" customHeight="1" thickBot="1" x14ac:dyDescent="0.4">
      <c r="A580" s="7">
        <f>IF('Data 1Q Ahead Without Spaces'!A580='Data 1Q Ahead Without Spaces'!A579,A579,A579+1)</f>
        <v>16</v>
      </c>
      <c r="B580" s="2">
        <v>2.0099999999999998</v>
      </c>
      <c r="C580" s="2">
        <v>4.01</v>
      </c>
      <c r="D580" s="2">
        <v>3.76</v>
      </c>
      <c r="E580" s="2">
        <v>9.43</v>
      </c>
      <c r="F580" s="2">
        <v>3.59</v>
      </c>
      <c r="G580" s="2">
        <v>5.07</v>
      </c>
      <c r="H580" s="2">
        <v>925</v>
      </c>
      <c r="I580" s="2">
        <v>18.45</v>
      </c>
      <c r="J580" s="2">
        <v>69.11</v>
      </c>
      <c r="K580" s="2">
        <v>37.19</v>
      </c>
      <c r="L580" s="4">
        <v>24.54</v>
      </c>
      <c r="M580" s="3">
        <v>85.82</v>
      </c>
      <c r="N580" s="4">
        <v>46.19</v>
      </c>
      <c r="O580" s="4">
        <v>30.48</v>
      </c>
      <c r="P580" s="4">
        <f>IF('Data 1Q Ahead Without Spaces'!T580&lt;5,0,IF('Data 1Q Ahead Without Spaces'!T580&lt;8,1,IF('Data 1Q Ahead Without Spaces'!T580&lt;11,2,IF('Data 1Q Ahead Without Spaces'!T580&lt;14,3,4))))</f>
        <v>1</v>
      </c>
      <c r="Q580" s="7">
        <v>85785.332399999999</v>
      </c>
      <c r="R580" s="7">
        <f>VLOOKUP('Data 1Q Ahead Without Spaces'!W580,Industry!$A$1:$B$9,2,FALSE)</f>
        <v>0</v>
      </c>
    </row>
    <row r="581" spans="1:18" ht="28.5" customHeight="1" thickBot="1" x14ac:dyDescent="0.4">
      <c r="A581" s="7">
        <f>IF('Data 1Q Ahead Without Spaces'!A581='Data 1Q Ahead Without Spaces'!A580,A580,A580+1)</f>
        <v>16</v>
      </c>
      <c r="B581" s="2">
        <v>1.95</v>
      </c>
      <c r="C581" s="2">
        <v>3.79</v>
      </c>
      <c r="D581" s="2">
        <v>3.72</v>
      </c>
      <c r="E581" s="2">
        <v>10.81</v>
      </c>
      <c r="F581" s="2">
        <v>4.05</v>
      </c>
      <c r="G581" s="2">
        <v>5.61</v>
      </c>
      <c r="H581" s="2">
        <v>787</v>
      </c>
      <c r="I581" s="2">
        <v>18.97</v>
      </c>
      <c r="J581" s="2">
        <v>71.8</v>
      </c>
      <c r="K581" s="2">
        <v>40.26</v>
      </c>
      <c r="L581" s="4">
        <v>26.43</v>
      </c>
      <c r="M581" s="3">
        <v>78.37</v>
      </c>
      <c r="N581" s="4">
        <v>43.94</v>
      </c>
      <c r="O581" s="4">
        <v>28.85</v>
      </c>
      <c r="P581" s="4">
        <f>IF('Data 1Q Ahead Without Spaces'!T581&lt;5,0,IF('Data 1Q Ahead Without Spaces'!T581&lt;8,1,IF('Data 1Q Ahead Without Spaces'!T581&lt;11,2,IF('Data 1Q Ahead Without Spaces'!T581&lt;14,3,4))))</f>
        <v>1</v>
      </c>
      <c r="Q581" s="7">
        <v>87292.051500000001</v>
      </c>
      <c r="R581" s="7">
        <f>VLOOKUP('Data 1Q Ahead Without Spaces'!W581,Industry!$A$1:$B$9,2,FALSE)</f>
        <v>0</v>
      </c>
    </row>
    <row r="582" spans="1:18" ht="37.5" customHeight="1" thickBot="1" x14ac:dyDescent="0.4">
      <c r="A582" s="7">
        <f>IF('Data 1Q Ahead Without Spaces'!A582='Data 1Q Ahead Without Spaces'!A581,A581,A581+1)</f>
        <v>16</v>
      </c>
      <c r="B582" s="2">
        <v>1.85</v>
      </c>
      <c r="C582" s="2">
        <v>3.71</v>
      </c>
      <c r="D582" s="2">
        <v>3.61</v>
      </c>
      <c r="E582" s="2">
        <v>11.59</v>
      </c>
      <c r="F582" s="2">
        <v>4.07</v>
      </c>
      <c r="G582" s="2">
        <v>5.66</v>
      </c>
      <c r="H582" s="2">
        <v>704</v>
      </c>
      <c r="I582" s="2">
        <v>19.07</v>
      </c>
      <c r="J582" s="2">
        <v>67.83</v>
      </c>
      <c r="K582" s="2">
        <v>38.92</v>
      </c>
      <c r="L582" s="4">
        <v>25.34</v>
      </c>
      <c r="M582" s="3">
        <v>74.27</v>
      </c>
      <c r="N582" s="4">
        <v>42.62</v>
      </c>
      <c r="O582" s="4">
        <v>27.75</v>
      </c>
      <c r="P582" s="4">
        <f>IF('Data 1Q Ahead Without Spaces'!T582&lt;5,0,IF('Data 1Q Ahead Without Spaces'!T582&lt;8,1,IF('Data 1Q Ahead Without Spaces'!T582&lt;11,2,IF('Data 1Q Ahead Without Spaces'!T582&lt;14,3,4))))</f>
        <v>1</v>
      </c>
      <c r="Q582" s="7">
        <v>85986.417600000001</v>
      </c>
      <c r="R582" s="7">
        <f>VLOOKUP('Data 1Q Ahead Without Spaces'!W582,Industry!$A$1:$B$9,2,FALSE)</f>
        <v>0</v>
      </c>
    </row>
    <row r="583" spans="1:18" ht="37.5" customHeight="1" thickBot="1" x14ac:dyDescent="0.4">
      <c r="A583" s="7">
        <f>IF('Data 1Q Ahead Without Spaces'!A583='Data 1Q Ahead Without Spaces'!A582,A582,A582+1)</f>
        <v>16</v>
      </c>
      <c r="B583" s="2">
        <v>1.83</v>
      </c>
      <c r="C583" s="2">
        <v>3.88</v>
      </c>
      <c r="D583" s="2">
        <v>3.72</v>
      </c>
      <c r="E583" s="2">
        <v>10.49</v>
      </c>
      <c r="F583" s="2">
        <v>4.04</v>
      </c>
      <c r="G583" s="2">
        <v>4.3</v>
      </c>
      <c r="H583" s="2">
        <v>686</v>
      </c>
      <c r="I583" s="2">
        <v>18.239999999999998</v>
      </c>
      <c r="J583" s="2">
        <v>65.430000000000007</v>
      </c>
      <c r="K583" s="2">
        <v>37.6</v>
      </c>
      <c r="L583" s="4">
        <v>24.26</v>
      </c>
      <c r="M583" s="3">
        <v>73.989999999999995</v>
      </c>
      <c r="N583" s="4">
        <v>42.52</v>
      </c>
      <c r="O583" s="4">
        <v>27.44</v>
      </c>
      <c r="P583" s="4">
        <f>IF('Data 1Q Ahead Without Spaces'!T583&lt;5,0,IF('Data 1Q Ahead Without Spaces'!T583&lt;8,1,IF('Data 1Q Ahead Without Spaces'!T583&lt;11,2,IF('Data 1Q Ahead Without Spaces'!T583&lt;14,3,4))))</f>
        <v>1</v>
      </c>
      <c r="Q583" s="7">
        <v>93945.684800000003</v>
      </c>
      <c r="R583" s="7">
        <f>VLOOKUP('Data 1Q Ahead Without Spaces'!W583,Industry!$A$1:$B$9,2,FALSE)</f>
        <v>0</v>
      </c>
    </row>
    <row r="584" spans="1:18" ht="37.5" customHeight="1" thickBot="1" x14ac:dyDescent="0.4">
      <c r="A584" s="7">
        <f>IF('Data 1Q Ahead Without Spaces'!A584='Data 1Q Ahead Without Spaces'!A583,A583,A583+1)</f>
        <v>16</v>
      </c>
      <c r="B584" s="2">
        <v>1.79</v>
      </c>
      <c r="C584" s="2">
        <v>3.9</v>
      </c>
      <c r="D584" s="2">
        <v>3.67</v>
      </c>
      <c r="E584" s="2">
        <v>12.59</v>
      </c>
      <c r="F584" s="2">
        <v>5.67</v>
      </c>
      <c r="G584" s="2">
        <v>6.53</v>
      </c>
      <c r="H584" s="2">
        <v>680</v>
      </c>
      <c r="I584" s="2">
        <v>17.8</v>
      </c>
      <c r="J584" s="2">
        <v>64.290000000000006</v>
      </c>
      <c r="K584" s="2">
        <v>37.22</v>
      </c>
      <c r="L584" s="4">
        <v>23.94</v>
      </c>
      <c r="M584" s="3">
        <v>72.709999999999994</v>
      </c>
      <c r="N584" s="4">
        <v>42.1</v>
      </c>
      <c r="O584" s="4">
        <v>27.07</v>
      </c>
      <c r="P584" s="4">
        <f>IF('Data 1Q Ahead Without Spaces'!T584&lt;5,0,IF('Data 1Q Ahead Without Spaces'!T584&lt;8,1,IF('Data 1Q Ahead Without Spaces'!T584&lt;11,2,IF('Data 1Q Ahead Without Spaces'!T584&lt;14,3,4))))</f>
        <v>1</v>
      </c>
      <c r="Q584" s="7">
        <v>87685.2402</v>
      </c>
      <c r="R584" s="7">
        <f>VLOOKUP('Data 1Q Ahead Without Spaces'!W584,Industry!$A$1:$B$9,2,FALSE)</f>
        <v>0</v>
      </c>
    </row>
    <row r="585" spans="1:18" ht="37.5" customHeight="1" thickBot="1" x14ac:dyDescent="0.4">
      <c r="A585" s="7">
        <f>IF('Data 1Q Ahead Without Spaces'!A585='Data 1Q Ahead Without Spaces'!A584,A584,A584+1)</f>
        <v>16</v>
      </c>
      <c r="B585" s="2">
        <v>1.83</v>
      </c>
      <c r="C585" s="2">
        <v>4.87</v>
      </c>
      <c r="D585" s="2">
        <v>4.43</v>
      </c>
      <c r="E585" s="2">
        <v>6.76</v>
      </c>
      <c r="F585" s="2">
        <v>0.43</v>
      </c>
      <c r="G585" s="2">
        <v>0.6</v>
      </c>
      <c r="H585" s="2">
        <v>679</v>
      </c>
      <c r="I585" s="2">
        <v>17.350000000000001</v>
      </c>
      <c r="J585" s="2">
        <v>58.71</v>
      </c>
      <c r="K585" s="2">
        <v>34.94</v>
      </c>
      <c r="L585" s="4">
        <v>21.92</v>
      </c>
      <c r="M585" s="3">
        <v>68.03</v>
      </c>
      <c r="N585" s="4">
        <v>40.49</v>
      </c>
      <c r="O585" s="4">
        <v>25.4</v>
      </c>
      <c r="P585" s="4">
        <f>IF('Data 1Q Ahead Without Spaces'!T585&lt;5,0,IF('Data 1Q Ahead Without Spaces'!T585&lt;8,1,IF('Data 1Q Ahead Without Spaces'!T585&lt;11,2,IF('Data 1Q Ahead Without Spaces'!T585&lt;14,3,4))))</f>
        <v>1</v>
      </c>
      <c r="Q585" s="7">
        <v>79205.302100000001</v>
      </c>
      <c r="R585" s="7">
        <f>VLOOKUP('Data 1Q Ahead Without Spaces'!W585,Industry!$A$1:$B$9,2,FALSE)</f>
        <v>0</v>
      </c>
    </row>
    <row r="586" spans="1:18" ht="37.5" customHeight="1" thickBot="1" x14ac:dyDescent="0.4">
      <c r="A586" s="7">
        <f>IF('Data 1Q Ahead Without Spaces'!A586='Data 1Q Ahead Without Spaces'!A585,A585,A585+1)</f>
        <v>16</v>
      </c>
      <c r="B586" s="2">
        <v>1.7</v>
      </c>
      <c r="C586" s="2">
        <v>4.75</v>
      </c>
      <c r="D586" s="2">
        <v>4.22</v>
      </c>
      <c r="E586" s="2">
        <v>12.41</v>
      </c>
      <c r="F586" s="2">
        <v>3.06</v>
      </c>
      <c r="G586" s="2">
        <v>5.67</v>
      </c>
      <c r="H586" s="2">
        <v>597</v>
      </c>
      <c r="I586" s="2">
        <v>17.170000000000002</v>
      </c>
      <c r="J586" s="2">
        <v>55.97</v>
      </c>
      <c r="K586" s="2">
        <v>34.369999999999997</v>
      </c>
      <c r="L586" s="4">
        <v>21.44</v>
      </c>
      <c r="M586" s="3">
        <v>62.83</v>
      </c>
      <c r="N586" s="4">
        <v>38.590000000000003</v>
      </c>
      <c r="O586" s="4">
        <v>24.07</v>
      </c>
      <c r="P586" s="4">
        <f>IF('Data 1Q Ahead Without Spaces'!T586&lt;5,0,IF('Data 1Q Ahead Without Spaces'!T586&lt;8,1,IF('Data 1Q Ahead Without Spaces'!T586&lt;11,2,IF('Data 1Q Ahead Without Spaces'!T586&lt;14,3,4))))</f>
        <v>1</v>
      </c>
      <c r="Q586" s="7">
        <v>92124.8459</v>
      </c>
      <c r="R586" s="7">
        <f>VLOOKUP('Data 1Q Ahead Without Spaces'!W586,Industry!$A$1:$B$9,2,FALSE)</f>
        <v>0</v>
      </c>
    </row>
    <row r="587" spans="1:18" ht="37.5" customHeight="1" thickBot="1" x14ac:dyDescent="0.4">
      <c r="A587" s="7">
        <f>IF('Data 1Q Ahead Without Spaces'!A587='Data 1Q Ahead Without Spaces'!A586,A586,A586+1)</f>
        <v>16</v>
      </c>
      <c r="B587" s="2">
        <v>1.47</v>
      </c>
      <c r="C587" s="2">
        <v>3.61</v>
      </c>
      <c r="D587" s="2">
        <v>3.12</v>
      </c>
      <c r="E587" s="2">
        <v>18.510000000000002</v>
      </c>
      <c r="F587" s="2">
        <v>6.9</v>
      </c>
      <c r="G587" s="2">
        <v>11.31</v>
      </c>
      <c r="H587" s="2">
        <v>567</v>
      </c>
      <c r="I587" s="2">
        <v>17.53</v>
      </c>
      <c r="J587" s="2">
        <v>52.07</v>
      </c>
      <c r="K587" s="2">
        <v>32.369999999999997</v>
      </c>
      <c r="L587" s="4">
        <v>20.57</v>
      </c>
      <c r="M587" s="3">
        <v>60.83</v>
      </c>
      <c r="N587" s="4">
        <v>37.82</v>
      </c>
      <c r="O587" s="4">
        <v>24.03</v>
      </c>
      <c r="P587" s="4">
        <f>IF('Data 1Q Ahead Without Spaces'!T587&lt;5,0,IF('Data 1Q Ahead Without Spaces'!T587&lt;8,1,IF('Data 1Q Ahead Without Spaces'!T587&lt;11,2,IF('Data 1Q Ahead Without Spaces'!T587&lt;14,3,4))))</f>
        <v>1</v>
      </c>
      <c r="Q587" s="7">
        <v>101150.8872</v>
      </c>
      <c r="R587" s="7">
        <f>VLOOKUP('Data 1Q Ahead Without Spaces'!W587,Industry!$A$1:$B$9,2,FALSE)</f>
        <v>0</v>
      </c>
    </row>
    <row r="588" spans="1:18" ht="37.5" customHeight="1" thickBot="1" x14ac:dyDescent="0.4">
      <c r="A588" s="7">
        <f>IF('Data 1Q Ahead Without Spaces'!A588='Data 1Q Ahead Without Spaces'!A587,A587,A587+1)</f>
        <v>16</v>
      </c>
      <c r="B588" s="2">
        <v>1.5</v>
      </c>
      <c r="C588" s="2">
        <v>4.18</v>
      </c>
      <c r="D588" s="2">
        <v>3.17</v>
      </c>
      <c r="E588" s="2">
        <v>11.96</v>
      </c>
      <c r="F588" s="2">
        <v>5</v>
      </c>
      <c r="G588" s="2">
        <v>6.28</v>
      </c>
      <c r="H588" s="2">
        <v>709</v>
      </c>
      <c r="I588" s="2">
        <v>17.09</v>
      </c>
      <c r="J588" s="2">
        <v>55.56</v>
      </c>
      <c r="K588" s="2">
        <v>32.9</v>
      </c>
      <c r="L588" s="4">
        <v>21.65</v>
      </c>
      <c r="M588" s="3">
        <v>68.87</v>
      </c>
      <c r="N588" s="4">
        <v>40.78</v>
      </c>
      <c r="O588" s="4">
        <v>26.83</v>
      </c>
      <c r="P588" s="4">
        <f>IF('Data 1Q Ahead Without Spaces'!T588&lt;5,0,IF('Data 1Q Ahead Without Spaces'!T588&lt;8,1,IF('Data 1Q Ahead Without Spaces'!T588&lt;11,2,IF('Data 1Q Ahead Without Spaces'!T588&lt;14,3,4))))</f>
        <v>1</v>
      </c>
      <c r="Q588" s="7">
        <v>109032.67479999999</v>
      </c>
      <c r="R588" s="7">
        <f>VLOOKUP('Data 1Q Ahead Without Spaces'!W588,Industry!$A$1:$B$9,2,FALSE)</f>
        <v>0</v>
      </c>
    </row>
    <row r="589" spans="1:18" ht="37.5" customHeight="1" thickBot="1" x14ac:dyDescent="0.4">
      <c r="A589" s="7">
        <f>IF('Data 1Q Ahead Without Spaces'!A589='Data 1Q Ahead Without Spaces'!A588,A588,A588+1)</f>
        <v>16</v>
      </c>
      <c r="B589" s="2">
        <v>1.33</v>
      </c>
      <c r="C589" s="2">
        <v>2.82</v>
      </c>
      <c r="D589" s="2">
        <v>2.46</v>
      </c>
      <c r="E589" s="2">
        <v>12.56</v>
      </c>
      <c r="F589" s="2">
        <v>5.33</v>
      </c>
      <c r="G589" s="2">
        <v>6.82</v>
      </c>
      <c r="H589" s="2">
        <v>717</v>
      </c>
      <c r="I589" s="2">
        <v>17.59</v>
      </c>
      <c r="J589" s="2">
        <v>52.83</v>
      </c>
      <c r="K589" s="2">
        <v>33.119999999999997</v>
      </c>
      <c r="L589" s="4">
        <v>21.42</v>
      </c>
      <c r="M589" s="3">
        <v>59.51</v>
      </c>
      <c r="N589" s="4">
        <v>37.31</v>
      </c>
      <c r="O589" s="4">
        <v>24.13</v>
      </c>
      <c r="P589" s="4">
        <f>IF('Data 1Q Ahead Without Spaces'!T589&lt;5,0,IF('Data 1Q Ahead Without Spaces'!T589&lt;8,1,IF('Data 1Q Ahead Without Spaces'!T589&lt;11,2,IF('Data 1Q Ahead Without Spaces'!T589&lt;14,3,4))))</f>
        <v>1</v>
      </c>
      <c r="Q589" s="7">
        <v>105382.5258</v>
      </c>
      <c r="R589" s="7">
        <f>VLOOKUP('Data 1Q Ahead Without Spaces'!W589,Industry!$A$1:$B$9,2,FALSE)</f>
        <v>0</v>
      </c>
    </row>
    <row r="590" spans="1:18" ht="37.5" customHeight="1" thickBot="1" x14ac:dyDescent="0.4">
      <c r="A590" s="7">
        <f>IF('Data 1Q Ahead Without Spaces'!A590='Data 1Q Ahead Without Spaces'!A589,A589,A589+1)</f>
        <v>16</v>
      </c>
      <c r="B590" s="2">
        <v>1.2</v>
      </c>
      <c r="C590" s="2">
        <v>2.69</v>
      </c>
      <c r="D590" s="2">
        <v>2.16</v>
      </c>
      <c r="E590" s="2">
        <v>12.64</v>
      </c>
      <c r="F590" s="2">
        <v>5.66</v>
      </c>
      <c r="G590" s="2">
        <v>6.66</v>
      </c>
      <c r="H590" s="2">
        <v>698</v>
      </c>
      <c r="I590" s="2">
        <v>17.13</v>
      </c>
      <c r="J590" s="2">
        <v>52.89</v>
      </c>
      <c r="K590" s="2">
        <v>32.5</v>
      </c>
      <c r="L590" s="4">
        <v>20.3</v>
      </c>
      <c r="M590" s="3">
        <v>62.75</v>
      </c>
      <c r="N590" s="4">
        <v>38.56</v>
      </c>
      <c r="O590" s="4">
        <v>24.08</v>
      </c>
      <c r="P590" s="4">
        <f>IF('Data 1Q Ahead Without Spaces'!T590&lt;5,0,IF('Data 1Q Ahead Without Spaces'!T590&lt;8,1,IF('Data 1Q Ahead Without Spaces'!T590&lt;11,2,IF('Data 1Q Ahead Without Spaces'!T590&lt;14,3,4))))</f>
        <v>1</v>
      </c>
      <c r="Q590" s="7">
        <v>104184.1361</v>
      </c>
      <c r="R590" s="7">
        <f>VLOOKUP('Data 1Q Ahead Without Spaces'!W590,Industry!$A$1:$B$9,2,FALSE)</f>
        <v>0</v>
      </c>
    </row>
    <row r="591" spans="1:18" ht="37.5" customHeight="1" thickBot="1" x14ac:dyDescent="0.4">
      <c r="A591" s="7">
        <f>IF('Data 1Q Ahead Without Spaces'!A591='Data 1Q Ahead Without Spaces'!A590,A590,A590+1)</f>
        <v>16</v>
      </c>
      <c r="B591" s="2">
        <v>1.4</v>
      </c>
      <c r="C591" s="2">
        <v>4.29</v>
      </c>
      <c r="D591" s="2">
        <v>3.2</v>
      </c>
      <c r="E591" s="2">
        <v>4.3600000000000003</v>
      </c>
      <c r="F591" s="2">
        <v>-0.7</v>
      </c>
      <c r="G591" s="2">
        <v>-1.58</v>
      </c>
      <c r="H591" s="2">
        <v>703</v>
      </c>
      <c r="I591" s="2">
        <v>15.61</v>
      </c>
      <c r="J591" s="2">
        <v>58.55</v>
      </c>
      <c r="K591" s="2">
        <v>35.64</v>
      </c>
      <c r="L591" s="4">
        <v>21.83</v>
      </c>
      <c r="M591" s="3">
        <v>64.28</v>
      </c>
      <c r="N591" s="4">
        <v>39.130000000000003</v>
      </c>
      <c r="O591" s="4">
        <v>23.96</v>
      </c>
      <c r="P591" s="4">
        <f>IF('Data 1Q Ahead Without Spaces'!T591&lt;5,0,IF('Data 1Q Ahead Without Spaces'!T591&lt;8,1,IF('Data 1Q Ahead Without Spaces'!T591&lt;11,2,IF('Data 1Q Ahead Without Spaces'!T591&lt;14,3,4))))</f>
        <v>1</v>
      </c>
      <c r="Q591" s="7">
        <v>113761.2292</v>
      </c>
      <c r="R591" s="7">
        <f>VLOOKUP('Data 1Q Ahead Without Spaces'!W591,Industry!$A$1:$B$9,2,FALSE)</f>
        <v>0</v>
      </c>
    </row>
    <row r="592" spans="1:18" ht="37.5" customHeight="1" thickBot="1" x14ac:dyDescent="0.4">
      <c r="A592" s="7">
        <f>IF('Data 1Q Ahead Without Spaces'!A592='Data 1Q Ahead Without Spaces'!A591,A591,A591+1)</f>
        <v>16</v>
      </c>
      <c r="B592" s="2">
        <v>1.5</v>
      </c>
      <c r="C592" s="2">
        <v>3.79</v>
      </c>
      <c r="D592" s="2">
        <v>3.31</v>
      </c>
      <c r="E592" s="2">
        <v>13.46</v>
      </c>
      <c r="F592" s="2">
        <v>7.51</v>
      </c>
      <c r="G592" s="2">
        <v>7.58</v>
      </c>
      <c r="H592" s="2">
        <v>685</v>
      </c>
      <c r="I592" s="2">
        <v>16.45</v>
      </c>
      <c r="J592" s="2">
        <v>54.82</v>
      </c>
      <c r="K592" s="2">
        <v>34.619999999999997</v>
      </c>
      <c r="L592" s="4">
        <v>21.75</v>
      </c>
      <c r="M592" s="3">
        <v>58.35</v>
      </c>
      <c r="N592" s="4">
        <v>36.85</v>
      </c>
      <c r="O592" s="4">
        <v>23.15</v>
      </c>
      <c r="P592" s="4">
        <f>IF('Data 1Q Ahead Without Spaces'!T592&lt;5,0,IF('Data 1Q Ahead Without Spaces'!T592&lt;8,1,IF('Data 1Q Ahead Without Spaces'!T592&lt;11,2,IF('Data 1Q Ahead Without Spaces'!T592&lt;14,3,4))))</f>
        <v>1</v>
      </c>
      <c r="Q592" s="7">
        <v>108612.6765</v>
      </c>
      <c r="R592" s="7">
        <f>VLOOKUP('Data 1Q Ahead Without Spaces'!W592,Industry!$A$1:$B$9,2,FALSE)</f>
        <v>0</v>
      </c>
    </row>
    <row r="593" spans="1:18" ht="37.5" customHeight="1" thickBot="1" x14ac:dyDescent="0.4">
      <c r="A593" s="7">
        <f>IF('Data 1Q Ahead Without Spaces'!A593='Data 1Q Ahead Without Spaces'!A592,A592,A592+1)</f>
        <v>16</v>
      </c>
      <c r="B593" s="2">
        <v>1.35</v>
      </c>
      <c r="C593" s="2">
        <v>3.64</v>
      </c>
      <c r="D593" s="2">
        <v>2.89</v>
      </c>
      <c r="E593" s="2">
        <v>14.4</v>
      </c>
      <c r="F593" s="2">
        <v>7.95</v>
      </c>
      <c r="G593" s="2">
        <v>8.32</v>
      </c>
      <c r="H593" s="2">
        <v>679</v>
      </c>
      <c r="I593" s="2">
        <v>16.43</v>
      </c>
      <c r="J593" s="2">
        <v>51.4</v>
      </c>
      <c r="K593" s="2">
        <v>32.54</v>
      </c>
      <c r="L593" s="4">
        <v>20.56</v>
      </c>
      <c r="M593" s="3">
        <v>57.94</v>
      </c>
      <c r="N593" s="4">
        <v>36.68</v>
      </c>
      <c r="O593" s="4">
        <v>23.17</v>
      </c>
      <c r="P593" s="4">
        <f>IF('Data 1Q Ahead Without Spaces'!T593&lt;5,0,IF('Data 1Q Ahead Without Spaces'!T593&lt;8,1,IF('Data 1Q Ahead Without Spaces'!T593&lt;11,2,IF('Data 1Q Ahead Without Spaces'!T593&lt;14,3,4))))</f>
        <v>1</v>
      </c>
      <c r="Q593" s="7">
        <v>126604.0883</v>
      </c>
      <c r="R593" s="7">
        <f>VLOOKUP('Data 1Q Ahead Without Spaces'!W593,Industry!$A$1:$B$9,2,FALSE)</f>
        <v>0</v>
      </c>
    </row>
    <row r="594" spans="1:18" ht="37.5" customHeight="1" thickBot="1" x14ac:dyDescent="0.4">
      <c r="A594" s="7">
        <f>IF('Data 1Q Ahead Without Spaces'!A594='Data 1Q Ahead Without Spaces'!A593,A593,A593+1)</f>
        <v>16</v>
      </c>
      <c r="B594" s="2">
        <v>1.34</v>
      </c>
      <c r="C594" s="2">
        <v>3.47</v>
      </c>
      <c r="D594" s="2">
        <v>2.79</v>
      </c>
      <c r="E594" s="2">
        <v>15.27</v>
      </c>
      <c r="F594" s="2">
        <v>6.85</v>
      </c>
      <c r="G594" s="2">
        <v>8.68</v>
      </c>
      <c r="H594" s="2">
        <v>632</v>
      </c>
      <c r="I594" s="2">
        <v>16.29</v>
      </c>
      <c r="J594" s="2">
        <v>50.17</v>
      </c>
      <c r="K594" s="2">
        <v>31.95</v>
      </c>
      <c r="L594" s="4">
        <v>20.11</v>
      </c>
      <c r="M594" s="3">
        <v>57</v>
      </c>
      <c r="N594" s="4">
        <v>36.31</v>
      </c>
      <c r="O594" s="4">
        <v>22.85</v>
      </c>
      <c r="P594" s="4">
        <f>IF('Data 1Q Ahead Without Spaces'!T594&lt;5,0,IF('Data 1Q Ahead Without Spaces'!T594&lt;8,1,IF('Data 1Q Ahead Without Spaces'!T594&lt;11,2,IF('Data 1Q Ahead Without Spaces'!T594&lt;14,3,4))))</f>
        <v>1</v>
      </c>
      <c r="Q594" s="7">
        <v>130053.12270000001</v>
      </c>
      <c r="R594" s="7">
        <f>VLOOKUP('Data 1Q Ahead Without Spaces'!W594,Industry!$A$1:$B$9,2,FALSE)</f>
        <v>0</v>
      </c>
    </row>
    <row r="595" spans="1:18" ht="37.5" customHeight="1" thickBot="1" x14ac:dyDescent="0.4">
      <c r="A595" s="7">
        <f>IF('Data 1Q Ahead Without Spaces'!A595='Data 1Q Ahead Without Spaces'!A594,A594,A594+1)</f>
        <v>16</v>
      </c>
      <c r="B595" s="2">
        <v>1.64</v>
      </c>
      <c r="C595" s="2">
        <v>3.96</v>
      </c>
      <c r="D595" s="2">
        <v>3.68</v>
      </c>
      <c r="E595" s="2">
        <v>1.68</v>
      </c>
      <c r="F595" s="2">
        <v>-4.2699999999999996</v>
      </c>
      <c r="G595" s="2">
        <v>-5.51</v>
      </c>
      <c r="H595" s="2">
        <v>575</v>
      </c>
      <c r="I595" s="2">
        <v>14.72</v>
      </c>
      <c r="J595" s="2">
        <v>55.67</v>
      </c>
      <c r="K595" s="2">
        <v>34.61</v>
      </c>
      <c r="L595" s="4">
        <v>21.14</v>
      </c>
      <c r="M595" s="3">
        <v>60.85</v>
      </c>
      <c r="N595" s="4">
        <v>37.83</v>
      </c>
      <c r="O595" s="4">
        <v>23.11</v>
      </c>
      <c r="P595" s="4">
        <f>IF('Data 1Q Ahead Without Spaces'!T595&lt;5,0,IF('Data 1Q Ahead Without Spaces'!T595&lt;8,1,IF('Data 1Q Ahead Without Spaces'!T595&lt;11,2,IF('Data 1Q Ahead Without Spaces'!T595&lt;14,3,4))))</f>
        <v>1</v>
      </c>
      <c r="Q595" s="7">
        <v>123690.2858</v>
      </c>
      <c r="R595" s="7">
        <f>VLOOKUP('Data 1Q Ahead Without Spaces'!W595,Industry!$A$1:$B$9,2,FALSE)</f>
        <v>0</v>
      </c>
    </row>
    <row r="596" spans="1:18" ht="37.5" customHeight="1" thickBot="1" x14ac:dyDescent="0.4">
      <c r="A596" s="7">
        <f>IF('Data 1Q Ahead Without Spaces'!A596='Data 1Q Ahead Without Spaces'!A595,A595,A595+1)</f>
        <v>16</v>
      </c>
      <c r="B596" s="2">
        <v>1.52</v>
      </c>
      <c r="C596" s="2">
        <v>3.73</v>
      </c>
      <c r="D596" s="2">
        <v>3.29</v>
      </c>
      <c r="E596" s="2">
        <v>19.260000000000002</v>
      </c>
      <c r="F596" s="2">
        <v>9.44</v>
      </c>
      <c r="G596" s="2">
        <v>11.59</v>
      </c>
      <c r="H596" s="2">
        <v>537</v>
      </c>
      <c r="I596" s="2">
        <v>14.73</v>
      </c>
      <c r="J596" s="2">
        <v>47.94</v>
      </c>
      <c r="K596" s="2">
        <v>29.89</v>
      </c>
      <c r="L596" s="4">
        <v>18.57</v>
      </c>
      <c r="M596" s="3">
        <v>60.37</v>
      </c>
      <c r="N596" s="4">
        <v>37.65</v>
      </c>
      <c r="O596" s="4">
        <v>23.38</v>
      </c>
      <c r="P596" s="4">
        <f>IF('Data 1Q Ahead Without Spaces'!T596&lt;5,0,IF('Data 1Q Ahead Without Spaces'!T596&lt;8,1,IF('Data 1Q Ahead Without Spaces'!T596&lt;11,2,IF('Data 1Q Ahead Without Spaces'!T596&lt;14,3,4))))</f>
        <v>1</v>
      </c>
      <c r="Q596" s="7">
        <v>140623.9209</v>
      </c>
      <c r="R596" s="7">
        <f>VLOOKUP('Data 1Q Ahead Without Spaces'!W596,Industry!$A$1:$B$9,2,FALSE)</f>
        <v>0</v>
      </c>
    </row>
    <row r="597" spans="1:18" ht="37.5" customHeight="1" thickBot="1" x14ac:dyDescent="0.4">
      <c r="A597" s="7">
        <f>IF('Data 1Q Ahead Without Spaces'!A597='Data 1Q Ahead Without Spaces'!A596,A596,A596+1)</f>
        <v>16</v>
      </c>
      <c r="B597" s="2">
        <v>1.5</v>
      </c>
      <c r="C597" s="2">
        <v>3.3</v>
      </c>
      <c r="D597" s="2">
        <v>3.14</v>
      </c>
      <c r="E597" s="2">
        <v>20.83</v>
      </c>
      <c r="F597" s="2">
        <v>9.56</v>
      </c>
      <c r="G597" s="2">
        <v>12.75</v>
      </c>
      <c r="H597" s="2">
        <v>514</v>
      </c>
      <c r="I597" s="2">
        <v>15.25</v>
      </c>
      <c r="J597" s="2">
        <v>47.95</v>
      </c>
      <c r="K597" s="2">
        <v>30.52</v>
      </c>
      <c r="L597" s="4">
        <v>18.71</v>
      </c>
      <c r="M597" s="3">
        <v>57.08</v>
      </c>
      <c r="N597" s="4">
        <v>36.340000000000003</v>
      </c>
      <c r="O597" s="4">
        <v>22.28</v>
      </c>
      <c r="P597" s="4">
        <f>IF('Data 1Q Ahead Without Spaces'!T597&lt;5,0,IF('Data 1Q Ahead Without Spaces'!T597&lt;8,1,IF('Data 1Q Ahead Without Spaces'!T597&lt;11,2,IF('Data 1Q Ahead Without Spaces'!T597&lt;14,3,4))))</f>
        <v>2</v>
      </c>
      <c r="Q597" s="7">
        <v>144055.27239999999</v>
      </c>
      <c r="R597" s="7">
        <f>VLOOKUP('Data 1Q Ahead Without Spaces'!W597,Industry!$A$1:$B$9,2,FALSE)</f>
        <v>0</v>
      </c>
    </row>
    <row r="598" spans="1:18" ht="37.5" customHeight="1" thickBot="1" x14ac:dyDescent="0.4">
      <c r="A598" s="7">
        <f>IF('Data 1Q Ahead Without Spaces'!A598='Data 1Q Ahead Without Spaces'!A597,A597,A597+1)</f>
        <v>16</v>
      </c>
      <c r="B598" s="2">
        <v>1.26</v>
      </c>
      <c r="C598" s="2">
        <v>5.92</v>
      </c>
      <c r="D598" s="2">
        <v>2.5</v>
      </c>
      <c r="E598" s="2">
        <v>20.329999999999998</v>
      </c>
      <c r="F598" s="2">
        <v>9.52</v>
      </c>
      <c r="G598" s="2">
        <v>12.84</v>
      </c>
      <c r="H598" s="2">
        <v>555</v>
      </c>
      <c r="I598" s="2">
        <v>12.64</v>
      </c>
      <c r="J598" s="2">
        <v>100.75</v>
      </c>
      <c r="K598" s="2">
        <v>48.01</v>
      </c>
      <c r="L598" s="4">
        <v>32.869999999999997</v>
      </c>
      <c r="M598" s="3">
        <v>109.83</v>
      </c>
      <c r="N598" s="4">
        <v>52.34</v>
      </c>
      <c r="O598" s="4">
        <v>35.83</v>
      </c>
      <c r="P598" s="4">
        <f>IF('Data 1Q Ahead Without Spaces'!T598&lt;5,0,IF('Data 1Q Ahead Without Spaces'!T598&lt;8,1,IF('Data 1Q Ahead Without Spaces'!T598&lt;11,2,IF('Data 1Q Ahead Without Spaces'!T598&lt;14,3,4))))</f>
        <v>2</v>
      </c>
      <c r="Q598" s="7">
        <v>133572.21679999999</v>
      </c>
      <c r="R598" s="7">
        <f>VLOOKUP('Data 1Q Ahead Without Spaces'!W598,Industry!$A$1:$B$9,2,FALSE)</f>
        <v>0</v>
      </c>
    </row>
    <row r="599" spans="1:18" ht="37.5" customHeight="1" thickBot="1" x14ac:dyDescent="0.4">
      <c r="A599" s="7">
        <f>IF('Data 1Q Ahead Without Spaces'!A599='Data 1Q Ahead Without Spaces'!A598,A598,A598+1)</f>
        <v>16</v>
      </c>
      <c r="B599" s="2">
        <v>0.81</v>
      </c>
      <c r="C599" s="2">
        <v>2.93</v>
      </c>
      <c r="D599" s="2">
        <v>1.23</v>
      </c>
      <c r="E599" s="2">
        <v>15.31</v>
      </c>
      <c r="F599" s="2">
        <v>9.07</v>
      </c>
      <c r="G599" s="2">
        <v>11.37</v>
      </c>
      <c r="H599" s="2">
        <v>1061</v>
      </c>
      <c r="I599" s="2">
        <v>14.17</v>
      </c>
      <c r="J599" s="2">
        <v>93.97</v>
      </c>
      <c r="K599" s="2">
        <v>47.44</v>
      </c>
      <c r="L599" s="4">
        <v>32.71</v>
      </c>
      <c r="M599" s="3">
        <v>98.09</v>
      </c>
      <c r="N599" s="4">
        <v>49.52</v>
      </c>
      <c r="O599" s="4">
        <v>34.15</v>
      </c>
      <c r="P599" s="4">
        <f>IF('Data 1Q Ahead Without Spaces'!T599&lt;5,0,IF('Data 1Q Ahead Without Spaces'!T599&lt;8,1,IF('Data 1Q Ahead Without Spaces'!T599&lt;11,2,IF('Data 1Q Ahead Without Spaces'!T599&lt;14,3,4))))</f>
        <v>2</v>
      </c>
      <c r="Q599" s="7">
        <v>140638.68</v>
      </c>
      <c r="R599" s="7">
        <f>VLOOKUP('Data 1Q Ahead Without Spaces'!W599,Industry!$A$1:$B$9,2,FALSE)</f>
        <v>0</v>
      </c>
    </row>
    <row r="600" spans="1:18" ht="37.5" customHeight="1" thickBot="1" x14ac:dyDescent="0.4">
      <c r="A600" s="7">
        <f>IF('Data 1Q Ahead Without Spaces'!A600='Data 1Q Ahead Without Spaces'!A599,A599,A599+1)</f>
        <v>16</v>
      </c>
      <c r="B600" s="2">
        <v>2.14</v>
      </c>
      <c r="C600" s="2">
        <v>3.34</v>
      </c>
      <c r="D600" s="2">
        <v>3.23</v>
      </c>
      <c r="E600" s="2">
        <v>9.31</v>
      </c>
      <c r="F600" s="2">
        <v>5.29</v>
      </c>
      <c r="G600" s="2">
        <v>5.9</v>
      </c>
      <c r="H600" s="2">
        <v>1214</v>
      </c>
      <c r="I600" s="2">
        <v>5.74</v>
      </c>
      <c r="J600" s="2">
        <v>776.96</v>
      </c>
      <c r="K600" s="2">
        <v>87.05</v>
      </c>
      <c r="L600" s="4">
        <v>48.57</v>
      </c>
      <c r="M600" s="3">
        <v>792.5</v>
      </c>
      <c r="N600" s="4">
        <v>88.8</v>
      </c>
      <c r="O600" s="4">
        <v>49.54</v>
      </c>
      <c r="P600" s="4">
        <f>IF('Data 1Q Ahead Without Spaces'!T600&lt;5,0,IF('Data 1Q Ahead Without Spaces'!T600&lt;8,1,IF('Data 1Q Ahead Without Spaces'!T600&lt;11,2,IF('Data 1Q Ahead Without Spaces'!T600&lt;14,3,4))))</f>
        <v>2</v>
      </c>
      <c r="Q600" s="7">
        <v>196994.45680000001</v>
      </c>
      <c r="R600" s="7">
        <f>VLOOKUP('Data 1Q Ahead Without Spaces'!W600,Industry!$A$1:$B$9,2,FALSE)</f>
        <v>0</v>
      </c>
    </row>
    <row r="601" spans="1:18" ht="37.5" customHeight="1" thickBot="1" x14ac:dyDescent="0.4">
      <c r="A601" s="7">
        <f>IF('Data 1Q Ahead Without Spaces'!A601='Data 1Q Ahead Without Spaces'!A600,A600,A600+1)</f>
        <v>16</v>
      </c>
      <c r="B601" s="2">
        <v>2.04</v>
      </c>
      <c r="C601" s="2">
        <v>3.23</v>
      </c>
      <c r="D601" s="2">
        <v>3.04</v>
      </c>
      <c r="E601" s="2">
        <v>10.18</v>
      </c>
      <c r="F601" s="2">
        <v>6.45</v>
      </c>
      <c r="G601" s="2">
        <v>6.6</v>
      </c>
      <c r="H601" s="2">
        <v>1164</v>
      </c>
      <c r="I601" s="2">
        <v>6.64</v>
      </c>
      <c r="J601" s="2">
        <v>672.6</v>
      </c>
      <c r="K601" s="2">
        <v>85.48</v>
      </c>
      <c r="L601" s="4">
        <v>47.99</v>
      </c>
      <c r="M601" s="3">
        <v>686.85</v>
      </c>
      <c r="N601" s="4">
        <v>87.29</v>
      </c>
      <c r="O601" s="4">
        <v>49</v>
      </c>
      <c r="P601" s="4">
        <f>IF('Data 1Q Ahead Without Spaces'!T601&lt;5,0,IF('Data 1Q Ahead Without Spaces'!T601&lt;8,1,IF('Data 1Q Ahead Without Spaces'!T601&lt;11,2,IF('Data 1Q Ahead Without Spaces'!T601&lt;14,3,4))))</f>
        <v>2</v>
      </c>
      <c r="Q601" s="7">
        <v>202826.2083</v>
      </c>
      <c r="R601" s="7">
        <f>VLOOKUP('Data 1Q Ahead Without Spaces'!W601,Industry!$A$1:$B$9,2,FALSE)</f>
        <v>0</v>
      </c>
    </row>
    <row r="602" spans="1:18" ht="37.5" customHeight="1" thickBot="1" x14ac:dyDescent="0.4">
      <c r="A602" s="7">
        <f>IF('Data 1Q Ahead Without Spaces'!A602='Data 1Q Ahead Without Spaces'!A601,A601,A601+1)</f>
        <v>16</v>
      </c>
      <c r="B602" s="2">
        <v>2.0099999999999998</v>
      </c>
      <c r="C602" s="2">
        <v>3.23</v>
      </c>
      <c r="D602" s="2">
        <v>3</v>
      </c>
      <c r="E602" s="2">
        <v>8.81</v>
      </c>
      <c r="F602" s="2">
        <v>5.2</v>
      </c>
      <c r="G602" s="2">
        <v>5.49</v>
      </c>
      <c r="H602" s="2">
        <v>1255</v>
      </c>
      <c r="I602" s="2">
        <v>7.33</v>
      </c>
      <c r="J602" s="2">
        <v>598.99</v>
      </c>
      <c r="K602" s="2">
        <v>84.61</v>
      </c>
      <c r="L602" s="4">
        <v>47.56</v>
      </c>
      <c r="M602" s="3">
        <v>607.91</v>
      </c>
      <c r="N602" s="4">
        <v>85.87</v>
      </c>
      <c r="O602" s="4">
        <v>48.27</v>
      </c>
      <c r="P602" s="4">
        <f>IF('Data 1Q Ahead Without Spaces'!T602&lt;5,0,IF('Data 1Q Ahead Without Spaces'!T602&lt;8,1,IF('Data 1Q Ahead Without Spaces'!T602&lt;11,2,IF('Data 1Q Ahead Without Spaces'!T602&lt;14,3,4))))</f>
        <v>2</v>
      </c>
      <c r="Q602" s="7">
        <v>207444.6881</v>
      </c>
      <c r="R602" s="7">
        <f>VLOOKUP('Data 1Q Ahead Without Spaces'!W602,Industry!$A$1:$B$9,2,FALSE)</f>
        <v>0</v>
      </c>
    </row>
    <row r="603" spans="1:18" ht="37.5" customHeight="1" thickBot="1" x14ac:dyDescent="0.4">
      <c r="A603" s="7">
        <f>IF('Data 1Q Ahead Without Spaces'!A603='Data 1Q Ahead Without Spaces'!A602,A602,A602+1)</f>
        <v>16</v>
      </c>
      <c r="B603" s="2">
        <v>2.83</v>
      </c>
      <c r="C603" s="2">
        <v>5.78</v>
      </c>
      <c r="D603" s="2">
        <v>5.21</v>
      </c>
      <c r="E603" s="2">
        <v>1.51</v>
      </c>
      <c r="F603" s="2">
        <v>-1.98</v>
      </c>
      <c r="G603" s="2">
        <v>-1.67</v>
      </c>
      <c r="H603" s="2">
        <v>1282</v>
      </c>
      <c r="I603" s="2">
        <v>5.29</v>
      </c>
      <c r="J603" s="2">
        <v>808.25</v>
      </c>
      <c r="K603" s="2">
        <v>87.07</v>
      </c>
      <c r="L603" s="4">
        <v>47.52</v>
      </c>
      <c r="M603" s="3">
        <v>828.25</v>
      </c>
      <c r="N603" s="4">
        <v>89.23</v>
      </c>
      <c r="O603" s="4">
        <v>48.69</v>
      </c>
      <c r="P603" s="4">
        <f>IF('Data 1Q Ahead Without Spaces'!T603&lt;5,0,IF('Data 1Q Ahead Without Spaces'!T603&lt;8,1,IF('Data 1Q Ahead Without Spaces'!T603&lt;11,2,IF('Data 1Q Ahead Without Spaces'!T603&lt;14,3,4))))</f>
        <v>2</v>
      </c>
      <c r="Q603" s="7">
        <v>194369.22709999999</v>
      </c>
      <c r="R603" s="7">
        <f>VLOOKUP('Data 1Q Ahead Without Spaces'!W603,Industry!$A$1:$B$9,2,FALSE)</f>
        <v>0</v>
      </c>
    </row>
    <row r="604" spans="1:18" ht="37.5" customHeight="1" thickBot="1" x14ac:dyDescent="0.4">
      <c r="A604" s="7">
        <f>IF('Data 1Q Ahead Without Spaces'!A604='Data 1Q Ahead Without Spaces'!A603,A603,A603+1)</f>
        <v>16</v>
      </c>
      <c r="B604" s="2">
        <v>2.95</v>
      </c>
      <c r="C604" s="2">
        <v>5.56</v>
      </c>
      <c r="D604" s="2">
        <v>5.32</v>
      </c>
      <c r="E604" s="2">
        <v>8.9700000000000006</v>
      </c>
      <c r="F604" s="2">
        <v>5.99</v>
      </c>
      <c r="G604" s="2">
        <v>5.98</v>
      </c>
      <c r="H604" s="2">
        <v>1332</v>
      </c>
      <c r="I604" s="2">
        <v>3.96</v>
      </c>
      <c r="J604" s="2">
        <v>1012.63</v>
      </c>
      <c r="K604" s="2">
        <v>87.76</v>
      </c>
      <c r="L604" s="4">
        <v>46.21</v>
      </c>
      <c r="M604" s="3">
        <v>1053.8900000000001</v>
      </c>
      <c r="N604" s="4">
        <v>91.33</v>
      </c>
      <c r="O604" s="4">
        <v>48.09</v>
      </c>
      <c r="P604" s="4">
        <f>IF('Data 1Q Ahead Without Spaces'!T604&lt;5,0,IF('Data 1Q Ahead Without Spaces'!T604&lt;8,1,IF('Data 1Q Ahead Without Spaces'!T604&lt;11,2,IF('Data 1Q Ahead Without Spaces'!T604&lt;14,3,4))))</f>
        <v>2</v>
      </c>
      <c r="Q604" s="7">
        <v>198336.8265</v>
      </c>
      <c r="R604" s="7">
        <f>VLOOKUP('Data 1Q Ahead Without Spaces'!W604,Industry!$A$1:$B$9,2,FALSE)</f>
        <v>0</v>
      </c>
    </row>
    <row r="605" spans="1:18" ht="37.5" customHeight="1" thickBot="1" x14ac:dyDescent="0.4">
      <c r="A605" s="7">
        <f>IF('Data 1Q Ahead Without Spaces'!A605='Data 1Q Ahead Without Spaces'!A604,A604,A604+1)</f>
        <v>16</v>
      </c>
      <c r="B605" s="2">
        <v>3</v>
      </c>
      <c r="C605" s="2">
        <v>5.54</v>
      </c>
      <c r="D605" s="2">
        <v>5.37</v>
      </c>
      <c r="E605" s="2">
        <v>9.77</v>
      </c>
      <c r="F605" s="2">
        <v>5.31</v>
      </c>
      <c r="G605" s="2">
        <v>6.47</v>
      </c>
      <c r="H605" s="2">
        <v>1208</v>
      </c>
      <c r="I605" s="2">
        <v>4.74</v>
      </c>
      <c r="J605" s="2">
        <v>850.28</v>
      </c>
      <c r="K605" s="2">
        <v>86.5</v>
      </c>
      <c r="L605" s="4">
        <v>45.47</v>
      </c>
      <c r="M605" s="3">
        <v>882.95</v>
      </c>
      <c r="N605" s="4">
        <v>89.83</v>
      </c>
      <c r="O605" s="4">
        <v>47.21</v>
      </c>
      <c r="P605" s="4">
        <f>IF('Data 1Q Ahead Without Spaces'!T605&lt;5,0,IF('Data 1Q Ahead Without Spaces'!T605&lt;8,1,IF('Data 1Q Ahead Without Spaces'!T605&lt;11,2,IF('Data 1Q Ahead Without Spaces'!T605&lt;14,3,4))))</f>
        <v>2</v>
      </c>
      <c r="Q605" s="7">
        <v>189501.8793</v>
      </c>
      <c r="R605" s="7">
        <f>VLOOKUP('Data 1Q Ahead Without Spaces'!W605,Industry!$A$1:$B$9,2,FALSE)</f>
        <v>0</v>
      </c>
    </row>
    <row r="606" spans="1:18" ht="37.5" customHeight="1" thickBot="1" x14ac:dyDescent="0.4">
      <c r="A606" s="7">
        <f>IF('Data 1Q Ahead Without Spaces'!A606='Data 1Q Ahead Without Spaces'!A605,A605,A605+1)</f>
        <v>16</v>
      </c>
      <c r="B606" s="2">
        <v>2.91</v>
      </c>
      <c r="C606" s="2">
        <v>5.3</v>
      </c>
      <c r="D606" s="2">
        <v>5.1100000000000003</v>
      </c>
      <c r="E606" s="2">
        <v>9.6</v>
      </c>
      <c r="F606" s="2">
        <v>5.16</v>
      </c>
      <c r="G606" s="2">
        <v>6.27</v>
      </c>
      <c r="H606" s="2">
        <v>1202</v>
      </c>
      <c r="I606" s="2">
        <v>5.43</v>
      </c>
      <c r="J606" s="2">
        <v>722.46</v>
      </c>
      <c r="K606" s="2">
        <v>82.81</v>
      </c>
      <c r="L606" s="4">
        <v>43.4</v>
      </c>
      <c r="M606" s="3">
        <v>772.41</v>
      </c>
      <c r="N606" s="4">
        <v>88.54</v>
      </c>
      <c r="O606" s="4">
        <v>46.4</v>
      </c>
      <c r="P606" s="4">
        <f>IF('Data 1Q Ahead Without Spaces'!T606&lt;5,0,IF('Data 1Q Ahead Without Spaces'!T606&lt;8,1,IF('Data 1Q Ahead Without Spaces'!T606&lt;11,2,IF('Data 1Q Ahead Without Spaces'!T606&lt;14,3,4))))</f>
        <v>2</v>
      </c>
      <c r="Q606" s="7">
        <v>177036.67019999999</v>
      </c>
      <c r="R606" s="7">
        <f>VLOOKUP('Data 1Q Ahead Without Spaces'!W606,Industry!$A$1:$B$9,2,FALSE)</f>
        <v>0</v>
      </c>
    </row>
    <row r="607" spans="1:18" ht="37.5" customHeight="1" thickBot="1" x14ac:dyDescent="0.4">
      <c r="A607" s="7">
        <f>IF('Data 1Q Ahead Without Spaces'!A607='Data 1Q Ahead Without Spaces'!A606,A606,A606+1)</f>
        <v>16</v>
      </c>
      <c r="B607" s="2">
        <v>2.15</v>
      </c>
      <c r="C607" s="2">
        <v>3.33</v>
      </c>
      <c r="D607" s="2">
        <v>3.19</v>
      </c>
      <c r="E607" s="2">
        <v>11.7</v>
      </c>
      <c r="F607" s="2">
        <v>6.3</v>
      </c>
      <c r="G607" s="2">
        <v>8.27</v>
      </c>
      <c r="H607" s="2">
        <v>1178</v>
      </c>
      <c r="I607" s="2">
        <v>6.72</v>
      </c>
      <c r="J607" s="2">
        <v>581.24</v>
      </c>
      <c r="K607" s="2">
        <v>81</v>
      </c>
      <c r="L607" s="4">
        <v>42.39</v>
      </c>
      <c r="M607" s="3">
        <v>617.61</v>
      </c>
      <c r="N607" s="4">
        <v>86.06</v>
      </c>
      <c r="O607" s="4">
        <v>45.04</v>
      </c>
      <c r="P607" s="4">
        <f>IF('Data 1Q Ahead Without Spaces'!T607&lt;5,0,IF('Data 1Q Ahead Without Spaces'!T607&lt;8,1,IF('Data 1Q Ahead Without Spaces'!T607&lt;11,2,IF('Data 1Q Ahead Without Spaces'!T607&lt;14,3,4))))</f>
        <v>2</v>
      </c>
      <c r="Q607" s="7">
        <v>188262.15960000001</v>
      </c>
      <c r="R607" s="7">
        <f>VLOOKUP('Data 1Q Ahead Without Spaces'!W607,Industry!$A$1:$B$9,2,FALSE)</f>
        <v>0</v>
      </c>
    </row>
    <row r="608" spans="1:18" ht="37.5" customHeight="1" thickBot="1" x14ac:dyDescent="0.4">
      <c r="A608" s="7">
        <f>IF('Data 1Q Ahead Without Spaces'!A608='Data 1Q Ahead Without Spaces'!A607,A607,A607+1)</f>
        <v>16</v>
      </c>
      <c r="B608" s="2">
        <v>2.12</v>
      </c>
      <c r="C608" s="2">
        <v>3.33</v>
      </c>
      <c r="D608" s="2">
        <v>3.15</v>
      </c>
      <c r="E608" s="2">
        <v>10.07</v>
      </c>
      <c r="F608" s="2">
        <v>6.32</v>
      </c>
      <c r="G608" s="2">
        <v>6.69</v>
      </c>
      <c r="H608" s="2">
        <v>1188</v>
      </c>
      <c r="I608" s="2">
        <v>7.62</v>
      </c>
      <c r="J608" s="2">
        <v>515.41999999999996</v>
      </c>
      <c r="K608" s="2">
        <v>79.709999999999994</v>
      </c>
      <c r="L608" s="4">
        <v>42.36</v>
      </c>
      <c r="M608" s="3">
        <v>546.59</v>
      </c>
      <c r="N608" s="4">
        <v>84.53</v>
      </c>
      <c r="O608" s="4">
        <v>44.92</v>
      </c>
      <c r="P608" s="4">
        <f>IF('Data 1Q Ahead Without Spaces'!T608&lt;5,0,IF('Data 1Q Ahead Without Spaces'!T608&lt;8,1,IF('Data 1Q Ahead Without Spaces'!T608&lt;11,2,IF('Data 1Q Ahead Without Spaces'!T608&lt;14,3,4))))</f>
        <v>2</v>
      </c>
      <c r="Q608" s="7">
        <v>220445.658</v>
      </c>
      <c r="R608" s="7">
        <f>VLOOKUP('Data 1Q Ahead Without Spaces'!W608,Industry!$A$1:$B$9,2,FALSE)</f>
        <v>0</v>
      </c>
    </row>
    <row r="609" spans="1:18" ht="37.5" customHeight="1" thickBot="1" x14ac:dyDescent="0.4">
      <c r="A609" s="7">
        <f>IF('Data 1Q Ahead Without Spaces'!A609='Data 1Q Ahead Without Spaces'!A608,A608,A608+1)</f>
        <v>16</v>
      </c>
      <c r="B609" s="2">
        <v>2.11</v>
      </c>
      <c r="C609" s="2">
        <v>3.35</v>
      </c>
      <c r="D609" s="2">
        <v>3.25</v>
      </c>
      <c r="E609" s="2">
        <v>8.43</v>
      </c>
      <c r="F609" s="2">
        <v>3.88</v>
      </c>
      <c r="G609" s="2">
        <v>4.5</v>
      </c>
      <c r="H609" s="2">
        <v>1013</v>
      </c>
      <c r="I609" s="2">
        <v>8.3000000000000007</v>
      </c>
      <c r="J609" s="2">
        <v>447.95</v>
      </c>
      <c r="K609" s="2">
        <v>77.13</v>
      </c>
      <c r="L609" s="4">
        <v>40.08</v>
      </c>
      <c r="M609" s="3">
        <v>480.74</v>
      </c>
      <c r="N609" s="4">
        <v>82.78</v>
      </c>
      <c r="O609" s="4">
        <v>43.01</v>
      </c>
      <c r="P609" s="4">
        <f>IF('Data 1Q Ahead Without Spaces'!T609&lt;5,0,IF('Data 1Q Ahead Without Spaces'!T609&lt;8,1,IF('Data 1Q Ahead Without Spaces'!T609&lt;11,2,IF('Data 1Q Ahead Without Spaces'!T609&lt;14,3,4))))</f>
        <v>2</v>
      </c>
      <c r="Q609" s="7">
        <v>227620.69440000001</v>
      </c>
      <c r="R609" s="7">
        <f>VLOOKUP('Data 1Q Ahead Without Spaces'!W609,Industry!$A$1:$B$9,2,FALSE)</f>
        <v>0</v>
      </c>
    </row>
    <row r="610" spans="1:18" ht="37.5" customHeight="1" thickBot="1" x14ac:dyDescent="0.4">
      <c r="A610" s="7">
        <f>IF('Data 1Q Ahead Without Spaces'!A610='Data 1Q Ahead Without Spaces'!A609,A609,A609+1)</f>
        <v>17</v>
      </c>
      <c r="B610" s="2">
        <v>-1.62</v>
      </c>
      <c r="C610" s="2">
        <v>0.09</v>
      </c>
      <c r="D610" s="2">
        <v>-1.79</v>
      </c>
      <c r="E610" s="2">
        <v>166</v>
      </c>
      <c r="F610" s="2">
        <v>155.25</v>
      </c>
      <c r="G610" s="2">
        <v>145</v>
      </c>
      <c r="H610" s="2">
        <v>4</v>
      </c>
      <c r="I610" s="2">
        <v>55.08</v>
      </c>
      <c r="J610" s="2">
        <v>5.42</v>
      </c>
      <c r="K610" s="2">
        <v>5.14</v>
      </c>
      <c r="L610" s="4">
        <v>2.99</v>
      </c>
      <c r="M610" s="3">
        <v>5.42</v>
      </c>
      <c r="N610" s="4">
        <v>5.14</v>
      </c>
      <c r="O610" s="4">
        <v>2.99</v>
      </c>
      <c r="P610" s="4">
        <f>IF('Data 1Q Ahead Without Spaces'!T610&lt;5,0,IF('Data 1Q Ahead Without Spaces'!T610&lt;8,1,IF('Data 1Q Ahead Without Spaces'!T610&lt;11,2,IF('Data 1Q Ahead Without Spaces'!T610&lt;14,3,4))))</f>
        <v>1</v>
      </c>
      <c r="Q610" s="7">
        <v>62694.32</v>
      </c>
      <c r="R610" s="7">
        <f>VLOOKUP('Data 1Q Ahead Without Spaces'!W610,Industry!$A$1:$B$9,2,FALSE)</f>
        <v>0</v>
      </c>
    </row>
    <row r="611" spans="1:18" ht="37.5" customHeight="1" thickBot="1" x14ac:dyDescent="0.4">
      <c r="A611" s="7">
        <f>IF('Data 1Q Ahead Without Spaces'!A611='Data 1Q Ahead Without Spaces'!A610,A610,A610+1)</f>
        <v>17</v>
      </c>
      <c r="B611" s="2">
        <v>-1.38</v>
      </c>
      <c r="C611" s="2">
        <v>0.09</v>
      </c>
      <c r="D611" s="2">
        <v>-1.53</v>
      </c>
      <c r="E611" s="2">
        <v>219</v>
      </c>
      <c r="F611" s="2">
        <v>211</v>
      </c>
      <c r="G611" s="2">
        <v>198.5</v>
      </c>
      <c r="H611" s="2">
        <v>4</v>
      </c>
      <c r="I611" s="2">
        <v>54.33</v>
      </c>
      <c r="J611" s="2">
        <v>5.91</v>
      </c>
      <c r="K611" s="2">
        <v>5.58</v>
      </c>
      <c r="L611" s="4">
        <v>3.21</v>
      </c>
      <c r="M611" s="3">
        <v>5.91</v>
      </c>
      <c r="N611" s="4">
        <v>5.58</v>
      </c>
      <c r="O611" s="4">
        <v>3.21</v>
      </c>
      <c r="P611" s="4">
        <f>IF('Data 1Q Ahead Without Spaces'!T611&lt;5,0,IF('Data 1Q Ahead Without Spaces'!T611&lt;8,1,IF('Data 1Q Ahead Without Spaces'!T611&lt;11,2,IF('Data 1Q Ahead Without Spaces'!T611&lt;14,3,4))))</f>
        <v>1</v>
      </c>
      <c r="Q611" s="7">
        <v>68081.33</v>
      </c>
      <c r="R611" s="7">
        <f>VLOOKUP('Data 1Q Ahead Without Spaces'!W611,Industry!$A$1:$B$9,2,FALSE)</f>
        <v>0</v>
      </c>
    </row>
    <row r="612" spans="1:18" ht="37.5" customHeight="1" thickBot="1" x14ac:dyDescent="0.4">
      <c r="A612" s="7">
        <f>IF('Data 1Q Ahead Without Spaces'!A612='Data 1Q Ahead Without Spaces'!A611,A611,A611+1)</f>
        <v>17</v>
      </c>
      <c r="B612" s="2">
        <v>-1.51</v>
      </c>
      <c r="C612" s="2">
        <v>0.09</v>
      </c>
      <c r="D612" s="2">
        <v>-1.69</v>
      </c>
      <c r="E612" s="2">
        <v>222</v>
      </c>
      <c r="F612" s="2">
        <v>218.75</v>
      </c>
      <c r="G612" s="2">
        <v>199</v>
      </c>
      <c r="H612" s="2">
        <v>4</v>
      </c>
      <c r="I612" s="2">
        <v>56.13</v>
      </c>
      <c r="J612" s="2">
        <v>2.9</v>
      </c>
      <c r="K612" s="2">
        <v>2.75</v>
      </c>
      <c r="L612" s="4">
        <v>1.63</v>
      </c>
      <c r="M612" s="3">
        <v>5.64</v>
      </c>
      <c r="N612" s="4">
        <v>5.34</v>
      </c>
      <c r="O612" s="4">
        <v>3.17</v>
      </c>
      <c r="P612" s="4">
        <f>IF('Data 1Q Ahead Without Spaces'!T612&lt;5,0,IF('Data 1Q Ahead Without Spaces'!T612&lt;8,1,IF('Data 1Q Ahead Without Spaces'!T612&lt;11,2,IF('Data 1Q Ahead Without Spaces'!T612&lt;14,3,4))))</f>
        <v>1</v>
      </c>
      <c r="Q612" s="7">
        <v>67023.92</v>
      </c>
      <c r="R612" s="7">
        <f>VLOOKUP('Data 1Q Ahead Without Spaces'!W612,Industry!$A$1:$B$9,2,FALSE)</f>
        <v>0</v>
      </c>
    </row>
    <row r="613" spans="1:18" ht="37.5" customHeight="1" thickBot="1" x14ac:dyDescent="0.4">
      <c r="A613" s="7">
        <f>IF('Data 1Q Ahead Without Spaces'!A613='Data 1Q Ahead Without Spaces'!A612,A612,A612+1)</f>
        <v>17</v>
      </c>
      <c r="B613" s="2">
        <v>-1.64</v>
      </c>
      <c r="C613" s="2">
        <v>0.1</v>
      </c>
      <c r="D613" s="2">
        <v>-1.8</v>
      </c>
      <c r="E613" s="2">
        <v>334.75</v>
      </c>
      <c r="F613" s="2">
        <v>284</v>
      </c>
      <c r="G613" s="2">
        <v>317.5</v>
      </c>
      <c r="H613" s="2">
        <v>4</v>
      </c>
      <c r="I613" s="2">
        <v>57.63</v>
      </c>
      <c r="J613" s="2">
        <v>2.77</v>
      </c>
      <c r="K613" s="2">
        <v>2.63</v>
      </c>
      <c r="L613" s="4">
        <v>1.6</v>
      </c>
      <c r="M613" s="3">
        <v>5.19</v>
      </c>
      <c r="N613" s="4">
        <v>4.93</v>
      </c>
      <c r="O613" s="4">
        <v>2.99</v>
      </c>
      <c r="P613" s="4">
        <f>IF('Data 1Q Ahead Without Spaces'!T613&lt;5,0,IF('Data 1Q Ahead Without Spaces'!T613&lt;8,1,IF('Data 1Q Ahead Without Spaces'!T613&lt;11,2,IF('Data 1Q Ahead Without Spaces'!T613&lt;14,3,4))))</f>
        <v>1</v>
      </c>
      <c r="Q613" s="7">
        <v>62816.52</v>
      </c>
      <c r="R613" s="7">
        <f>VLOOKUP('Data 1Q Ahead Without Spaces'!W613,Industry!$A$1:$B$9,2,FALSE)</f>
        <v>0</v>
      </c>
    </row>
    <row r="614" spans="1:18" ht="37.5" customHeight="1" thickBot="1" x14ac:dyDescent="0.4">
      <c r="A614" s="7">
        <f>IF('Data 1Q Ahead Without Spaces'!A614='Data 1Q Ahead Without Spaces'!A613,A613,A613+1)</f>
        <v>17</v>
      </c>
      <c r="B614" s="2">
        <v>-1.87</v>
      </c>
      <c r="C614" s="2">
        <v>0.09</v>
      </c>
      <c r="D614" s="2">
        <v>-2.04</v>
      </c>
      <c r="E614" s="2">
        <v>61.55</v>
      </c>
      <c r="F614" s="2">
        <v>54.64</v>
      </c>
      <c r="G614" s="2">
        <v>56</v>
      </c>
      <c r="H614" s="2">
        <v>11</v>
      </c>
      <c r="I614" s="2">
        <v>57.98</v>
      </c>
      <c r="J614" s="2">
        <v>2.58</v>
      </c>
      <c r="K614" s="2">
        <v>2.46</v>
      </c>
      <c r="L614" s="4">
        <v>1.5</v>
      </c>
      <c r="M614" s="3">
        <v>4.92</v>
      </c>
      <c r="N614" s="4">
        <v>4.6900000000000004</v>
      </c>
      <c r="O614" s="4">
        <v>2.85</v>
      </c>
      <c r="P614" s="4">
        <f>IF('Data 1Q Ahead Without Spaces'!T614&lt;5,0,IF('Data 1Q Ahead Without Spaces'!T614&lt;8,1,IF('Data 1Q Ahead Without Spaces'!T614&lt;11,2,IF('Data 1Q Ahead Without Spaces'!T614&lt;14,3,4))))</f>
        <v>1</v>
      </c>
      <c r="Q614" s="7">
        <v>66859.649999999994</v>
      </c>
      <c r="R614" s="7">
        <f>VLOOKUP('Data 1Q Ahead Without Spaces'!W614,Industry!$A$1:$B$9,2,FALSE)</f>
        <v>0</v>
      </c>
    </row>
    <row r="615" spans="1:18" ht="37.5" customHeight="1" thickBot="1" x14ac:dyDescent="0.4">
      <c r="A615" s="7">
        <f>IF('Data 1Q Ahead Without Spaces'!A615='Data 1Q Ahead Without Spaces'!A614,A614,A614+1)</f>
        <v>17</v>
      </c>
      <c r="B615" s="2">
        <v>-2</v>
      </c>
      <c r="C615" s="2">
        <v>0.09</v>
      </c>
      <c r="D615" s="2">
        <v>-2.16</v>
      </c>
      <c r="E615" s="2">
        <v>325</v>
      </c>
      <c r="F615" s="2">
        <v>316</v>
      </c>
      <c r="G615" s="2">
        <v>305</v>
      </c>
      <c r="H615" s="2">
        <v>3</v>
      </c>
      <c r="I615" s="2">
        <v>61.13</v>
      </c>
      <c r="J615" s="2">
        <v>2.35</v>
      </c>
      <c r="K615" s="2">
        <v>2.25</v>
      </c>
      <c r="L615" s="4">
        <v>1.44</v>
      </c>
      <c r="M615" s="3">
        <v>4.46</v>
      </c>
      <c r="N615" s="4">
        <v>4.2699999999999996</v>
      </c>
      <c r="O615" s="4">
        <v>2.73</v>
      </c>
      <c r="P615" s="4">
        <f>IF('Data 1Q Ahead Without Spaces'!T615&lt;5,0,IF('Data 1Q Ahead Without Spaces'!T615&lt;8,1,IF('Data 1Q Ahead Without Spaces'!T615&lt;11,2,IF('Data 1Q Ahead Without Spaces'!T615&lt;14,3,4))))</f>
        <v>1</v>
      </c>
      <c r="Q615" s="7">
        <v>58949.4</v>
      </c>
      <c r="R615" s="7">
        <f>VLOOKUP('Data 1Q Ahead Without Spaces'!W615,Industry!$A$1:$B$9,2,FALSE)</f>
        <v>0</v>
      </c>
    </row>
    <row r="616" spans="1:18" ht="37.5" customHeight="1" thickBot="1" x14ac:dyDescent="0.4">
      <c r="A616" s="7">
        <f>IF('Data 1Q Ahead Without Spaces'!A616='Data 1Q Ahead Without Spaces'!A615,A615,A615+1)</f>
        <v>17</v>
      </c>
      <c r="B616" s="2">
        <v>-1.97</v>
      </c>
      <c r="C616" s="2">
        <v>0.05</v>
      </c>
      <c r="D616" s="2">
        <v>-2.11</v>
      </c>
      <c r="E616" s="2">
        <v>246.25</v>
      </c>
      <c r="F616" s="2">
        <v>236</v>
      </c>
      <c r="G616" s="2">
        <v>231.75</v>
      </c>
      <c r="H616" s="2">
        <v>4</v>
      </c>
      <c r="I616" s="2">
        <v>63.22</v>
      </c>
      <c r="J616" s="2">
        <v>2.2999999999999998</v>
      </c>
      <c r="K616" s="2">
        <v>2.2400000000000002</v>
      </c>
      <c r="L616" s="4">
        <v>1.45</v>
      </c>
      <c r="M616" s="3">
        <v>2.2999999999999998</v>
      </c>
      <c r="N616" s="4">
        <v>2.2400000000000002</v>
      </c>
      <c r="O616" s="4">
        <v>1.45</v>
      </c>
      <c r="P616" s="4">
        <f>IF('Data 1Q Ahead Without Spaces'!T616&lt;5,0,IF('Data 1Q Ahead Without Spaces'!T616&lt;8,1,IF('Data 1Q Ahead Without Spaces'!T616&lt;11,2,IF('Data 1Q Ahead Without Spaces'!T616&lt;14,3,4))))</f>
        <v>1</v>
      </c>
      <c r="Q616" s="7">
        <v>51126.16</v>
      </c>
      <c r="R616" s="7">
        <f>VLOOKUP('Data 1Q Ahead Without Spaces'!W616,Industry!$A$1:$B$9,2,FALSE)</f>
        <v>0</v>
      </c>
    </row>
    <row r="617" spans="1:18" ht="37.5" customHeight="1" thickBot="1" x14ac:dyDescent="0.4">
      <c r="A617" s="7">
        <f>IF('Data 1Q Ahead Without Spaces'!A617='Data 1Q Ahead Without Spaces'!A616,A616,A616+1)</f>
        <v>17</v>
      </c>
      <c r="B617" s="2">
        <v>-2.0499999999999998</v>
      </c>
      <c r="C617" s="2">
        <v>0.04</v>
      </c>
      <c r="D617" s="2">
        <v>-2.1800000000000002</v>
      </c>
      <c r="E617" s="2">
        <v>486.33</v>
      </c>
      <c r="F617" s="2">
        <v>471.33</v>
      </c>
      <c r="G617" s="2">
        <v>468</v>
      </c>
      <c r="H617" s="2">
        <v>3</v>
      </c>
      <c r="I617" s="2">
        <v>62.64</v>
      </c>
      <c r="J617" s="2">
        <v>2.04</v>
      </c>
      <c r="K617" s="2">
        <v>2</v>
      </c>
      <c r="L617" s="4">
        <v>1.28</v>
      </c>
      <c r="M617" s="3">
        <v>2.15</v>
      </c>
      <c r="N617" s="4">
        <v>2.11</v>
      </c>
      <c r="O617" s="4">
        <v>1.35</v>
      </c>
      <c r="P617" s="4">
        <f>IF('Data 1Q Ahead Without Spaces'!T617&lt;5,0,IF('Data 1Q Ahead Without Spaces'!T617&lt;8,1,IF('Data 1Q Ahead Without Spaces'!T617&lt;11,2,IF('Data 1Q Ahead Without Spaces'!T617&lt;14,3,4))))</f>
        <v>1</v>
      </c>
      <c r="Q617" s="7">
        <v>65024.959999999999</v>
      </c>
      <c r="R617" s="7">
        <f>VLOOKUP('Data 1Q Ahead Without Spaces'!W617,Industry!$A$1:$B$9,2,FALSE)</f>
        <v>0</v>
      </c>
    </row>
    <row r="618" spans="1:18" ht="37.5" customHeight="1" thickBot="1" x14ac:dyDescent="0.4">
      <c r="A618" s="7">
        <f>IF('Data 1Q Ahead Without Spaces'!A618='Data 1Q Ahead Without Spaces'!A617,A617,A617+1)</f>
        <v>17</v>
      </c>
      <c r="B618" s="2">
        <v>-2.21</v>
      </c>
      <c r="C618" s="2">
        <v>0.04</v>
      </c>
      <c r="D618" s="2">
        <v>-2.34</v>
      </c>
      <c r="E618" s="2">
        <v>128</v>
      </c>
      <c r="F618" s="2">
        <v>122.33</v>
      </c>
      <c r="G618" s="2">
        <v>119.17</v>
      </c>
      <c r="H618" s="2">
        <v>6</v>
      </c>
      <c r="I618" s="2">
        <v>63.18</v>
      </c>
      <c r="J618" s="2">
        <v>2.0299999999999998</v>
      </c>
      <c r="K618" s="2">
        <v>1.99</v>
      </c>
      <c r="L618" s="4">
        <v>1.28</v>
      </c>
      <c r="M618" s="3">
        <v>2.15</v>
      </c>
      <c r="N618" s="4">
        <v>2.1</v>
      </c>
      <c r="O618" s="4">
        <v>1.36</v>
      </c>
      <c r="P618" s="4">
        <f>IF('Data 1Q Ahead Without Spaces'!T618&lt;5,0,IF('Data 1Q Ahead Without Spaces'!T618&lt;8,1,IF('Data 1Q Ahead Without Spaces'!T618&lt;11,2,IF('Data 1Q Ahead Without Spaces'!T618&lt;14,3,4))))</f>
        <v>1</v>
      </c>
      <c r="Q618" s="7">
        <v>66511.199999999997</v>
      </c>
      <c r="R618" s="7">
        <f>VLOOKUP('Data 1Q Ahead Without Spaces'!W618,Industry!$A$1:$B$9,2,FALSE)</f>
        <v>0</v>
      </c>
    </row>
    <row r="619" spans="1:18" ht="37.5" customHeight="1" thickBot="1" x14ac:dyDescent="0.4">
      <c r="A619" s="7">
        <f>IF('Data 1Q Ahead Without Spaces'!A619='Data 1Q Ahead Without Spaces'!A618,A618,A618+1)</f>
        <v>17</v>
      </c>
      <c r="B619" s="2">
        <v>-2.11</v>
      </c>
      <c r="C619" s="2">
        <v>0.04</v>
      </c>
      <c r="D619" s="2">
        <v>-2.2200000000000002</v>
      </c>
      <c r="E619" s="2">
        <v>197.17</v>
      </c>
      <c r="F619" s="2">
        <v>187.5</v>
      </c>
      <c r="G619" s="2">
        <v>188.5</v>
      </c>
      <c r="H619" s="2">
        <v>6</v>
      </c>
      <c r="I619" s="2">
        <v>65.459999999999994</v>
      </c>
      <c r="J619" s="2">
        <v>1.88</v>
      </c>
      <c r="K619" s="2">
        <v>1.85</v>
      </c>
      <c r="L619" s="4">
        <v>1.23</v>
      </c>
      <c r="M619" s="3">
        <v>1.99</v>
      </c>
      <c r="N619" s="4">
        <v>1.95</v>
      </c>
      <c r="O619" s="4">
        <v>1.3</v>
      </c>
      <c r="P619" s="4">
        <f>IF('Data 1Q Ahead Without Spaces'!T619&lt;5,0,IF('Data 1Q Ahead Without Spaces'!T619&lt;8,1,IF('Data 1Q Ahead Without Spaces'!T619&lt;11,2,IF('Data 1Q Ahead Without Spaces'!T619&lt;14,3,4))))</f>
        <v>1</v>
      </c>
      <c r="Q619" s="7">
        <v>65856</v>
      </c>
      <c r="R619" s="7">
        <f>VLOOKUP('Data 1Q Ahead Without Spaces'!W619,Industry!$A$1:$B$9,2,FALSE)</f>
        <v>0</v>
      </c>
    </row>
    <row r="620" spans="1:18" ht="37.5" customHeight="1" thickBot="1" x14ac:dyDescent="0.4">
      <c r="A620" s="7">
        <f>IF('Data 1Q Ahead Without Spaces'!A620='Data 1Q Ahead Without Spaces'!A619,A619,A619+1)</f>
        <v>17</v>
      </c>
      <c r="B620" s="2">
        <v>-0.39</v>
      </c>
      <c r="C620" s="2">
        <v>1.76</v>
      </c>
      <c r="D620" s="2">
        <v>-0.42</v>
      </c>
      <c r="E620" s="2">
        <v>18.309999999999999</v>
      </c>
      <c r="F620" s="2">
        <v>17.309999999999999</v>
      </c>
      <c r="G620" s="2">
        <v>16</v>
      </c>
      <c r="H620" s="2">
        <v>58</v>
      </c>
      <c r="I620" s="2">
        <v>41.53</v>
      </c>
      <c r="J620" s="2">
        <v>1.61</v>
      </c>
      <c r="K620" s="2">
        <v>0.92</v>
      </c>
      <c r="L620" s="4">
        <v>0.67</v>
      </c>
      <c r="M620" s="3">
        <v>74.650000000000006</v>
      </c>
      <c r="N620" s="4">
        <v>42.74</v>
      </c>
      <c r="O620" s="4">
        <v>31</v>
      </c>
      <c r="P620" s="4">
        <f>IF('Data 1Q Ahead Without Spaces'!T620&lt;5,0,IF('Data 1Q Ahead Without Spaces'!T620&lt;8,1,IF('Data 1Q Ahead Without Spaces'!T620&lt;11,2,IF('Data 1Q Ahead Without Spaces'!T620&lt;14,3,4))))</f>
        <v>1</v>
      </c>
      <c r="Q620" s="7">
        <v>66885.509999999995</v>
      </c>
      <c r="R620" s="7">
        <f>VLOOKUP('Data 1Q Ahead Without Spaces'!W620,Industry!$A$1:$B$9,2,FALSE)</f>
        <v>0</v>
      </c>
    </row>
    <row r="621" spans="1:18" ht="37.5" customHeight="1" thickBot="1" x14ac:dyDescent="0.4">
      <c r="A621" s="7">
        <f>IF('Data 1Q Ahead Without Spaces'!A621='Data 1Q Ahead Without Spaces'!A620,A620,A620+1)</f>
        <v>17</v>
      </c>
      <c r="B621" s="2">
        <v>-0.4</v>
      </c>
      <c r="C621" s="2">
        <v>0.65</v>
      </c>
      <c r="D621" s="2">
        <v>-0.45</v>
      </c>
      <c r="E621" s="2">
        <v>28.63</v>
      </c>
      <c r="F621" s="2">
        <v>28.05</v>
      </c>
      <c r="G621" s="2">
        <v>24.66</v>
      </c>
      <c r="H621" s="2">
        <v>65</v>
      </c>
      <c r="I621" s="2">
        <v>52.39</v>
      </c>
      <c r="J621" s="2">
        <v>1.47</v>
      </c>
      <c r="K621" s="2">
        <v>1.1599999999999999</v>
      </c>
      <c r="L621" s="4">
        <v>0.77</v>
      </c>
      <c r="M621" s="3">
        <v>26.32</v>
      </c>
      <c r="N621" s="4">
        <v>20.83</v>
      </c>
      <c r="O621" s="4">
        <v>13.79</v>
      </c>
      <c r="P621" s="4">
        <f>IF('Data 1Q Ahead Without Spaces'!T621&lt;5,0,IF('Data 1Q Ahead Without Spaces'!T621&lt;8,1,IF('Data 1Q Ahead Without Spaces'!T621&lt;11,2,IF('Data 1Q Ahead Without Spaces'!T621&lt;14,3,4))))</f>
        <v>1</v>
      </c>
      <c r="Q621" s="7">
        <v>64940.4</v>
      </c>
      <c r="R621" s="7">
        <f>VLOOKUP('Data 1Q Ahead Without Spaces'!W621,Industry!$A$1:$B$9,2,FALSE)</f>
        <v>0</v>
      </c>
    </row>
    <row r="622" spans="1:18" ht="37.5" customHeight="1" thickBot="1" x14ac:dyDescent="0.4">
      <c r="A622" s="7">
        <f>IF('Data 1Q Ahead Without Spaces'!A622='Data 1Q Ahead Without Spaces'!A621,A621,A621+1)</f>
        <v>17</v>
      </c>
      <c r="B622" s="2">
        <v>-0.57999999999999996</v>
      </c>
      <c r="C622" s="2">
        <v>0.38</v>
      </c>
      <c r="D622" s="2">
        <v>-0.67</v>
      </c>
      <c r="E622" s="2">
        <v>44.9</v>
      </c>
      <c r="F622" s="2">
        <v>42.43</v>
      </c>
      <c r="G622" s="2">
        <v>35.76</v>
      </c>
      <c r="H622" s="2">
        <v>21</v>
      </c>
      <c r="I622" s="2">
        <v>57.82</v>
      </c>
      <c r="J622" s="2">
        <v>1.39</v>
      </c>
      <c r="K622" s="2">
        <v>1.21</v>
      </c>
      <c r="L622" s="4">
        <v>0.8</v>
      </c>
      <c r="M622" s="3">
        <v>14.82</v>
      </c>
      <c r="N622" s="4">
        <v>12.91</v>
      </c>
      <c r="O622" s="4">
        <v>8.57</v>
      </c>
      <c r="P622" s="4">
        <f>IF('Data 1Q Ahead Without Spaces'!T622&lt;5,0,IF('Data 1Q Ahead Without Spaces'!T622&lt;8,1,IF('Data 1Q Ahead Without Spaces'!T622&lt;11,2,IF('Data 1Q Ahead Without Spaces'!T622&lt;14,3,4))))</f>
        <v>1</v>
      </c>
      <c r="Q622" s="7">
        <v>65975.039999999994</v>
      </c>
      <c r="R622" s="7">
        <f>VLOOKUP('Data 1Q Ahead Without Spaces'!W622,Industry!$A$1:$B$9,2,FALSE)</f>
        <v>0</v>
      </c>
    </row>
    <row r="623" spans="1:18" ht="37.5" customHeight="1" thickBot="1" x14ac:dyDescent="0.4">
      <c r="A623" s="7">
        <f>IF('Data 1Q Ahead Without Spaces'!A623='Data 1Q Ahead Without Spaces'!A622,A622,A622+1)</f>
        <v>17</v>
      </c>
      <c r="B623" s="2">
        <v>-0.45</v>
      </c>
      <c r="C623" s="2">
        <v>0.24</v>
      </c>
      <c r="D623" s="2">
        <v>-0.53</v>
      </c>
      <c r="E623" s="2">
        <v>80.19</v>
      </c>
      <c r="F623" s="2">
        <v>78.06</v>
      </c>
      <c r="G623" s="2">
        <v>69.75</v>
      </c>
      <c r="H623" s="2">
        <v>16</v>
      </c>
      <c r="I623" s="2">
        <v>62.62</v>
      </c>
      <c r="J623" s="2">
        <v>1.29</v>
      </c>
      <c r="K623" s="2">
        <v>1.18</v>
      </c>
      <c r="L623" s="4">
        <v>0.81</v>
      </c>
      <c r="M623" s="3">
        <v>8.77</v>
      </c>
      <c r="N623" s="4">
        <v>8.07</v>
      </c>
      <c r="O623" s="4">
        <v>5.49</v>
      </c>
      <c r="P623" s="4">
        <f>IF('Data 1Q Ahead Without Spaces'!T623&lt;5,0,IF('Data 1Q Ahead Without Spaces'!T623&lt;8,1,IF('Data 1Q Ahead Without Spaces'!T623&lt;11,2,IF('Data 1Q Ahead Without Spaces'!T623&lt;14,3,4))))</f>
        <v>1</v>
      </c>
      <c r="Q623" s="7">
        <v>81197.100000000006</v>
      </c>
      <c r="R623" s="7">
        <f>VLOOKUP('Data 1Q Ahead Without Spaces'!W623,Industry!$A$1:$B$9,2,FALSE)</f>
        <v>0</v>
      </c>
    </row>
    <row r="624" spans="1:18" ht="37.5" customHeight="1" thickBot="1" x14ac:dyDescent="0.4">
      <c r="A624" s="7">
        <f>IF('Data 1Q Ahead Without Spaces'!A624='Data 1Q Ahead Without Spaces'!A623,A623,A623+1)</f>
        <v>17</v>
      </c>
      <c r="B624" s="2">
        <v>-0.31</v>
      </c>
      <c r="C624" s="2">
        <v>1.31</v>
      </c>
      <c r="D624" s="2">
        <v>-0.36</v>
      </c>
      <c r="E624" s="2">
        <v>28.47</v>
      </c>
      <c r="F624" s="2">
        <v>26.94</v>
      </c>
      <c r="G624" s="2">
        <v>23.73</v>
      </c>
      <c r="H624" s="2">
        <v>49</v>
      </c>
      <c r="I624" s="2">
        <v>52.85</v>
      </c>
      <c r="J624" s="2">
        <v>38.159999999999997</v>
      </c>
      <c r="K624" s="2">
        <v>27.18</v>
      </c>
      <c r="L624" s="4">
        <v>20.170000000000002</v>
      </c>
      <c r="M624" s="3">
        <v>40.43</v>
      </c>
      <c r="N624" s="4">
        <v>28.79</v>
      </c>
      <c r="O624" s="4">
        <v>21.37</v>
      </c>
      <c r="P624" s="4">
        <f>IF('Data 1Q Ahead Without Spaces'!T624&lt;5,0,IF('Data 1Q Ahead Without Spaces'!T624&lt;8,1,IF('Data 1Q Ahead Without Spaces'!T624&lt;11,2,IF('Data 1Q Ahead Without Spaces'!T624&lt;14,3,4))))</f>
        <v>1</v>
      </c>
      <c r="Q624" s="7">
        <v>98640.9</v>
      </c>
      <c r="R624" s="7">
        <f>VLOOKUP('Data 1Q Ahead Without Spaces'!W624,Industry!$A$1:$B$9,2,FALSE)</f>
        <v>0</v>
      </c>
    </row>
    <row r="625" spans="1:18" ht="28.5" customHeight="1" thickBot="1" x14ac:dyDescent="0.4">
      <c r="A625" s="7">
        <f>IF('Data 1Q Ahead Without Spaces'!A625='Data 1Q Ahead Without Spaces'!A624,A624,A624+1)</f>
        <v>17</v>
      </c>
      <c r="B625" s="2">
        <v>0.08</v>
      </c>
      <c r="C625" s="2">
        <v>1.24</v>
      </c>
      <c r="D625" s="2">
        <v>0.09</v>
      </c>
      <c r="E625" s="2">
        <v>27.82</v>
      </c>
      <c r="F625" s="2">
        <v>26.41</v>
      </c>
      <c r="G625" s="2">
        <v>24.49</v>
      </c>
      <c r="H625" s="2">
        <v>96</v>
      </c>
      <c r="I625" s="2">
        <v>48.94</v>
      </c>
      <c r="J625" s="2">
        <v>36.85</v>
      </c>
      <c r="K625" s="2">
        <v>25.44</v>
      </c>
      <c r="L625" s="4">
        <v>18.03</v>
      </c>
      <c r="M625" s="7">
        <v>44.88</v>
      </c>
      <c r="N625" s="4">
        <v>30.98</v>
      </c>
      <c r="O625" s="4">
        <v>21.96</v>
      </c>
      <c r="P625" s="4">
        <f>IF('Data 1Q Ahead Without Spaces'!T625&lt;5,0,IF('Data 1Q Ahead Without Spaces'!T625&lt;8,1,IF('Data 1Q Ahead Without Spaces'!T625&lt;11,2,IF('Data 1Q Ahead Without Spaces'!T625&lt;14,3,4))))</f>
        <v>1</v>
      </c>
      <c r="Q625" s="7">
        <v>103483.04</v>
      </c>
      <c r="R625" s="7">
        <f>VLOOKUP('Data 1Q Ahead Without Spaces'!W625,Industry!$A$1:$B$9,2,FALSE)</f>
        <v>0</v>
      </c>
    </row>
    <row r="626" spans="1:18" ht="28.5" customHeight="1" thickBot="1" x14ac:dyDescent="0.4">
      <c r="A626" s="7">
        <f>IF('Data 1Q Ahead Without Spaces'!A626='Data 1Q Ahead Without Spaces'!A625,A625,A625+1)</f>
        <v>17</v>
      </c>
      <c r="B626" s="2">
        <v>-0.2</v>
      </c>
      <c r="C626" s="2">
        <v>0.98</v>
      </c>
      <c r="D626" s="2">
        <v>-0.24</v>
      </c>
      <c r="E626" s="2">
        <v>17.190000000000001</v>
      </c>
      <c r="F626" s="2">
        <v>16.27</v>
      </c>
      <c r="G626" s="2">
        <v>13.45</v>
      </c>
      <c r="H626" s="2">
        <v>94</v>
      </c>
      <c r="I626" s="2">
        <v>51.83</v>
      </c>
      <c r="J626" s="2">
        <v>35.06</v>
      </c>
      <c r="K626" s="2">
        <v>25.96</v>
      </c>
      <c r="L626" s="4">
        <v>18.170000000000002</v>
      </c>
      <c r="M626" s="7">
        <v>35.07</v>
      </c>
      <c r="N626" s="4">
        <v>25.97</v>
      </c>
      <c r="O626" s="4">
        <v>18.18</v>
      </c>
      <c r="P626" s="4">
        <f>IF('Data 1Q Ahead Without Spaces'!T626&lt;5,0,IF('Data 1Q Ahead Without Spaces'!T626&lt;8,1,IF('Data 1Q Ahead Without Spaces'!T626&lt;11,2,IF('Data 1Q Ahead Without Spaces'!T626&lt;14,3,4))))</f>
        <v>1</v>
      </c>
      <c r="Q626" s="7">
        <v>96801.2</v>
      </c>
      <c r="R626" s="7">
        <f>VLOOKUP('Data 1Q Ahead Without Spaces'!W626,Industry!$A$1:$B$9,2,FALSE)</f>
        <v>0</v>
      </c>
    </row>
    <row r="627" spans="1:18" ht="28.5" customHeight="1" thickBot="1" x14ac:dyDescent="0.4">
      <c r="A627" s="7">
        <f>IF('Data 1Q Ahead Without Spaces'!A627='Data 1Q Ahead Without Spaces'!A626,A626,A626+1)</f>
        <v>17</v>
      </c>
      <c r="B627" s="2">
        <v>-0.27</v>
      </c>
      <c r="C627" s="2">
        <v>0.91</v>
      </c>
      <c r="D627" s="2">
        <v>-0.32</v>
      </c>
      <c r="E627" s="2">
        <v>24.38</v>
      </c>
      <c r="F627" s="2">
        <v>23.61</v>
      </c>
      <c r="G627" s="2">
        <v>20.34</v>
      </c>
      <c r="H627" s="2">
        <v>89</v>
      </c>
      <c r="I627" s="2">
        <v>54.12</v>
      </c>
      <c r="J627" s="2">
        <v>32.32</v>
      </c>
      <c r="K627" s="2">
        <v>24.42</v>
      </c>
      <c r="L627" s="4">
        <v>17.489999999999998</v>
      </c>
      <c r="M627" s="7">
        <v>32.33</v>
      </c>
      <c r="N627" s="4">
        <v>24.43</v>
      </c>
      <c r="O627" s="4">
        <v>17.5</v>
      </c>
      <c r="P627" s="4">
        <f>IF('Data 1Q Ahead Without Spaces'!T627&lt;5,0,IF('Data 1Q Ahead Without Spaces'!T627&lt;8,1,IF('Data 1Q Ahead Without Spaces'!T627&lt;11,2,IF('Data 1Q Ahead Without Spaces'!T627&lt;14,3,4))))</f>
        <v>1</v>
      </c>
      <c r="Q627" s="7">
        <v>117626</v>
      </c>
      <c r="R627" s="7">
        <f>VLOOKUP('Data 1Q Ahead Without Spaces'!W627,Industry!$A$1:$B$9,2,FALSE)</f>
        <v>0</v>
      </c>
    </row>
    <row r="628" spans="1:18" ht="28.5" customHeight="1" thickBot="1" x14ac:dyDescent="0.4">
      <c r="A628" s="7">
        <f>IF('Data 1Q Ahead Without Spaces'!A628='Data 1Q Ahead Without Spaces'!A627,A627,A627+1)</f>
        <v>17</v>
      </c>
      <c r="B628" s="2">
        <v>-0.49</v>
      </c>
      <c r="C628" s="2">
        <v>0.86</v>
      </c>
      <c r="D628" s="2">
        <v>-0.59</v>
      </c>
      <c r="E628" s="2">
        <v>26.83</v>
      </c>
      <c r="F628" s="2">
        <v>26.35</v>
      </c>
      <c r="G628" s="2">
        <v>22.48</v>
      </c>
      <c r="H628" s="2">
        <v>82</v>
      </c>
      <c r="I628" s="2">
        <v>55.78</v>
      </c>
      <c r="J628" s="2">
        <v>29.96</v>
      </c>
      <c r="K628" s="2">
        <v>23.05</v>
      </c>
      <c r="L628" s="4">
        <v>16.71</v>
      </c>
      <c r="M628" s="7">
        <v>29.97</v>
      </c>
      <c r="N628" s="4">
        <v>23.06</v>
      </c>
      <c r="O628" s="4">
        <v>16.72</v>
      </c>
      <c r="P628" s="4">
        <f>IF('Data 1Q Ahead Without Spaces'!T628&lt;5,0,IF('Data 1Q Ahead Without Spaces'!T628&lt;8,1,IF('Data 1Q Ahead Without Spaces'!T628&lt;11,2,IF('Data 1Q Ahead Without Spaces'!T628&lt;14,3,4))))</f>
        <v>1</v>
      </c>
      <c r="Q628" s="7">
        <v>113027.22</v>
      </c>
      <c r="R628" s="7">
        <f>VLOOKUP('Data 1Q Ahead Without Spaces'!W628,Industry!$A$1:$B$9,2,FALSE)</f>
        <v>0</v>
      </c>
    </row>
    <row r="629" spans="1:18" ht="28.5" customHeight="1" thickBot="1" x14ac:dyDescent="0.4">
      <c r="A629" s="7">
        <f>IF('Data 1Q Ahead Without Spaces'!A629='Data 1Q Ahead Without Spaces'!A628,A628,A628+1)</f>
        <v>17</v>
      </c>
      <c r="B629" s="2">
        <v>0.02</v>
      </c>
      <c r="C629" s="2">
        <v>1.4</v>
      </c>
      <c r="D629" s="2">
        <v>0.02</v>
      </c>
      <c r="E629" s="2">
        <v>26.96</v>
      </c>
      <c r="F629" s="2">
        <v>26.59</v>
      </c>
      <c r="G629" s="2">
        <v>23.8</v>
      </c>
      <c r="H629" s="2">
        <v>130</v>
      </c>
      <c r="I629" s="2">
        <v>48.71</v>
      </c>
      <c r="J629" s="2">
        <v>44.45</v>
      </c>
      <c r="K629" s="2">
        <v>29.87</v>
      </c>
      <c r="L629" s="4">
        <v>21.65</v>
      </c>
      <c r="M629" s="7">
        <v>48.8</v>
      </c>
      <c r="N629" s="4">
        <v>32.799999999999997</v>
      </c>
      <c r="O629" s="4">
        <v>23.77</v>
      </c>
      <c r="P629" s="4">
        <f>IF('Data 1Q Ahead Without Spaces'!T629&lt;5,0,IF('Data 1Q Ahead Without Spaces'!T629&lt;8,1,IF('Data 1Q Ahead Without Spaces'!T629&lt;11,2,IF('Data 1Q Ahead Without Spaces'!T629&lt;14,3,4))))</f>
        <v>1</v>
      </c>
      <c r="Q629" s="7">
        <v>81190.14</v>
      </c>
      <c r="R629" s="7">
        <f>VLOOKUP('Data 1Q Ahead Without Spaces'!W629,Industry!$A$1:$B$9,2,FALSE)</f>
        <v>0</v>
      </c>
    </row>
    <row r="630" spans="1:18" ht="28.5" customHeight="1" thickBot="1" x14ac:dyDescent="0.4">
      <c r="A630" s="7">
        <f>IF('Data 1Q Ahead Without Spaces'!A630='Data 1Q Ahead Without Spaces'!A629,A629,A629+1)</f>
        <v>17</v>
      </c>
      <c r="B630" s="2">
        <v>-0.18</v>
      </c>
      <c r="C630" s="2">
        <v>1.36</v>
      </c>
      <c r="D630" s="2">
        <v>-0.22</v>
      </c>
      <c r="E630" s="2">
        <v>12.57</v>
      </c>
      <c r="F630" s="2">
        <v>10.53</v>
      </c>
      <c r="G630" s="2">
        <v>9.57</v>
      </c>
      <c r="H630" s="2">
        <v>159</v>
      </c>
      <c r="I630" s="2">
        <v>50.4</v>
      </c>
      <c r="J630" s="2">
        <v>42.98</v>
      </c>
      <c r="K630" s="2">
        <v>29.2</v>
      </c>
      <c r="L630" s="4">
        <v>21.66</v>
      </c>
      <c r="M630" s="7">
        <v>47.18</v>
      </c>
      <c r="N630" s="4">
        <v>32.06</v>
      </c>
      <c r="O630" s="4">
        <v>23.78</v>
      </c>
      <c r="P630" s="4">
        <f>IF('Data 1Q Ahead Without Spaces'!T630&lt;5,0,IF('Data 1Q Ahead Without Spaces'!T630&lt;8,1,IF('Data 1Q Ahead Without Spaces'!T630&lt;11,2,IF('Data 1Q Ahead Without Spaces'!T630&lt;14,3,4))))</f>
        <v>1</v>
      </c>
      <c r="Q630" s="7">
        <v>77435.820000000007</v>
      </c>
      <c r="R630" s="7">
        <f>VLOOKUP('Data 1Q Ahead Without Spaces'!W630,Industry!$A$1:$B$9,2,FALSE)</f>
        <v>0</v>
      </c>
    </row>
    <row r="631" spans="1:18" ht="28.5" customHeight="1" thickBot="1" x14ac:dyDescent="0.4">
      <c r="A631" s="7">
        <f>IF('Data 1Q Ahead Without Spaces'!A631='Data 1Q Ahead Without Spaces'!A630,A630,A630+1)</f>
        <v>17</v>
      </c>
      <c r="B631" s="2">
        <v>0.06</v>
      </c>
      <c r="C631" s="2">
        <v>1.33</v>
      </c>
      <c r="D631" s="2">
        <v>7.0000000000000007E-2</v>
      </c>
      <c r="E631" s="2">
        <v>15.74</v>
      </c>
      <c r="F631" s="2">
        <v>15.25</v>
      </c>
      <c r="G631" s="2">
        <v>12.58</v>
      </c>
      <c r="H631" s="2">
        <v>157</v>
      </c>
      <c r="I631" s="2">
        <v>50.94</v>
      </c>
      <c r="J631" s="2">
        <v>44.85</v>
      </c>
      <c r="K631" s="2">
        <v>30.05</v>
      </c>
      <c r="L631" s="4">
        <v>22.85</v>
      </c>
      <c r="M631" s="7">
        <v>49.24</v>
      </c>
      <c r="N631" s="4">
        <v>33</v>
      </c>
      <c r="O631" s="4">
        <v>25.08</v>
      </c>
      <c r="P631" s="4">
        <f>IF('Data 1Q Ahead Without Spaces'!T631&lt;5,0,IF('Data 1Q Ahead Without Spaces'!T631&lt;8,1,IF('Data 1Q Ahead Without Spaces'!T631&lt;11,2,IF('Data 1Q Ahead Without Spaces'!T631&lt;14,3,4))))</f>
        <v>1</v>
      </c>
      <c r="Q631" s="7">
        <v>98047.95</v>
      </c>
      <c r="R631" s="7">
        <f>VLOOKUP('Data 1Q Ahead Without Spaces'!W631,Industry!$A$1:$B$9,2,FALSE)</f>
        <v>0</v>
      </c>
    </row>
    <row r="632" spans="1:18" ht="28.5" customHeight="1" thickBot="1" x14ac:dyDescent="0.4">
      <c r="A632" s="7">
        <f>IF('Data 1Q Ahead Without Spaces'!A632='Data 1Q Ahead Without Spaces'!A631,A631,A631+1)</f>
        <v>17</v>
      </c>
      <c r="B632" s="2">
        <v>-0.01</v>
      </c>
      <c r="C632" s="2">
        <v>1.32</v>
      </c>
      <c r="D632" s="2">
        <v>-0.01</v>
      </c>
      <c r="E632" s="2">
        <v>15.85</v>
      </c>
      <c r="F632" s="2">
        <v>15.25</v>
      </c>
      <c r="G632" s="2">
        <v>12.6</v>
      </c>
      <c r="H632" s="2">
        <v>154</v>
      </c>
      <c r="I632" s="2">
        <v>51.34</v>
      </c>
      <c r="J632" s="2">
        <v>44.36</v>
      </c>
      <c r="K632" s="2">
        <v>29.83</v>
      </c>
      <c r="L632" s="4">
        <v>22.77</v>
      </c>
      <c r="M632" s="7">
        <v>48.7</v>
      </c>
      <c r="N632" s="4">
        <v>32.75</v>
      </c>
      <c r="O632" s="4">
        <v>25</v>
      </c>
      <c r="P632" s="4">
        <f>IF('Data 1Q Ahead Without Spaces'!T632&lt;5,0,IF('Data 1Q Ahead Without Spaces'!T632&lt;8,1,IF('Data 1Q Ahead Without Spaces'!T632&lt;11,2,IF('Data 1Q Ahead Without Spaces'!T632&lt;14,3,4))))</f>
        <v>1</v>
      </c>
      <c r="Q632" s="7">
        <v>109662.56</v>
      </c>
      <c r="R632" s="7">
        <f>VLOOKUP('Data 1Q Ahead Without Spaces'!W632,Industry!$A$1:$B$9,2,FALSE)</f>
        <v>0</v>
      </c>
    </row>
    <row r="633" spans="1:18" ht="28.5" customHeight="1" thickBot="1" x14ac:dyDescent="0.4">
      <c r="A633" s="7">
        <f>IF('Data 1Q Ahead Without Spaces'!A633='Data 1Q Ahead Without Spaces'!A632,A632,A632+1)</f>
        <v>17</v>
      </c>
      <c r="B633" s="2">
        <v>-0.23</v>
      </c>
      <c r="C633" s="2">
        <v>1.23</v>
      </c>
      <c r="D633" s="2">
        <v>-0.28999999999999998</v>
      </c>
      <c r="E633" s="2">
        <v>21.3</v>
      </c>
      <c r="F633" s="2">
        <v>21.06</v>
      </c>
      <c r="G633" s="2">
        <v>18.14</v>
      </c>
      <c r="H633" s="2">
        <v>159</v>
      </c>
      <c r="I633" s="2">
        <v>52.91</v>
      </c>
      <c r="J633" s="2">
        <v>36.82</v>
      </c>
      <c r="K633" s="2">
        <v>26.15</v>
      </c>
      <c r="L633" s="4">
        <v>19.48</v>
      </c>
      <c r="M633" s="7">
        <v>40.81</v>
      </c>
      <c r="N633" s="4">
        <v>28.98</v>
      </c>
      <c r="O633" s="4">
        <v>21.59</v>
      </c>
      <c r="P633" s="4">
        <f>IF('Data 1Q Ahead Without Spaces'!T633&lt;5,0,IF('Data 1Q Ahead Without Spaces'!T633&lt;8,1,IF('Data 1Q Ahead Without Spaces'!T633&lt;11,2,IF('Data 1Q Ahead Without Spaces'!T633&lt;14,3,4))))</f>
        <v>1</v>
      </c>
      <c r="Q633" s="7">
        <v>110598.72</v>
      </c>
      <c r="R633" s="7">
        <f>VLOOKUP('Data 1Q Ahead Without Spaces'!W633,Industry!$A$1:$B$9,2,FALSE)</f>
        <v>0</v>
      </c>
    </row>
    <row r="634" spans="1:18" ht="28.5" customHeight="1" thickBot="1" x14ac:dyDescent="0.4">
      <c r="A634" s="7">
        <f>IF('Data 1Q Ahead Without Spaces'!A634='Data 1Q Ahead Without Spaces'!A633,A633,A633+1)</f>
        <v>17</v>
      </c>
      <c r="B634" s="2">
        <v>-0.55000000000000004</v>
      </c>
      <c r="C634" s="2">
        <v>1.72</v>
      </c>
      <c r="D634" s="2">
        <v>-0.68</v>
      </c>
      <c r="E634" s="2">
        <v>12.47</v>
      </c>
      <c r="F634" s="2">
        <v>12.16</v>
      </c>
      <c r="G634" s="2">
        <v>9.7200000000000006</v>
      </c>
      <c r="H634" s="2">
        <v>179</v>
      </c>
      <c r="I634" s="2">
        <v>49.33</v>
      </c>
      <c r="J634" s="2">
        <v>51.81</v>
      </c>
      <c r="K634" s="2">
        <v>33.299999999999997</v>
      </c>
      <c r="L634" s="4">
        <v>25.89</v>
      </c>
      <c r="M634" s="7">
        <v>55.59</v>
      </c>
      <c r="N634" s="4">
        <v>35.729999999999997</v>
      </c>
      <c r="O634" s="4">
        <v>27.78</v>
      </c>
      <c r="P634" s="4">
        <f>IF('Data 1Q Ahead Without Spaces'!T634&lt;5,0,IF('Data 1Q Ahead Without Spaces'!T634&lt;8,1,IF('Data 1Q Ahead Without Spaces'!T634&lt;11,2,IF('Data 1Q Ahead Without Spaces'!T634&lt;14,3,4))))</f>
        <v>1</v>
      </c>
      <c r="Q634" s="7">
        <v>123619.75</v>
      </c>
      <c r="R634" s="7">
        <f>VLOOKUP('Data 1Q Ahead Without Spaces'!W634,Industry!$A$1:$B$9,2,FALSE)</f>
        <v>0</v>
      </c>
    </row>
    <row r="635" spans="1:18" ht="28.5" customHeight="1" thickBot="1" x14ac:dyDescent="0.4">
      <c r="A635" s="7">
        <f>IF('Data 1Q Ahead Without Spaces'!A635='Data 1Q Ahead Without Spaces'!A634,A634,A634+1)</f>
        <v>17</v>
      </c>
      <c r="B635" s="2">
        <v>-0.56000000000000005</v>
      </c>
      <c r="C635" s="2">
        <v>1.69</v>
      </c>
      <c r="D635" s="2">
        <v>-0.69</v>
      </c>
      <c r="E635" s="2">
        <v>14.23</v>
      </c>
      <c r="F635" s="2">
        <v>13.99</v>
      </c>
      <c r="G635" s="2">
        <v>11.59</v>
      </c>
      <c r="H635" s="2">
        <v>188</v>
      </c>
      <c r="I635" s="2">
        <v>51.14</v>
      </c>
      <c r="J635" s="2">
        <v>49.26</v>
      </c>
      <c r="K635" s="2">
        <v>32.229999999999997</v>
      </c>
      <c r="L635" s="4">
        <v>25.54</v>
      </c>
      <c r="M635" s="7">
        <v>52.85</v>
      </c>
      <c r="N635" s="4">
        <v>34.57</v>
      </c>
      <c r="O635" s="4">
        <v>27.4</v>
      </c>
      <c r="P635" s="4">
        <f>IF('Data 1Q Ahead Without Spaces'!T635&lt;5,0,IF('Data 1Q Ahead Without Spaces'!T635&lt;8,1,IF('Data 1Q Ahead Without Spaces'!T635&lt;11,2,IF('Data 1Q Ahead Without Spaces'!T635&lt;14,3,4))))</f>
        <v>1</v>
      </c>
      <c r="Q635" s="7">
        <v>113436.82</v>
      </c>
      <c r="R635" s="7">
        <f>VLOOKUP('Data 1Q Ahead Without Spaces'!W635,Industry!$A$1:$B$9,2,FALSE)</f>
        <v>0</v>
      </c>
    </row>
    <row r="636" spans="1:18" ht="28.5" customHeight="1" thickBot="1" x14ac:dyDescent="0.4">
      <c r="A636" s="7">
        <f>IF('Data 1Q Ahead Without Spaces'!A636='Data 1Q Ahead Without Spaces'!A635,A635,A635+1)</f>
        <v>17</v>
      </c>
      <c r="B636" s="2">
        <v>-0.17</v>
      </c>
      <c r="C636" s="2">
        <v>1.82</v>
      </c>
      <c r="D636" s="2">
        <v>-0.2</v>
      </c>
      <c r="E636" s="2">
        <v>13</v>
      </c>
      <c r="F636" s="2">
        <v>12.67</v>
      </c>
      <c r="G636" s="2">
        <v>9.91</v>
      </c>
      <c r="H636" s="2">
        <v>186</v>
      </c>
      <c r="I636" s="2">
        <v>47.95</v>
      </c>
      <c r="J636" s="2">
        <v>39.85</v>
      </c>
      <c r="K636" s="2">
        <v>25.8</v>
      </c>
      <c r="L636" s="4">
        <v>19.36</v>
      </c>
      <c r="M636" s="7">
        <v>54.48</v>
      </c>
      <c r="N636" s="4">
        <v>35.270000000000003</v>
      </c>
      <c r="O636" s="4">
        <v>26.47</v>
      </c>
      <c r="P636" s="4">
        <f>IF('Data 1Q Ahead Without Spaces'!T636&lt;5,0,IF('Data 1Q Ahead Without Spaces'!T636&lt;8,1,IF('Data 1Q Ahead Without Spaces'!T636&lt;11,2,IF('Data 1Q Ahead Without Spaces'!T636&lt;14,3,4))))</f>
        <v>1</v>
      </c>
      <c r="Q636" s="7">
        <v>109771.125</v>
      </c>
      <c r="R636" s="7">
        <f>VLOOKUP('Data 1Q Ahead Without Spaces'!W636,Industry!$A$1:$B$9,2,FALSE)</f>
        <v>0</v>
      </c>
    </row>
    <row r="637" spans="1:18" ht="28.5" customHeight="1" thickBot="1" x14ac:dyDescent="0.4">
      <c r="A637" s="7">
        <f>IF('Data 1Q Ahead Without Spaces'!A637='Data 1Q Ahead Without Spaces'!A636,A636,A636+1)</f>
        <v>17</v>
      </c>
      <c r="B637" s="2">
        <v>-0.34</v>
      </c>
      <c r="C637" s="2">
        <v>1.62</v>
      </c>
      <c r="D637" s="2">
        <v>-0.42</v>
      </c>
      <c r="E637" s="2">
        <v>19.93</v>
      </c>
      <c r="F637" s="2">
        <v>19.59</v>
      </c>
      <c r="G637" s="2">
        <v>16.420000000000002</v>
      </c>
      <c r="H637" s="2">
        <v>201</v>
      </c>
      <c r="I637" s="2">
        <v>50.01</v>
      </c>
      <c r="J637" s="2">
        <v>36.89</v>
      </c>
      <c r="K637" s="2">
        <v>25.1</v>
      </c>
      <c r="L637" s="4">
        <v>18.690000000000001</v>
      </c>
      <c r="M637" s="7">
        <v>46.97</v>
      </c>
      <c r="N637" s="4">
        <v>31.96</v>
      </c>
      <c r="O637" s="4">
        <v>23.8</v>
      </c>
      <c r="P637" s="4">
        <f>IF('Data 1Q Ahead Without Spaces'!T637&lt;5,0,IF('Data 1Q Ahead Without Spaces'!T637&lt;8,1,IF('Data 1Q Ahead Without Spaces'!T637&lt;11,2,IF('Data 1Q Ahead Without Spaces'!T637&lt;14,3,4))))</f>
        <v>1</v>
      </c>
      <c r="Q637" s="7">
        <v>136604.29500000001</v>
      </c>
      <c r="R637" s="7">
        <f>VLOOKUP('Data 1Q Ahead Without Spaces'!W637,Industry!$A$1:$B$9,2,FALSE)</f>
        <v>0</v>
      </c>
    </row>
    <row r="638" spans="1:18" ht="28.5" customHeight="1" thickBot="1" x14ac:dyDescent="0.4">
      <c r="A638" s="7">
        <f>IF('Data 1Q Ahead Without Spaces'!A638='Data 1Q Ahead Without Spaces'!A637,A637,A637+1)</f>
        <v>17</v>
      </c>
      <c r="B638" s="2">
        <v>-0.56000000000000005</v>
      </c>
      <c r="C638" s="2">
        <v>1.84</v>
      </c>
      <c r="D638" s="2">
        <v>-0.71</v>
      </c>
      <c r="E638" s="2">
        <v>13.36</v>
      </c>
      <c r="F638" s="2">
        <v>12.76</v>
      </c>
      <c r="G638" s="2">
        <v>9.7799999999999994</v>
      </c>
      <c r="H638" s="2">
        <v>196</v>
      </c>
      <c r="I638" s="2">
        <v>49.2</v>
      </c>
      <c r="J638" s="2">
        <v>45.45</v>
      </c>
      <c r="K638" s="2">
        <v>29.82</v>
      </c>
      <c r="L638" s="4">
        <v>22.65</v>
      </c>
      <c r="M638" s="7">
        <v>52.41</v>
      </c>
      <c r="N638" s="4">
        <v>34.39</v>
      </c>
      <c r="O638" s="4">
        <v>26.11</v>
      </c>
      <c r="P638" s="4">
        <f>IF('Data 1Q Ahead Without Spaces'!T638&lt;5,0,IF('Data 1Q Ahead Without Spaces'!T638&lt;8,1,IF('Data 1Q Ahead Without Spaces'!T638&lt;11,2,IF('Data 1Q Ahead Without Spaces'!T638&lt;14,3,4))))</f>
        <v>1</v>
      </c>
      <c r="Q638" s="7">
        <v>166506.9</v>
      </c>
      <c r="R638" s="7">
        <f>VLOOKUP('Data 1Q Ahead Without Spaces'!W638,Industry!$A$1:$B$9,2,FALSE)</f>
        <v>0</v>
      </c>
    </row>
    <row r="639" spans="1:18" ht="28.5" customHeight="1" thickBot="1" x14ac:dyDescent="0.4">
      <c r="A639" s="7">
        <f>IF('Data 1Q Ahead Without Spaces'!A639='Data 1Q Ahead Without Spaces'!A638,A638,A638+1)</f>
        <v>17</v>
      </c>
      <c r="B639" s="2">
        <v>-0.62</v>
      </c>
      <c r="C639" s="2">
        <v>1.73</v>
      </c>
      <c r="D639" s="2">
        <v>-0.79</v>
      </c>
      <c r="E639" s="2">
        <v>16.260000000000002</v>
      </c>
      <c r="F639" s="2">
        <v>15.69</v>
      </c>
      <c r="G639" s="2">
        <v>12.94</v>
      </c>
      <c r="H639" s="2">
        <v>214</v>
      </c>
      <c r="I639" s="2">
        <v>51.18</v>
      </c>
      <c r="J639" s="2">
        <v>42.41</v>
      </c>
      <c r="K639" s="2">
        <v>28.49</v>
      </c>
      <c r="L639" s="4">
        <v>21.98</v>
      </c>
      <c r="M639" s="7">
        <v>48.88</v>
      </c>
      <c r="N639" s="4">
        <v>32.83</v>
      </c>
      <c r="O639" s="4">
        <v>25.33</v>
      </c>
      <c r="P639" s="4">
        <f>IF('Data 1Q Ahead Without Spaces'!T639&lt;5,0,IF('Data 1Q Ahead Without Spaces'!T639&lt;8,1,IF('Data 1Q Ahead Without Spaces'!T639&lt;11,2,IF('Data 1Q Ahead Without Spaces'!T639&lt;14,3,4))))</f>
        <v>1</v>
      </c>
      <c r="Q639" s="7">
        <v>173426.96</v>
      </c>
      <c r="R639" s="7">
        <f>VLOOKUP('Data 1Q Ahead Without Spaces'!W639,Industry!$A$1:$B$9,2,FALSE)</f>
        <v>0</v>
      </c>
    </row>
    <row r="640" spans="1:18" ht="28.5" customHeight="1" thickBot="1" x14ac:dyDescent="0.4">
      <c r="A640" s="7">
        <f>IF('Data 1Q Ahead Without Spaces'!A640='Data 1Q Ahead Without Spaces'!A639,A639,A639+1)</f>
        <v>17</v>
      </c>
      <c r="B640" s="2">
        <v>-0.7</v>
      </c>
      <c r="C640" s="2">
        <v>1.34</v>
      </c>
      <c r="D640" s="2">
        <v>-0.88</v>
      </c>
      <c r="E640" s="2">
        <v>18.079999999999998</v>
      </c>
      <c r="F640" s="2">
        <v>17.43</v>
      </c>
      <c r="G640" s="2">
        <v>14.64</v>
      </c>
      <c r="H640" s="2">
        <v>204</v>
      </c>
      <c r="I640" s="2">
        <v>54.11</v>
      </c>
      <c r="J640" s="2">
        <v>39.81</v>
      </c>
      <c r="K640" s="2">
        <v>28.47</v>
      </c>
      <c r="L640" s="4">
        <v>21.8</v>
      </c>
      <c r="M640" s="7">
        <v>39.81</v>
      </c>
      <c r="N640" s="4">
        <v>28.47</v>
      </c>
      <c r="O640" s="4">
        <v>21.8</v>
      </c>
      <c r="P640" s="4">
        <f>IF('Data 1Q Ahead Without Spaces'!T640&lt;5,0,IF('Data 1Q Ahead Without Spaces'!T640&lt;8,1,IF('Data 1Q Ahead Without Spaces'!T640&lt;11,2,IF('Data 1Q Ahead Without Spaces'!T640&lt;14,3,4))))</f>
        <v>1</v>
      </c>
      <c r="Q640" s="7">
        <v>141781.57</v>
      </c>
      <c r="R640" s="7">
        <f>VLOOKUP('Data 1Q Ahead Without Spaces'!W640,Industry!$A$1:$B$9,2,FALSE)</f>
        <v>0</v>
      </c>
    </row>
    <row r="641" spans="1:18" ht="28.5" customHeight="1" thickBot="1" x14ac:dyDescent="0.4">
      <c r="A641" s="7">
        <f>IF('Data 1Q Ahead Without Spaces'!A641='Data 1Q Ahead Without Spaces'!A640,A640,A640+1)</f>
        <v>17</v>
      </c>
      <c r="B641" s="2">
        <v>-0.87</v>
      </c>
      <c r="C641" s="2">
        <v>1.32</v>
      </c>
      <c r="D641" s="2">
        <v>-1.07</v>
      </c>
      <c r="E641" s="2">
        <v>25.86</v>
      </c>
      <c r="F641" s="2">
        <v>3.64</v>
      </c>
      <c r="G641" s="2">
        <v>22.35</v>
      </c>
      <c r="H641" s="2">
        <v>195</v>
      </c>
      <c r="I641" s="2">
        <v>54.09</v>
      </c>
      <c r="J641" s="2">
        <v>36.71</v>
      </c>
      <c r="K641" s="2">
        <v>26.3</v>
      </c>
      <c r="L641" s="4">
        <v>20.09</v>
      </c>
      <c r="M641" s="7">
        <v>39.56</v>
      </c>
      <c r="N641" s="4">
        <v>28.35</v>
      </c>
      <c r="O641" s="4">
        <v>21.65</v>
      </c>
      <c r="P641" s="4">
        <f>IF('Data 1Q Ahead Without Spaces'!T641&lt;5,0,IF('Data 1Q Ahead Without Spaces'!T641&lt;8,1,IF('Data 1Q Ahead Without Spaces'!T641&lt;11,2,IF('Data 1Q Ahead Without Spaces'!T641&lt;14,3,4))))</f>
        <v>1</v>
      </c>
      <c r="Q641" s="7">
        <v>157753.20000000001</v>
      </c>
      <c r="R641" s="7">
        <f>VLOOKUP('Data 1Q Ahead Without Spaces'!W641,Industry!$A$1:$B$9,2,FALSE)</f>
        <v>0</v>
      </c>
    </row>
    <row r="642" spans="1:18" ht="28.5" customHeight="1" thickBot="1" x14ac:dyDescent="0.4">
      <c r="A642" s="7">
        <f>IF('Data 1Q Ahead Without Spaces'!A642='Data 1Q Ahead Without Spaces'!A641,A641,A641+1)</f>
        <v>17</v>
      </c>
      <c r="B642" s="2">
        <v>-1.08</v>
      </c>
      <c r="C642" s="2">
        <v>1.1599999999999999</v>
      </c>
      <c r="D642" s="2">
        <v>-1.32</v>
      </c>
      <c r="E642" s="2">
        <v>17.670000000000002</v>
      </c>
      <c r="F642" s="2">
        <v>16.829999999999998</v>
      </c>
      <c r="G642" s="2">
        <v>13.97</v>
      </c>
      <c r="H642" s="2">
        <v>192</v>
      </c>
      <c r="I642" s="2">
        <v>55.36</v>
      </c>
      <c r="J642" s="2">
        <v>35.86</v>
      </c>
      <c r="K642" s="2">
        <v>26.4</v>
      </c>
      <c r="L642" s="4">
        <v>20.02</v>
      </c>
      <c r="M642" s="7">
        <v>35.86</v>
      </c>
      <c r="N642" s="4">
        <v>26.4</v>
      </c>
      <c r="O642" s="4">
        <v>20.02</v>
      </c>
      <c r="P642" s="4">
        <f>IF('Data 1Q Ahead Without Spaces'!T642&lt;5,0,IF('Data 1Q Ahead Without Spaces'!T642&lt;8,1,IF('Data 1Q Ahead Without Spaces'!T642&lt;11,2,IF('Data 1Q Ahead Without Spaces'!T642&lt;14,3,4))))</f>
        <v>1</v>
      </c>
      <c r="Q642" s="7">
        <v>145660.64499999999</v>
      </c>
      <c r="R642" s="7">
        <f>VLOOKUP('Data 1Q Ahead Without Spaces'!W642,Industry!$A$1:$B$9,2,FALSE)</f>
        <v>0</v>
      </c>
    </row>
    <row r="643" spans="1:18" ht="28.5" customHeight="1" thickBot="1" x14ac:dyDescent="0.4">
      <c r="A643" s="7">
        <f>IF('Data 1Q Ahead Without Spaces'!A643='Data 1Q Ahead Without Spaces'!A642,A642,A642+1)</f>
        <v>17</v>
      </c>
      <c r="B643" s="2">
        <v>-1.02</v>
      </c>
      <c r="C643" s="2">
        <v>1.1200000000000001</v>
      </c>
      <c r="D643" s="2">
        <v>-1.24</v>
      </c>
      <c r="E643" s="2">
        <v>19.850000000000001</v>
      </c>
      <c r="F643" s="2">
        <v>19.18</v>
      </c>
      <c r="G643" s="2">
        <v>16.2</v>
      </c>
      <c r="H643" s="2">
        <v>192</v>
      </c>
      <c r="I643" s="2">
        <v>57.5</v>
      </c>
      <c r="J643" s="2">
        <v>34.96</v>
      </c>
      <c r="K643" s="2">
        <v>25.91</v>
      </c>
      <c r="L643" s="4">
        <v>20.27</v>
      </c>
      <c r="M643" s="7">
        <v>34.96</v>
      </c>
      <c r="N643" s="4">
        <v>25.91</v>
      </c>
      <c r="O643" s="4">
        <v>20.27</v>
      </c>
      <c r="P643" s="4">
        <f>IF('Data 1Q Ahead Without Spaces'!T643&lt;5,0,IF('Data 1Q Ahead Without Spaces'!T643&lt;8,1,IF('Data 1Q Ahead Without Spaces'!T643&lt;11,2,IF('Data 1Q Ahead Without Spaces'!T643&lt;14,3,4))))</f>
        <v>1</v>
      </c>
      <c r="Q643" s="7">
        <v>129835.35</v>
      </c>
      <c r="R643" s="7">
        <f>VLOOKUP('Data 1Q Ahead Without Spaces'!W643,Industry!$A$1:$B$9,2,FALSE)</f>
        <v>0</v>
      </c>
    </row>
    <row r="644" spans="1:18" ht="28.5" customHeight="1" thickBot="1" x14ac:dyDescent="0.4">
      <c r="A644" s="7">
        <f>IF('Data 1Q Ahead Without Spaces'!A644='Data 1Q Ahead Without Spaces'!A643,A643,A643+1)</f>
        <v>17</v>
      </c>
      <c r="B644" s="2">
        <v>-0.92</v>
      </c>
      <c r="C644" s="2">
        <v>1.1000000000000001</v>
      </c>
      <c r="D644" s="2">
        <v>-1.1100000000000001</v>
      </c>
      <c r="E644" s="2">
        <v>21.3</v>
      </c>
      <c r="F644" s="2">
        <v>20.55</v>
      </c>
      <c r="G644" s="2">
        <v>17.46</v>
      </c>
      <c r="H644" s="2">
        <v>190</v>
      </c>
      <c r="I644" s="2">
        <v>57.66</v>
      </c>
      <c r="J644" s="2">
        <v>34.15</v>
      </c>
      <c r="K644" s="2">
        <v>25.46</v>
      </c>
      <c r="L644" s="4">
        <v>19.87</v>
      </c>
      <c r="M644" s="7">
        <v>34.15</v>
      </c>
      <c r="N644" s="4">
        <v>25.46</v>
      </c>
      <c r="O644" s="4">
        <v>19.87</v>
      </c>
      <c r="P644" s="4">
        <f>IF('Data 1Q Ahead Without Spaces'!T644&lt;5,0,IF('Data 1Q Ahead Without Spaces'!T644&lt;8,1,IF('Data 1Q Ahead Without Spaces'!T644&lt;11,2,IF('Data 1Q Ahead Without Spaces'!T644&lt;14,3,4))))</f>
        <v>1</v>
      </c>
      <c r="Q644" s="7">
        <v>152901.15</v>
      </c>
      <c r="R644" s="7">
        <f>VLOOKUP('Data 1Q Ahead Without Spaces'!W644,Industry!$A$1:$B$9,2,FALSE)</f>
        <v>0</v>
      </c>
    </row>
    <row r="645" spans="1:18" ht="28.5" customHeight="1" thickBot="1" x14ac:dyDescent="0.4">
      <c r="A645" s="7">
        <f>IF('Data 1Q Ahead Without Spaces'!A645='Data 1Q Ahead Without Spaces'!A644,A644,A644+1)</f>
        <v>17</v>
      </c>
      <c r="B645" s="2">
        <v>-0.85</v>
      </c>
      <c r="C645" s="2">
        <v>1.2</v>
      </c>
      <c r="D645" s="2">
        <v>-1.04</v>
      </c>
      <c r="E645" s="2">
        <v>27.69</v>
      </c>
      <c r="F645" s="2">
        <v>26.57</v>
      </c>
      <c r="G645" s="2">
        <v>23.69</v>
      </c>
      <c r="H645" s="2">
        <v>194</v>
      </c>
      <c r="I645" s="2">
        <v>55.78</v>
      </c>
      <c r="J645" s="2">
        <v>30.68</v>
      </c>
      <c r="K645" s="2">
        <v>22.33</v>
      </c>
      <c r="L645" s="4">
        <v>17.27</v>
      </c>
      <c r="M645" s="7">
        <v>37.369999999999997</v>
      </c>
      <c r="N645" s="4">
        <v>27.2</v>
      </c>
      <c r="O645" s="4">
        <v>21.03</v>
      </c>
      <c r="P645" s="4">
        <f>IF('Data 1Q Ahead Without Spaces'!T645&lt;5,0,IF('Data 1Q Ahead Without Spaces'!T645&lt;8,1,IF('Data 1Q Ahead Without Spaces'!T645&lt;11,2,IF('Data 1Q Ahead Without Spaces'!T645&lt;14,3,4))))</f>
        <v>1</v>
      </c>
      <c r="Q645" s="7">
        <v>152766.9</v>
      </c>
      <c r="R645" s="7">
        <f>VLOOKUP('Data 1Q Ahead Without Spaces'!W645,Industry!$A$1:$B$9,2,FALSE)</f>
        <v>0</v>
      </c>
    </row>
    <row r="646" spans="1:18" ht="28.5" customHeight="1" thickBot="1" x14ac:dyDescent="0.4">
      <c r="A646" s="7">
        <f>IF('Data 1Q Ahead Without Spaces'!A646='Data 1Q Ahead Without Spaces'!A645,A645,A645+1)</f>
        <v>17</v>
      </c>
      <c r="B646" s="2">
        <v>-1</v>
      </c>
      <c r="C646" s="2">
        <v>1.06</v>
      </c>
      <c r="D646" s="2">
        <v>-1.21</v>
      </c>
      <c r="E646" s="2">
        <v>19.28</v>
      </c>
      <c r="F646" s="2">
        <v>18.54</v>
      </c>
      <c r="G646" s="2">
        <v>15.31</v>
      </c>
      <c r="H646" s="2">
        <v>188</v>
      </c>
      <c r="I646" s="2">
        <v>56.6</v>
      </c>
      <c r="J646" s="2">
        <v>30.92</v>
      </c>
      <c r="K646" s="2">
        <v>23.11</v>
      </c>
      <c r="L646" s="4">
        <v>17.66</v>
      </c>
      <c r="M646" s="7">
        <v>33.770000000000003</v>
      </c>
      <c r="N646" s="4">
        <v>25.25</v>
      </c>
      <c r="O646" s="4">
        <v>19.29</v>
      </c>
      <c r="P646" s="4">
        <f>IF('Data 1Q Ahead Without Spaces'!T646&lt;5,0,IF('Data 1Q Ahead Without Spaces'!T646&lt;8,1,IF('Data 1Q Ahead Without Spaces'!T646&lt;11,2,IF('Data 1Q Ahead Without Spaces'!T646&lt;14,3,4))))</f>
        <v>1</v>
      </c>
      <c r="Q646" s="7">
        <v>161578.56</v>
      </c>
      <c r="R646" s="7">
        <f>VLOOKUP('Data 1Q Ahead Without Spaces'!W646,Industry!$A$1:$B$9,2,FALSE)</f>
        <v>0</v>
      </c>
    </row>
    <row r="647" spans="1:18" ht="28.5" customHeight="1" thickBot="1" x14ac:dyDescent="0.4">
      <c r="A647" s="7">
        <f>IF('Data 1Q Ahead Without Spaces'!A647='Data 1Q Ahead Without Spaces'!A646,A646,A646+1)</f>
        <v>17</v>
      </c>
      <c r="B647" s="2">
        <v>-0.81</v>
      </c>
      <c r="C647" s="2">
        <v>1.39</v>
      </c>
      <c r="D647" s="2">
        <v>-0.98</v>
      </c>
      <c r="E647" s="2">
        <v>21.48</v>
      </c>
      <c r="F647" s="2">
        <v>20.39</v>
      </c>
      <c r="G647" s="2">
        <v>17.8</v>
      </c>
      <c r="H647" s="2">
        <v>195</v>
      </c>
      <c r="I647" s="2">
        <v>53.96</v>
      </c>
      <c r="J647" s="2">
        <v>42.63</v>
      </c>
      <c r="K647" s="2">
        <v>29.3</v>
      </c>
      <c r="L647" s="4">
        <v>23.23</v>
      </c>
      <c r="M647" s="7">
        <v>45.51</v>
      </c>
      <c r="N647" s="4">
        <v>31.28</v>
      </c>
      <c r="O647" s="4">
        <v>24.8</v>
      </c>
      <c r="P647" s="4">
        <f>IF('Data 1Q Ahead Without Spaces'!T647&lt;5,0,IF('Data 1Q Ahead Without Spaces'!T647&lt;8,1,IF('Data 1Q Ahead Without Spaces'!T647&lt;11,2,IF('Data 1Q Ahead Without Spaces'!T647&lt;14,3,4))))</f>
        <v>1</v>
      </c>
      <c r="Q647" s="7">
        <v>156941.88</v>
      </c>
      <c r="R647" s="7">
        <f>VLOOKUP('Data 1Q Ahead Without Spaces'!W647,Industry!$A$1:$B$9,2,FALSE)</f>
        <v>0</v>
      </c>
    </row>
    <row r="648" spans="1:18" ht="28.5" customHeight="1" thickBot="1" x14ac:dyDescent="0.4">
      <c r="A648" s="7">
        <f>IF('Data 1Q Ahead Without Spaces'!A648='Data 1Q Ahead Without Spaces'!A647,A647,A647+1)</f>
        <v>17</v>
      </c>
      <c r="B648" s="2">
        <v>-0.79</v>
      </c>
      <c r="C648" s="2">
        <v>1.38</v>
      </c>
      <c r="D648" s="2">
        <v>-0.96</v>
      </c>
      <c r="E648" s="2">
        <v>19.8</v>
      </c>
      <c r="F648" s="2">
        <v>19.23</v>
      </c>
      <c r="G648" s="2">
        <v>16.260000000000002</v>
      </c>
      <c r="H648" s="2">
        <v>205</v>
      </c>
      <c r="I648" s="2">
        <v>54.56</v>
      </c>
      <c r="J648" s="2">
        <v>42.25</v>
      </c>
      <c r="K648" s="2">
        <v>29.12</v>
      </c>
      <c r="L648" s="4">
        <v>23.29</v>
      </c>
      <c r="M648" s="7">
        <v>45.11</v>
      </c>
      <c r="N648" s="4">
        <v>31.08</v>
      </c>
      <c r="O648" s="4">
        <v>24.86</v>
      </c>
      <c r="P648" s="4">
        <f>IF('Data 1Q Ahead Without Spaces'!T648&lt;5,0,IF('Data 1Q Ahead Without Spaces'!T648&lt;8,1,IF('Data 1Q Ahead Without Spaces'!T648&lt;11,2,IF('Data 1Q Ahead Without Spaces'!T648&lt;14,3,4))))</f>
        <v>1</v>
      </c>
      <c r="Q648" s="7">
        <v>145568.34</v>
      </c>
      <c r="R648" s="7">
        <f>VLOOKUP('Data 1Q Ahead Without Spaces'!W648,Industry!$A$1:$B$9,2,FALSE)</f>
        <v>0</v>
      </c>
    </row>
    <row r="649" spans="1:18" ht="28.5" customHeight="1" thickBot="1" x14ac:dyDescent="0.4">
      <c r="A649" s="7">
        <f>IF('Data 1Q Ahead Without Spaces'!A649='Data 1Q Ahead Without Spaces'!A648,A648,A648+1)</f>
        <v>17</v>
      </c>
      <c r="B649" s="2">
        <v>-0.78</v>
      </c>
      <c r="C649" s="2">
        <v>1.26</v>
      </c>
      <c r="D649" s="2">
        <v>-0.93</v>
      </c>
      <c r="E649" s="2">
        <v>27.34</v>
      </c>
      <c r="F649" s="2">
        <v>26.47</v>
      </c>
      <c r="G649" s="2">
        <v>23.81</v>
      </c>
      <c r="H649" s="2">
        <v>210</v>
      </c>
      <c r="I649" s="2">
        <v>54.57</v>
      </c>
      <c r="J649" s="2">
        <v>40.97</v>
      </c>
      <c r="K649" s="2">
        <v>29.06</v>
      </c>
      <c r="L649" s="4">
        <v>22.61</v>
      </c>
      <c r="M649" s="7">
        <v>40.97</v>
      </c>
      <c r="N649" s="4">
        <v>29.06</v>
      </c>
      <c r="O649" s="4">
        <v>22.61</v>
      </c>
      <c r="P649" s="4">
        <f>IF('Data 1Q Ahead Without Spaces'!T649&lt;5,0,IF('Data 1Q Ahead Without Spaces'!T649&lt;8,1,IF('Data 1Q Ahead Without Spaces'!T649&lt;11,2,IF('Data 1Q Ahead Without Spaces'!T649&lt;14,3,4))))</f>
        <v>1</v>
      </c>
      <c r="Q649" s="7">
        <v>159016.74</v>
      </c>
      <c r="R649" s="7">
        <f>VLOOKUP('Data 1Q Ahead Without Spaces'!W649,Industry!$A$1:$B$9,2,FALSE)</f>
        <v>0</v>
      </c>
    </row>
    <row r="650" spans="1:18" ht="28.5" customHeight="1" thickBot="1" x14ac:dyDescent="0.4">
      <c r="A650" s="7">
        <f>IF('Data 1Q Ahead Without Spaces'!A650='Data 1Q Ahead Without Spaces'!A649,A649,A649+1)</f>
        <v>17</v>
      </c>
      <c r="B650" s="2">
        <v>-0.85</v>
      </c>
      <c r="C650" s="2">
        <v>1.64</v>
      </c>
      <c r="D650" s="2">
        <v>-1.02</v>
      </c>
      <c r="E650" s="2">
        <v>16.670000000000002</v>
      </c>
      <c r="F650" s="2">
        <v>15.97</v>
      </c>
      <c r="G650" s="2">
        <v>13.24</v>
      </c>
      <c r="H650" s="2">
        <v>217</v>
      </c>
      <c r="I650" s="2">
        <v>50.39</v>
      </c>
      <c r="J650" s="2">
        <v>51.32</v>
      </c>
      <c r="K650" s="2">
        <v>33.15</v>
      </c>
      <c r="L650" s="4">
        <v>26.13</v>
      </c>
      <c r="M650" s="7">
        <v>54.81</v>
      </c>
      <c r="N650" s="4">
        <v>35.4</v>
      </c>
      <c r="O650" s="4">
        <v>27.9</v>
      </c>
      <c r="P650" s="4">
        <f>IF('Data 1Q Ahead Without Spaces'!T650&lt;5,0,IF('Data 1Q Ahead Without Spaces'!T650&lt;8,1,IF('Data 1Q Ahead Without Spaces'!T650&lt;11,2,IF('Data 1Q Ahead Without Spaces'!T650&lt;14,3,4))))</f>
        <v>1</v>
      </c>
      <c r="Q650" s="7">
        <v>175330.13</v>
      </c>
      <c r="R650" s="7">
        <f>VLOOKUP('Data 1Q Ahead Without Spaces'!W650,Industry!$A$1:$B$9,2,FALSE)</f>
        <v>0</v>
      </c>
    </row>
    <row r="651" spans="1:18" ht="28.5" customHeight="1" thickBot="1" x14ac:dyDescent="0.4">
      <c r="A651" s="7">
        <f>IF('Data 1Q Ahead Without Spaces'!A651='Data 1Q Ahead Without Spaces'!A650,A650,A650+1)</f>
        <v>17</v>
      </c>
      <c r="B651" s="2">
        <v>-0.73</v>
      </c>
      <c r="C651" s="2">
        <v>1.65</v>
      </c>
      <c r="D651" s="2">
        <v>-0.88</v>
      </c>
      <c r="E651" s="2">
        <v>18</v>
      </c>
      <c r="F651" s="2">
        <v>17.45</v>
      </c>
      <c r="G651" s="2">
        <v>14.83</v>
      </c>
      <c r="H651" s="2">
        <v>230</v>
      </c>
      <c r="I651" s="2">
        <v>51.11</v>
      </c>
      <c r="J651" s="2">
        <v>51.38</v>
      </c>
      <c r="K651" s="2">
        <v>33.18</v>
      </c>
      <c r="L651" s="4">
        <v>26.56</v>
      </c>
      <c r="M651" s="7">
        <v>54.84</v>
      </c>
      <c r="N651" s="4">
        <v>35.42</v>
      </c>
      <c r="O651" s="4">
        <v>28.35</v>
      </c>
      <c r="P651" s="4">
        <f>IF('Data 1Q Ahead Without Spaces'!T651&lt;5,0,IF('Data 1Q Ahead Without Spaces'!T651&lt;8,1,IF('Data 1Q Ahead Without Spaces'!T651&lt;11,2,IF('Data 1Q Ahead Without Spaces'!T651&lt;14,3,4))))</f>
        <v>1</v>
      </c>
      <c r="Q651" s="7">
        <v>187577.28</v>
      </c>
      <c r="R651" s="7">
        <f>VLOOKUP('Data 1Q Ahead Without Spaces'!W651,Industry!$A$1:$B$9,2,FALSE)</f>
        <v>0</v>
      </c>
    </row>
    <row r="652" spans="1:18" ht="28.5" customHeight="1" thickBot="1" x14ac:dyDescent="0.4">
      <c r="A652" s="7">
        <f>IF('Data 1Q Ahead Without Spaces'!A652='Data 1Q Ahead Without Spaces'!A651,A651,A651+1)</f>
        <v>17</v>
      </c>
      <c r="B652" s="2">
        <v>-0.73</v>
      </c>
      <c r="C652" s="2">
        <v>1.63</v>
      </c>
      <c r="D652" s="2">
        <v>-0.88</v>
      </c>
      <c r="E652" s="2">
        <v>18.760000000000002</v>
      </c>
      <c r="F652" s="2">
        <v>18.11</v>
      </c>
      <c r="G652" s="2">
        <v>15.64</v>
      </c>
      <c r="H652" s="2">
        <v>228</v>
      </c>
      <c r="I652" s="2">
        <v>51.65</v>
      </c>
      <c r="J652" s="2">
        <v>50.13</v>
      </c>
      <c r="K652" s="2">
        <v>32.659999999999997</v>
      </c>
      <c r="L652" s="4">
        <v>26.2</v>
      </c>
      <c r="M652" s="7">
        <v>53.48</v>
      </c>
      <c r="N652" s="4">
        <v>34.85</v>
      </c>
      <c r="O652" s="4">
        <v>27.95</v>
      </c>
      <c r="P652" s="4">
        <f>IF('Data 1Q Ahead Without Spaces'!T652&lt;5,0,IF('Data 1Q Ahead Without Spaces'!T652&lt;8,1,IF('Data 1Q Ahead Without Spaces'!T652&lt;11,2,IF('Data 1Q Ahead Without Spaces'!T652&lt;14,3,4))))</f>
        <v>1</v>
      </c>
      <c r="Q652" s="7">
        <v>184310.14</v>
      </c>
      <c r="R652" s="7">
        <f>VLOOKUP('Data 1Q Ahead Without Spaces'!W652,Industry!$A$1:$B$9,2,FALSE)</f>
        <v>0</v>
      </c>
    </row>
    <row r="653" spans="1:18" ht="28.5" customHeight="1" thickBot="1" x14ac:dyDescent="0.4">
      <c r="A653" s="7">
        <f>IF('Data 1Q Ahead Without Spaces'!A653='Data 1Q Ahead Without Spaces'!A652,A652,A652+1)</f>
        <v>17</v>
      </c>
      <c r="B653" s="2">
        <v>-0.83</v>
      </c>
      <c r="C653" s="2">
        <v>1.63</v>
      </c>
      <c r="D653" s="2">
        <v>-1</v>
      </c>
      <c r="E653" s="2">
        <v>23.57</v>
      </c>
      <c r="F653" s="2">
        <v>22.92</v>
      </c>
      <c r="G653" s="2">
        <v>20.54</v>
      </c>
      <c r="H653" s="2">
        <v>239</v>
      </c>
      <c r="I653" s="2">
        <v>51.93</v>
      </c>
      <c r="J653" s="2">
        <v>47.61</v>
      </c>
      <c r="K653" s="2">
        <v>31.57</v>
      </c>
      <c r="L653" s="4">
        <v>25.02</v>
      </c>
      <c r="M653" s="7">
        <v>50.79</v>
      </c>
      <c r="N653" s="4">
        <v>33.68</v>
      </c>
      <c r="O653" s="4">
        <v>26.7</v>
      </c>
      <c r="P653" s="4">
        <f>IF('Data 1Q Ahead Without Spaces'!T653&lt;5,0,IF('Data 1Q Ahead Without Spaces'!T653&lt;8,1,IF('Data 1Q Ahead Without Spaces'!T653&lt;11,2,IF('Data 1Q Ahead Without Spaces'!T653&lt;14,3,4))))</f>
        <v>1</v>
      </c>
      <c r="Q653" s="7">
        <v>186519.18</v>
      </c>
      <c r="R653" s="7">
        <f>VLOOKUP('Data 1Q Ahead Without Spaces'!W653,Industry!$A$1:$B$9,2,FALSE)</f>
        <v>0</v>
      </c>
    </row>
    <row r="654" spans="1:18" ht="28.5" customHeight="1" thickBot="1" x14ac:dyDescent="0.4">
      <c r="A654" s="7">
        <f>IF('Data 1Q Ahead Without Spaces'!A654='Data 1Q Ahead Without Spaces'!A653,A653,A653+1)</f>
        <v>17</v>
      </c>
      <c r="B654" s="2">
        <v>-1.08</v>
      </c>
      <c r="C654" s="2">
        <v>2.19</v>
      </c>
      <c r="D654" s="2">
        <v>-1.28</v>
      </c>
      <c r="E654" s="2">
        <v>14.06</v>
      </c>
      <c r="F654" s="2">
        <v>13.29</v>
      </c>
      <c r="G654" s="2">
        <v>11.35</v>
      </c>
      <c r="H654" s="2">
        <v>261</v>
      </c>
      <c r="I654" s="2">
        <v>47.48</v>
      </c>
      <c r="J654" s="2">
        <v>67.95</v>
      </c>
      <c r="K654" s="2">
        <v>40.46</v>
      </c>
      <c r="L654" s="4">
        <v>32.659999999999997</v>
      </c>
      <c r="M654" s="7">
        <v>67.95</v>
      </c>
      <c r="N654" s="4">
        <v>40.46</v>
      </c>
      <c r="O654" s="4">
        <v>32.659999999999997</v>
      </c>
      <c r="P654" s="4">
        <f>IF('Data 1Q Ahead Without Spaces'!T654&lt;5,0,IF('Data 1Q Ahead Without Spaces'!T654&lt;8,1,IF('Data 1Q Ahead Without Spaces'!T654&lt;11,2,IF('Data 1Q Ahead Without Spaces'!T654&lt;14,3,4))))</f>
        <v>1</v>
      </c>
      <c r="Q654" s="7">
        <v>191624.86</v>
      </c>
      <c r="R654" s="7">
        <f>VLOOKUP('Data 1Q Ahead Without Spaces'!W654,Industry!$A$1:$B$9,2,FALSE)</f>
        <v>0</v>
      </c>
    </row>
    <row r="655" spans="1:18" ht="28.5" customHeight="1" thickBot="1" x14ac:dyDescent="0.4">
      <c r="A655" s="7">
        <f>IF('Data 1Q Ahead Without Spaces'!A655='Data 1Q Ahead Without Spaces'!A654,A654,A654+1)</f>
        <v>17</v>
      </c>
      <c r="B655" s="2">
        <v>-0.69</v>
      </c>
      <c r="C655" s="2">
        <v>2.17</v>
      </c>
      <c r="D655" s="2">
        <v>-0.82</v>
      </c>
      <c r="E655" s="2">
        <v>15.16</v>
      </c>
      <c r="F655" s="2">
        <v>14.36</v>
      </c>
      <c r="G655" s="2">
        <v>12.56</v>
      </c>
      <c r="H655" s="2">
        <v>282</v>
      </c>
      <c r="I655" s="2">
        <v>48.36</v>
      </c>
      <c r="J655" s="2">
        <v>67.67</v>
      </c>
      <c r="K655" s="2">
        <v>40.36</v>
      </c>
      <c r="L655" s="4">
        <v>33.020000000000003</v>
      </c>
      <c r="M655" s="7">
        <v>67.67</v>
      </c>
      <c r="N655" s="4">
        <v>40.36</v>
      </c>
      <c r="O655" s="4">
        <v>33.020000000000003</v>
      </c>
      <c r="P655" s="4">
        <f>IF('Data 1Q Ahead Without Spaces'!T655&lt;5,0,IF('Data 1Q Ahead Without Spaces'!T655&lt;8,1,IF('Data 1Q Ahead Without Spaces'!T655&lt;11,2,IF('Data 1Q Ahead Without Spaces'!T655&lt;14,3,4))))</f>
        <v>1</v>
      </c>
      <c r="Q655" s="7">
        <v>188877.07</v>
      </c>
      <c r="R655" s="7">
        <f>VLOOKUP('Data 1Q Ahead Without Spaces'!W655,Industry!$A$1:$B$9,2,FALSE)</f>
        <v>0</v>
      </c>
    </row>
    <row r="656" spans="1:18" ht="28.5" customHeight="1" thickBot="1" x14ac:dyDescent="0.4">
      <c r="A656" s="7">
        <f>IF('Data 1Q Ahead Without Spaces'!A656='Data 1Q Ahead Without Spaces'!A655,A655,A655+1)</f>
        <v>17</v>
      </c>
      <c r="B656" s="2">
        <v>-0.65</v>
      </c>
      <c r="C656" s="2">
        <v>2.1800000000000002</v>
      </c>
      <c r="D656" s="2">
        <v>-0.78</v>
      </c>
      <c r="E656" s="2">
        <v>14.97</v>
      </c>
      <c r="F656" s="2">
        <v>13.62</v>
      </c>
      <c r="G656" s="2">
        <v>12.39</v>
      </c>
      <c r="H656" s="2">
        <v>273</v>
      </c>
      <c r="I656" s="2">
        <v>48.67</v>
      </c>
      <c r="J656" s="2">
        <v>62.35</v>
      </c>
      <c r="K656" s="2">
        <v>37.450000000000003</v>
      </c>
      <c r="L656" s="4">
        <v>30.62</v>
      </c>
      <c r="M656" s="7">
        <v>66.47</v>
      </c>
      <c r="N656" s="4">
        <v>39.93</v>
      </c>
      <c r="O656" s="4">
        <v>32.64</v>
      </c>
      <c r="P656" s="4">
        <f>IF('Data 1Q Ahead Without Spaces'!T656&lt;5,0,IF('Data 1Q Ahead Without Spaces'!T656&lt;8,1,IF('Data 1Q Ahead Without Spaces'!T656&lt;11,2,IF('Data 1Q Ahead Without Spaces'!T656&lt;14,3,4))))</f>
        <v>1</v>
      </c>
      <c r="Q656" s="7">
        <v>158819.38</v>
      </c>
      <c r="R656" s="7">
        <f>VLOOKUP('Data 1Q Ahead Without Spaces'!W656,Industry!$A$1:$B$9,2,FALSE)</f>
        <v>0</v>
      </c>
    </row>
    <row r="657" spans="1:18" ht="28.5" customHeight="1" thickBot="1" x14ac:dyDescent="0.4">
      <c r="A657" s="7">
        <f>IF('Data 1Q Ahead Without Spaces'!A657='Data 1Q Ahead Without Spaces'!A656,A656,A656+1)</f>
        <v>17</v>
      </c>
      <c r="B657" s="2">
        <v>-0.74</v>
      </c>
      <c r="C657" s="2">
        <v>3.03</v>
      </c>
      <c r="D657" s="2">
        <v>-0.89</v>
      </c>
      <c r="E657" s="2">
        <v>14.46</v>
      </c>
      <c r="F657" s="2">
        <v>12.62</v>
      </c>
      <c r="G657" s="2">
        <v>12.25</v>
      </c>
      <c r="H657" s="2">
        <v>325</v>
      </c>
      <c r="I657" s="2">
        <v>43.88</v>
      </c>
      <c r="J657" s="2">
        <v>81.39</v>
      </c>
      <c r="K657" s="2">
        <v>43.88</v>
      </c>
      <c r="L657" s="4">
        <v>36.03</v>
      </c>
      <c r="M657" s="7">
        <v>85.46</v>
      </c>
      <c r="N657" s="4">
        <v>46.08</v>
      </c>
      <c r="O657" s="4">
        <v>37.83</v>
      </c>
      <c r="P657" s="4">
        <f>IF('Data 1Q Ahead Without Spaces'!T657&lt;5,0,IF('Data 1Q Ahead Without Spaces'!T657&lt;8,1,IF('Data 1Q Ahead Without Spaces'!T657&lt;11,2,IF('Data 1Q Ahead Without Spaces'!T657&lt;14,3,4))))</f>
        <v>1</v>
      </c>
      <c r="Q657" s="7">
        <v>163985.76</v>
      </c>
      <c r="R657" s="7">
        <f>VLOOKUP('Data 1Q Ahead Without Spaces'!W657,Industry!$A$1:$B$9,2,FALSE)</f>
        <v>0</v>
      </c>
    </row>
    <row r="658" spans="1:18" ht="28.5" customHeight="1" thickBot="1" x14ac:dyDescent="0.4">
      <c r="A658" s="7">
        <f>IF('Data 1Q Ahead Without Spaces'!A658='Data 1Q Ahead Without Spaces'!A657,A657,A657+1)</f>
        <v>17</v>
      </c>
      <c r="B658" s="2">
        <v>-0.85</v>
      </c>
      <c r="C658" s="2">
        <v>3.1</v>
      </c>
      <c r="D658" s="2">
        <v>-1.02</v>
      </c>
      <c r="E658" s="2">
        <v>8.89</v>
      </c>
      <c r="F658" s="2">
        <v>7.7</v>
      </c>
      <c r="G658" s="2">
        <v>7.1</v>
      </c>
      <c r="H658" s="2">
        <v>374</v>
      </c>
      <c r="I658" s="2">
        <v>42.93</v>
      </c>
      <c r="J658" s="2">
        <v>84.25</v>
      </c>
      <c r="K658" s="2">
        <v>44.7</v>
      </c>
      <c r="L658" s="4">
        <v>36.51</v>
      </c>
      <c r="M658" s="7">
        <v>88.46</v>
      </c>
      <c r="N658" s="4">
        <v>46.94</v>
      </c>
      <c r="O658" s="4">
        <v>38.33</v>
      </c>
      <c r="P658" s="4">
        <f>IF('Data 1Q Ahead Without Spaces'!T658&lt;5,0,IF('Data 1Q Ahead Without Spaces'!T658&lt;8,1,IF('Data 1Q Ahead Without Spaces'!T658&lt;11,2,IF('Data 1Q Ahead Without Spaces'!T658&lt;14,3,4))))</f>
        <v>1</v>
      </c>
      <c r="Q658" s="7">
        <v>152857.68</v>
      </c>
      <c r="R658" s="7">
        <f>VLOOKUP('Data 1Q Ahead Without Spaces'!W658,Industry!$A$1:$B$9,2,FALSE)</f>
        <v>0</v>
      </c>
    </row>
    <row r="659" spans="1:18" ht="28.5" customHeight="1" thickBot="1" x14ac:dyDescent="0.4">
      <c r="A659" s="7">
        <f>IF('Data 1Q Ahead Without Spaces'!A659='Data 1Q Ahead Without Spaces'!A658,A658,A658+1)</f>
        <v>17</v>
      </c>
      <c r="B659" s="2">
        <v>-0.66</v>
      </c>
      <c r="C659" s="2">
        <v>3.23</v>
      </c>
      <c r="D659" s="2">
        <v>-0.8</v>
      </c>
      <c r="E659" s="2">
        <v>9.67</v>
      </c>
      <c r="F659" s="2">
        <v>9.15</v>
      </c>
      <c r="G659" s="2">
        <v>7.96</v>
      </c>
      <c r="H659" s="2">
        <v>371</v>
      </c>
      <c r="I659" s="2">
        <v>43.13</v>
      </c>
      <c r="J659" s="2">
        <v>86.2</v>
      </c>
      <c r="K659" s="2">
        <v>45.25</v>
      </c>
      <c r="L659" s="4">
        <v>37.51</v>
      </c>
      <c r="M659" s="7">
        <v>90.52</v>
      </c>
      <c r="N659" s="4">
        <v>47.51</v>
      </c>
      <c r="O659" s="4">
        <v>39.39</v>
      </c>
      <c r="P659" s="4">
        <f>IF('Data 1Q Ahead Without Spaces'!T659&lt;5,0,IF('Data 1Q Ahead Without Spaces'!T659&lt;8,1,IF('Data 1Q Ahead Without Spaces'!T659&lt;11,2,IF('Data 1Q Ahead Without Spaces'!T659&lt;14,3,4))))</f>
        <v>1</v>
      </c>
      <c r="Q659" s="7">
        <v>166066.20000000001</v>
      </c>
      <c r="R659" s="7">
        <f>VLOOKUP('Data 1Q Ahead Without Spaces'!W659,Industry!$A$1:$B$9,2,FALSE)</f>
        <v>0</v>
      </c>
    </row>
    <row r="660" spans="1:18" ht="28.5" customHeight="1" thickBot="1" x14ac:dyDescent="0.4">
      <c r="A660" s="7">
        <f>IF('Data 1Q Ahead Without Spaces'!A660='Data 1Q Ahead Without Spaces'!A659,A659,A659+1)</f>
        <v>18</v>
      </c>
      <c r="B660" s="2">
        <v>0.62</v>
      </c>
      <c r="C660" s="2">
        <v>1.1200000000000001</v>
      </c>
      <c r="D660" s="2">
        <v>0.72</v>
      </c>
      <c r="E660" s="2">
        <v>48.72</v>
      </c>
      <c r="F660" s="2">
        <v>42.21</v>
      </c>
      <c r="G660" s="2">
        <v>41.73</v>
      </c>
      <c r="H660" s="2">
        <v>14</v>
      </c>
      <c r="I660" s="2">
        <v>60.15</v>
      </c>
      <c r="J660" s="2">
        <v>0.14000000000000001</v>
      </c>
      <c r="K660" s="2">
        <v>0.1</v>
      </c>
      <c r="L660" s="4">
        <v>0.09</v>
      </c>
      <c r="M660" s="7">
        <v>37.409999999999997</v>
      </c>
      <c r="N660" s="4">
        <v>27.23</v>
      </c>
      <c r="O660" s="4">
        <v>22.5</v>
      </c>
      <c r="P660" s="4">
        <f>IF('Data 1Q Ahead Without Spaces'!T660&lt;5,0,IF('Data 1Q Ahead Without Spaces'!T660&lt;8,1,IF('Data 1Q Ahead Without Spaces'!T660&lt;11,2,IF('Data 1Q Ahead Without Spaces'!T660&lt;14,3,4))))</f>
        <v>1</v>
      </c>
      <c r="Q660" s="7">
        <v>58567.643700000001</v>
      </c>
      <c r="R660" s="7">
        <f>VLOOKUP('Data 1Q Ahead Without Spaces'!W660,Industry!$A$1:$B$9,2,FALSE)</f>
        <v>2</v>
      </c>
    </row>
    <row r="661" spans="1:18" ht="28.5" customHeight="1" thickBot="1" x14ac:dyDescent="0.4">
      <c r="A661" s="7">
        <f>IF('Data 1Q Ahead Without Spaces'!A661='Data 1Q Ahead Without Spaces'!A660,A660,A660+1)</f>
        <v>18</v>
      </c>
      <c r="B661" s="2">
        <v>0.49</v>
      </c>
      <c r="C661" s="2">
        <v>1.01</v>
      </c>
      <c r="D661" s="2">
        <v>0.56999999999999995</v>
      </c>
      <c r="E661" s="2">
        <v>92.6</v>
      </c>
      <c r="F661" s="2">
        <v>83.7</v>
      </c>
      <c r="G661" s="2">
        <v>79.78</v>
      </c>
      <c r="H661" s="2">
        <v>8</v>
      </c>
      <c r="I661" s="2">
        <v>62.72</v>
      </c>
      <c r="J661" s="2">
        <v>27.62</v>
      </c>
      <c r="K661" s="2">
        <v>20.72</v>
      </c>
      <c r="L661" s="4">
        <v>17.32</v>
      </c>
      <c r="M661" s="7">
        <v>33.26</v>
      </c>
      <c r="N661" s="4">
        <v>24.96</v>
      </c>
      <c r="O661" s="4">
        <v>20.86</v>
      </c>
      <c r="P661" s="4">
        <f>IF('Data 1Q Ahead Without Spaces'!T661&lt;5,0,IF('Data 1Q Ahead Without Spaces'!T661&lt;8,1,IF('Data 1Q Ahead Without Spaces'!T661&lt;11,2,IF('Data 1Q Ahead Without Spaces'!T661&lt;14,3,4))))</f>
        <v>1</v>
      </c>
      <c r="Q661" s="7">
        <v>61613.938999999998</v>
      </c>
      <c r="R661" s="7">
        <f>VLOOKUP('Data 1Q Ahead Without Spaces'!W661,Industry!$A$1:$B$9,2,FALSE)</f>
        <v>2</v>
      </c>
    </row>
    <row r="662" spans="1:18" ht="28.5" customHeight="1" thickBot="1" x14ac:dyDescent="0.4">
      <c r="A662" s="7">
        <f>IF('Data 1Q Ahead Without Spaces'!A662='Data 1Q Ahead Without Spaces'!A661,A661,A661+1)</f>
        <v>18</v>
      </c>
      <c r="B662" s="2">
        <v>0.31</v>
      </c>
      <c r="C662" s="2">
        <v>0.96</v>
      </c>
      <c r="D662" s="2">
        <v>0.37</v>
      </c>
      <c r="E662" s="2">
        <v>59.52</v>
      </c>
      <c r="F662" s="2">
        <v>51.13</v>
      </c>
      <c r="G662" s="2">
        <v>51.38</v>
      </c>
      <c r="H662" s="2">
        <v>12.9</v>
      </c>
      <c r="I662" s="2">
        <v>63.57</v>
      </c>
      <c r="J662" s="2">
        <v>26.2</v>
      </c>
      <c r="K662" s="2">
        <v>19.89</v>
      </c>
      <c r="L662" s="4">
        <v>16.649999999999999</v>
      </c>
      <c r="M662" s="7">
        <v>31.74</v>
      </c>
      <c r="N662" s="4">
        <v>24.09</v>
      </c>
      <c r="O662" s="4">
        <v>20.18</v>
      </c>
      <c r="P662" s="4">
        <f>IF('Data 1Q Ahead Without Spaces'!T662&lt;5,0,IF('Data 1Q Ahead Without Spaces'!T662&lt;8,1,IF('Data 1Q Ahead Without Spaces'!T662&lt;11,2,IF('Data 1Q Ahead Without Spaces'!T662&lt;14,3,4))))</f>
        <v>1</v>
      </c>
      <c r="Q662" s="7">
        <v>56155.0196</v>
      </c>
      <c r="R662" s="7">
        <f>VLOOKUP('Data 1Q Ahead Without Spaces'!W662,Industry!$A$1:$B$9,2,FALSE)</f>
        <v>2</v>
      </c>
    </row>
    <row r="663" spans="1:18" ht="28.5" customHeight="1" thickBot="1" x14ac:dyDescent="0.4">
      <c r="A663" s="7">
        <f>IF('Data 1Q Ahead Without Spaces'!A663='Data 1Q Ahead Without Spaces'!A662,A662,A662+1)</f>
        <v>18</v>
      </c>
      <c r="B663" s="2">
        <v>0.23</v>
      </c>
      <c r="C663" s="2">
        <v>0.83</v>
      </c>
      <c r="D663" s="2">
        <v>0.27</v>
      </c>
      <c r="E663" s="2">
        <v>76.67</v>
      </c>
      <c r="F663" s="2">
        <v>67.73</v>
      </c>
      <c r="G663" s="2">
        <v>62.47</v>
      </c>
      <c r="H663" s="2">
        <v>12.3</v>
      </c>
      <c r="I663" s="2">
        <v>64.17</v>
      </c>
      <c r="J663" s="2">
        <v>22.93</v>
      </c>
      <c r="K663" s="2">
        <v>17.940000000000001</v>
      </c>
      <c r="L663" s="4">
        <v>14.72</v>
      </c>
      <c r="M663" s="7">
        <v>27.81</v>
      </c>
      <c r="N663" s="4">
        <v>21.76</v>
      </c>
      <c r="O663" s="4">
        <v>17.84</v>
      </c>
      <c r="P663" s="4">
        <f>IF('Data 1Q Ahead Without Spaces'!T663&lt;5,0,IF('Data 1Q Ahead Without Spaces'!T663&lt;8,1,IF('Data 1Q Ahead Without Spaces'!T663&lt;11,2,IF('Data 1Q Ahead Without Spaces'!T663&lt;14,3,4))))</f>
        <v>1</v>
      </c>
      <c r="Q663" s="7">
        <v>58852.4084</v>
      </c>
      <c r="R663" s="7">
        <f>VLOOKUP('Data 1Q Ahead Without Spaces'!W663,Industry!$A$1:$B$9,2,FALSE)</f>
        <v>2</v>
      </c>
    </row>
    <row r="664" spans="1:18" ht="28.5" customHeight="1" thickBot="1" x14ac:dyDescent="0.4">
      <c r="A664" s="7">
        <f>IF('Data 1Q Ahead Without Spaces'!A664='Data 1Q Ahead Without Spaces'!A663,A663,A663+1)</f>
        <v>18</v>
      </c>
      <c r="B664" s="2">
        <v>0.34</v>
      </c>
      <c r="C664" s="2">
        <v>0.86</v>
      </c>
      <c r="D664" s="2">
        <v>0.4</v>
      </c>
      <c r="E664" s="2">
        <v>72.150000000000006</v>
      </c>
      <c r="F664" s="2">
        <v>65.790000000000006</v>
      </c>
      <c r="G664" s="2">
        <v>63.25</v>
      </c>
      <c r="H664" s="2">
        <v>11.2</v>
      </c>
      <c r="I664" s="2">
        <v>64.760000000000005</v>
      </c>
      <c r="J664" s="2">
        <v>24.21</v>
      </c>
      <c r="K664" s="2">
        <v>18.739999999999998</v>
      </c>
      <c r="L664" s="4">
        <v>15.68</v>
      </c>
      <c r="M664" s="7">
        <v>29.21</v>
      </c>
      <c r="N664" s="4">
        <v>22.61</v>
      </c>
      <c r="O664" s="4">
        <v>18.91</v>
      </c>
      <c r="P664" s="4">
        <f>IF('Data 1Q Ahead Without Spaces'!T664&lt;5,0,IF('Data 1Q Ahead Without Spaces'!T664&lt;8,1,IF('Data 1Q Ahead Without Spaces'!T664&lt;11,2,IF('Data 1Q Ahead Without Spaces'!T664&lt;14,3,4))))</f>
        <v>1</v>
      </c>
      <c r="Q664" s="7">
        <v>61029.349600000001</v>
      </c>
      <c r="R664" s="7">
        <f>VLOOKUP('Data 1Q Ahead Without Spaces'!W664,Industry!$A$1:$B$9,2,FALSE)</f>
        <v>2</v>
      </c>
    </row>
    <row r="665" spans="1:18" ht="28.5" customHeight="1" thickBot="1" x14ac:dyDescent="0.4">
      <c r="A665" s="7">
        <f>IF('Data 1Q Ahead Without Spaces'!A665='Data 1Q Ahead Without Spaces'!A664,A664,A664+1)</f>
        <v>18</v>
      </c>
      <c r="B665" s="2">
        <v>0.38</v>
      </c>
      <c r="C665" s="2">
        <v>0.85</v>
      </c>
      <c r="D665" s="2">
        <v>0.44</v>
      </c>
      <c r="E665" s="2">
        <v>64.39</v>
      </c>
      <c r="F665" s="2">
        <v>56.93</v>
      </c>
      <c r="G665" s="2">
        <v>55.71</v>
      </c>
      <c r="H665" s="2">
        <v>13.5</v>
      </c>
      <c r="I665" s="2">
        <v>64.349999999999994</v>
      </c>
      <c r="J665" s="2">
        <v>0.03</v>
      </c>
      <c r="K665" s="2">
        <v>0.02</v>
      </c>
      <c r="L665" s="4">
        <v>0.02</v>
      </c>
      <c r="M665" s="7">
        <v>29.71</v>
      </c>
      <c r="N665" s="4">
        <v>22.9</v>
      </c>
      <c r="O665" s="4">
        <v>19.12</v>
      </c>
      <c r="P665" s="4">
        <f>IF('Data 1Q Ahead Without Spaces'!T665&lt;5,0,IF('Data 1Q Ahead Without Spaces'!T665&lt;8,1,IF('Data 1Q Ahead Without Spaces'!T665&lt;11,2,IF('Data 1Q Ahead Without Spaces'!T665&lt;14,3,4))))</f>
        <v>1</v>
      </c>
      <c r="Q665" s="7">
        <v>60114.608999999997</v>
      </c>
      <c r="R665" s="7">
        <f>VLOOKUP('Data 1Q Ahead Without Spaces'!W665,Industry!$A$1:$B$9,2,FALSE)</f>
        <v>2</v>
      </c>
    </row>
    <row r="666" spans="1:18" ht="28.5" customHeight="1" thickBot="1" x14ac:dyDescent="0.4">
      <c r="A666" s="7">
        <f>IF('Data 1Q Ahead Without Spaces'!A666='Data 1Q Ahead Without Spaces'!A665,A665,A665+1)</f>
        <v>18</v>
      </c>
      <c r="B666" s="2">
        <v>0.28999999999999998</v>
      </c>
      <c r="C666" s="2">
        <v>0.83</v>
      </c>
      <c r="D666" s="2">
        <v>0.34</v>
      </c>
      <c r="E666" s="2">
        <v>59.92</v>
      </c>
      <c r="F666" s="2">
        <v>52.06</v>
      </c>
      <c r="G666" s="2">
        <v>51.88</v>
      </c>
      <c r="H666" s="2">
        <v>14.4</v>
      </c>
      <c r="I666" s="2">
        <v>64.650000000000006</v>
      </c>
      <c r="J666" s="2">
        <v>0.02</v>
      </c>
      <c r="K666" s="2">
        <v>0.02</v>
      </c>
      <c r="L666" s="4">
        <v>0.02</v>
      </c>
      <c r="M666" s="7">
        <v>28.38</v>
      </c>
      <c r="N666" s="4">
        <v>22.11</v>
      </c>
      <c r="O666" s="4">
        <v>18.350000000000001</v>
      </c>
      <c r="P666" s="4">
        <f>IF('Data 1Q Ahead Without Spaces'!T666&lt;5,0,IF('Data 1Q Ahead Without Spaces'!T666&lt;8,1,IF('Data 1Q Ahead Without Spaces'!T666&lt;11,2,IF('Data 1Q Ahead Without Spaces'!T666&lt;14,3,4))))</f>
        <v>1</v>
      </c>
      <c r="Q666" s="7">
        <v>61777.6777</v>
      </c>
      <c r="R666" s="7">
        <f>VLOOKUP('Data 1Q Ahead Without Spaces'!W666,Industry!$A$1:$B$9,2,FALSE)</f>
        <v>2</v>
      </c>
    </row>
    <row r="667" spans="1:18" ht="28.5" customHeight="1" thickBot="1" x14ac:dyDescent="0.4">
      <c r="A667" s="7">
        <f>IF('Data 1Q Ahead Without Spaces'!A667='Data 1Q Ahead Without Spaces'!A666,A666,A666+1)</f>
        <v>18</v>
      </c>
      <c r="B667" s="2">
        <v>0.12</v>
      </c>
      <c r="C667" s="2">
        <v>0.75</v>
      </c>
      <c r="D667" s="2">
        <v>0.14000000000000001</v>
      </c>
      <c r="E667" s="2">
        <v>61.03</v>
      </c>
      <c r="F667" s="2">
        <v>53.01</v>
      </c>
      <c r="G667" s="2">
        <v>54.71</v>
      </c>
      <c r="H667" s="2">
        <v>17.399999999999999</v>
      </c>
      <c r="I667" s="2">
        <v>64.33</v>
      </c>
      <c r="J667" s="2">
        <v>0.01</v>
      </c>
      <c r="K667" s="2">
        <v>0.01</v>
      </c>
      <c r="L667" s="4">
        <v>0.01</v>
      </c>
      <c r="M667" s="7">
        <v>25.99</v>
      </c>
      <c r="N667" s="4">
        <v>20.63</v>
      </c>
      <c r="O667" s="4">
        <v>16.72</v>
      </c>
      <c r="P667" s="4">
        <f>IF('Data 1Q Ahead Without Spaces'!T667&lt;5,0,IF('Data 1Q Ahead Without Spaces'!T667&lt;8,1,IF('Data 1Q Ahead Without Spaces'!T667&lt;11,2,IF('Data 1Q Ahead Without Spaces'!T667&lt;14,3,4))))</f>
        <v>1</v>
      </c>
      <c r="Q667" s="7">
        <v>63415.184800000003</v>
      </c>
      <c r="R667" s="7">
        <f>VLOOKUP('Data 1Q Ahead Without Spaces'!W667,Industry!$A$1:$B$9,2,FALSE)</f>
        <v>2</v>
      </c>
    </row>
    <row r="668" spans="1:18" ht="28.5" customHeight="1" thickBot="1" x14ac:dyDescent="0.4">
      <c r="A668" s="7">
        <f>IF('Data 1Q Ahead Without Spaces'!A668='Data 1Q Ahead Without Spaces'!A667,A667,A667+1)</f>
        <v>18</v>
      </c>
      <c r="B668" s="2">
        <v>-0.02</v>
      </c>
      <c r="C668" s="2">
        <v>0.72</v>
      </c>
      <c r="D668" s="2">
        <v>-0.02</v>
      </c>
      <c r="E668" s="2">
        <v>71.94</v>
      </c>
      <c r="F668" s="2">
        <v>64.89</v>
      </c>
      <c r="G668" s="2">
        <v>63.21</v>
      </c>
      <c r="H668" s="2">
        <v>12.6</v>
      </c>
      <c r="I668" s="2">
        <v>64.900000000000006</v>
      </c>
      <c r="J668" s="2">
        <v>0.02</v>
      </c>
      <c r="K668" s="2">
        <v>0.01</v>
      </c>
      <c r="L668" s="4">
        <v>0.01</v>
      </c>
      <c r="M668" s="7">
        <v>24.88</v>
      </c>
      <c r="N668" s="4">
        <v>19.93</v>
      </c>
      <c r="O668" s="4">
        <v>16.149999999999999</v>
      </c>
      <c r="P668" s="4">
        <f>IF('Data 1Q Ahead Without Spaces'!T668&lt;5,0,IF('Data 1Q Ahead Without Spaces'!T668&lt;8,1,IF('Data 1Q Ahead Without Spaces'!T668&lt;11,2,IF('Data 1Q Ahead Without Spaces'!T668&lt;14,3,4))))</f>
        <v>1</v>
      </c>
      <c r="Q668" s="7">
        <v>63776.835700000003</v>
      </c>
      <c r="R668" s="7">
        <f>VLOOKUP('Data 1Q Ahead Without Spaces'!W668,Industry!$A$1:$B$9,2,FALSE)</f>
        <v>2</v>
      </c>
    </row>
    <row r="669" spans="1:18" ht="28.5" customHeight="1" thickBot="1" x14ac:dyDescent="0.4">
      <c r="A669" s="7">
        <f>IF('Data 1Q Ahead Without Spaces'!A669='Data 1Q Ahead Without Spaces'!A668,A668,A668+1)</f>
        <v>18</v>
      </c>
      <c r="B669" s="2">
        <v>-0.09</v>
      </c>
      <c r="C669" s="2">
        <v>0.73</v>
      </c>
      <c r="D669" s="2">
        <v>-0.11</v>
      </c>
      <c r="E669" s="2">
        <v>59.79</v>
      </c>
      <c r="F669" s="2">
        <v>52.31</v>
      </c>
      <c r="G669" s="2">
        <v>51.9</v>
      </c>
      <c r="H669" s="2">
        <v>14.4</v>
      </c>
      <c r="I669" s="2">
        <v>65.38</v>
      </c>
      <c r="J669" s="2">
        <v>19.899999999999999</v>
      </c>
      <c r="K669" s="2">
        <v>16.07</v>
      </c>
      <c r="L669" s="4">
        <v>13.01</v>
      </c>
      <c r="M669" s="7">
        <v>23.83</v>
      </c>
      <c r="N669" s="4">
        <v>19.25</v>
      </c>
      <c r="O669" s="4">
        <v>15.58</v>
      </c>
      <c r="P669" s="4">
        <f>IF('Data 1Q Ahead Without Spaces'!T669&lt;5,0,IF('Data 1Q Ahead Without Spaces'!T669&lt;8,1,IF('Data 1Q Ahead Without Spaces'!T669&lt;11,2,IF('Data 1Q Ahead Without Spaces'!T669&lt;14,3,4))))</f>
        <v>1</v>
      </c>
      <c r="Q669" s="7">
        <v>65324.976799999997</v>
      </c>
      <c r="R669" s="7">
        <f>VLOOKUP('Data 1Q Ahead Without Spaces'!W669,Industry!$A$1:$B$9,2,FALSE)</f>
        <v>2</v>
      </c>
    </row>
    <row r="670" spans="1:18" ht="28.5" customHeight="1" thickBot="1" x14ac:dyDescent="0.4">
      <c r="A670" s="7">
        <f>IF('Data 1Q Ahead Without Spaces'!A670='Data 1Q Ahead Without Spaces'!A669,A669,A669+1)</f>
        <v>18</v>
      </c>
      <c r="B670" s="2">
        <v>-0.14000000000000001</v>
      </c>
      <c r="C670" s="2">
        <v>0.71</v>
      </c>
      <c r="D670" s="2">
        <v>-0.16</v>
      </c>
      <c r="E670" s="2">
        <v>38.200000000000003</v>
      </c>
      <c r="F670" s="2">
        <v>33.93</v>
      </c>
      <c r="G670" s="2">
        <v>33.72</v>
      </c>
      <c r="H670" s="2">
        <v>25.8</v>
      </c>
      <c r="I670" s="2">
        <v>65.19</v>
      </c>
      <c r="J670" s="2">
        <v>19.3</v>
      </c>
      <c r="K670" s="2">
        <v>15.65</v>
      </c>
      <c r="L670" s="4">
        <v>12.58</v>
      </c>
      <c r="M670" s="7">
        <v>23.34</v>
      </c>
      <c r="N670" s="4">
        <v>18.93</v>
      </c>
      <c r="O670" s="4">
        <v>15.22</v>
      </c>
      <c r="P670" s="4">
        <f>IF('Data 1Q Ahead Without Spaces'!T670&lt;5,0,IF('Data 1Q Ahead Without Spaces'!T670&lt;8,1,IF('Data 1Q Ahead Without Spaces'!T670&lt;11,2,IF('Data 1Q Ahead Without Spaces'!T670&lt;14,3,4))))</f>
        <v>1</v>
      </c>
      <c r="Q670" s="7">
        <v>68692.920599999998</v>
      </c>
      <c r="R670" s="7">
        <f>VLOOKUP('Data 1Q Ahead Without Spaces'!W670,Industry!$A$1:$B$9,2,FALSE)</f>
        <v>2</v>
      </c>
    </row>
    <row r="671" spans="1:18" ht="28.5" customHeight="1" thickBot="1" x14ac:dyDescent="0.4">
      <c r="A671" s="7">
        <f>IF('Data 1Q Ahead Without Spaces'!A671='Data 1Q Ahead Without Spaces'!A670,A670,A670+1)</f>
        <v>18</v>
      </c>
      <c r="B671" s="2">
        <v>7.0000000000000007E-2</v>
      </c>
      <c r="C671" s="2">
        <v>1.01</v>
      </c>
      <c r="D671" s="2">
        <v>0.08</v>
      </c>
      <c r="E671" s="2">
        <v>47.6</v>
      </c>
      <c r="F671" s="2">
        <v>41.84</v>
      </c>
      <c r="G671" s="2">
        <v>41.64</v>
      </c>
      <c r="H671" s="2">
        <v>21.4</v>
      </c>
      <c r="I671" s="2">
        <v>62.54</v>
      </c>
      <c r="J671" s="2">
        <v>18.649999999999999</v>
      </c>
      <c r="K671" s="2">
        <v>14.08</v>
      </c>
      <c r="L671" s="4">
        <v>11.66</v>
      </c>
      <c r="M671" s="7">
        <v>32.44</v>
      </c>
      <c r="N671" s="4">
        <v>24.49</v>
      </c>
      <c r="O671" s="4">
        <v>20.29</v>
      </c>
      <c r="P671" s="4">
        <f>IF('Data 1Q Ahead Without Spaces'!T671&lt;5,0,IF('Data 1Q Ahead Without Spaces'!T671&lt;8,1,IF('Data 1Q Ahead Without Spaces'!T671&lt;11,2,IF('Data 1Q Ahead Without Spaces'!T671&lt;14,3,4))))</f>
        <v>1</v>
      </c>
      <c r="Q671" s="7">
        <v>68799.659700000004</v>
      </c>
      <c r="R671" s="7">
        <f>VLOOKUP('Data 1Q Ahead Without Spaces'!W671,Industry!$A$1:$B$9,2,FALSE)</f>
        <v>2</v>
      </c>
    </row>
    <row r="672" spans="1:18" ht="28.5" customHeight="1" thickBot="1" x14ac:dyDescent="0.4">
      <c r="A672" s="7">
        <f>IF('Data 1Q Ahead Without Spaces'!A672='Data 1Q Ahead Without Spaces'!A671,A671,A671+1)</f>
        <v>18</v>
      </c>
      <c r="B672" s="2">
        <v>-0.08</v>
      </c>
      <c r="C672" s="2">
        <v>1.08</v>
      </c>
      <c r="D672" s="2">
        <v>-0.1</v>
      </c>
      <c r="E672" s="2">
        <v>36.380000000000003</v>
      </c>
      <c r="F672" s="2">
        <v>31.37</v>
      </c>
      <c r="G672" s="2">
        <v>31.41</v>
      </c>
      <c r="H672" s="2">
        <v>28.4</v>
      </c>
      <c r="I672" s="2">
        <v>62.66</v>
      </c>
      <c r="J672" s="2">
        <v>8.99</v>
      </c>
      <c r="K672" s="2">
        <v>6.69</v>
      </c>
      <c r="L672" s="4">
        <v>5.64</v>
      </c>
      <c r="M672" s="7">
        <v>34.46</v>
      </c>
      <c r="N672" s="4">
        <v>25.63</v>
      </c>
      <c r="O672" s="4">
        <v>21.59</v>
      </c>
      <c r="P672" s="4">
        <f>IF('Data 1Q Ahead Without Spaces'!T672&lt;5,0,IF('Data 1Q Ahead Without Spaces'!T672&lt;8,1,IF('Data 1Q Ahead Without Spaces'!T672&lt;11,2,IF('Data 1Q Ahead Without Spaces'!T672&lt;14,3,4))))</f>
        <v>1</v>
      </c>
      <c r="Q672" s="7">
        <v>57900.483</v>
      </c>
      <c r="R672" s="7">
        <f>VLOOKUP('Data 1Q Ahead Without Spaces'!W672,Industry!$A$1:$B$9,2,FALSE)</f>
        <v>2</v>
      </c>
    </row>
    <row r="673" spans="1:18" ht="28.5" customHeight="1" thickBot="1" x14ac:dyDescent="0.4">
      <c r="A673" s="7">
        <f>IF('Data 1Q Ahead Without Spaces'!A673='Data 1Q Ahead Without Spaces'!A672,A672,A672+1)</f>
        <v>18</v>
      </c>
      <c r="B673" s="2">
        <v>-0.22</v>
      </c>
      <c r="C673" s="2">
        <v>1.1299999999999999</v>
      </c>
      <c r="D673" s="2">
        <v>-0.25</v>
      </c>
      <c r="E673" s="2">
        <v>32.26</v>
      </c>
      <c r="F673" s="2">
        <v>29.22</v>
      </c>
      <c r="G673" s="2">
        <v>27.92</v>
      </c>
      <c r="H673" s="2">
        <v>31.9</v>
      </c>
      <c r="I673" s="2">
        <v>64</v>
      </c>
      <c r="J673" s="2">
        <v>8.5399999999999991</v>
      </c>
      <c r="K673" s="2">
        <v>6.36</v>
      </c>
      <c r="L673" s="4">
        <v>5.47</v>
      </c>
      <c r="M673" s="7">
        <v>34.299999999999997</v>
      </c>
      <c r="N673" s="4">
        <v>25.54</v>
      </c>
      <c r="O673" s="4">
        <v>21.95</v>
      </c>
      <c r="P673" s="4">
        <f>IF('Data 1Q Ahead Without Spaces'!T673&lt;5,0,IF('Data 1Q Ahead Without Spaces'!T673&lt;8,1,IF('Data 1Q Ahead Without Spaces'!T673&lt;11,2,IF('Data 1Q Ahead Without Spaces'!T673&lt;14,3,4))))</f>
        <v>1</v>
      </c>
      <c r="Q673" s="7">
        <v>58041.8321</v>
      </c>
      <c r="R673" s="7">
        <f>VLOOKUP('Data 1Q Ahead Without Spaces'!W673,Industry!$A$1:$B$9,2,FALSE)</f>
        <v>2</v>
      </c>
    </row>
    <row r="674" spans="1:18" ht="28.5" customHeight="1" thickBot="1" x14ac:dyDescent="0.4">
      <c r="A674" s="7">
        <f>IF('Data 1Q Ahead Without Spaces'!A674='Data 1Q Ahead Without Spaces'!A673,A673,A673+1)</f>
        <v>18</v>
      </c>
      <c r="B674" s="2">
        <v>0.43</v>
      </c>
      <c r="C674" s="2">
        <v>2.14</v>
      </c>
      <c r="D674" s="2">
        <v>0.49</v>
      </c>
      <c r="E674" s="2">
        <v>34.03</v>
      </c>
      <c r="F674" s="2">
        <v>29.68</v>
      </c>
      <c r="G674" s="2">
        <v>30.05</v>
      </c>
      <c r="H674" s="2">
        <v>34.299999999999997</v>
      </c>
      <c r="I674" s="2">
        <v>47.71</v>
      </c>
      <c r="J674" s="2">
        <v>58.47</v>
      </c>
      <c r="K674" s="2">
        <v>31.7</v>
      </c>
      <c r="L674" s="4">
        <v>27.9</v>
      </c>
      <c r="M674" s="7">
        <v>84.45</v>
      </c>
      <c r="N674" s="4">
        <v>45.78</v>
      </c>
      <c r="O674" s="4">
        <v>40.29</v>
      </c>
      <c r="P674" s="4">
        <f>IF('Data 1Q Ahead Without Spaces'!T674&lt;5,0,IF('Data 1Q Ahead Without Spaces'!T674&lt;8,1,IF('Data 1Q Ahead Without Spaces'!T674&lt;11,2,IF('Data 1Q Ahead Without Spaces'!T674&lt;14,3,4))))</f>
        <v>1</v>
      </c>
      <c r="Q674" s="7">
        <v>56025.652499999997</v>
      </c>
      <c r="R674" s="7">
        <f>VLOOKUP('Data 1Q Ahead Without Spaces'!W674,Industry!$A$1:$B$9,2,FALSE)</f>
        <v>2</v>
      </c>
    </row>
    <row r="675" spans="1:18" ht="28.5" customHeight="1" thickBot="1" x14ac:dyDescent="0.4">
      <c r="A675" s="7">
        <f>IF('Data 1Q Ahead Without Spaces'!A675='Data 1Q Ahead Without Spaces'!A674,A674,A674+1)</f>
        <v>18</v>
      </c>
      <c r="B675" s="2">
        <v>0.46</v>
      </c>
      <c r="C675" s="2">
        <v>2.14</v>
      </c>
      <c r="D675" s="2">
        <v>0.53</v>
      </c>
      <c r="E675" s="2">
        <v>18.93</v>
      </c>
      <c r="F675" s="2">
        <v>16.45</v>
      </c>
      <c r="G675" s="2">
        <v>16.329999999999998</v>
      </c>
      <c r="H675" s="2">
        <v>54</v>
      </c>
      <c r="I675" s="2">
        <v>49.04</v>
      </c>
      <c r="J675" s="2">
        <v>55.43</v>
      </c>
      <c r="K675" s="2">
        <v>30.8</v>
      </c>
      <c r="L675" s="4">
        <v>27.18</v>
      </c>
      <c r="M675" s="7">
        <v>79.95</v>
      </c>
      <c r="N675" s="4">
        <v>44.43</v>
      </c>
      <c r="O675" s="4">
        <v>39.21</v>
      </c>
      <c r="P675" s="4">
        <f>IF('Data 1Q Ahead Without Spaces'!T675&lt;5,0,IF('Data 1Q Ahead Without Spaces'!T675&lt;8,1,IF('Data 1Q Ahead Without Spaces'!T675&lt;11,2,IF('Data 1Q Ahead Without Spaces'!T675&lt;14,3,4))))</f>
        <v>1</v>
      </c>
      <c r="Q675" s="7">
        <v>61194.112399999998</v>
      </c>
      <c r="R675" s="7">
        <f>VLOOKUP('Data 1Q Ahead Without Spaces'!W675,Industry!$A$1:$B$9,2,FALSE)</f>
        <v>2</v>
      </c>
    </row>
    <row r="676" spans="1:18" ht="28.5" customHeight="1" thickBot="1" x14ac:dyDescent="0.4">
      <c r="A676" s="7">
        <f>IF('Data 1Q Ahead Without Spaces'!A676='Data 1Q Ahead Without Spaces'!A675,A675,A675+1)</f>
        <v>18</v>
      </c>
      <c r="B676" s="2">
        <v>0.59</v>
      </c>
      <c r="C676" s="2">
        <v>1.64</v>
      </c>
      <c r="D676" s="2">
        <v>0.67</v>
      </c>
      <c r="E676" s="2">
        <v>18.61</v>
      </c>
      <c r="F676" s="2">
        <v>16.260000000000002</v>
      </c>
      <c r="G676" s="2">
        <v>16.21</v>
      </c>
      <c r="H676" s="2">
        <v>57</v>
      </c>
      <c r="I676" s="2">
        <v>54.39</v>
      </c>
      <c r="J676" s="2">
        <v>54.31</v>
      </c>
      <c r="K676" s="2">
        <v>34.06</v>
      </c>
      <c r="L676" s="4">
        <v>29.54</v>
      </c>
      <c r="M676" s="7">
        <v>59.45</v>
      </c>
      <c r="N676" s="4">
        <v>37.29</v>
      </c>
      <c r="O676" s="4">
        <v>32.33</v>
      </c>
      <c r="P676" s="4">
        <f>IF('Data 1Q Ahead Without Spaces'!T676&lt;5,0,IF('Data 1Q Ahead Without Spaces'!T676&lt;8,1,IF('Data 1Q Ahead Without Spaces'!T676&lt;11,2,IF('Data 1Q Ahead Without Spaces'!T676&lt;14,3,4))))</f>
        <v>1</v>
      </c>
      <c r="Q676" s="7">
        <v>61286.6394</v>
      </c>
      <c r="R676" s="7">
        <f>VLOOKUP('Data 1Q Ahead Without Spaces'!W676,Industry!$A$1:$B$9,2,FALSE)</f>
        <v>2</v>
      </c>
    </row>
    <row r="677" spans="1:18" ht="28.5" customHeight="1" thickBot="1" x14ac:dyDescent="0.4">
      <c r="A677" s="7">
        <f>IF('Data 1Q Ahead Without Spaces'!A677='Data 1Q Ahead Without Spaces'!A676,A676,A676+1)</f>
        <v>18</v>
      </c>
      <c r="B677" s="2">
        <v>0.65</v>
      </c>
      <c r="C677" s="2">
        <v>1.62</v>
      </c>
      <c r="D677" s="2">
        <v>0.74</v>
      </c>
      <c r="E677" s="2">
        <v>21.6</v>
      </c>
      <c r="F677" s="2">
        <v>18.23</v>
      </c>
      <c r="G677" s="2">
        <v>18.84</v>
      </c>
      <c r="H677" s="2">
        <v>50</v>
      </c>
      <c r="I677" s="2">
        <v>56.12</v>
      </c>
      <c r="J677" s="2">
        <v>50.77</v>
      </c>
      <c r="K677" s="2">
        <v>32.590000000000003</v>
      </c>
      <c r="L677" s="4">
        <v>28.49</v>
      </c>
      <c r="M677" s="7">
        <v>55.79</v>
      </c>
      <c r="N677" s="4">
        <v>35.81</v>
      </c>
      <c r="O677" s="4">
        <v>31.31</v>
      </c>
      <c r="P677" s="4">
        <f>IF('Data 1Q Ahead Without Spaces'!T677&lt;5,0,IF('Data 1Q Ahead Without Spaces'!T677&lt;8,1,IF('Data 1Q Ahead Without Spaces'!T677&lt;11,2,IF('Data 1Q Ahead Without Spaces'!T677&lt;14,3,4))))</f>
        <v>1</v>
      </c>
      <c r="Q677" s="7">
        <v>57624.7791</v>
      </c>
      <c r="R677" s="7">
        <f>VLOOKUP('Data 1Q Ahead Without Spaces'!W677,Industry!$A$1:$B$9,2,FALSE)</f>
        <v>2</v>
      </c>
    </row>
    <row r="678" spans="1:18" ht="28.5" customHeight="1" thickBot="1" x14ac:dyDescent="0.4">
      <c r="A678" s="7">
        <f>IF('Data 1Q Ahead Without Spaces'!A678='Data 1Q Ahead Without Spaces'!A677,A677,A677+1)</f>
        <v>18</v>
      </c>
      <c r="B678" s="2">
        <v>0.64</v>
      </c>
      <c r="C678" s="2">
        <v>1.63</v>
      </c>
      <c r="D678" s="2">
        <v>0.8</v>
      </c>
      <c r="E678" s="2">
        <v>11.67</v>
      </c>
      <c r="F678" s="2">
        <v>7.42</v>
      </c>
      <c r="G678" s="2">
        <v>7.35</v>
      </c>
      <c r="H678" s="2">
        <v>135</v>
      </c>
      <c r="I678" s="2">
        <v>56.26</v>
      </c>
      <c r="J678" s="2">
        <v>50.82</v>
      </c>
      <c r="K678" s="2">
        <v>32.69</v>
      </c>
      <c r="L678" s="4">
        <v>28.59</v>
      </c>
      <c r="M678" s="7">
        <v>55.45</v>
      </c>
      <c r="N678" s="4">
        <v>35.67</v>
      </c>
      <c r="O678" s="4">
        <v>31.2</v>
      </c>
      <c r="P678" s="4">
        <f>IF('Data 1Q Ahead Without Spaces'!T678&lt;5,0,IF('Data 1Q Ahead Without Spaces'!T678&lt;8,1,IF('Data 1Q Ahead Without Spaces'!T678&lt;11,2,IF('Data 1Q Ahead Without Spaces'!T678&lt;14,3,4))))</f>
        <v>1</v>
      </c>
      <c r="Q678" s="7">
        <v>54068.100299999998</v>
      </c>
      <c r="R678" s="7">
        <f>VLOOKUP('Data 1Q Ahead Without Spaces'!W678,Industry!$A$1:$B$9,2,FALSE)</f>
        <v>2</v>
      </c>
    </row>
    <row r="679" spans="1:18" ht="28.5" customHeight="1" thickBot="1" x14ac:dyDescent="0.4">
      <c r="A679" s="7">
        <f>IF('Data 1Q Ahead Without Spaces'!A679='Data 1Q Ahead Without Spaces'!A678,A678,A678+1)</f>
        <v>18</v>
      </c>
      <c r="B679" s="2">
        <v>0.67</v>
      </c>
      <c r="C679" s="2">
        <v>1.59</v>
      </c>
      <c r="D679" s="2">
        <v>0.85</v>
      </c>
      <c r="E679" s="2">
        <v>20.53</v>
      </c>
      <c r="F679" s="2">
        <v>17.07</v>
      </c>
      <c r="G679" s="2">
        <v>17.72</v>
      </c>
      <c r="H679" s="2">
        <v>53</v>
      </c>
      <c r="I679" s="2">
        <v>56.68</v>
      </c>
      <c r="J679" s="2">
        <v>50.04</v>
      </c>
      <c r="K679" s="2">
        <v>32.450000000000003</v>
      </c>
      <c r="L679" s="4">
        <v>28.36</v>
      </c>
      <c r="M679" s="7">
        <v>54.2</v>
      </c>
      <c r="N679" s="4">
        <v>35.15</v>
      </c>
      <c r="O679" s="4">
        <v>30.72</v>
      </c>
      <c r="P679" s="4">
        <f>IF('Data 1Q Ahead Without Spaces'!T679&lt;5,0,IF('Data 1Q Ahead Without Spaces'!T679&lt;8,1,IF('Data 1Q Ahead Without Spaces'!T679&lt;11,2,IF('Data 1Q Ahead Without Spaces'!T679&lt;14,3,4))))</f>
        <v>1</v>
      </c>
      <c r="Q679" s="7">
        <v>51794.010999999999</v>
      </c>
      <c r="R679" s="7">
        <f>VLOOKUP('Data 1Q Ahead Without Spaces'!W679,Industry!$A$1:$B$9,2,FALSE)</f>
        <v>2</v>
      </c>
    </row>
    <row r="680" spans="1:18" ht="28.5" customHeight="1" thickBot="1" x14ac:dyDescent="0.4">
      <c r="A680" s="7">
        <f>IF('Data 1Q Ahead Without Spaces'!A680='Data 1Q Ahead Without Spaces'!A679,A679,A679+1)</f>
        <v>18</v>
      </c>
      <c r="B680" s="2">
        <v>0.17</v>
      </c>
      <c r="C680" s="2">
        <v>1.7</v>
      </c>
      <c r="D680" s="2">
        <v>0.21</v>
      </c>
      <c r="E680" s="2">
        <v>15.72</v>
      </c>
      <c r="F680" s="2">
        <v>13.2</v>
      </c>
      <c r="G680" s="2">
        <v>13.73</v>
      </c>
      <c r="H680" s="2">
        <v>64</v>
      </c>
      <c r="I680" s="2">
        <v>55.74</v>
      </c>
      <c r="J680" s="2">
        <v>47.88</v>
      </c>
      <c r="K680" s="2">
        <v>30.79</v>
      </c>
      <c r="L680" s="4">
        <v>26.69</v>
      </c>
      <c r="M680" s="7">
        <v>55.52</v>
      </c>
      <c r="N680" s="4">
        <v>35.700000000000003</v>
      </c>
      <c r="O680" s="4">
        <v>30.95</v>
      </c>
      <c r="P680" s="4">
        <f>IF('Data 1Q Ahead Without Spaces'!T680&lt;5,0,IF('Data 1Q Ahead Without Spaces'!T680&lt;8,1,IF('Data 1Q Ahead Without Spaces'!T680&lt;11,2,IF('Data 1Q Ahead Without Spaces'!T680&lt;14,3,4))))</f>
        <v>1</v>
      </c>
      <c r="Q680" s="7">
        <v>55593.881200000003</v>
      </c>
      <c r="R680" s="7">
        <f>VLOOKUP('Data 1Q Ahead Without Spaces'!W680,Industry!$A$1:$B$9,2,FALSE)</f>
        <v>2</v>
      </c>
    </row>
    <row r="681" spans="1:18" ht="28.5" customHeight="1" thickBot="1" x14ac:dyDescent="0.4">
      <c r="A681" s="7">
        <f>IF('Data 1Q Ahead Without Spaces'!A681='Data 1Q Ahead Without Spaces'!A680,A680,A680+1)</f>
        <v>18</v>
      </c>
      <c r="B681" s="2">
        <v>1.17</v>
      </c>
      <c r="C681" s="2">
        <v>1.83</v>
      </c>
      <c r="D681" s="2">
        <v>1.49</v>
      </c>
      <c r="E681" s="2">
        <v>15.73</v>
      </c>
      <c r="F681" s="2">
        <v>13.47</v>
      </c>
      <c r="G681" s="2">
        <v>13.32</v>
      </c>
      <c r="H681" s="2">
        <v>75</v>
      </c>
      <c r="I681" s="2">
        <v>51.21</v>
      </c>
      <c r="J681" s="2">
        <v>51.58</v>
      </c>
      <c r="K681" s="2">
        <v>31.53</v>
      </c>
      <c r="L681" s="4">
        <v>26.42</v>
      </c>
      <c r="M681" s="7">
        <v>63.6</v>
      </c>
      <c r="N681" s="4">
        <v>38.869999999999997</v>
      </c>
      <c r="O681" s="4">
        <v>32.57</v>
      </c>
      <c r="P681" s="4">
        <f>IF('Data 1Q Ahead Without Spaces'!T681&lt;5,0,IF('Data 1Q Ahead Without Spaces'!T681&lt;8,1,IF('Data 1Q Ahead Without Spaces'!T681&lt;11,2,IF('Data 1Q Ahead Without Spaces'!T681&lt;14,3,4))))</f>
        <v>1</v>
      </c>
      <c r="Q681" s="7">
        <v>60465.303</v>
      </c>
      <c r="R681" s="7">
        <f>VLOOKUP('Data 1Q Ahead Without Spaces'!W681,Industry!$A$1:$B$9,2,FALSE)</f>
        <v>2</v>
      </c>
    </row>
    <row r="682" spans="1:18" ht="28.5" customHeight="1" thickBot="1" x14ac:dyDescent="0.4">
      <c r="A682" s="7">
        <f>IF('Data 1Q Ahead Without Spaces'!A682='Data 1Q Ahead Without Spaces'!A681,A681,A681+1)</f>
        <v>18</v>
      </c>
      <c r="B682" s="2">
        <v>1.1299999999999999</v>
      </c>
      <c r="C682" s="2">
        <v>1.7</v>
      </c>
      <c r="D682" s="2">
        <v>1.31</v>
      </c>
      <c r="E682" s="2">
        <v>11.51</v>
      </c>
      <c r="F682" s="2">
        <v>10.46</v>
      </c>
      <c r="G682" s="2">
        <v>10.08</v>
      </c>
      <c r="H682" s="2">
        <v>126</v>
      </c>
      <c r="I682" s="2">
        <v>51.97</v>
      </c>
      <c r="J682" s="2">
        <v>50.29</v>
      </c>
      <c r="K682" s="2">
        <v>31.38</v>
      </c>
      <c r="L682" s="4">
        <v>26.14</v>
      </c>
      <c r="M682" s="7">
        <v>60.3</v>
      </c>
      <c r="N682" s="4">
        <v>37.619999999999997</v>
      </c>
      <c r="O682" s="4">
        <v>31.34</v>
      </c>
      <c r="P682" s="4">
        <f>IF('Data 1Q Ahead Without Spaces'!T682&lt;5,0,IF('Data 1Q Ahead Without Spaces'!T682&lt;8,1,IF('Data 1Q Ahead Without Spaces'!T682&lt;11,2,IF('Data 1Q Ahead Without Spaces'!T682&lt;14,3,4))))</f>
        <v>1</v>
      </c>
      <c r="Q682" s="7">
        <v>42280.075100000002</v>
      </c>
      <c r="R682" s="7">
        <f>VLOOKUP('Data 1Q Ahead Without Spaces'!W682,Industry!$A$1:$B$9,2,FALSE)</f>
        <v>2</v>
      </c>
    </row>
    <row r="683" spans="1:18" ht="28.5" customHeight="1" thickBot="1" x14ac:dyDescent="0.4">
      <c r="A683" s="7">
        <f>IF('Data 1Q Ahead Without Spaces'!A683='Data 1Q Ahead Without Spaces'!A682,A682,A682+1)</f>
        <v>18</v>
      </c>
      <c r="B683" s="2">
        <v>1.0900000000000001</v>
      </c>
      <c r="C683" s="2">
        <v>1.67</v>
      </c>
      <c r="D683" s="2">
        <v>1.26</v>
      </c>
      <c r="E683" s="2">
        <v>12.99</v>
      </c>
      <c r="F683" s="2">
        <v>11.59</v>
      </c>
      <c r="G683" s="2">
        <v>11.24</v>
      </c>
      <c r="H683" s="2">
        <v>99</v>
      </c>
      <c r="I683" s="2">
        <v>53.84</v>
      </c>
      <c r="J683" s="2">
        <v>44.93</v>
      </c>
      <c r="K683" s="2">
        <v>28.38</v>
      </c>
      <c r="L683" s="4">
        <v>24.19</v>
      </c>
      <c r="M683" s="7">
        <v>58.29</v>
      </c>
      <c r="N683" s="4">
        <v>36.82</v>
      </c>
      <c r="O683" s="4">
        <v>31.38</v>
      </c>
      <c r="P683" s="4">
        <f>IF('Data 1Q Ahead Without Spaces'!T683&lt;5,0,IF('Data 1Q Ahead Without Spaces'!T683&lt;8,1,IF('Data 1Q Ahead Without Spaces'!T683&lt;11,2,IF('Data 1Q Ahead Without Spaces'!T683&lt;14,3,4))))</f>
        <v>1</v>
      </c>
      <c r="Q683" s="7">
        <v>36186.454599999997</v>
      </c>
      <c r="R683" s="7">
        <f>VLOOKUP('Data 1Q Ahead Without Spaces'!W683,Industry!$A$1:$B$9,2,FALSE)</f>
        <v>2</v>
      </c>
    </row>
    <row r="684" spans="1:18" ht="28.5" customHeight="1" thickBot="1" x14ac:dyDescent="0.4">
      <c r="A684" s="7">
        <f>IF('Data 1Q Ahead Without Spaces'!A684='Data 1Q Ahead Without Spaces'!A683,A683,A683+1)</f>
        <v>18</v>
      </c>
      <c r="B684" s="2">
        <v>1.1200000000000001</v>
      </c>
      <c r="C684" s="2">
        <v>1.56</v>
      </c>
      <c r="D684" s="2">
        <v>1.31</v>
      </c>
      <c r="E684" s="2">
        <v>11.03</v>
      </c>
      <c r="F684" s="2">
        <v>9.32</v>
      </c>
      <c r="G684" s="2">
        <v>9.0399999999999991</v>
      </c>
      <c r="H684" s="2">
        <v>90</v>
      </c>
      <c r="I684" s="2">
        <v>57.3</v>
      </c>
      <c r="J684" s="2">
        <v>43.75</v>
      </c>
      <c r="K684" s="2">
        <v>28.82</v>
      </c>
      <c r="L684" s="4">
        <v>25.07</v>
      </c>
      <c r="M684" s="7">
        <v>51.81</v>
      </c>
      <c r="N684" s="4">
        <v>34.130000000000003</v>
      </c>
      <c r="O684" s="4">
        <v>29.69</v>
      </c>
      <c r="P684" s="4">
        <f>IF('Data 1Q Ahead Without Spaces'!T684&lt;5,0,IF('Data 1Q Ahead Without Spaces'!T684&lt;8,1,IF('Data 1Q Ahead Without Spaces'!T684&lt;11,2,IF('Data 1Q Ahead Without Spaces'!T684&lt;14,3,4))))</f>
        <v>1</v>
      </c>
      <c r="Q684" s="7">
        <v>33104.166899999997</v>
      </c>
      <c r="R684" s="7">
        <f>VLOOKUP('Data 1Q Ahead Without Spaces'!W684,Industry!$A$1:$B$9,2,FALSE)</f>
        <v>2</v>
      </c>
    </row>
    <row r="685" spans="1:18" ht="28.5" customHeight="1" thickBot="1" x14ac:dyDescent="0.4">
      <c r="A685" s="7">
        <f>IF('Data 1Q Ahead Without Spaces'!A685='Data 1Q Ahead Without Spaces'!A684,A684,A684+1)</f>
        <v>18</v>
      </c>
      <c r="B685" s="2">
        <v>1.02</v>
      </c>
      <c r="C685" s="2">
        <v>1.61</v>
      </c>
      <c r="D685" s="2">
        <v>1.19</v>
      </c>
      <c r="E685" s="2">
        <v>12.64</v>
      </c>
      <c r="F685" s="2">
        <v>11.25</v>
      </c>
      <c r="G685" s="2">
        <v>10.77</v>
      </c>
      <c r="H685" s="2">
        <v>91</v>
      </c>
      <c r="I685" s="2">
        <v>57.39</v>
      </c>
      <c r="J685" s="2">
        <v>42.29</v>
      </c>
      <c r="K685" s="2">
        <v>27.94</v>
      </c>
      <c r="L685" s="4">
        <v>24.27</v>
      </c>
      <c r="M685" s="7">
        <v>51.35</v>
      </c>
      <c r="N685" s="4">
        <v>33.93</v>
      </c>
      <c r="O685" s="4">
        <v>29.47</v>
      </c>
      <c r="P685" s="4">
        <f>IF('Data 1Q Ahead Without Spaces'!T685&lt;5,0,IF('Data 1Q Ahead Without Spaces'!T685&lt;8,1,IF('Data 1Q Ahead Without Spaces'!T685&lt;11,2,IF('Data 1Q Ahead Without Spaces'!T685&lt;14,3,4))))</f>
        <v>1</v>
      </c>
      <c r="Q685" s="7">
        <v>39202.981099999997</v>
      </c>
      <c r="R685" s="7">
        <f>VLOOKUP('Data 1Q Ahead Without Spaces'!W685,Industry!$A$1:$B$9,2,FALSE)</f>
        <v>2</v>
      </c>
    </row>
    <row r="686" spans="1:18" ht="28.5" customHeight="1" thickBot="1" x14ac:dyDescent="0.4">
      <c r="A686" s="7">
        <f>IF('Data 1Q Ahead Without Spaces'!A686='Data 1Q Ahead Without Spaces'!A685,A685,A685+1)</f>
        <v>18</v>
      </c>
      <c r="B686" s="2">
        <v>1.57</v>
      </c>
      <c r="C686" s="2">
        <v>2.5499999999999998</v>
      </c>
      <c r="D686" s="2">
        <v>1.98</v>
      </c>
      <c r="E686" s="2">
        <v>8.76</v>
      </c>
      <c r="F686" s="2">
        <v>7.18</v>
      </c>
      <c r="G686" s="2">
        <v>6.95</v>
      </c>
      <c r="H686" s="2">
        <v>104</v>
      </c>
      <c r="I686" s="2">
        <v>55.76</v>
      </c>
      <c r="J686" s="2">
        <v>47.98</v>
      </c>
      <c r="K686" s="2">
        <v>31.36</v>
      </c>
      <c r="L686" s="4">
        <v>26.75</v>
      </c>
      <c r="M686" s="7">
        <v>52.99</v>
      </c>
      <c r="N686" s="4">
        <v>34.64</v>
      </c>
      <c r="O686" s="4">
        <v>29.55</v>
      </c>
      <c r="P686" s="4">
        <f>IF('Data 1Q Ahead Without Spaces'!T686&lt;5,0,IF('Data 1Q Ahead Without Spaces'!T686&lt;8,1,IF('Data 1Q Ahead Without Spaces'!T686&lt;11,2,IF('Data 1Q Ahead Without Spaces'!T686&lt;14,3,4))))</f>
        <v>1</v>
      </c>
      <c r="Q686" s="7">
        <v>47244.705399999999</v>
      </c>
      <c r="R686" s="7">
        <f>VLOOKUP('Data 1Q Ahead Without Spaces'!W686,Industry!$A$1:$B$9,2,FALSE)</f>
        <v>2</v>
      </c>
    </row>
    <row r="687" spans="1:18" ht="28.5" customHeight="1" thickBot="1" x14ac:dyDescent="0.4">
      <c r="A687" s="7">
        <f>IF('Data 1Q Ahead Without Spaces'!A687='Data 1Q Ahead Without Spaces'!A686,A686,A686+1)</f>
        <v>18</v>
      </c>
      <c r="B687" s="2">
        <v>1.52</v>
      </c>
      <c r="C687" s="2">
        <v>2.33</v>
      </c>
      <c r="D687" s="2">
        <v>1.85</v>
      </c>
      <c r="E687" s="2">
        <v>15.89</v>
      </c>
      <c r="F687" s="2">
        <v>14.35</v>
      </c>
      <c r="G687" s="2">
        <v>13.91</v>
      </c>
      <c r="H687" s="2">
        <v>93</v>
      </c>
      <c r="I687" s="2">
        <v>56.04</v>
      </c>
      <c r="J687" s="2">
        <v>46.8</v>
      </c>
      <c r="K687" s="2">
        <v>30.17</v>
      </c>
      <c r="L687" s="4">
        <v>26.22</v>
      </c>
      <c r="M687" s="7">
        <v>55.09</v>
      </c>
      <c r="N687" s="4">
        <v>35.520000000000003</v>
      </c>
      <c r="O687" s="4">
        <v>30.87</v>
      </c>
      <c r="P687" s="4">
        <f>IF('Data 1Q Ahead Without Spaces'!T687&lt;5,0,IF('Data 1Q Ahead Without Spaces'!T687&lt;8,1,IF('Data 1Q Ahead Without Spaces'!T687&lt;11,2,IF('Data 1Q Ahead Without Spaces'!T687&lt;14,3,4))))</f>
        <v>1</v>
      </c>
      <c r="Q687" s="7">
        <v>47942.897599999997</v>
      </c>
      <c r="R687" s="7">
        <f>VLOOKUP('Data 1Q Ahead Without Spaces'!W687,Industry!$A$1:$B$9,2,FALSE)</f>
        <v>2</v>
      </c>
    </row>
    <row r="688" spans="1:18" ht="28.5" customHeight="1" thickBot="1" x14ac:dyDescent="0.4">
      <c r="A688" s="7">
        <f>IF('Data 1Q Ahead Without Spaces'!A688='Data 1Q Ahead Without Spaces'!A687,A687,A687+1)</f>
        <v>18</v>
      </c>
      <c r="B688" s="2">
        <v>1.21</v>
      </c>
      <c r="C688" s="2">
        <v>2.12</v>
      </c>
      <c r="D688" s="2">
        <v>1.47</v>
      </c>
      <c r="E688" s="2">
        <v>15.06</v>
      </c>
      <c r="F688" s="2">
        <v>13.79</v>
      </c>
      <c r="G688" s="2">
        <v>13.06</v>
      </c>
      <c r="H688" s="2">
        <v>97</v>
      </c>
      <c r="I688" s="2">
        <v>56.9</v>
      </c>
      <c r="J688" s="2">
        <v>41.87</v>
      </c>
      <c r="K688" s="2">
        <v>27.57</v>
      </c>
      <c r="L688" s="4">
        <v>23.82</v>
      </c>
      <c r="M688" s="7">
        <v>51.86</v>
      </c>
      <c r="N688" s="4">
        <v>34.15</v>
      </c>
      <c r="O688" s="4">
        <v>29.51</v>
      </c>
      <c r="P688" s="4">
        <f>IF('Data 1Q Ahead Without Spaces'!T688&lt;5,0,IF('Data 1Q Ahead Without Spaces'!T688&lt;8,1,IF('Data 1Q Ahead Without Spaces'!T688&lt;11,2,IF('Data 1Q Ahead Without Spaces'!T688&lt;14,3,4))))</f>
        <v>1</v>
      </c>
      <c r="Q688" s="7">
        <v>39923.385199999997</v>
      </c>
      <c r="R688" s="7">
        <f>VLOOKUP('Data 1Q Ahead Without Spaces'!W688,Industry!$A$1:$B$9,2,FALSE)</f>
        <v>2</v>
      </c>
    </row>
    <row r="689" spans="1:18" ht="28.5" customHeight="1" thickBot="1" x14ac:dyDescent="0.4">
      <c r="A689" s="7">
        <f>IF('Data 1Q Ahead Without Spaces'!A689='Data 1Q Ahead Without Spaces'!A688,A688,A688+1)</f>
        <v>18</v>
      </c>
      <c r="B689" s="2">
        <v>1.05</v>
      </c>
      <c r="C689" s="2">
        <v>2.0299999999999998</v>
      </c>
      <c r="D689" s="2">
        <v>1.23</v>
      </c>
      <c r="E689" s="2">
        <v>14.86</v>
      </c>
      <c r="F689" s="2">
        <v>13.16</v>
      </c>
      <c r="G689" s="2">
        <v>12.95</v>
      </c>
      <c r="H689" s="2">
        <v>108</v>
      </c>
      <c r="I689" s="2">
        <v>52.08</v>
      </c>
      <c r="J689" s="2">
        <v>47.47</v>
      </c>
      <c r="K689" s="2">
        <v>28.76</v>
      </c>
      <c r="L689" s="4">
        <v>24.72</v>
      </c>
      <c r="M689" s="7">
        <v>65.069999999999993</v>
      </c>
      <c r="N689" s="4">
        <v>39.42</v>
      </c>
      <c r="O689" s="4">
        <v>33.89</v>
      </c>
      <c r="P689" s="4">
        <f>IF('Data 1Q Ahead Without Spaces'!T689&lt;5,0,IF('Data 1Q Ahead Without Spaces'!T689&lt;8,1,IF('Data 1Q Ahead Without Spaces'!T689&lt;11,2,IF('Data 1Q Ahead Without Spaces'!T689&lt;14,3,4))))</f>
        <v>1</v>
      </c>
      <c r="Q689" s="7">
        <v>37818.563399999999</v>
      </c>
      <c r="R689" s="7">
        <f>VLOOKUP('Data 1Q Ahead Without Spaces'!W689,Industry!$A$1:$B$9,2,FALSE)</f>
        <v>2</v>
      </c>
    </row>
    <row r="690" spans="1:18" ht="28.5" customHeight="1" thickBot="1" x14ac:dyDescent="0.4">
      <c r="A690" s="7">
        <f>IF('Data 1Q Ahead Without Spaces'!A690='Data 1Q Ahead Without Spaces'!A689,A689,A689+1)</f>
        <v>18</v>
      </c>
      <c r="B690" s="2">
        <v>1.1200000000000001</v>
      </c>
      <c r="C690" s="2">
        <v>2.0499999999999998</v>
      </c>
      <c r="D690" s="2">
        <v>1.29</v>
      </c>
      <c r="E690" s="2">
        <v>12.6</v>
      </c>
      <c r="F690" s="2">
        <v>11.48</v>
      </c>
      <c r="G690" s="2">
        <v>10.85</v>
      </c>
      <c r="H690" s="2">
        <v>107</v>
      </c>
      <c r="I690" s="2">
        <v>50.95</v>
      </c>
      <c r="J690" s="2">
        <v>48.49</v>
      </c>
      <c r="K690" s="2">
        <v>28.2</v>
      </c>
      <c r="L690" s="4">
        <v>24.7</v>
      </c>
      <c r="M690" s="7">
        <v>71.97</v>
      </c>
      <c r="N690" s="4">
        <v>41.85</v>
      </c>
      <c r="O690" s="4">
        <v>36.659999999999997</v>
      </c>
      <c r="P690" s="4">
        <f>IF('Data 1Q Ahead Without Spaces'!T690&lt;5,0,IF('Data 1Q Ahead Without Spaces'!T690&lt;8,1,IF('Data 1Q Ahead Without Spaces'!T690&lt;11,2,IF('Data 1Q Ahead Without Spaces'!T690&lt;14,3,4))))</f>
        <v>1</v>
      </c>
      <c r="Q690" s="7">
        <v>40689.787799999998</v>
      </c>
      <c r="R690" s="7">
        <f>VLOOKUP('Data 1Q Ahead Without Spaces'!W690,Industry!$A$1:$B$9,2,FALSE)</f>
        <v>2</v>
      </c>
    </row>
    <row r="691" spans="1:18" ht="28.5" customHeight="1" thickBot="1" x14ac:dyDescent="0.4">
      <c r="A691" s="7">
        <f>IF('Data 1Q Ahead Without Spaces'!A691='Data 1Q Ahead Without Spaces'!A690,A690,A690+1)</f>
        <v>18</v>
      </c>
      <c r="B691" s="2">
        <v>1.27</v>
      </c>
      <c r="C691" s="2">
        <v>2.2400000000000002</v>
      </c>
      <c r="D691" s="2">
        <v>1.49</v>
      </c>
      <c r="E691" s="2">
        <v>9.82</v>
      </c>
      <c r="F691" s="2">
        <v>8.42</v>
      </c>
      <c r="G691" s="2">
        <v>7.92</v>
      </c>
      <c r="H691" s="2">
        <v>113</v>
      </c>
      <c r="I691" s="2">
        <v>50.58</v>
      </c>
      <c r="J691" s="2">
        <v>48.22</v>
      </c>
      <c r="K691" s="2">
        <v>28.15</v>
      </c>
      <c r="L691" s="4">
        <v>24.39</v>
      </c>
      <c r="M691" s="7">
        <v>71.260000000000005</v>
      </c>
      <c r="N691" s="4">
        <v>41.61</v>
      </c>
      <c r="O691" s="4">
        <v>36.04</v>
      </c>
      <c r="P691" s="4">
        <f>IF('Data 1Q Ahead Without Spaces'!T691&lt;5,0,IF('Data 1Q Ahead Without Spaces'!T691&lt;8,1,IF('Data 1Q Ahead Without Spaces'!T691&lt;11,2,IF('Data 1Q Ahead Without Spaces'!T691&lt;14,3,4))))</f>
        <v>1</v>
      </c>
      <c r="Q691" s="7">
        <v>44679.268100000001</v>
      </c>
      <c r="R691" s="7">
        <f>VLOOKUP('Data 1Q Ahead Without Spaces'!W691,Industry!$A$1:$B$9,2,FALSE)</f>
        <v>2</v>
      </c>
    </row>
    <row r="692" spans="1:18" ht="28.5" customHeight="1" thickBot="1" x14ac:dyDescent="0.4">
      <c r="A692" s="7">
        <f>IF('Data 1Q Ahead Without Spaces'!A692='Data 1Q Ahead Without Spaces'!A691,A691,A691+1)</f>
        <v>18</v>
      </c>
      <c r="B692" s="2">
        <v>1.35</v>
      </c>
      <c r="C692" s="2">
        <v>2.34</v>
      </c>
      <c r="D692" s="2">
        <v>1.59</v>
      </c>
      <c r="E692" s="2">
        <v>11.71</v>
      </c>
      <c r="F692" s="2">
        <v>10.49</v>
      </c>
      <c r="G692" s="2">
        <v>10.039999999999999</v>
      </c>
      <c r="H692" s="2">
        <v>113</v>
      </c>
      <c r="I692" s="2">
        <v>50.19</v>
      </c>
      <c r="J692" s="2">
        <v>46.13</v>
      </c>
      <c r="K692" s="2">
        <v>27.13</v>
      </c>
      <c r="L692" s="4">
        <v>23.15</v>
      </c>
      <c r="M692" s="7">
        <v>70.05</v>
      </c>
      <c r="N692" s="4">
        <v>41.19</v>
      </c>
      <c r="O692" s="4">
        <v>35.159999999999997</v>
      </c>
      <c r="P692" s="4">
        <f>IF('Data 1Q Ahead Without Spaces'!T692&lt;5,0,IF('Data 1Q Ahead Without Spaces'!T692&lt;8,1,IF('Data 1Q Ahead Without Spaces'!T692&lt;11,2,IF('Data 1Q Ahead Without Spaces'!T692&lt;14,3,4))))</f>
        <v>1</v>
      </c>
      <c r="Q692" s="7">
        <v>38068.132799999999</v>
      </c>
      <c r="R692" s="7">
        <f>VLOOKUP('Data 1Q Ahead Without Spaces'!W692,Industry!$A$1:$B$9,2,FALSE)</f>
        <v>2</v>
      </c>
    </row>
    <row r="693" spans="1:18" ht="28.5" customHeight="1" thickBot="1" x14ac:dyDescent="0.4">
      <c r="A693" s="7">
        <f>IF('Data 1Q Ahead Without Spaces'!A693='Data 1Q Ahead Without Spaces'!A692,A692,A692+1)</f>
        <v>18</v>
      </c>
      <c r="B693" s="2">
        <v>1.47</v>
      </c>
      <c r="C693" s="2">
        <v>2.3199999999999998</v>
      </c>
      <c r="D693" s="2">
        <v>1.74</v>
      </c>
      <c r="E693" s="2">
        <v>10.77</v>
      </c>
      <c r="F693" s="2">
        <v>9.7100000000000009</v>
      </c>
      <c r="G693" s="2">
        <v>8.9700000000000006</v>
      </c>
      <c r="H693" s="2">
        <v>118</v>
      </c>
      <c r="I693" s="2">
        <v>52.06</v>
      </c>
      <c r="J693" s="2">
        <v>50.8</v>
      </c>
      <c r="K693" s="2">
        <v>31.44</v>
      </c>
      <c r="L693" s="4">
        <v>26.44</v>
      </c>
      <c r="M693" s="7">
        <v>61.59</v>
      </c>
      <c r="N693" s="4">
        <v>38.119999999999997</v>
      </c>
      <c r="O693" s="4">
        <v>32.06</v>
      </c>
      <c r="P693" s="4">
        <f>IF('Data 1Q Ahead Without Spaces'!T693&lt;5,0,IF('Data 1Q Ahead Without Spaces'!T693&lt;8,1,IF('Data 1Q Ahead Without Spaces'!T693&lt;11,2,IF('Data 1Q Ahead Without Spaces'!T693&lt;14,3,4))))</f>
        <v>1</v>
      </c>
      <c r="Q693" s="7">
        <v>37443.504200000003</v>
      </c>
      <c r="R693" s="7">
        <f>VLOOKUP('Data 1Q Ahead Without Spaces'!W693,Industry!$A$1:$B$9,2,FALSE)</f>
        <v>2</v>
      </c>
    </row>
    <row r="694" spans="1:18" ht="28.5" customHeight="1" thickBot="1" x14ac:dyDescent="0.4">
      <c r="A694" s="7">
        <f>IF('Data 1Q Ahead Without Spaces'!A694='Data 1Q Ahead Without Spaces'!A693,A693,A693+1)</f>
        <v>18</v>
      </c>
      <c r="B694" s="2">
        <v>1.48</v>
      </c>
      <c r="C694" s="2">
        <v>2.37</v>
      </c>
      <c r="D694" s="2">
        <v>1.77</v>
      </c>
      <c r="E694" s="2">
        <v>17.79</v>
      </c>
      <c r="F694" s="2">
        <v>15.7</v>
      </c>
      <c r="G694" s="2">
        <v>15.05</v>
      </c>
      <c r="H694" s="2">
        <v>77</v>
      </c>
      <c r="I694" s="2">
        <v>52.56</v>
      </c>
      <c r="J694" s="2">
        <v>50.15</v>
      </c>
      <c r="K694" s="2">
        <v>31.05</v>
      </c>
      <c r="L694" s="4">
        <v>26.36</v>
      </c>
      <c r="M694" s="7">
        <v>61.52</v>
      </c>
      <c r="N694" s="4">
        <v>38.090000000000003</v>
      </c>
      <c r="O694" s="4">
        <v>32.33</v>
      </c>
      <c r="P694" s="4">
        <f>IF('Data 1Q Ahead Without Spaces'!T694&lt;5,0,IF('Data 1Q Ahead Without Spaces'!T694&lt;8,1,IF('Data 1Q Ahead Without Spaces'!T694&lt;11,2,IF('Data 1Q Ahead Without Spaces'!T694&lt;14,3,4))))</f>
        <v>1</v>
      </c>
      <c r="Q694" s="7">
        <v>40874.396500000003</v>
      </c>
      <c r="R694" s="7">
        <f>VLOOKUP('Data 1Q Ahead Without Spaces'!W694,Industry!$A$1:$B$9,2,FALSE)</f>
        <v>2</v>
      </c>
    </row>
    <row r="695" spans="1:18" ht="28.5" customHeight="1" thickBot="1" x14ac:dyDescent="0.4">
      <c r="A695" s="7">
        <f>IF('Data 1Q Ahead Without Spaces'!A695='Data 1Q Ahead Without Spaces'!A694,A694,A694+1)</f>
        <v>18</v>
      </c>
      <c r="B695" s="2">
        <v>1.5</v>
      </c>
      <c r="C695" s="2">
        <v>2.25</v>
      </c>
      <c r="D695" s="2">
        <v>1.77</v>
      </c>
      <c r="E695" s="2">
        <v>16.87</v>
      </c>
      <c r="F695" s="2">
        <v>15.06</v>
      </c>
      <c r="G695" s="2">
        <v>14.36</v>
      </c>
      <c r="H695" s="2">
        <v>85</v>
      </c>
      <c r="I695" s="2">
        <v>52.72</v>
      </c>
      <c r="J695" s="2">
        <v>49.12</v>
      </c>
      <c r="K695" s="2">
        <v>30.44</v>
      </c>
      <c r="L695" s="4">
        <v>25.89</v>
      </c>
      <c r="M695" s="7">
        <v>61.37</v>
      </c>
      <c r="N695" s="4">
        <v>38.03</v>
      </c>
      <c r="O695" s="4">
        <v>32.35</v>
      </c>
      <c r="P695" s="4">
        <f>IF('Data 1Q Ahead Without Spaces'!T695&lt;5,0,IF('Data 1Q Ahead Without Spaces'!T695&lt;8,1,IF('Data 1Q Ahead Without Spaces'!T695&lt;11,2,IF('Data 1Q Ahead Without Spaces'!T695&lt;14,3,4))))</f>
        <v>1</v>
      </c>
      <c r="Q695" s="7">
        <v>39091.877099999998</v>
      </c>
      <c r="R695" s="7">
        <f>VLOOKUP('Data 1Q Ahead Without Spaces'!W695,Industry!$A$1:$B$9,2,FALSE)</f>
        <v>2</v>
      </c>
    </row>
    <row r="696" spans="1:18" ht="28.5" customHeight="1" thickBot="1" x14ac:dyDescent="0.4">
      <c r="A696" s="7">
        <f>IF('Data 1Q Ahead Without Spaces'!A696='Data 1Q Ahead Without Spaces'!A695,A695,A695+1)</f>
        <v>18</v>
      </c>
      <c r="B696" s="2">
        <v>1.45</v>
      </c>
      <c r="C696" s="2">
        <v>2.23</v>
      </c>
      <c r="D696" s="2">
        <v>1.72</v>
      </c>
      <c r="E696" s="2">
        <v>15.3</v>
      </c>
      <c r="F696" s="2">
        <v>13.97</v>
      </c>
      <c r="G696" s="2">
        <v>12.96</v>
      </c>
      <c r="H696" s="2">
        <v>89</v>
      </c>
      <c r="I696" s="2">
        <v>53.8</v>
      </c>
      <c r="J696" s="2">
        <v>48.04</v>
      </c>
      <c r="K696" s="2">
        <v>30.11</v>
      </c>
      <c r="L696" s="4">
        <v>25.85</v>
      </c>
      <c r="M696" s="7">
        <v>59.53</v>
      </c>
      <c r="N696" s="4">
        <v>37.31</v>
      </c>
      <c r="O696" s="4">
        <v>32.03</v>
      </c>
      <c r="P696" s="4">
        <f>IF('Data 1Q Ahead Without Spaces'!T696&lt;5,0,IF('Data 1Q Ahead Without Spaces'!T696&lt;8,1,IF('Data 1Q Ahead Without Spaces'!T696&lt;11,2,IF('Data 1Q Ahead Without Spaces'!T696&lt;14,3,4))))</f>
        <v>1</v>
      </c>
      <c r="Q696" s="7">
        <v>39816.0101</v>
      </c>
      <c r="R696" s="7">
        <f>VLOOKUP('Data 1Q Ahead Without Spaces'!W696,Industry!$A$1:$B$9,2,FALSE)</f>
        <v>2</v>
      </c>
    </row>
    <row r="697" spans="1:18" ht="28.5" customHeight="1" thickBot="1" x14ac:dyDescent="0.4">
      <c r="A697" s="7">
        <f>IF('Data 1Q Ahead Without Spaces'!A697='Data 1Q Ahead Without Spaces'!A696,A696,A696+1)</f>
        <v>18</v>
      </c>
      <c r="B697" s="2">
        <v>0.23</v>
      </c>
      <c r="C697" s="2">
        <v>2.2799999999999998</v>
      </c>
      <c r="D697" s="2">
        <v>0.28000000000000003</v>
      </c>
      <c r="E697" s="2">
        <v>13.52</v>
      </c>
      <c r="F697" s="2">
        <v>12.27</v>
      </c>
      <c r="G697" s="2">
        <v>11.48</v>
      </c>
      <c r="H697" s="2">
        <v>98</v>
      </c>
      <c r="I697" s="2">
        <v>52.15</v>
      </c>
      <c r="J697" s="2">
        <v>43</v>
      </c>
      <c r="K697" s="2">
        <v>26.52</v>
      </c>
      <c r="L697" s="4">
        <v>22.42</v>
      </c>
      <c r="M697" s="7">
        <v>62.13</v>
      </c>
      <c r="N697" s="4">
        <v>38.32</v>
      </c>
      <c r="O697" s="4">
        <v>32.4</v>
      </c>
      <c r="P697" s="4">
        <f>IF('Data 1Q Ahead Without Spaces'!T697&lt;5,0,IF('Data 1Q Ahead Without Spaces'!T697&lt;8,1,IF('Data 1Q Ahead Without Spaces'!T697&lt;11,2,IF('Data 1Q Ahead Without Spaces'!T697&lt;14,3,4))))</f>
        <v>1</v>
      </c>
      <c r="Q697" s="7">
        <v>42072.482400000001</v>
      </c>
      <c r="R697" s="7">
        <f>VLOOKUP('Data 1Q Ahead Without Spaces'!W697,Industry!$A$1:$B$9,2,FALSE)</f>
        <v>2</v>
      </c>
    </row>
    <row r="698" spans="1:18" ht="28.5" customHeight="1" thickBot="1" x14ac:dyDescent="0.4">
      <c r="A698" s="7">
        <f>IF('Data 1Q Ahead Without Spaces'!A698='Data 1Q Ahead Without Spaces'!A697,A697,A697+1)</f>
        <v>18</v>
      </c>
      <c r="B698" s="2">
        <v>1.51</v>
      </c>
      <c r="C698" s="2">
        <v>2.31</v>
      </c>
      <c r="D698" s="2">
        <v>1.78</v>
      </c>
      <c r="E698" s="2">
        <v>15.25</v>
      </c>
      <c r="F698" s="2">
        <v>13.93</v>
      </c>
      <c r="G698" s="2">
        <v>13.03</v>
      </c>
      <c r="H698" s="2">
        <v>89</v>
      </c>
      <c r="I698" s="2">
        <v>51.89</v>
      </c>
      <c r="J698" s="2">
        <v>42.8</v>
      </c>
      <c r="K698" s="2">
        <v>26.35</v>
      </c>
      <c r="L698" s="4">
        <v>22.21</v>
      </c>
      <c r="M698" s="7">
        <v>62.46</v>
      </c>
      <c r="N698" s="4">
        <v>38.450000000000003</v>
      </c>
      <c r="O698" s="4">
        <v>32.409999999999997</v>
      </c>
      <c r="P698" s="4">
        <f>IF('Data 1Q Ahead Without Spaces'!T698&lt;5,0,IF('Data 1Q Ahead Without Spaces'!T698&lt;8,1,IF('Data 1Q Ahead Without Spaces'!T698&lt;11,2,IF('Data 1Q Ahead Without Spaces'!T698&lt;14,3,4))))</f>
        <v>1</v>
      </c>
      <c r="Q698" s="7">
        <v>47060.873599999999</v>
      </c>
      <c r="R698" s="7">
        <f>VLOOKUP('Data 1Q Ahead Without Spaces'!W698,Industry!$A$1:$B$9,2,FALSE)</f>
        <v>2</v>
      </c>
    </row>
    <row r="699" spans="1:18" ht="28.5" customHeight="1" thickBot="1" x14ac:dyDescent="0.4">
      <c r="A699" s="7">
        <f>IF('Data 1Q Ahead Without Spaces'!A699='Data 1Q Ahead Without Spaces'!A698,A698,A698+1)</f>
        <v>18</v>
      </c>
      <c r="B699" s="2">
        <v>1.69</v>
      </c>
      <c r="C699" s="2">
        <v>2.62</v>
      </c>
      <c r="D699" s="2">
        <v>2</v>
      </c>
      <c r="E699" s="2">
        <v>12</v>
      </c>
      <c r="F699" s="2">
        <v>10.75</v>
      </c>
      <c r="G699" s="2">
        <v>9.91</v>
      </c>
      <c r="H699" s="2">
        <v>95</v>
      </c>
      <c r="I699" s="2">
        <v>50.57</v>
      </c>
      <c r="J699" s="2">
        <v>42.82</v>
      </c>
      <c r="K699" s="2">
        <v>25.69</v>
      </c>
      <c r="L699" s="4">
        <v>21.66</v>
      </c>
      <c r="M699" s="7">
        <v>66.680000000000007</v>
      </c>
      <c r="N699" s="4">
        <v>40</v>
      </c>
      <c r="O699" s="4">
        <v>33.72</v>
      </c>
      <c r="P699" s="4">
        <f>IF('Data 1Q Ahead Without Spaces'!T699&lt;5,0,IF('Data 1Q Ahead Without Spaces'!T699&lt;8,1,IF('Data 1Q Ahead Without Spaces'!T699&lt;11,2,IF('Data 1Q Ahead Without Spaces'!T699&lt;14,3,4))))</f>
        <v>1</v>
      </c>
      <c r="Q699" s="7">
        <v>47102.409299999999</v>
      </c>
      <c r="R699" s="7">
        <f>VLOOKUP('Data 1Q Ahead Without Spaces'!W699,Industry!$A$1:$B$9,2,FALSE)</f>
        <v>2</v>
      </c>
    </row>
    <row r="700" spans="1:18" ht="28.5" customHeight="1" thickBot="1" x14ac:dyDescent="0.4">
      <c r="A700" s="7">
        <f>IF('Data 1Q Ahead Without Spaces'!A700='Data 1Q Ahead Without Spaces'!A699,A699,A699+1)</f>
        <v>18</v>
      </c>
      <c r="B700" s="2">
        <v>1.7</v>
      </c>
      <c r="C700" s="2">
        <v>2.57</v>
      </c>
      <c r="D700" s="2">
        <v>2.0099999999999998</v>
      </c>
      <c r="E700" s="2">
        <v>14.61</v>
      </c>
      <c r="F700" s="2">
        <v>13.2</v>
      </c>
      <c r="G700" s="2">
        <v>12.43</v>
      </c>
      <c r="H700" s="2">
        <v>98</v>
      </c>
      <c r="I700" s="2">
        <v>51.03</v>
      </c>
      <c r="J700" s="2">
        <v>41.01</v>
      </c>
      <c r="K700" s="2">
        <v>25</v>
      </c>
      <c r="L700" s="4">
        <v>20.93</v>
      </c>
      <c r="M700" s="7">
        <v>64.02</v>
      </c>
      <c r="N700" s="4">
        <v>39.03</v>
      </c>
      <c r="O700" s="4">
        <v>32.67</v>
      </c>
      <c r="P700" s="4">
        <f>IF('Data 1Q Ahead Without Spaces'!T700&lt;5,0,IF('Data 1Q Ahead Without Spaces'!T700&lt;8,1,IF('Data 1Q Ahead Without Spaces'!T700&lt;11,2,IF('Data 1Q Ahead Without Spaces'!T700&lt;14,3,4))))</f>
        <v>1</v>
      </c>
      <c r="Q700" s="7">
        <v>55459.215199999999</v>
      </c>
      <c r="R700" s="7">
        <f>VLOOKUP('Data 1Q Ahead Without Spaces'!W700,Industry!$A$1:$B$9,2,FALSE)</f>
        <v>2</v>
      </c>
    </row>
    <row r="701" spans="1:18" ht="28.5" customHeight="1" thickBot="1" x14ac:dyDescent="0.4">
      <c r="A701" s="7">
        <f>IF('Data 1Q Ahead Without Spaces'!A701='Data 1Q Ahead Without Spaces'!A700,A700,A700+1)</f>
        <v>18</v>
      </c>
      <c r="B701" s="2">
        <v>-0.09</v>
      </c>
      <c r="C701" s="2">
        <v>2.36</v>
      </c>
      <c r="D701" s="2">
        <v>-0.11</v>
      </c>
      <c r="E701" s="2">
        <v>13.2</v>
      </c>
      <c r="F701" s="2">
        <v>11.94</v>
      </c>
      <c r="G701" s="2">
        <v>11.23</v>
      </c>
      <c r="H701" s="2">
        <v>106</v>
      </c>
      <c r="I701" s="2">
        <v>53.5</v>
      </c>
      <c r="J701" s="2">
        <v>52.17</v>
      </c>
      <c r="K701" s="2">
        <v>33.22</v>
      </c>
      <c r="L701" s="4">
        <v>27.91</v>
      </c>
      <c r="M701" s="7">
        <v>57.05</v>
      </c>
      <c r="N701" s="4">
        <v>36.32</v>
      </c>
      <c r="O701" s="4">
        <v>30.52</v>
      </c>
      <c r="P701" s="4">
        <f>IF('Data 1Q Ahead Without Spaces'!T701&lt;5,0,IF('Data 1Q Ahead Without Spaces'!T701&lt;8,1,IF('Data 1Q Ahead Without Spaces'!T701&lt;11,2,IF('Data 1Q Ahead Without Spaces'!T701&lt;14,3,4))))</f>
        <v>1</v>
      </c>
      <c r="Q701" s="7">
        <v>57265.37</v>
      </c>
      <c r="R701" s="7">
        <f>VLOOKUP('Data 1Q Ahead Without Spaces'!W701,Industry!$A$1:$B$9,2,FALSE)</f>
        <v>2</v>
      </c>
    </row>
    <row r="702" spans="1:18" ht="28.5" customHeight="1" thickBot="1" x14ac:dyDescent="0.4">
      <c r="A702" s="7">
        <f>IF('Data 1Q Ahead Without Spaces'!A702='Data 1Q Ahead Without Spaces'!A701,A701,A701+1)</f>
        <v>18</v>
      </c>
      <c r="B702" s="2">
        <v>-0.04</v>
      </c>
      <c r="C702" s="2">
        <v>2.44</v>
      </c>
      <c r="D702" s="2">
        <v>-0.05</v>
      </c>
      <c r="E702" s="2">
        <v>16.059999999999999</v>
      </c>
      <c r="F702" s="2">
        <v>15.02</v>
      </c>
      <c r="G702" s="2">
        <v>13.74</v>
      </c>
      <c r="H702" s="2">
        <v>90</v>
      </c>
      <c r="I702" s="2">
        <v>52.95</v>
      </c>
      <c r="J702" s="2">
        <v>52.04</v>
      </c>
      <c r="K702" s="2">
        <v>32.450000000000003</v>
      </c>
      <c r="L702" s="4">
        <v>27.56</v>
      </c>
      <c r="M702" s="7">
        <v>60.37</v>
      </c>
      <c r="N702" s="4">
        <v>37.64</v>
      </c>
      <c r="O702" s="4">
        <v>31.97</v>
      </c>
      <c r="P702" s="4">
        <f>IF('Data 1Q Ahead Without Spaces'!T702&lt;5,0,IF('Data 1Q Ahead Without Spaces'!T702&lt;8,1,IF('Data 1Q Ahead Without Spaces'!T702&lt;11,2,IF('Data 1Q Ahead Without Spaces'!T702&lt;14,3,4))))</f>
        <v>1</v>
      </c>
      <c r="Q702" s="7">
        <v>57206.573499999999</v>
      </c>
      <c r="R702" s="7">
        <f>VLOOKUP('Data 1Q Ahead Without Spaces'!W702,Industry!$A$1:$B$9,2,FALSE)</f>
        <v>2</v>
      </c>
    </row>
    <row r="703" spans="1:18" ht="28.5" customHeight="1" thickBot="1" x14ac:dyDescent="0.4">
      <c r="A703" s="7">
        <f>IF('Data 1Q Ahead Without Spaces'!A703='Data 1Q Ahead Without Spaces'!A702,A702,A702+1)</f>
        <v>18</v>
      </c>
      <c r="B703" s="2">
        <v>-0.05</v>
      </c>
      <c r="C703" s="2">
        <v>2.54</v>
      </c>
      <c r="D703" s="2">
        <v>-0.06</v>
      </c>
      <c r="E703" s="2">
        <v>14.68</v>
      </c>
      <c r="F703" s="2">
        <v>13.44</v>
      </c>
      <c r="G703" s="2">
        <v>12.44</v>
      </c>
      <c r="H703" s="2">
        <v>95</v>
      </c>
      <c r="I703" s="2">
        <v>51.4</v>
      </c>
      <c r="J703" s="2">
        <v>51.41</v>
      </c>
      <c r="K703" s="2">
        <v>31.06</v>
      </c>
      <c r="L703" s="4">
        <v>26.43</v>
      </c>
      <c r="M703" s="7">
        <v>65.540000000000006</v>
      </c>
      <c r="N703" s="4">
        <v>39.590000000000003</v>
      </c>
      <c r="O703" s="4">
        <v>33.68</v>
      </c>
      <c r="P703" s="4">
        <f>IF('Data 1Q Ahead Without Spaces'!T703&lt;5,0,IF('Data 1Q Ahead Without Spaces'!T703&lt;8,1,IF('Data 1Q Ahead Without Spaces'!T703&lt;11,2,IF('Data 1Q Ahead Without Spaces'!T703&lt;14,3,4))))</f>
        <v>1</v>
      </c>
      <c r="Q703" s="7">
        <v>58151.739099999999</v>
      </c>
      <c r="R703" s="7">
        <f>VLOOKUP('Data 1Q Ahead Without Spaces'!W703,Industry!$A$1:$B$9,2,FALSE)</f>
        <v>2</v>
      </c>
    </row>
    <row r="704" spans="1:18" ht="28.5" customHeight="1" thickBot="1" x14ac:dyDescent="0.4">
      <c r="A704" s="7">
        <f>IF('Data 1Q Ahead Without Spaces'!A704='Data 1Q Ahead Without Spaces'!A703,A703,A703+1)</f>
        <v>18</v>
      </c>
      <c r="B704" s="2">
        <v>-0.26</v>
      </c>
      <c r="C704" s="2">
        <v>2.64</v>
      </c>
      <c r="D704" s="2">
        <v>-0.31</v>
      </c>
      <c r="E704" s="2">
        <v>13.47</v>
      </c>
      <c r="F704" s="2">
        <v>12.3</v>
      </c>
      <c r="G704" s="2">
        <v>11.14</v>
      </c>
      <c r="H704" s="2">
        <v>92</v>
      </c>
      <c r="I704" s="2">
        <v>51.98</v>
      </c>
      <c r="J704" s="2">
        <v>49.61</v>
      </c>
      <c r="K704" s="2">
        <v>30.41</v>
      </c>
      <c r="L704" s="4">
        <v>25.79</v>
      </c>
      <c r="M704" s="7">
        <v>63.13</v>
      </c>
      <c r="N704" s="4">
        <v>38.700000000000003</v>
      </c>
      <c r="O704" s="4">
        <v>32.82</v>
      </c>
      <c r="P704" s="4">
        <f>IF('Data 1Q Ahead Without Spaces'!T704&lt;5,0,IF('Data 1Q Ahead Without Spaces'!T704&lt;8,1,IF('Data 1Q Ahead Without Spaces'!T704&lt;11,2,IF('Data 1Q Ahead Without Spaces'!T704&lt;14,3,4))))</f>
        <v>1</v>
      </c>
      <c r="Q704" s="7">
        <v>61611.582399999999</v>
      </c>
      <c r="R704" s="7">
        <f>VLOOKUP('Data 1Q Ahead Without Spaces'!W704,Industry!$A$1:$B$9,2,FALSE)</f>
        <v>2</v>
      </c>
    </row>
    <row r="705" spans="1:18" ht="28.5" customHeight="1" thickBot="1" x14ac:dyDescent="0.4">
      <c r="A705" s="7">
        <f>IF('Data 1Q Ahead Without Spaces'!A705='Data 1Q Ahead Without Spaces'!A704,A704,A704+1)</f>
        <v>18</v>
      </c>
      <c r="B705" s="2">
        <v>-0.48</v>
      </c>
      <c r="C705" s="2">
        <v>2.99</v>
      </c>
      <c r="D705" s="2">
        <v>-0.57999999999999996</v>
      </c>
      <c r="E705" s="2">
        <v>7.5</v>
      </c>
      <c r="F705" s="2">
        <v>6.41</v>
      </c>
      <c r="G705" s="2">
        <v>5.39</v>
      </c>
      <c r="H705" s="2">
        <v>102</v>
      </c>
      <c r="I705" s="2">
        <v>51.24</v>
      </c>
      <c r="J705" s="2">
        <v>53.05</v>
      </c>
      <c r="K705" s="2">
        <v>32.880000000000003</v>
      </c>
      <c r="L705" s="4">
        <v>27.19</v>
      </c>
      <c r="M705" s="7">
        <v>61.35</v>
      </c>
      <c r="N705" s="4">
        <v>38.020000000000003</v>
      </c>
      <c r="O705" s="4">
        <v>31.44</v>
      </c>
      <c r="P705" s="4">
        <f>IF('Data 1Q Ahead Without Spaces'!T705&lt;5,0,IF('Data 1Q Ahead Without Spaces'!T705&lt;8,1,IF('Data 1Q Ahead Without Spaces'!T705&lt;11,2,IF('Data 1Q Ahead Without Spaces'!T705&lt;14,3,4))))</f>
        <v>1</v>
      </c>
      <c r="Q705" s="7">
        <v>65516.109499999999</v>
      </c>
      <c r="R705" s="7">
        <f>VLOOKUP('Data 1Q Ahead Without Spaces'!W705,Industry!$A$1:$B$9,2,FALSE)</f>
        <v>2</v>
      </c>
    </row>
    <row r="706" spans="1:18" ht="28.5" customHeight="1" thickBot="1" x14ac:dyDescent="0.4">
      <c r="A706" s="7">
        <f>IF('Data 1Q Ahead Without Spaces'!A706='Data 1Q Ahead Without Spaces'!A705,A705,A705+1)</f>
        <v>18</v>
      </c>
      <c r="B706" s="2">
        <v>-0.24</v>
      </c>
      <c r="C706" s="2">
        <v>3.29</v>
      </c>
      <c r="D706" s="2">
        <v>-0.3</v>
      </c>
      <c r="E706" s="2">
        <v>13.96</v>
      </c>
      <c r="F706" s="2">
        <v>12.7</v>
      </c>
      <c r="G706" s="2">
        <v>11.74</v>
      </c>
      <c r="H706" s="2">
        <v>97</v>
      </c>
      <c r="I706" s="2">
        <v>51.25</v>
      </c>
      <c r="J706" s="2">
        <v>53.63</v>
      </c>
      <c r="K706" s="2">
        <v>32.21</v>
      </c>
      <c r="L706" s="4">
        <v>27.49</v>
      </c>
      <c r="M706" s="7">
        <v>66.5</v>
      </c>
      <c r="N706" s="4">
        <v>39.94</v>
      </c>
      <c r="O706" s="4">
        <v>34.08</v>
      </c>
      <c r="P706" s="4">
        <f>IF('Data 1Q Ahead Without Spaces'!T706&lt;5,0,IF('Data 1Q Ahead Without Spaces'!T706&lt;8,1,IF('Data 1Q Ahead Without Spaces'!T706&lt;11,2,IF('Data 1Q Ahead Without Spaces'!T706&lt;14,3,4))))</f>
        <v>1</v>
      </c>
      <c r="Q706" s="7">
        <v>75743.193199999994</v>
      </c>
      <c r="R706" s="7">
        <f>VLOOKUP('Data 1Q Ahead Without Spaces'!W706,Industry!$A$1:$B$9,2,FALSE)</f>
        <v>2</v>
      </c>
    </row>
    <row r="707" spans="1:18" ht="28.5" customHeight="1" thickBot="1" x14ac:dyDescent="0.4">
      <c r="A707" s="7">
        <f>IF('Data 1Q Ahead Without Spaces'!A707='Data 1Q Ahead Without Spaces'!A706,A706,A706+1)</f>
        <v>18</v>
      </c>
      <c r="B707" s="2">
        <v>-0.17</v>
      </c>
      <c r="C707" s="2">
        <v>3.59</v>
      </c>
      <c r="D707" s="2">
        <v>-0.21</v>
      </c>
      <c r="E707" s="2">
        <v>13.84</v>
      </c>
      <c r="F707" s="2">
        <v>12.63</v>
      </c>
      <c r="G707" s="2">
        <v>11.63</v>
      </c>
      <c r="H707" s="2">
        <v>94</v>
      </c>
      <c r="I707" s="2">
        <v>50.12</v>
      </c>
      <c r="J707" s="2">
        <v>49.94</v>
      </c>
      <c r="K707" s="2">
        <v>29.32</v>
      </c>
      <c r="L707" s="4">
        <v>25.03</v>
      </c>
      <c r="M707" s="7">
        <v>70.37</v>
      </c>
      <c r="N707" s="4">
        <v>41.3</v>
      </c>
      <c r="O707" s="4">
        <v>35.270000000000003</v>
      </c>
      <c r="P707" s="4">
        <f>IF('Data 1Q Ahead Without Spaces'!T707&lt;5,0,IF('Data 1Q Ahead Without Spaces'!T707&lt;8,1,IF('Data 1Q Ahead Without Spaces'!T707&lt;11,2,IF('Data 1Q Ahead Without Spaces'!T707&lt;14,3,4))))</f>
        <v>1</v>
      </c>
      <c r="Q707" s="7">
        <v>110334.1017</v>
      </c>
      <c r="R707" s="7">
        <f>VLOOKUP('Data 1Q Ahead Without Spaces'!W707,Industry!$A$1:$B$9,2,FALSE)</f>
        <v>2</v>
      </c>
    </row>
    <row r="708" spans="1:18" ht="28.5" customHeight="1" thickBot="1" x14ac:dyDescent="0.4">
      <c r="A708" s="7">
        <f>IF('Data 1Q Ahead Without Spaces'!A708='Data 1Q Ahead Without Spaces'!A707,A707,A707+1)</f>
        <v>18</v>
      </c>
      <c r="B708" s="2">
        <v>-0.47</v>
      </c>
      <c r="C708" s="2">
        <v>7.06</v>
      </c>
      <c r="D708" s="2">
        <v>-0.56999999999999995</v>
      </c>
      <c r="E708" s="2">
        <v>8.5500000000000007</v>
      </c>
      <c r="F708" s="2">
        <v>7.95</v>
      </c>
      <c r="G708" s="2">
        <v>7.38</v>
      </c>
      <c r="H708" s="2">
        <v>176</v>
      </c>
      <c r="I708" s="2">
        <v>36.520000000000003</v>
      </c>
      <c r="J708" s="2">
        <v>132.06</v>
      </c>
      <c r="K708" s="2">
        <v>54.37</v>
      </c>
      <c r="L708" s="4">
        <v>48.23</v>
      </c>
      <c r="M708" s="7">
        <v>142.88999999999999</v>
      </c>
      <c r="N708" s="4">
        <v>58.83</v>
      </c>
      <c r="O708" s="4">
        <v>52.19</v>
      </c>
      <c r="P708" s="4">
        <f>IF('Data 1Q Ahead Without Spaces'!T708&lt;5,0,IF('Data 1Q Ahead Without Spaces'!T708&lt;8,1,IF('Data 1Q Ahead Without Spaces'!T708&lt;11,2,IF('Data 1Q Ahead Without Spaces'!T708&lt;14,3,4))))</f>
        <v>1</v>
      </c>
      <c r="Q708" s="7">
        <v>110813.2536</v>
      </c>
      <c r="R708" s="7">
        <f>VLOOKUP('Data 1Q Ahead Without Spaces'!W708,Industry!$A$1:$B$9,2,FALSE)</f>
        <v>2</v>
      </c>
    </row>
    <row r="709" spans="1:18" ht="28.5" customHeight="1" thickBot="1" x14ac:dyDescent="0.4">
      <c r="A709" s="7">
        <f>IF('Data 1Q Ahead Without Spaces'!A709='Data 1Q Ahead Without Spaces'!A708,A708,A708+1)</f>
        <v>18</v>
      </c>
      <c r="B709" s="2">
        <v>3.21</v>
      </c>
      <c r="C709" s="2">
        <v>9.27</v>
      </c>
      <c r="D709" s="2">
        <v>4.28</v>
      </c>
      <c r="E709" s="2">
        <v>3.51</v>
      </c>
      <c r="F709" s="2">
        <v>2.64</v>
      </c>
      <c r="G709" s="2">
        <v>1.25</v>
      </c>
      <c r="H709" s="2">
        <v>299</v>
      </c>
      <c r="I709" s="2">
        <v>49.89</v>
      </c>
      <c r="J709" s="2">
        <v>63.41</v>
      </c>
      <c r="K709" s="2">
        <v>37.75</v>
      </c>
      <c r="L709" s="4">
        <v>31.64</v>
      </c>
      <c r="M709" s="7">
        <v>67.98</v>
      </c>
      <c r="N709" s="4">
        <v>40.47</v>
      </c>
      <c r="O709" s="4">
        <v>33.92</v>
      </c>
      <c r="P709" s="4">
        <f>IF('Data 1Q Ahead Without Spaces'!T709&lt;5,0,IF('Data 1Q Ahead Without Spaces'!T709&lt;8,1,IF('Data 1Q Ahead Without Spaces'!T709&lt;11,2,IF('Data 1Q Ahead Without Spaces'!T709&lt;14,3,4))))</f>
        <v>1</v>
      </c>
      <c r="Q709" s="7">
        <v>103943.031</v>
      </c>
      <c r="R709" s="7">
        <f>VLOOKUP('Data 1Q Ahead Without Spaces'!W709,Industry!$A$1:$B$9,2,FALSE)</f>
        <v>2</v>
      </c>
    </row>
    <row r="710" spans="1:18" ht="28.5" customHeight="1" thickBot="1" x14ac:dyDescent="0.4">
      <c r="A710" s="7">
        <f>IF('Data 1Q Ahead Without Spaces'!A710='Data 1Q Ahead Without Spaces'!A709,A709,A709+1)</f>
        <v>18</v>
      </c>
      <c r="B710" s="2">
        <v>3.09</v>
      </c>
      <c r="C710" s="2">
        <v>9.1300000000000008</v>
      </c>
      <c r="D710" s="2">
        <v>4.51</v>
      </c>
      <c r="E710" s="2">
        <v>5.99</v>
      </c>
      <c r="F710" s="2">
        <v>5.25</v>
      </c>
      <c r="G710" s="2">
        <v>3.7</v>
      </c>
      <c r="H710" s="2">
        <v>306</v>
      </c>
      <c r="I710" s="2">
        <v>50.47</v>
      </c>
      <c r="J710" s="2">
        <v>63.83</v>
      </c>
      <c r="K710" s="2">
        <v>38.15</v>
      </c>
      <c r="L710" s="4">
        <v>32.22</v>
      </c>
      <c r="M710" s="7">
        <v>67.34</v>
      </c>
      <c r="N710" s="4">
        <v>40.24</v>
      </c>
      <c r="O710" s="4">
        <v>33.99</v>
      </c>
      <c r="P710" s="4">
        <f>IF('Data 1Q Ahead Without Spaces'!T710&lt;5,0,IF('Data 1Q Ahead Without Spaces'!T710&lt;8,1,IF('Data 1Q Ahead Without Spaces'!T710&lt;11,2,IF('Data 1Q Ahead Without Spaces'!T710&lt;14,3,4))))</f>
        <v>1</v>
      </c>
      <c r="Q710" s="7">
        <v>106367.2037</v>
      </c>
      <c r="R710" s="7">
        <f>VLOOKUP('Data 1Q Ahead Without Spaces'!W710,Industry!$A$1:$B$9,2,FALSE)</f>
        <v>2</v>
      </c>
    </row>
    <row r="711" spans="1:18" ht="28.5" customHeight="1" thickBot="1" x14ac:dyDescent="0.4">
      <c r="A711" s="7">
        <f>IF('Data 1Q Ahead Without Spaces'!A711='Data 1Q Ahead Without Spaces'!A710,A710,A710+1)</f>
        <v>18</v>
      </c>
      <c r="B711" s="2">
        <v>2.92</v>
      </c>
      <c r="C711" s="2">
        <v>8.74</v>
      </c>
      <c r="D711" s="2">
        <v>4.54</v>
      </c>
      <c r="E711" s="2">
        <v>6.16</v>
      </c>
      <c r="F711" s="2">
        <v>5.48</v>
      </c>
      <c r="G711" s="2">
        <v>4.01</v>
      </c>
      <c r="H711" s="2">
        <v>324</v>
      </c>
      <c r="I711" s="2">
        <v>49.81</v>
      </c>
      <c r="J711" s="2">
        <v>64.459999999999994</v>
      </c>
      <c r="K711" s="2">
        <v>38.229999999999997</v>
      </c>
      <c r="L711" s="4">
        <v>32.1</v>
      </c>
      <c r="M711" s="7">
        <v>68.58</v>
      </c>
      <c r="N711" s="4">
        <v>40.68</v>
      </c>
      <c r="O711" s="4">
        <v>34.159999999999997</v>
      </c>
      <c r="P711" s="4">
        <f>IF('Data 1Q Ahead Without Spaces'!T711&lt;5,0,IF('Data 1Q Ahead Without Spaces'!T711&lt;8,1,IF('Data 1Q Ahead Without Spaces'!T711&lt;11,2,IF('Data 1Q Ahead Without Spaces'!T711&lt;14,3,4))))</f>
        <v>1</v>
      </c>
      <c r="Q711" s="7">
        <v>110732.2764</v>
      </c>
      <c r="R711" s="7">
        <f>VLOOKUP('Data 1Q Ahead Without Spaces'!W711,Industry!$A$1:$B$9,2,FALSE)</f>
        <v>2</v>
      </c>
    </row>
    <row r="712" spans="1:18" ht="28.5" customHeight="1" thickBot="1" x14ac:dyDescent="0.4">
      <c r="A712" s="7">
        <f>IF('Data 1Q Ahead Without Spaces'!A712='Data 1Q Ahead Without Spaces'!A711,A711,A711+1)</f>
        <v>19</v>
      </c>
      <c r="B712" s="2">
        <v>0.28999999999999998</v>
      </c>
      <c r="C712" s="2">
        <v>0.53</v>
      </c>
      <c r="D712" s="2">
        <v>0.33</v>
      </c>
      <c r="E712" s="2">
        <v>92.75</v>
      </c>
      <c r="F712" s="2">
        <v>18.38</v>
      </c>
      <c r="G712" s="2">
        <v>80.63</v>
      </c>
      <c r="H712" s="2">
        <v>8</v>
      </c>
      <c r="I712" s="2">
        <v>62.41</v>
      </c>
      <c r="J712" s="2">
        <v>15.85</v>
      </c>
      <c r="K712" s="2">
        <v>13.67</v>
      </c>
      <c r="L712" s="4">
        <v>9.9</v>
      </c>
      <c r="M712" s="7">
        <v>15.97</v>
      </c>
      <c r="N712" s="4">
        <v>13.77</v>
      </c>
      <c r="O712" s="4">
        <v>9.9700000000000006</v>
      </c>
      <c r="P712" s="4">
        <f>IF('Data 1Q Ahead Without Spaces'!T712&lt;5,0,IF('Data 1Q Ahead Without Spaces'!T712&lt;8,1,IF('Data 1Q Ahead Without Spaces'!T712&lt;11,2,IF('Data 1Q Ahead Without Spaces'!T712&lt;14,3,4))))</f>
        <v>0</v>
      </c>
      <c r="Q712" s="7">
        <v>94626.217999999993</v>
      </c>
      <c r="R712" s="7">
        <f>VLOOKUP('Data 1Q Ahead Without Spaces'!W712,Industry!$A$1:$B$9,2,FALSE)</f>
        <v>4</v>
      </c>
    </row>
    <row r="713" spans="1:18" ht="28.5" customHeight="1" thickBot="1" x14ac:dyDescent="0.4">
      <c r="A713" s="7">
        <f>IF('Data 1Q Ahead Without Spaces'!A713='Data 1Q Ahead Without Spaces'!A712,A712,A712+1)</f>
        <v>19</v>
      </c>
      <c r="B713" s="2">
        <v>0.5</v>
      </c>
      <c r="C713" s="2">
        <v>0.59</v>
      </c>
      <c r="D713" s="2">
        <v>0.56999999999999995</v>
      </c>
      <c r="E713" s="2">
        <v>97.75</v>
      </c>
      <c r="F713" s="2">
        <v>26.13</v>
      </c>
      <c r="G713" s="2">
        <v>85.75</v>
      </c>
      <c r="H713" s="2">
        <v>8</v>
      </c>
      <c r="I713" s="2">
        <v>64.91</v>
      </c>
      <c r="J713" s="2">
        <v>17.899999999999999</v>
      </c>
      <c r="K713" s="2">
        <v>15.16</v>
      </c>
      <c r="L713" s="4">
        <v>11.63</v>
      </c>
      <c r="M713" s="7">
        <v>18.059999999999999</v>
      </c>
      <c r="N713" s="4">
        <v>15.3</v>
      </c>
      <c r="O713" s="4">
        <v>11.73</v>
      </c>
      <c r="P713" s="4">
        <f>IF('Data 1Q Ahead Without Spaces'!T713&lt;5,0,IF('Data 1Q Ahead Without Spaces'!T713&lt;8,1,IF('Data 1Q Ahead Without Spaces'!T713&lt;11,2,IF('Data 1Q Ahead Without Spaces'!T713&lt;14,3,4))))</f>
        <v>0</v>
      </c>
      <c r="Q713" s="7">
        <v>116231.1787</v>
      </c>
      <c r="R713" s="7">
        <f>VLOOKUP('Data 1Q Ahead Without Spaces'!W713,Industry!$A$1:$B$9,2,FALSE)</f>
        <v>4</v>
      </c>
    </row>
    <row r="714" spans="1:18" ht="28.5" customHeight="1" thickBot="1" x14ac:dyDescent="0.4">
      <c r="A714" s="7">
        <f>IF('Data 1Q Ahead Without Spaces'!A714='Data 1Q Ahead Without Spaces'!A713,A713,A713+1)</f>
        <v>19</v>
      </c>
      <c r="B714" s="2">
        <v>0.22</v>
      </c>
      <c r="C714" s="2">
        <v>0.46</v>
      </c>
      <c r="D714" s="2">
        <v>0.25</v>
      </c>
      <c r="E714" s="2">
        <v>114.63</v>
      </c>
      <c r="F714" s="2">
        <v>45.88</v>
      </c>
      <c r="G714" s="2">
        <v>101.25</v>
      </c>
      <c r="H714" s="2">
        <v>8</v>
      </c>
      <c r="I714" s="2">
        <v>61.38</v>
      </c>
      <c r="J714" s="2">
        <v>14.12</v>
      </c>
      <c r="K714" s="2">
        <v>12.36</v>
      </c>
      <c r="L714" s="4">
        <v>8.68</v>
      </c>
      <c r="M714" s="7">
        <v>14.21</v>
      </c>
      <c r="N714" s="4">
        <v>12.44</v>
      </c>
      <c r="O714" s="4">
        <v>8.73</v>
      </c>
      <c r="P714" s="4">
        <f>IF('Data 1Q Ahead Without Spaces'!T714&lt;5,0,IF('Data 1Q Ahead Without Spaces'!T714&lt;8,1,IF('Data 1Q Ahead Without Spaces'!T714&lt;11,2,IF('Data 1Q Ahead Without Spaces'!T714&lt;14,3,4))))</f>
        <v>0</v>
      </c>
      <c r="Q714" s="7">
        <v>128177.62729999999</v>
      </c>
      <c r="R714" s="7">
        <f>VLOOKUP('Data 1Q Ahead Without Spaces'!W714,Industry!$A$1:$B$9,2,FALSE)</f>
        <v>4</v>
      </c>
    </row>
    <row r="715" spans="1:18" ht="28.5" customHeight="1" thickBot="1" x14ac:dyDescent="0.4">
      <c r="A715" s="7">
        <f>IF('Data 1Q Ahead Without Spaces'!A715='Data 1Q Ahead Without Spaces'!A714,A714,A714+1)</f>
        <v>19</v>
      </c>
      <c r="B715" s="2">
        <v>0.23</v>
      </c>
      <c r="C715" s="2">
        <v>0.41</v>
      </c>
      <c r="D715" s="2">
        <v>0.25</v>
      </c>
      <c r="E715" s="2">
        <v>153.75</v>
      </c>
      <c r="F715" s="2">
        <v>73</v>
      </c>
      <c r="G715" s="2">
        <v>139.5</v>
      </c>
      <c r="H715" s="2">
        <v>8</v>
      </c>
      <c r="I715" s="2">
        <v>63.79</v>
      </c>
      <c r="J715" s="2">
        <v>13.34</v>
      </c>
      <c r="K715" s="2">
        <v>11.76</v>
      </c>
      <c r="L715" s="4">
        <v>8.52</v>
      </c>
      <c r="M715" s="7">
        <v>13.42</v>
      </c>
      <c r="N715" s="4">
        <v>11.83</v>
      </c>
      <c r="O715" s="4">
        <v>8.57</v>
      </c>
      <c r="P715" s="4">
        <f>IF('Data 1Q Ahead Without Spaces'!T715&lt;5,0,IF('Data 1Q Ahead Without Spaces'!T715&lt;8,1,IF('Data 1Q Ahead Without Spaces'!T715&lt;11,2,IF('Data 1Q Ahead Without Spaces'!T715&lt;14,3,4))))</f>
        <v>0</v>
      </c>
      <c r="Q715" s="7">
        <v>130552.3465</v>
      </c>
      <c r="R715" s="7">
        <f>VLOOKUP('Data 1Q Ahead Without Spaces'!W715,Industry!$A$1:$B$9,2,FALSE)</f>
        <v>4</v>
      </c>
    </row>
    <row r="716" spans="1:18" ht="28.5" customHeight="1" thickBot="1" x14ac:dyDescent="0.4">
      <c r="A716" s="7">
        <f>IF('Data 1Q Ahead Without Spaces'!A716='Data 1Q Ahead Without Spaces'!A715,A715,A715+1)</f>
        <v>19</v>
      </c>
      <c r="B716" s="2">
        <v>-0.06</v>
      </c>
      <c r="C716" s="2">
        <v>0.21</v>
      </c>
      <c r="D716" s="2">
        <v>-7.0000000000000007E-2</v>
      </c>
      <c r="E716" s="2">
        <v>132</v>
      </c>
      <c r="F716" s="2">
        <v>57.25</v>
      </c>
      <c r="G716" s="2">
        <v>117.38</v>
      </c>
      <c r="H716" s="2">
        <v>8</v>
      </c>
      <c r="I716" s="2">
        <v>69.06</v>
      </c>
      <c r="J716" s="2">
        <v>6.24</v>
      </c>
      <c r="K716" s="2">
        <v>5.87</v>
      </c>
      <c r="L716" s="4">
        <v>4.3099999999999996</v>
      </c>
      <c r="M716" s="7">
        <v>6.31</v>
      </c>
      <c r="N716" s="4">
        <v>5.93</v>
      </c>
      <c r="O716" s="4">
        <v>4.3600000000000003</v>
      </c>
      <c r="P716" s="4">
        <f>IF('Data 1Q Ahead Without Spaces'!T716&lt;5,0,IF('Data 1Q Ahead Without Spaces'!T716&lt;8,1,IF('Data 1Q Ahead Without Spaces'!T716&lt;11,2,IF('Data 1Q Ahead Without Spaces'!T716&lt;14,3,4))))</f>
        <v>0</v>
      </c>
      <c r="Q716" s="7">
        <v>121996.2202</v>
      </c>
      <c r="R716" s="7">
        <f>VLOOKUP('Data 1Q Ahead Without Spaces'!W716,Industry!$A$1:$B$9,2,FALSE)</f>
        <v>4</v>
      </c>
    </row>
    <row r="717" spans="1:18" ht="28.5" customHeight="1" thickBot="1" x14ac:dyDescent="0.4">
      <c r="A717" s="7">
        <f>IF('Data 1Q Ahead Without Spaces'!A717='Data 1Q Ahead Without Spaces'!A716,A716,A716+1)</f>
        <v>19</v>
      </c>
      <c r="B717" s="2">
        <v>0.14000000000000001</v>
      </c>
      <c r="C717" s="2">
        <v>0.21</v>
      </c>
      <c r="D717" s="2">
        <v>0.16</v>
      </c>
      <c r="E717" s="2">
        <v>263.75</v>
      </c>
      <c r="F717" s="2">
        <v>67</v>
      </c>
      <c r="G717" s="2">
        <v>232.5</v>
      </c>
      <c r="H717" s="2">
        <v>4</v>
      </c>
      <c r="I717" s="2">
        <v>72.25</v>
      </c>
      <c r="J717" s="2">
        <v>6.07</v>
      </c>
      <c r="K717" s="2">
        <v>5.71</v>
      </c>
      <c r="L717" s="4">
        <v>4.3899999999999997</v>
      </c>
      <c r="M717" s="7">
        <v>6.31</v>
      </c>
      <c r="N717" s="4">
        <v>5.93</v>
      </c>
      <c r="O717" s="4">
        <v>4.5599999999999996</v>
      </c>
      <c r="P717" s="4">
        <f>IF('Data 1Q Ahead Without Spaces'!T717&lt;5,0,IF('Data 1Q Ahead Without Spaces'!T717&lt;8,1,IF('Data 1Q Ahead Without Spaces'!T717&lt;11,2,IF('Data 1Q Ahead Without Spaces'!T717&lt;14,3,4))))</f>
        <v>0</v>
      </c>
      <c r="Q717" s="7">
        <v>91273.730599999995</v>
      </c>
      <c r="R717" s="7">
        <f>VLOOKUP('Data 1Q Ahead Without Spaces'!W717,Industry!$A$1:$B$9,2,FALSE)</f>
        <v>4</v>
      </c>
    </row>
    <row r="718" spans="1:18" ht="28.5" customHeight="1" thickBot="1" x14ac:dyDescent="0.4">
      <c r="A718" s="7">
        <f>IF('Data 1Q Ahead Without Spaces'!A718='Data 1Q Ahead Without Spaces'!A717,A717,A717+1)</f>
        <v>19</v>
      </c>
      <c r="B718" s="2">
        <v>-0.09</v>
      </c>
      <c r="C718" s="2">
        <v>0.2</v>
      </c>
      <c r="D718" s="2">
        <v>-0.11</v>
      </c>
      <c r="E718" s="2">
        <v>1154</v>
      </c>
      <c r="F718" s="2">
        <v>481</v>
      </c>
      <c r="G718" s="2">
        <v>1017</v>
      </c>
      <c r="H718" s="2">
        <v>1</v>
      </c>
      <c r="I718" s="2">
        <v>65.739999999999995</v>
      </c>
      <c r="J718" s="2">
        <v>5.8</v>
      </c>
      <c r="K718" s="2">
        <v>5.47</v>
      </c>
      <c r="L718" s="4">
        <v>3.81</v>
      </c>
      <c r="M718" s="7">
        <v>6.03</v>
      </c>
      <c r="N718" s="4">
        <v>5.68</v>
      </c>
      <c r="O718" s="4">
        <v>3.97</v>
      </c>
      <c r="P718" s="4">
        <f>IF('Data 1Q Ahead Without Spaces'!T718&lt;5,0,IF('Data 1Q Ahead Without Spaces'!T718&lt;8,1,IF('Data 1Q Ahead Without Spaces'!T718&lt;11,2,IF('Data 1Q Ahead Without Spaces'!T718&lt;14,3,4))))</f>
        <v>0</v>
      </c>
      <c r="Q718" s="7">
        <v>103987.6814</v>
      </c>
      <c r="R718" s="7">
        <f>VLOOKUP('Data 1Q Ahead Without Spaces'!W718,Industry!$A$1:$B$9,2,FALSE)</f>
        <v>4</v>
      </c>
    </row>
    <row r="719" spans="1:18" ht="28.5" customHeight="1" thickBot="1" x14ac:dyDescent="0.4">
      <c r="A719" s="7">
        <f>IF('Data 1Q Ahead Without Spaces'!A719='Data 1Q Ahead Without Spaces'!A718,A718,A718+1)</f>
        <v>19</v>
      </c>
      <c r="B719" s="2">
        <v>-0.03</v>
      </c>
      <c r="C719" s="2">
        <v>0.19</v>
      </c>
      <c r="D719" s="2">
        <v>-0.03</v>
      </c>
      <c r="E719" s="2">
        <v>188.13</v>
      </c>
      <c r="F719" s="2">
        <v>76.5</v>
      </c>
      <c r="G719" s="2">
        <v>169.88</v>
      </c>
      <c r="H719" s="2">
        <v>8</v>
      </c>
      <c r="I719" s="2">
        <v>68.760000000000005</v>
      </c>
      <c r="J719" s="2">
        <v>5.52</v>
      </c>
      <c r="K719" s="2">
        <v>5.22</v>
      </c>
      <c r="L719" s="4">
        <v>3.8</v>
      </c>
      <c r="M719" s="7">
        <v>5.73</v>
      </c>
      <c r="N719" s="4">
        <v>5.42</v>
      </c>
      <c r="O719" s="4">
        <v>3.95</v>
      </c>
      <c r="P719" s="4">
        <f>IF('Data 1Q Ahead Without Spaces'!T719&lt;5,0,IF('Data 1Q Ahead Without Spaces'!T719&lt;8,1,IF('Data 1Q Ahead Without Spaces'!T719&lt;11,2,IF('Data 1Q Ahead Without Spaces'!T719&lt;14,3,4))))</f>
        <v>0</v>
      </c>
      <c r="Q719" s="7">
        <v>112047.7956</v>
      </c>
      <c r="R719" s="7">
        <f>VLOOKUP('Data 1Q Ahead Without Spaces'!W719,Industry!$A$1:$B$9,2,FALSE)</f>
        <v>4</v>
      </c>
    </row>
    <row r="720" spans="1:18" ht="28.5" customHeight="1" thickBot="1" x14ac:dyDescent="0.4">
      <c r="A720" s="7">
        <f>IF('Data 1Q Ahead Without Spaces'!A720='Data 1Q Ahead Without Spaces'!A719,A719,A719+1)</f>
        <v>19</v>
      </c>
      <c r="B720" s="2">
        <v>0.1</v>
      </c>
      <c r="C720" s="2">
        <v>0.18</v>
      </c>
      <c r="D720" s="2">
        <v>0.12</v>
      </c>
      <c r="E720" s="2">
        <v>241.6</v>
      </c>
      <c r="F720" s="2">
        <v>26.6</v>
      </c>
      <c r="G720" s="2">
        <v>210.8</v>
      </c>
      <c r="H720" s="2">
        <v>5</v>
      </c>
      <c r="I720" s="2">
        <v>69.739999999999995</v>
      </c>
      <c r="J720" s="2">
        <v>5.35</v>
      </c>
      <c r="K720" s="2">
        <v>5.07</v>
      </c>
      <c r="L720" s="4">
        <v>3.73</v>
      </c>
      <c r="M720" s="7">
        <v>5.56</v>
      </c>
      <c r="N720" s="4">
        <v>5.26</v>
      </c>
      <c r="O720" s="4">
        <v>3.88</v>
      </c>
      <c r="P720" s="4">
        <f>IF('Data 1Q Ahead Without Spaces'!T720&lt;5,0,IF('Data 1Q Ahead Without Spaces'!T720&lt;8,1,IF('Data 1Q Ahead Without Spaces'!T720&lt;11,2,IF('Data 1Q Ahead Without Spaces'!T720&lt;14,3,4))))</f>
        <v>0</v>
      </c>
      <c r="Q720" s="7">
        <v>115958.07150000001</v>
      </c>
      <c r="R720" s="7">
        <f>VLOOKUP('Data 1Q Ahead Without Spaces'!W720,Industry!$A$1:$B$9,2,FALSE)</f>
        <v>4</v>
      </c>
    </row>
    <row r="721" spans="1:18" ht="28.5" customHeight="1" thickBot="1" x14ac:dyDescent="0.4">
      <c r="A721" s="7">
        <f>IF('Data 1Q Ahead Without Spaces'!A721='Data 1Q Ahead Without Spaces'!A720,A720,A720+1)</f>
        <v>19</v>
      </c>
      <c r="B721" s="2">
        <v>0.28999999999999998</v>
      </c>
      <c r="C721" s="2">
        <v>0.37</v>
      </c>
      <c r="D721" s="2">
        <v>0.33</v>
      </c>
      <c r="E721" s="2">
        <v>184.6</v>
      </c>
      <c r="F721" s="2">
        <v>1.2</v>
      </c>
      <c r="G721" s="2">
        <v>151.80000000000001</v>
      </c>
      <c r="H721" s="2">
        <v>5</v>
      </c>
      <c r="I721" s="2">
        <v>70.16</v>
      </c>
      <c r="J721" s="2">
        <v>10.29</v>
      </c>
      <c r="K721" s="2">
        <v>9.33</v>
      </c>
      <c r="L721" s="4">
        <v>7.22</v>
      </c>
      <c r="M721" s="7">
        <v>10.32</v>
      </c>
      <c r="N721" s="4">
        <v>9.35</v>
      </c>
      <c r="O721" s="4">
        <v>7.24</v>
      </c>
      <c r="P721" s="4">
        <f>IF('Data 1Q Ahead Without Spaces'!T721&lt;5,0,IF('Data 1Q Ahead Without Spaces'!T721&lt;8,1,IF('Data 1Q Ahead Without Spaces'!T721&lt;11,2,IF('Data 1Q Ahead Without Spaces'!T721&lt;14,3,4))))</f>
        <v>0</v>
      </c>
      <c r="Q721" s="7">
        <v>94245.763600000006</v>
      </c>
      <c r="R721" s="7">
        <f>VLOOKUP('Data 1Q Ahead Without Spaces'!W721,Industry!$A$1:$B$9,2,FALSE)</f>
        <v>4</v>
      </c>
    </row>
    <row r="722" spans="1:18" ht="28.5" customHeight="1" thickBot="1" x14ac:dyDescent="0.4">
      <c r="A722" s="7">
        <f>IF('Data 1Q Ahead Without Spaces'!A722='Data 1Q Ahead Without Spaces'!A721,A721,A721+1)</f>
        <v>19</v>
      </c>
      <c r="B722" s="2">
        <v>-0.02</v>
      </c>
      <c r="C722" s="2">
        <v>0.31</v>
      </c>
      <c r="D722" s="2">
        <v>-0.02</v>
      </c>
      <c r="E722" s="2">
        <v>401.33</v>
      </c>
      <c r="F722" s="2">
        <v>129.33000000000001</v>
      </c>
      <c r="G722" s="2">
        <v>342.33</v>
      </c>
      <c r="H722" s="2">
        <v>3</v>
      </c>
      <c r="I722" s="2">
        <v>64.989999999999995</v>
      </c>
      <c r="J722" s="2">
        <v>8.1</v>
      </c>
      <c r="K722" s="2">
        <v>7.48</v>
      </c>
      <c r="L722" s="4">
        <v>5.27</v>
      </c>
      <c r="M722" s="7">
        <v>8.2799999999999994</v>
      </c>
      <c r="N722" s="4">
        <v>7.65</v>
      </c>
      <c r="O722" s="4">
        <v>5.39</v>
      </c>
      <c r="P722" s="4">
        <f>IF('Data 1Q Ahead Without Spaces'!T722&lt;5,0,IF('Data 1Q Ahead Without Spaces'!T722&lt;8,1,IF('Data 1Q Ahead Without Spaces'!T722&lt;11,2,IF('Data 1Q Ahead Without Spaces'!T722&lt;14,3,4))))</f>
        <v>0</v>
      </c>
      <c r="Q722" s="7">
        <v>115886.8642</v>
      </c>
      <c r="R722" s="7">
        <f>VLOOKUP('Data 1Q Ahead Without Spaces'!W722,Industry!$A$1:$B$9,2,FALSE)</f>
        <v>4</v>
      </c>
    </row>
    <row r="723" spans="1:18" ht="28.5" customHeight="1" thickBot="1" x14ac:dyDescent="0.4">
      <c r="A723" s="7">
        <f>IF('Data 1Q Ahead Without Spaces'!A723='Data 1Q Ahead Without Spaces'!A722,A722,A722+1)</f>
        <v>19</v>
      </c>
      <c r="B723" s="2">
        <v>0</v>
      </c>
      <c r="C723" s="2">
        <v>0.3</v>
      </c>
      <c r="D723" s="2">
        <v>0</v>
      </c>
      <c r="E723" s="2">
        <v>210.63</v>
      </c>
      <c r="F723" s="2">
        <v>97.25</v>
      </c>
      <c r="G723" s="2">
        <v>187</v>
      </c>
      <c r="H723" s="2">
        <v>8</v>
      </c>
      <c r="I723" s="2">
        <v>67.459999999999994</v>
      </c>
      <c r="J723" s="2">
        <v>7.63</v>
      </c>
      <c r="K723" s="2">
        <v>7.07</v>
      </c>
      <c r="L723" s="4">
        <v>5.15</v>
      </c>
      <c r="M723" s="7">
        <v>7.86</v>
      </c>
      <c r="N723" s="4">
        <v>7.29</v>
      </c>
      <c r="O723" s="4">
        <v>5.31</v>
      </c>
      <c r="P723" s="4">
        <f>IF('Data 1Q Ahead Without Spaces'!T723&lt;5,0,IF('Data 1Q Ahead Without Spaces'!T723&lt;8,1,IF('Data 1Q Ahead Without Spaces'!T723&lt;11,2,IF('Data 1Q Ahead Without Spaces'!T723&lt;14,3,4))))</f>
        <v>0</v>
      </c>
      <c r="Q723" s="7">
        <v>109368</v>
      </c>
      <c r="R723" s="7">
        <f>VLOOKUP('Data 1Q Ahead Without Spaces'!W723,Industry!$A$1:$B$9,2,FALSE)</f>
        <v>4</v>
      </c>
    </row>
    <row r="724" spans="1:18" ht="28.5" customHeight="1" thickBot="1" x14ac:dyDescent="0.4">
      <c r="A724" s="7">
        <f>IF('Data 1Q Ahead Without Spaces'!A724='Data 1Q Ahead Without Spaces'!A723,A723,A723+1)</f>
        <v>19</v>
      </c>
      <c r="B724" s="2">
        <v>-7.0000000000000007E-2</v>
      </c>
      <c r="C724" s="2">
        <v>0.28999999999999998</v>
      </c>
      <c r="D724" s="2">
        <v>-0.08</v>
      </c>
      <c r="E724" s="2">
        <v>207.86</v>
      </c>
      <c r="F724" s="2">
        <v>89.14</v>
      </c>
      <c r="G724" s="2">
        <v>179.57</v>
      </c>
      <c r="H724" s="2">
        <v>7</v>
      </c>
      <c r="I724" s="2">
        <v>67.64</v>
      </c>
      <c r="J724" s="2">
        <v>7.24</v>
      </c>
      <c r="K724" s="2">
        <v>6.73</v>
      </c>
      <c r="L724" s="4">
        <v>4.9000000000000004</v>
      </c>
      <c r="M724" s="7">
        <v>7.59</v>
      </c>
      <c r="N724" s="4">
        <v>7.05</v>
      </c>
      <c r="O724" s="4">
        <v>5.13</v>
      </c>
      <c r="P724" s="4">
        <f>IF('Data 1Q Ahead Without Spaces'!T724&lt;5,0,IF('Data 1Q Ahead Without Spaces'!T724&lt;8,1,IF('Data 1Q Ahead Without Spaces'!T724&lt;11,2,IF('Data 1Q Ahead Without Spaces'!T724&lt;14,3,4))))</f>
        <v>0</v>
      </c>
      <c r="Q724" s="7">
        <v>66981.08</v>
      </c>
      <c r="R724" s="7">
        <f>VLOOKUP('Data 1Q Ahead Without Spaces'!W724,Industry!$A$1:$B$9,2,FALSE)</f>
        <v>4</v>
      </c>
    </row>
    <row r="725" spans="1:18" ht="28.5" customHeight="1" thickBot="1" x14ac:dyDescent="0.4">
      <c r="A725" s="7">
        <f>IF('Data 1Q Ahead Without Spaces'!A725='Data 1Q Ahead Without Spaces'!A724,A724,A724+1)</f>
        <v>19</v>
      </c>
      <c r="B725" s="2">
        <v>-0.23</v>
      </c>
      <c r="C725" s="2">
        <v>0.25</v>
      </c>
      <c r="D725" s="2">
        <v>-0.26</v>
      </c>
      <c r="E725" s="2">
        <v>135.19999999999999</v>
      </c>
      <c r="F725" s="2">
        <v>51.3</v>
      </c>
      <c r="G725" s="2">
        <v>115.2</v>
      </c>
      <c r="H725" s="2">
        <v>10</v>
      </c>
      <c r="I725" s="2">
        <v>68.510000000000005</v>
      </c>
      <c r="J725" s="2">
        <v>6.91</v>
      </c>
      <c r="K725" s="2">
        <v>6.46</v>
      </c>
      <c r="L725" s="4">
        <v>4.74</v>
      </c>
      <c r="M725" s="7">
        <v>6.94</v>
      </c>
      <c r="N725" s="4">
        <v>6.49</v>
      </c>
      <c r="O725" s="4">
        <v>4.75</v>
      </c>
      <c r="P725" s="4">
        <f>IF('Data 1Q Ahead Without Spaces'!T725&lt;5,0,IF('Data 1Q Ahead Without Spaces'!T725&lt;8,1,IF('Data 1Q Ahead Without Spaces'!T725&lt;11,2,IF('Data 1Q Ahead Without Spaces'!T725&lt;14,3,4))))</f>
        <v>0</v>
      </c>
      <c r="Q725" s="7">
        <v>66051.524799999999</v>
      </c>
      <c r="R725" s="7">
        <f>VLOOKUP('Data 1Q Ahead Without Spaces'!W725,Industry!$A$1:$B$9,2,FALSE)</f>
        <v>4</v>
      </c>
    </row>
    <row r="726" spans="1:18" ht="28.5" customHeight="1" thickBot="1" x14ac:dyDescent="0.4">
      <c r="A726" s="7">
        <f>IF('Data 1Q Ahead Without Spaces'!A726='Data 1Q Ahead Without Spaces'!A725,A725,A725+1)</f>
        <v>19</v>
      </c>
      <c r="B726" s="2">
        <v>-0.64</v>
      </c>
      <c r="C726" s="2">
        <v>0.24</v>
      </c>
      <c r="D726" s="2">
        <v>-0.74</v>
      </c>
      <c r="E726" s="2">
        <v>224.43</v>
      </c>
      <c r="F726" s="2">
        <v>133.13999999999999</v>
      </c>
      <c r="G726" s="2">
        <v>194.57</v>
      </c>
      <c r="H726" s="2">
        <v>7</v>
      </c>
      <c r="I726" s="2">
        <v>62.72</v>
      </c>
      <c r="J726" s="2">
        <v>6.74</v>
      </c>
      <c r="K726" s="2">
        <v>6.31</v>
      </c>
      <c r="L726" s="4">
        <v>4.2300000000000004</v>
      </c>
      <c r="M726" s="7">
        <v>6.76</v>
      </c>
      <c r="N726" s="4">
        <v>6.33</v>
      </c>
      <c r="O726" s="4">
        <v>4.24</v>
      </c>
      <c r="P726" s="4">
        <f>IF('Data 1Q Ahead Without Spaces'!T726&lt;5,0,IF('Data 1Q Ahead Without Spaces'!T726&lt;8,1,IF('Data 1Q Ahead Without Spaces'!T726&lt;11,2,IF('Data 1Q Ahead Without Spaces'!T726&lt;14,3,4))))</f>
        <v>0</v>
      </c>
      <c r="Q726" s="7">
        <v>47923.7</v>
      </c>
      <c r="R726" s="7">
        <f>VLOOKUP('Data 1Q Ahead Without Spaces'!W726,Industry!$A$1:$B$9,2,FALSE)</f>
        <v>4</v>
      </c>
    </row>
    <row r="727" spans="1:18" ht="28.5" customHeight="1" thickBot="1" x14ac:dyDescent="0.4">
      <c r="A727" s="7">
        <f>IF('Data 1Q Ahead Without Spaces'!A727='Data 1Q Ahead Without Spaces'!A726,A726,A726+1)</f>
        <v>19</v>
      </c>
      <c r="B727" s="2">
        <v>-0.71</v>
      </c>
      <c r="C727" s="2">
        <v>0.23</v>
      </c>
      <c r="D727" s="2">
        <v>-0.82</v>
      </c>
      <c r="E727" s="2">
        <v>262.75</v>
      </c>
      <c r="F727" s="2">
        <v>183.5</v>
      </c>
      <c r="G727" s="2">
        <v>234.63</v>
      </c>
      <c r="H727" s="2">
        <v>8</v>
      </c>
      <c r="I727" s="2">
        <v>64.31</v>
      </c>
      <c r="J727" s="2">
        <v>6.47</v>
      </c>
      <c r="K727" s="2">
        <v>6.07</v>
      </c>
      <c r="L727" s="4">
        <v>4.16</v>
      </c>
      <c r="M727" s="7">
        <v>6.5</v>
      </c>
      <c r="N727" s="4">
        <v>6.1</v>
      </c>
      <c r="O727" s="4">
        <v>4.18</v>
      </c>
      <c r="P727" s="4">
        <f>IF('Data 1Q Ahead Without Spaces'!T727&lt;5,0,IF('Data 1Q Ahead Without Spaces'!T727&lt;8,1,IF('Data 1Q Ahead Without Spaces'!T727&lt;11,2,IF('Data 1Q Ahead Without Spaces'!T727&lt;14,3,4))))</f>
        <v>0</v>
      </c>
      <c r="Q727" s="7">
        <v>67369.13</v>
      </c>
      <c r="R727" s="7">
        <f>VLOOKUP('Data 1Q Ahead Without Spaces'!W727,Industry!$A$1:$B$9,2,FALSE)</f>
        <v>4</v>
      </c>
    </row>
    <row r="728" spans="1:18" ht="28.5" customHeight="1" thickBot="1" x14ac:dyDescent="0.4">
      <c r="A728" s="7">
        <f>IF('Data 1Q Ahead Without Spaces'!A728='Data 1Q Ahead Without Spaces'!A727,A727,A727+1)</f>
        <v>19</v>
      </c>
      <c r="B728" s="2">
        <v>-0.4</v>
      </c>
      <c r="C728" s="2">
        <v>0.22</v>
      </c>
      <c r="D728" s="2">
        <v>-0.45</v>
      </c>
      <c r="E728" s="2">
        <v>172.7</v>
      </c>
      <c r="F728" s="2">
        <v>104.6</v>
      </c>
      <c r="G728" s="2">
        <v>149.6</v>
      </c>
      <c r="H728" s="2">
        <v>10</v>
      </c>
      <c r="I728" s="2">
        <v>64.180000000000007</v>
      </c>
      <c r="J728" s="2">
        <v>6.54</v>
      </c>
      <c r="K728" s="2">
        <v>6.14</v>
      </c>
      <c r="L728" s="4">
        <v>4.2</v>
      </c>
      <c r="M728" s="7">
        <v>6.57</v>
      </c>
      <c r="N728" s="4">
        <v>6.17</v>
      </c>
      <c r="O728" s="4">
        <v>4.22</v>
      </c>
      <c r="P728" s="4">
        <f>IF('Data 1Q Ahead Without Spaces'!T728&lt;5,0,IF('Data 1Q Ahead Without Spaces'!T728&lt;8,1,IF('Data 1Q Ahead Without Spaces'!T728&lt;11,2,IF('Data 1Q Ahead Without Spaces'!T728&lt;14,3,4))))</f>
        <v>0</v>
      </c>
      <c r="Q728" s="7">
        <v>72842</v>
      </c>
      <c r="R728" s="7">
        <f>VLOOKUP('Data 1Q Ahead Without Spaces'!W728,Industry!$A$1:$B$9,2,FALSE)</f>
        <v>4</v>
      </c>
    </row>
    <row r="729" spans="1:18" ht="37.5" customHeight="1" thickBot="1" x14ac:dyDescent="0.4">
      <c r="A729" s="7">
        <f>IF('Data 1Q Ahead Without Spaces'!A729='Data 1Q Ahead Without Spaces'!A728,A728,A728+1)</f>
        <v>19</v>
      </c>
      <c r="B729" s="2">
        <v>-0.14000000000000001</v>
      </c>
      <c r="C729" s="2">
        <v>0.23</v>
      </c>
      <c r="D729" s="2">
        <v>-0.16</v>
      </c>
      <c r="E729" s="2">
        <v>111.08</v>
      </c>
      <c r="F729" s="2">
        <v>44.83</v>
      </c>
      <c r="G729" s="2">
        <v>91.25</v>
      </c>
      <c r="H729" s="2">
        <v>12</v>
      </c>
      <c r="I729" s="2">
        <v>65.98</v>
      </c>
      <c r="J729" s="2">
        <v>6.67</v>
      </c>
      <c r="K729" s="2">
        <v>6.25</v>
      </c>
      <c r="L729" s="4">
        <v>4.4000000000000004</v>
      </c>
      <c r="M729" s="7">
        <v>6.71</v>
      </c>
      <c r="N729" s="4">
        <v>6.28</v>
      </c>
      <c r="O729" s="4">
        <v>4.43</v>
      </c>
      <c r="P729" s="4">
        <f>IF('Data 1Q Ahead Without Spaces'!T729&lt;5,0,IF('Data 1Q Ahead Without Spaces'!T729&lt;8,1,IF('Data 1Q Ahead Without Spaces'!T729&lt;11,2,IF('Data 1Q Ahead Without Spaces'!T729&lt;14,3,4))))</f>
        <v>0</v>
      </c>
      <c r="Q729" s="7">
        <v>87818.83</v>
      </c>
      <c r="R729" s="7">
        <f>VLOOKUP('Data 1Q Ahead Without Spaces'!W729,Industry!$A$1:$B$9,2,FALSE)</f>
        <v>4</v>
      </c>
    </row>
    <row r="730" spans="1:18" ht="37.5" customHeight="1" thickBot="1" x14ac:dyDescent="0.4">
      <c r="A730" s="7">
        <f>IF('Data 1Q Ahead Without Spaces'!A730='Data 1Q Ahead Without Spaces'!A729,A729,A729+1)</f>
        <v>19</v>
      </c>
      <c r="B730" s="2">
        <v>-0.44</v>
      </c>
      <c r="C730" s="2">
        <v>0.22</v>
      </c>
      <c r="D730" s="2">
        <v>-0.51</v>
      </c>
      <c r="E730" s="2">
        <v>94.22</v>
      </c>
      <c r="F730" s="2">
        <v>52.22</v>
      </c>
      <c r="G730" s="2">
        <v>80.44</v>
      </c>
      <c r="H730" s="2">
        <v>18</v>
      </c>
      <c r="I730" s="2">
        <v>61.27</v>
      </c>
      <c r="J730" s="2">
        <v>6.39</v>
      </c>
      <c r="K730" s="2">
        <v>6</v>
      </c>
      <c r="L730" s="4">
        <v>3.91</v>
      </c>
      <c r="M730" s="7">
        <v>6.39</v>
      </c>
      <c r="N730" s="4">
        <v>6</v>
      </c>
      <c r="O730" s="4">
        <v>3.91</v>
      </c>
      <c r="P730" s="4">
        <f>IF('Data 1Q Ahead Without Spaces'!T730&lt;5,0,IF('Data 1Q Ahead Without Spaces'!T730&lt;8,1,IF('Data 1Q Ahead Without Spaces'!T730&lt;11,2,IF('Data 1Q Ahead Without Spaces'!T730&lt;14,3,4))))</f>
        <v>0</v>
      </c>
      <c r="Q730" s="7">
        <v>80055.789999999994</v>
      </c>
      <c r="R730" s="7">
        <f>VLOOKUP('Data 1Q Ahead Without Spaces'!W730,Industry!$A$1:$B$9,2,FALSE)</f>
        <v>4</v>
      </c>
    </row>
    <row r="731" spans="1:18" ht="37.5" customHeight="1" thickBot="1" x14ac:dyDescent="0.4">
      <c r="A731" s="7">
        <f>IF('Data 1Q Ahead Without Spaces'!A731='Data 1Q Ahead Without Spaces'!A730,A730,A730+1)</f>
        <v>19</v>
      </c>
      <c r="B731" s="2">
        <v>-0.55000000000000004</v>
      </c>
      <c r="C731" s="2">
        <v>0.22</v>
      </c>
      <c r="D731" s="2">
        <v>-0.64</v>
      </c>
      <c r="E731" s="2">
        <v>145.19</v>
      </c>
      <c r="F731" s="2">
        <v>88</v>
      </c>
      <c r="G731" s="2">
        <v>129.13</v>
      </c>
      <c r="H731" s="2">
        <v>16</v>
      </c>
      <c r="I731" s="2">
        <v>63.37</v>
      </c>
      <c r="J731" s="2">
        <v>6.05</v>
      </c>
      <c r="K731" s="2">
        <v>5.71</v>
      </c>
      <c r="L731" s="4">
        <v>3.83</v>
      </c>
      <c r="M731" s="7">
        <v>6.05</v>
      </c>
      <c r="N731" s="4">
        <v>5.71</v>
      </c>
      <c r="O731" s="4">
        <v>3.83</v>
      </c>
      <c r="P731" s="4">
        <f>IF('Data 1Q Ahead Without Spaces'!T731&lt;5,0,IF('Data 1Q Ahead Without Spaces'!T731&lt;8,1,IF('Data 1Q Ahead Without Spaces'!T731&lt;11,2,IF('Data 1Q Ahead Without Spaces'!T731&lt;14,3,4))))</f>
        <v>0</v>
      </c>
      <c r="Q731" s="7">
        <v>83611.44</v>
      </c>
      <c r="R731" s="7">
        <f>VLOOKUP('Data 1Q Ahead Without Spaces'!W731,Industry!$A$1:$B$9,2,FALSE)</f>
        <v>4</v>
      </c>
    </row>
    <row r="732" spans="1:18" ht="37.5" customHeight="1" thickBot="1" x14ac:dyDescent="0.4">
      <c r="A732" s="7">
        <f>IF('Data 1Q Ahead Without Spaces'!A732='Data 1Q Ahead Without Spaces'!A731,A731,A731+1)</f>
        <v>19</v>
      </c>
      <c r="B732" s="2">
        <v>-0.48</v>
      </c>
      <c r="C732" s="2">
        <v>0.21</v>
      </c>
      <c r="D732" s="2">
        <v>-0.56000000000000005</v>
      </c>
      <c r="E732" s="2">
        <v>150.29</v>
      </c>
      <c r="F732" s="2">
        <v>90.5</v>
      </c>
      <c r="G732" s="2">
        <v>130.21</v>
      </c>
      <c r="H732" s="2">
        <v>14</v>
      </c>
      <c r="I732" s="2">
        <v>62.93</v>
      </c>
      <c r="J732" s="2">
        <v>3.8</v>
      </c>
      <c r="K732" s="2">
        <v>3.59</v>
      </c>
      <c r="L732" s="4">
        <v>2.39</v>
      </c>
      <c r="M732" s="7">
        <v>6.09</v>
      </c>
      <c r="N732" s="4">
        <v>5.74</v>
      </c>
      <c r="O732" s="4">
        <v>3.83</v>
      </c>
      <c r="P732" s="4">
        <f>IF('Data 1Q Ahead Without Spaces'!T732&lt;5,0,IF('Data 1Q Ahead Without Spaces'!T732&lt;8,1,IF('Data 1Q Ahead Without Spaces'!T732&lt;11,2,IF('Data 1Q Ahead Without Spaces'!T732&lt;14,3,4))))</f>
        <v>0</v>
      </c>
      <c r="Q732" s="7">
        <v>80186.16</v>
      </c>
      <c r="R732" s="7">
        <f>VLOOKUP('Data 1Q Ahead Without Spaces'!W732,Industry!$A$1:$B$9,2,FALSE)</f>
        <v>4</v>
      </c>
    </row>
    <row r="733" spans="1:18" ht="37.5" customHeight="1" thickBot="1" x14ac:dyDescent="0.4">
      <c r="A733" s="7">
        <f>IF('Data 1Q Ahead Without Spaces'!A733='Data 1Q Ahead Without Spaces'!A732,A732,A732+1)</f>
        <v>19</v>
      </c>
      <c r="B733" s="2">
        <v>-0.19</v>
      </c>
      <c r="C733" s="2">
        <v>0.2</v>
      </c>
      <c r="D733" s="2">
        <v>-0.22</v>
      </c>
      <c r="E733" s="2">
        <v>128.5</v>
      </c>
      <c r="F733" s="2">
        <v>57.07</v>
      </c>
      <c r="G733" s="2">
        <v>107.79</v>
      </c>
      <c r="H733" s="2">
        <v>14</v>
      </c>
      <c r="I733" s="2">
        <v>65.069999999999993</v>
      </c>
      <c r="J733" s="2">
        <v>3.82</v>
      </c>
      <c r="K733" s="2">
        <v>3.6</v>
      </c>
      <c r="L733" s="4">
        <v>2.4900000000000002</v>
      </c>
      <c r="M733" s="7">
        <v>6.09</v>
      </c>
      <c r="N733" s="4">
        <v>5.74</v>
      </c>
      <c r="O733" s="4">
        <v>3.96</v>
      </c>
      <c r="P733" s="4">
        <f>IF('Data 1Q Ahead Without Spaces'!T733&lt;5,0,IF('Data 1Q Ahead Without Spaces'!T733&lt;8,1,IF('Data 1Q Ahead Without Spaces'!T733&lt;11,2,IF('Data 1Q Ahead Without Spaces'!T733&lt;14,3,4))))</f>
        <v>0</v>
      </c>
      <c r="Q733" s="7">
        <v>97811.48</v>
      </c>
      <c r="R733" s="7">
        <f>VLOOKUP('Data 1Q Ahead Without Spaces'!W733,Industry!$A$1:$B$9,2,FALSE)</f>
        <v>4</v>
      </c>
    </row>
    <row r="734" spans="1:18" ht="37.5" customHeight="1" thickBot="1" x14ac:dyDescent="0.4">
      <c r="A734" s="7">
        <f>IF('Data 1Q Ahead Without Spaces'!A734='Data 1Q Ahead Without Spaces'!A733,A733,A733+1)</f>
        <v>19</v>
      </c>
      <c r="B734" s="2">
        <v>-0.32</v>
      </c>
      <c r="C734" s="2">
        <v>0.23</v>
      </c>
      <c r="D734" s="2">
        <v>-0.37</v>
      </c>
      <c r="E734" s="2">
        <v>147</v>
      </c>
      <c r="F734" s="2">
        <v>98.43</v>
      </c>
      <c r="G734" s="2">
        <v>124.71</v>
      </c>
      <c r="H734" s="2">
        <v>14</v>
      </c>
      <c r="I734" s="2">
        <v>59.09</v>
      </c>
      <c r="J734" s="2">
        <v>5.0199999999999996</v>
      </c>
      <c r="K734" s="2">
        <v>4.68</v>
      </c>
      <c r="L734" s="4">
        <v>2.97</v>
      </c>
      <c r="M734" s="7">
        <v>7.29</v>
      </c>
      <c r="N734" s="4">
        <v>6.8</v>
      </c>
      <c r="O734" s="4">
        <v>4.3099999999999996</v>
      </c>
      <c r="P734" s="4">
        <f>IF('Data 1Q Ahead Without Spaces'!T734&lt;5,0,IF('Data 1Q Ahead Without Spaces'!T734&lt;8,1,IF('Data 1Q Ahead Without Spaces'!T734&lt;11,2,IF('Data 1Q Ahead Without Spaces'!T734&lt;14,3,4))))</f>
        <v>0</v>
      </c>
      <c r="Q734" s="7">
        <v>88295.85</v>
      </c>
      <c r="R734" s="7">
        <f>VLOOKUP('Data 1Q Ahead Without Spaces'!W734,Industry!$A$1:$B$9,2,FALSE)</f>
        <v>4</v>
      </c>
    </row>
    <row r="735" spans="1:18" ht="37.5" customHeight="1" thickBot="1" x14ac:dyDescent="0.4">
      <c r="A735" s="7">
        <f>IF('Data 1Q Ahead Without Spaces'!A735='Data 1Q Ahead Without Spaces'!A734,A734,A734+1)</f>
        <v>19</v>
      </c>
      <c r="B735" s="2">
        <v>-0.23</v>
      </c>
      <c r="C735" s="2">
        <v>0.22</v>
      </c>
      <c r="D735" s="2">
        <v>-0.27</v>
      </c>
      <c r="E735" s="2">
        <v>163.59</v>
      </c>
      <c r="F735" s="2">
        <v>113.18</v>
      </c>
      <c r="G735" s="2">
        <v>144.53</v>
      </c>
      <c r="H735" s="2">
        <v>17</v>
      </c>
      <c r="I735" s="2">
        <v>58.57</v>
      </c>
      <c r="J735" s="2">
        <v>5.01</v>
      </c>
      <c r="K735" s="2">
        <v>4.67</v>
      </c>
      <c r="L735" s="4">
        <v>2.93</v>
      </c>
      <c r="M735" s="7">
        <v>7.28</v>
      </c>
      <c r="N735" s="4">
        <v>6.78</v>
      </c>
      <c r="O735" s="4">
        <v>4.26</v>
      </c>
      <c r="P735" s="4">
        <f>IF('Data 1Q Ahead Without Spaces'!T735&lt;5,0,IF('Data 1Q Ahead Without Spaces'!T735&lt;8,1,IF('Data 1Q Ahead Without Spaces'!T735&lt;11,2,IF('Data 1Q Ahead Without Spaces'!T735&lt;14,3,4))))</f>
        <v>0</v>
      </c>
      <c r="Q735" s="7">
        <v>76080.87</v>
      </c>
      <c r="R735" s="7">
        <f>VLOOKUP('Data 1Q Ahead Without Spaces'!W735,Industry!$A$1:$B$9,2,FALSE)</f>
        <v>4</v>
      </c>
    </row>
    <row r="736" spans="1:18" ht="37.5" customHeight="1" thickBot="1" x14ac:dyDescent="0.4">
      <c r="A736" s="7">
        <f>IF('Data 1Q Ahead Without Spaces'!A736='Data 1Q Ahead Without Spaces'!A735,A735,A735+1)</f>
        <v>19</v>
      </c>
      <c r="B736" s="2">
        <v>-0.13</v>
      </c>
      <c r="C736" s="2">
        <v>0.28000000000000003</v>
      </c>
      <c r="D736" s="2">
        <v>-0.16</v>
      </c>
      <c r="E736" s="2">
        <v>132.83000000000001</v>
      </c>
      <c r="F736" s="2">
        <v>63.89</v>
      </c>
      <c r="G736" s="2">
        <v>114.22</v>
      </c>
      <c r="H736" s="2">
        <v>18</v>
      </c>
      <c r="I736" s="2">
        <v>59.92</v>
      </c>
      <c r="J736" s="2">
        <v>9.06</v>
      </c>
      <c r="K736" s="2">
        <v>8.3000000000000007</v>
      </c>
      <c r="L736" s="4">
        <v>5.43</v>
      </c>
      <c r="M736" s="7">
        <v>9.11</v>
      </c>
      <c r="N736" s="4">
        <v>8.35</v>
      </c>
      <c r="O736" s="4">
        <v>5.46</v>
      </c>
      <c r="P736" s="4">
        <f>IF('Data 1Q Ahead Without Spaces'!T736&lt;5,0,IF('Data 1Q Ahead Without Spaces'!T736&lt;8,1,IF('Data 1Q Ahead Without Spaces'!T736&lt;11,2,IF('Data 1Q Ahead Without Spaces'!T736&lt;14,3,4))))</f>
        <v>0</v>
      </c>
      <c r="Q736" s="7">
        <v>93241.93</v>
      </c>
      <c r="R736" s="7">
        <f>VLOOKUP('Data 1Q Ahead Without Spaces'!W736,Industry!$A$1:$B$9,2,FALSE)</f>
        <v>4</v>
      </c>
    </row>
    <row r="737" spans="1:18" ht="37.5" customHeight="1" thickBot="1" x14ac:dyDescent="0.4">
      <c r="A737" s="7">
        <f>IF('Data 1Q Ahead Without Spaces'!A737='Data 1Q Ahead Without Spaces'!A736,A736,A736+1)</f>
        <v>19</v>
      </c>
      <c r="B737" s="2">
        <v>0</v>
      </c>
      <c r="C737" s="2">
        <v>0.27</v>
      </c>
      <c r="D737" s="2">
        <v>0</v>
      </c>
      <c r="E737" s="2">
        <v>95.95</v>
      </c>
      <c r="F737" s="2">
        <v>40.24</v>
      </c>
      <c r="G737" s="2">
        <v>79.38</v>
      </c>
      <c r="H737" s="2">
        <v>21</v>
      </c>
      <c r="I737" s="2">
        <v>61.91</v>
      </c>
      <c r="J737" s="2">
        <v>8.89</v>
      </c>
      <c r="K737" s="2">
        <v>8.16</v>
      </c>
      <c r="L737" s="4">
        <v>5.5</v>
      </c>
      <c r="M737" s="7">
        <v>8.94</v>
      </c>
      <c r="N737" s="4">
        <v>8.1999999999999993</v>
      </c>
      <c r="O737" s="4">
        <v>5.53</v>
      </c>
      <c r="P737" s="4">
        <f>IF('Data 1Q Ahead Without Spaces'!T737&lt;5,0,IF('Data 1Q Ahead Without Spaces'!T737&lt;8,1,IF('Data 1Q Ahead Without Spaces'!T737&lt;11,2,IF('Data 1Q Ahead Without Spaces'!T737&lt;14,3,4))))</f>
        <v>0</v>
      </c>
      <c r="Q737" s="7">
        <v>86064.48</v>
      </c>
      <c r="R737" s="7">
        <f>VLOOKUP('Data 1Q Ahead Without Spaces'!W737,Industry!$A$1:$B$9,2,FALSE)</f>
        <v>4</v>
      </c>
    </row>
    <row r="738" spans="1:18" ht="37.5" customHeight="1" thickBot="1" x14ac:dyDescent="0.4">
      <c r="A738" s="7">
        <f>IF('Data 1Q Ahead Without Spaces'!A738='Data 1Q Ahead Without Spaces'!A737,A737,A737+1)</f>
        <v>19</v>
      </c>
      <c r="B738" s="2">
        <v>-0.09</v>
      </c>
      <c r="C738" s="2">
        <v>0.26</v>
      </c>
      <c r="D738" s="2">
        <v>-0.1</v>
      </c>
      <c r="E738" s="2">
        <v>87.41</v>
      </c>
      <c r="F738" s="2">
        <v>57</v>
      </c>
      <c r="G738" s="2">
        <v>74.040000000000006</v>
      </c>
      <c r="H738" s="2">
        <v>27</v>
      </c>
      <c r="I738" s="2">
        <v>56.77</v>
      </c>
      <c r="J738" s="2">
        <v>9</v>
      </c>
      <c r="K738" s="2">
        <v>8.26</v>
      </c>
      <c r="L738" s="4">
        <v>5.1100000000000003</v>
      </c>
      <c r="M738" s="7">
        <v>9.06</v>
      </c>
      <c r="N738" s="4">
        <v>8.31</v>
      </c>
      <c r="O738" s="4">
        <v>5.15</v>
      </c>
      <c r="P738" s="4">
        <f>IF('Data 1Q Ahead Without Spaces'!T738&lt;5,0,IF('Data 1Q Ahead Without Spaces'!T738&lt;8,1,IF('Data 1Q Ahead Without Spaces'!T738&lt;11,2,IF('Data 1Q Ahead Without Spaces'!T738&lt;14,3,4))))</f>
        <v>0</v>
      </c>
      <c r="Q738" s="7">
        <v>84960</v>
      </c>
      <c r="R738" s="7">
        <f>VLOOKUP('Data 1Q Ahead Without Spaces'!W738,Industry!$A$1:$B$9,2,FALSE)</f>
        <v>4</v>
      </c>
    </row>
    <row r="739" spans="1:18" ht="37.5" customHeight="1" thickBot="1" x14ac:dyDescent="0.4">
      <c r="A739" s="7">
        <f>IF('Data 1Q Ahead Without Spaces'!A739='Data 1Q Ahead Without Spaces'!A738,A738,A738+1)</f>
        <v>19</v>
      </c>
      <c r="B739" s="2">
        <v>-0.01</v>
      </c>
      <c r="C739" s="2">
        <v>0.25</v>
      </c>
      <c r="D739" s="2">
        <v>-0.02</v>
      </c>
      <c r="E739" s="2">
        <v>74.67</v>
      </c>
      <c r="F739" s="2">
        <v>51.09</v>
      </c>
      <c r="G739" s="2">
        <v>66.12</v>
      </c>
      <c r="H739" s="2">
        <v>43</v>
      </c>
      <c r="I739" s="2">
        <v>58.89</v>
      </c>
      <c r="J739" s="2">
        <v>8.6199999999999992</v>
      </c>
      <c r="K739" s="2">
        <v>7.94</v>
      </c>
      <c r="L739" s="4">
        <v>5.08</v>
      </c>
      <c r="M739" s="7">
        <v>8.68</v>
      </c>
      <c r="N739" s="4">
        <v>7.99</v>
      </c>
      <c r="O739" s="4">
        <v>5.1100000000000003</v>
      </c>
      <c r="P739" s="4">
        <f>IF('Data 1Q Ahead Without Spaces'!T739&lt;5,0,IF('Data 1Q Ahead Without Spaces'!T739&lt;8,1,IF('Data 1Q Ahead Without Spaces'!T739&lt;11,2,IF('Data 1Q Ahead Without Spaces'!T739&lt;14,3,4))))</f>
        <v>0</v>
      </c>
      <c r="Q739" s="7">
        <v>84691.53</v>
      </c>
      <c r="R739" s="7">
        <f>VLOOKUP('Data 1Q Ahead Without Spaces'!W739,Industry!$A$1:$B$9,2,FALSE)</f>
        <v>4</v>
      </c>
    </row>
    <row r="740" spans="1:18" ht="37.5" customHeight="1" thickBot="1" x14ac:dyDescent="0.4">
      <c r="A740" s="7">
        <f>IF('Data 1Q Ahead Without Spaces'!A740='Data 1Q Ahead Without Spaces'!A739,A739,A739+1)</f>
        <v>19</v>
      </c>
      <c r="B740" s="2">
        <v>0.17</v>
      </c>
      <c r="C740" s="2">
        <v>0.35</v>
      </c>
      <c r="D740" s="2">
        <v>0.2</v>
      </c>
      <c r="E740" s="2">
        <v>75.739999999999995</v>
      </c>
      <c r="F740" s="2">
        <v>48.95</v>
      </c>
      <c r="G740" s="2">
        <v>65.08</v>
      </c>
      <c r="H740" s="2">
        <v>38</v>
      </c>
      <c r="I740" s="2">
        <v>57.74</v>
      </c>
      <c r="J740" s="2">
        <v>10.32</v>
      </c>
      <c r="K740" s="2">
        <v>9.19</v>
      </c>
      <c r="L740" s="4">
        <v>5.96</v>
      </c>
      <c r="M740" s="7">
        <v>12.31</v>
      </c>
      <c r="N740" s="4">
        <v>10.96</v>
      </c>
      <c r="O740" s="4">
        <v>7.11</v>
      </c>
      <c r="P740" s="4">
        <f>IF('Data 1Q Ahead Without Spaces'!T740&lt;5,0,IF('Data 1Q Ahead Without Spaces'!T740&lt;8,1,IF('Data 1Q Ahead Without Spaces'!T740&lt;11,2,IF('Data 1Q Ahead Without Spaces'!T740&lt;14,3,4))))</f>
        <v>0</v>
      </c>
      <c r="Q740" s="7">
        <v>71462.94</v>
      </c>
      <c r="R740" s="7">
        <f>VLOOKUP('Data 1Q Ahead Without Spaces'!W740,Industry!$A$1:$B$9,2,FALSE)</f>
        <v>4</v>
      </c>
    </row>
    <row r="741" spans="1:18" ht="37.5" customHeight="1" thickBot="1" x14ac:dyDescent="0.4">
      <c r="A741" s="7">
        <f>IF('Data 1Q Ahead Without Spaces'!A741='Data 1Q Ahead Without Spaces'!A740,A740,A740+1)</f>
        <v>19</v>
      </c>
      <c r="B741" s="2">
        <v>0.3</v>
      </c>
      <c r="C741" s="2">
        <v>0.44</v>
      </c>
      <c r="D741" s="2">
        <v>0.35</v>
      </c>
      <c r="E741" s="2">
        <v>71.23</v>
      </c>
      <c r="F741" s="2">
        <v>41.86</v>
      </c>
      <c r="G741" s="2">
        <v>58.51</v>
      </c>
      <c r="H741" s="2">
        <v>35</v>
      </c>
      <c r="I741" s="2">
        <v>60.6</v>
      </c>
      <c r="J741" s="2">
        <v>9.93</v>
      </c>
      <c r="K741" s="2">
        <v>8.6199999999999992</v>
      </c>
      <c r="L741" s="4">
        <v>6.02</v>
      </c>
      <c r="M741" s="7">
        <v>15.18</v>
      </c>
      <c r="N741" s="4">
        <v>13.18</v>
      </c>
      <c r="O741" s="4">
        <v>9.1999999999999993</v>
      </c>
      <c r="P741" s="4">
        <f>IF('Data 1Q Ahead Without Spaces'!T741&lt;5,0,IF('Data 1Q Ahead Without Spaces'!T741&lt;8,1,IF('Data 1Q Ahead Without Spaces'!T741&lt;11,2,IF('Data 1Q Ahead Without Spaces'!T741&lt;14,3,4))))</f>
        <v>0</v>
      </c>
      <c r="Q741" s="7">
        <v>75771.08</v>
      </c>
      <c r="R741" s="7">
        <f>VLOOKUP('Data 1Q Ahead Without Spaces'!W741,Industry!$A$1:$B$9,2,FALSE)</f>
        <v>4</v>
      </c>
    </row>
    <row r="742" spans="1:18" ht="37.5" customHeight="1" thickBot="1" x14ac:dyDescent="0.4">
      <c r="A742" s="7">
        <f>IF('Data 1Q Ahead Without Spaces'!A742='Data 1Q Ahead Without Spaces'!A741,A741,A741+1)</f>
        <v>19</v>
      </c>
      <c r="B742" s="2">
        <v>0.36</v>
      </c>
      <c r="C742" s="2">
        <v>0.68</v>
      </c>
      <c r="D742" s="2">
        <v>0.42</v>
      </c>
      <c r="E742" s="2">
        <v>45.59</v>
      </c>
      <c r="F742" s="2">
        <v>34.4</v>
      </c>
      <c r="G742" s="2">
        <v>38.44</v>
      </c>
      <c r="H742" s="2">
        <v>63</v>
      </c>
      <c r="I742" s="2">
        <v>52.77</v>
      </c>
      <c r="J742" s="2">
        <v>23.93</v>
      </c>
      <c r="K742" s="2">
        <v>19.3</v>
      </c>
      <c r="L742" s="4">
        <v>12.63</v>
      </c>
      <c r="M742" s="7">
        <v>23.98</v>
      </c>
      <c r="N742" s="4">
        <v>19.34</v>
      </c>
      <c r="O742" s="4">
        <v>12.66</v>
      </c>
      <c r="P742" s="4">
        <f>IF('Data 1Q Ahead Without Spaces'!T742&lt;5,0,IF('Data 1Q Ahead Without Spaces'!T742&lt;8,1,IF('Data 1Q Ahead Without Spaces'!T742&lt;11,2,IF('Data 1Q Ahead Without Spaces'!T742&lt;14,3,4))))</f>
        <v>0</v>
      </c>
      <c r="Q742" s="7">
        <v>78681.8</v>
      </c>
      <c r="R742" s="7">
        <f>VLOOKUP('Data 1Q Ahead Without Spaces'!W742,Industry!$A$1:$B$9,2,FALSE)</f>
        <v>4</v>
      </c>
    </row>
    <row r="743" spans="1:18" ht="37.5" customHeight="1" thickBot="1" x14ac:dyDescent="0.4">
      <c r="A743" s="7">
        <f>IF('Data 1Q Ahead Without Spaces'!A743='Data 1Q Ahead Without Spaces'!A742,A742,A742+1)</f>
        <v>19</v>
      </c>
      <c r="B743" s="2">
        <v>0.53</v>
      </c>
      <c r="C743" s="2">
        <v>0.69</v>
      </c>
      <c r="D743" s="2">
        <v>0.62</v>
      </c>
      <c r="E743" s="2">
        <v>32.659999999999997</v>
      </c>
      <c r="F743" s="2">
        <v>24.99</v>
      </c>
      <c r="G743" s="2">
        <v>28.03</v>
      </c>
      <c r="H743" s="2">
        <v>104</v>
      </c>
      <c r="I743" s="2">
        <v>52.59</v>
      </c>
      <c r="J743" s="2">
        <v>24.46</v>
      </c>
      <c r="K743" s="2">
        <v>19.59</v>
      </c>
      <c r="L743" s="4">
        <v>12.86</v>
      </c>
      <c r="M743" s="7">
        <v>24.89</v>
      </c>
      <c r="N743" s="4">
        <v>19.93</v>
      </c>
      <c r="O743" s="4">
        <v>13.09</v>
      </c>
      <c r="P743" s="4">
        <f>IF('Data 1Q Ahead Without Spaces'!T743&lt;5,0,IF('Data 1Q Ahead Without Spaces'!T743&lt;8,1,IF('Data 1Q Ahead Without Spaces'!T743&lt;11,2,IF('Data 1Q Ahead Without Spaces'!T743&lt;14,3,4))))</f>
        <v>2</v>
      </c>
      <c r="Q743" s="7">
        <v>75901.31</v>
      </c>
      <c r="R743" s="7">
        <f>VLOOKUP('Data 1Q Ahead Without Spaces'!W743,Industry!$A$1:$B$9,2,FALSE)</f>
        <v>4</v>
      </c>
    </row>
    <row r="744" spans="1:18" ht="37.5" customHeight="1" thickBot="1" x14ac:dyDescent="0.4">
      <c r="A744" s="7">
        <f>IF('Data 1Q Ahead Without Spaces'!A744='Data 1Q Ahead Without Spaces'!A743,A743,A743+1)</f>
        <v>19</v>
      </c>
      <c r="B744" s="2">
        <v>0.66</v>
      </c>
      <c r="C744" s="2">
        <v>0.85</v>
      </c>
      <c r="D744" s="2">
        <v>0.78</v>
      </c>
      <c r="E744" s="2">
        <v>27.98</v>
      </c>
      <c r="F744" s="2">
        <v>17.600000000000001</v>
      </c>
      <c r="G744" s="2">
        <v>22.91</v>
      </c>
      <c r="H744" s="2">
        <v>97</v>
      </c>
      <c r="I744" s="2">
        <v>52.74</v>
      </c>
      <c r="J744" s="2">
        <v>24.03</v>
      </c>
      <c r="K744" s="2">
        <v>18.57</v>
      </c>
      <c r="L744" s="4">
        <v>12.68</v>
      </c>
      <c r="M744" s="7">
        <v>29.39</v>
      </c>
      <c r="N744" s="4">
        <v>22.71</v>
      </c>
      <c r="O744" s="4">
        <v>15.5</v>
      </c>
      <c r="P744" s="4">
        <f>IF('Data 1Q Ahead Without Spaces'!T744&lt;5,0,IF('Data 1Q Ahead Without Spaces'!T744&lt;8,1,IF('Data 1Q Ahead Without Spaces'!T744&lt;11,2,IF('Data 1Q Ahead Without Spaces'!T744&lt;14,3,4))))</f>
        <v>2</v>
      </c>
      <c r="Q744" s="7">
        <v>72691.5</v>
      </c>
      <c r="R744" s="7">
        <f>VLOOKUP('Data 1Q Ahead Without Spaces'!W744,Industry!$A$1:$B$9,2,FALSE)</f>
        <v>4</v>
      </c>
    </row>
    <row r="745" spans="1:18" ht="37.5" customHeight="1" thickBot="1" x14ac:dyDescent="0.4">
      <c r="A745" s="7">
        <f>IF('Data 1Q Ahead Without Spaces'!A745='Data 1Q Ahead Without Spaces'!A744,A744,A744+1)</f>
        <v>19</v>
      </c>
      <c r="B745" s="2">
        <v>1.01</v>
      </c>
      <c r="C745" s="2">
        <v>1.29</v>
      </c>
      <c r="D745" s="2">
        <v>1.23</v>
      </c>
      <c r="E745" s="2">
        <v>14.99</v>
      </c>
      <c r="F745" s="2">
        <v>6.93</v>
      </c>
      <c r="G745" s="2">
        <v>11.38</v>
      </c>
      <c r="H745" s="2">
        <v>128</v>
      </c>
      <c r="I745" s="2">
        <v>47.89</v>
      </c>
      <c r="J745" s="2">
        <v>46.52</v>
      </c>
      <c r="K745" s="2">
        <v>31.73</v>
      </c>
      <c r="L745" s="4">
        <v>22.28</v>
      </c>
      <c r="M745" s="7">
        <v>46.59</v>
      </c>
      <c r="N745" s="4">
        <v>31.78</v>
      </c>
      <c r="O745" s="4">
        <v>22.31</v>
      </c>
      <c r="P745" s="4">
        <f>IF('Data 1Q Ahead Without Spaces'!T745&lt;5,0,IF('Data 1Q Ahead Without Spaces'!T745&lt;8,1,IF('Data 1Q Ahead Without Spaces'!T745&lt;11,2,IF('Data 1Q Ahead Without Spaces'!T745&lt;14,3,4))))</f>
        <v>2</v>
      </c>
      <c r="Q745" s="7">
        <v>52918.8</v>
      </c>
      <c r="R745" s="7">
        <f>VLOOKUP('Data 1Q Ahead Without Spaces'!W745,Industry!$A$1:$B$9,2,FALSE)</f>
        <v>4</v>
      </c>
    </row>
    <row r="746" spans="1:18" ht="37.5" customHeight="1" thickBot="1" x14ac:dyDescent="0.4">
      <c r="A746" s="7">
        <f>IF('Data 1Q Ahead Without Spaces'!A746='Data 1Q Ahead Without Spaces'!A745,A745,A745+1)</f>
        <v>19</v>
      </c>
      <c r="B746" s="2">
        <v>0.94</v>
      </c>
      <c r="C746" s="2">
        <v>1.41</v>
      </c>
      <c r="D746" s="2">
        <v>1.1599999999999999</v>
      </c>
      <c r="E746" s="2">
        <v>12.61</v>
      </c>
      <c r="F746" s="2">
        <v>7.57</v>
      </c>
      <c r="G746" s="2">
        <v>9.7799999999999994</v>
      </c>
      <c r="H746" s="2">
        <v>171</v>
      </c>
      <c r="I746" s="2">
        <v>45.78</v>
      </c>
      <c r="J746" s="2">
        <v>45.34</v>
      </c>
      <c r="K746" s="2">
        <v>31.18</v>
      </c>
      <c r="L746" s="4">
        <v>20.76</v>
      </c>
      <c r="M746" s="7">
        <v>45.41</v>
      </c>
      <c r="N746" s="4">
        <v>31.23</v>
      </c>
      <c r="O746" s="4">
        <v>20.79</v>
      </c>
      <c r="P746" s="4">
        <f>IF('Data 1Q Ahead Without Spaces'!T746&lt;5,0,IF('Data 1Q Ahead Without Spaces'!T746&lt;8,1,IF('Data 1Q Ahead Without Spaces'!T746&lt;11,2,IF('Data 1Q Ahead Without Spaces'!T746&lt;14,3,4))))</f>
        <v>2</v>
      </c>
      <c r="Q746" s="7">
        <v>51460.5</v>
      </c>
      <c r="R746" s="7">
        <f>VLOOKUP('Data 1Q Ahead Without Spaces'!W746,Industry!$A$1:$B$9,2,FALSE)</f>
        <v>4</v>
      </c>
    </row>
    <row r="747" spans="1:18" ht="37.5" customHeight="1" thickBot="1" x14ac:dyDescent="0.4">
      <c r="A747" s="7">
        <f>IF('Data 1Q Ahead Without Spaces'!A747='Data 1Q Ahead Without Spaces'!A746,A746,A746+1)</f>
        <v>19</v>
      </c>
      <c r="B747" s="2">
        <v>0.88</v>
      </c>
      <c r="C747" s="2">
        <v>1.47</v>
      </c>
      <c r="D747" s="2">
        <v>1.0900000000000001</v>
      </c>
      <c r="E747" s="2">
        <v>17.649999999999999</v>
      </c>
      <c r="F747" s="2">
        <v>11.74</v>
      </c>
      <c r="G747" s="2">
        <v>14.87</v>
      </c>
      <c r="H747" s="2">
        <v>172</v>
      </c>
      <c r="I747" s="2">
        <v>47.79</v>
      </c>
      <c r="J747" s="2">
        <v>42.79</v>
      </c>
      <c r="K747" s="2">
        <v>29.96</v>
      </c>
      <c r="L747" s="4">
        <v>20.45</v>
      </c>
      <c r="M747" s="7">
        <v>42.84</v>
      </c>
      <c r="N747" s="4">
        <v>29.99</v>
      </c>
      <c r="O747" s="4">
        <v>20.48</v>
      </c>
      <c r="P747" s="4">
        <f>IF('Data 1Q Ahead Without Spaces'!T747&lt;5,0,IF('Data 1Q Ahead Without Spaces'!T747&lt;8,1,IF('Data 1Q Ahead Without Spaces'!T747&lt;11,2,IF('Data 1Q Ahead Without Spaces'!T747&lt;14,3,4))))</f>
        <v>2</v>
      </c>
      <c r="Q747" s="7">
        <v>51143.76</v>
      </c>
      <c r="R747" s="7">
        <f>VLOOKUP('Data 1Q Ahead Without Spaces'!W747,Industry!$A$1:$B$9,2,FALSE)</f>
        <v>4</v>
      </c>
    </row>
    <row r="748" spans="1:18" ht="37.5" customHeight="1" thickBot="1" x14ac:dyDescent="0.4">
      <c r="A748" s="7">
        <f>IF('Data 1Q Ahead Without Spaces'!A748='Data 1Q Ahead Without Spaces'!A747,A747,A747+1)</f>
        <v>19</v>
      </c>
      <c r="B748" s="2">
        <v>1.27</v>
      </c>
      <c r="C748" s="2">
        <v>1.66</v>
      </c>
      <c r="D748" s="2">
        <v>1.59</v>
      </c>
      <c r="E748" s="2">
        <v>14.45</v>
      </c>
      <c r="F748" s="2">
        <v>7.75</v>
      </c>
      <c r="G748" s="2">
        <v>11.45</v>
      </c>
      <c r="H748" s="2">
        <v>154</v>
      </c>
      <c r="I748" s="2">
        <v>38.340000000000003</v>
      </c>
      <c r="J748" s="2">
        <v>65.010000000000005</v>
      </c>
      <c r="K748" s="2">
        <v>38.020000000000003</v>
      </c>
      <c r="L748" s="4">
        <v>24.92</v>
      </c>
      <c r="M748" s="7">
        <v>71.010000000000005</v>
      </c>
      <c r="N748" s="4">
        <v>41.53</v>
      </c>
      <c r="O748" s="4">
        <v>27.22</v>
      </c>
      <c r="P748" s="4">
        <f>IF('Data 1Q Ahead Without Spaces'!T748&lt;5,0,IF('Data 1Q Ahead Without Spaces'!T748&lt;8,1,IF('Data 1Q Ahead Without Spaces'!T748&lt;11,2,IF('Data 1Q Ahead Without Spaces'!T748&lt;14,3,4))))</f>
        <v>2</v>
      </c>
      <c r="Q748" s="7">
        <v>40606.1</v>
      </c>
      <c r="R748" s="7">
        <f>VLOOKUP('Data 1Q Ahead Without Spaces'!W748,Industry!$A$1:$B$9,2,FALSE)</f>
        <v>4</v>
      </c>
    </row>
    <row r="749" spans="1:18" ht="37.5" customHeight="1" thickBot="1" x14ac:dyDescent="0.4">
      <c r="A749" s="7">
        <f>IF('Data 1Q Ahead Without Spaces'!A749='Data 1Q Ahead Without Spaces'!A748,A748,A748+1)</f>
        <v>19</v>
      </c>
      <c r="B749" s="2">
        <v>1.42</v>
      </c>
      <c r="C749" s="2">
        <v>1.85</v>
      </c>
      <c r="D749" s="2">
        <v>1.79</v>
      </c>
      <c r="E749" s="2">
        <v>8.69</v>
      </c>
      <c r="F749" s="2">
        <v>3.27</v>
      </c>
      <c r="G749" s="2">
        <v>6.28</v>
      </c>
      <c r="H749" s="2">
        <v>199</v>
      </c>
      <c r="I749" s="2">
        <v>39.96</v>
      </c>
      <c r="J749" s="2">
        <v>64.260000000000005</v>
      </c>
      <c r="K749" s="2">
        <v>36.549999999999997</v>
      </c>
      <c r="L749" s="4">
        <v>25.68</v>
      </c>
      <c r="M749" s="7">
        <v>75.819999999999993</v>
      </c>
      <c r="N749" s="4">
        <v>43.12</v>
      </c>
      <c r="O749" s="4">
        <v>30.3</v>
      </c>
      <c r="P749" s="4">
        <f>IF('Data 1Q Ahead Without Spaces'!T749&lt;5,0,IF('Data 1Q Ahead Without Spaces'!T749&lt;8,1,IF('Data 1Q Ahead Without Spaces'!T749&lt;11,2,IF('Data 1Q Ahead Without Spaces'!T749&lt;14,3,4))))</f>
        <v>2</v>
      </c>
      <c r="Q749" s="7">
        <v>39985.050000000003</v>
      </c>
      <c r="R749" s="7">
        <f>VLOOKUP('Data 1Q Ahead Without Spaces'!W749,Industry!$A$1:$B$9,2,FALSE)</f>
        <v>4</v>
      </c>
    </row>
    <row r="750" spans="1:18" ht="37.5" customHeight="1" thickBot="1" x14ac:dyDescent="0.4">
      <c r="A750" s="7">
        <f>IF('Data 1Q Ahead Without Spaces'!A750='Data 1Q Ahead Without Spaces'!A749,A749,A749+1)</f>
        <v>19</v>
      </c>
      <c r="B750" s="2">
        <v>1.39</v>
      </c>
      <c r="C750" s="2">
        <v>1.93</v>
      </c>
      <c r="D750" s="2">
        <v>1.8</v>
      </c>
      <c r="E750" s="2">
        <v>7.2</v>
      </c>
      <c r="F750" s="2">
        <v>4.33</v>
      </c>
      <c r="G750" s="2">
        <v>4.3600000000000003</v>
      </c>
      <c r="H750" s="2">
        <v>167</v>
      </c>
      <c r="I750" s="2">
        <v>38.83</v>
      </c>
      <c r="J750" s="2">
        <v>64.040000000000006</v>
      </c>
      <c r="K750" s="2">
        <v>38</v>
      </c>
      <c r="L750" s="4">
        <v>24.87</v>
      </c>
      <c r="M750" s="7">
        <v>68.53</v>
      </c>
      <c r="N750" s="4">
        <v>40.659999999999997</v>
      </c>
      <c r="O750" s="4">
        <v>26.61</v>
      </c>
      <c r="P750" s="4">
        <f>IF('Data 1Q Ahead Without Spaces'!T750&lt;5,0,IF('Data 1Q Ahead Without Spaces'!T750&lt;8,1,IF('Data 1Q Ahead Without Spaces'!T750&lt;11,2,IF('Data 1Q Ahead Without Spaces'!T750&lt;14,3,4))))</f>
        <v>2</v>
      </c>
      <c r="Q750" s="7">
        <v>36514.879999999997</v>
      </c>
      <c r="R750" s="7">
        <f>VLOOKUP('Data 1Q Ahead Without Spaces'!W750,Industry!$A$1:$B$9,2,FALSE)</f>
        <v>4</v>
      </c>
    </row>
    <row r="751" spans="1:18" ht="37.5" customHeight="1" thickBot="1" x14ac:dyDescent="0.4">
      <c r="A751" s="7">
        <f>IF('Data 1Q Ahead Without Spaces'!A751='Data 1Q Ahead Without Spaces'!A750,A750,A750+1)</f>
        <v>19</v>
      </c>
      <c r="B751" s="2">
        <v>1.38</v>
      </c>
      <c r="C751" s="2">
        <v>2.02</v>
      </c>
      <c r="D751" s="2">
        <v>1.83</v>
      </c>
      <c r="E751" s="2">
        <v>15.68</v>
      </c>
      <c r="F751" s="2">
        <v>12.13</v>
      </c>
      <c r="G751" s="2">
        <v>12.68</v>
      </c>
      <c r="H751" s="2">
        <v>161</v>
      </c>
      <c r="I751" s="2">
        <v>41.35</v>
      </c>
      <c r="J751" s="2">
        <v>60.95</v>
      </c>
      <c r="K751" s="2">
        <v>37.49</v>
      </c>
      <c r="L751" s="4">
        <v>25.2</v>
      </c>
      <c r="M751" s="7">
        <v>62.56</v>
      </c>
      <c r="N751" s="4">
        <v>38.479999999999997</v>
      </c>
      <c r="O751" s="4">
        <v>25.87</v>
      </c>
      <c r="P751" s="4">
        <f>IF('Data 1Q Ahead Without Spaces'!T751&lt;5,0,IF('Data 1Q Ahead Without Spaces'!T751&lt;8,1,IF('Data 1Q Ahead Without Spaces'!T751&lt;11,2,IF('Data 1Q Ahead Without Spaces'!T751&lt;14,3,4))))</f>
        <v>2</v>
      </c>
      <c r="Q751" s="7">
        <v>43886.31</v>
      </c>
      <c r="R751" s="7">
        <f>VLOOKUP('Data 1Q Ahead Without Spaces'!W751,Industry!$A$1:$B$9,2,FALSE)</f>
        <v>4</v>
      </c>
    </row>
    <row r="752" spans="1:18" ht="37.5" customHeight="1" thickBot="1" x14ac:dyDescent="0.4">
      <c r="A752" s="7">
        <f>IF('Data 1Q Ahead Without Spaces'!A752='Data 1Q Ahead Without Spaces'!A751,A751,A751+1)</f>
        <v>19</v>
      </c>
      <c r="B752" s="2">
        <v>1.45</v>
      </c>
      <c r="C752" s="2">
        <v>2.13</v>
      </c>
      <c r="D752" s="2">
        <v>1.96</v>
      </c>
      <c r="E752" s="2">
        <v>11.46</v>
      </c>
      <c r="F752" s="2">
        <v>8.32</v>
      </c>
      <c r="G752" s="2">
        <v>8.43</v>
      </c>
      <c r="H752" s="2">
        <v>157</v>
      </c>
      <c r="I752" s="2">
        <v>41.66</v>
      </c>
      <c r="J752" s="2">
        <v>56.28</v>
      </c>
      <c r="K752" s="2">
        <v>34.78</v>
      </c>
      <c r="L752" s="4">
        <v>23.44</v>
      </c>
      <c r="M752" s="7">
        <v>61.8</v>
      </c>
      <c r="N752" s="4">
        <v>38.200000000000003</v>
      </c>
      <c r="O752" s="4">
        <v>25.74</v>
      </c>
      <c r="P752" s="4">
        <f>IF('Data 1Q Ahead Without Spaces'!T752&lt;5,0,IF('Data 1Q Ahead Without Spaces'!T752&lt;8,1,IF('Data 1Q Ahead Without Spaces'!T752&lt;11,2,IF('Data 1Q Ahead Without Spaces'!T752&lt;14,3,4))))</f>
        <v>2</v>
      </c>
      <c r="Q752" s="7">
        <v>44201.760000000002</v>
      </c>
      <c r="R752" s="7">
        <f>VLOOKUP('Data 1Q Ahead Without Spaces'!W752,Industry!$A$1:$B$9,2,FALSE)</f>
        <v>4</v>
      </c>
    </row>
    <row r="753" spans="1:18" ht="37.5" customHeight="1" thickBot="1" x14ac:dyDescent="0.4">
      <c r="A753" s="7">
        <f>IF('Data 1Q Ahead Without Spaces'!A753='Data 1Q Ahead Without Spaces'!A752,A752,A752+1)</f>
        <v>19</v>
      </c>
      <c r="B753" s="2">
        <v>1.74</v>
      </c>
      <c r="C753" s="2">
        <v>2.62</v>
      </c>
      <c r="D753" s="2">
        <v>2.5</v>
      </c>
      <c r="E753" s="2">
        <v>5.29</v>
      </c>
      <c r="F753" s="2">
        <v>2.11</v>
      </c>
      <c r="G753" s="2">
        <v>1.91</v>
      </c>
      <c r="H753" s="2">
        <v>139</v>
      </c>
      <c r="I753" s="2">
        <v>43.19</v>
      </c>
      <c r="J753" s="2">
        <v>54.38</v>
      </c>
      <c r="K753" s="2">
        <v>33.090000000000003</v>
      </c>
      <c r="L753" s="4">
        <v>23.48</v>
      </c>
      <c r="M753" s="7">
        <v>64.319999999999993</v>
      </c>
      <c r="N753" s="4">
        <v>39.14</v>
      </c>
      <c r="O753" s="4">
        <v>27.78</v>
      </c>
      <c r="P753" s="4">
        <f>IF('Data 1Q Ahead Without Spaces'!T753&lt;5,0,IF('Data 1Q Ahead Without Spaces'!T753&lt;8,1,IF('Data 1Q Ahead Without Spaces'!T753&lt;11,2,IF('Data 1Q Ahead Without Spaces'!T753&lt;14,3,4))))</f>
        <v>2</v>
      </c>
      <c r="Q753" s="7">
        <v>42678.09</v>
      </c>
      <c r="R753" s="7">
        <f>VLOOKUP('Data 1Q Ahead Without Spaces'!W753,Industry!$A$1:$B$9,2,FALSE)</f>
        <v>4</v>
      </c>
    </row>
    <row r="754" spans="1:18" ht="37.5" customHeight="1" thickBot="1" x14ac:dyDescent="0.4">
      <c r="A754" s="7">
        <f>IF('Data 1Q Ahead Without Spaces'!A754='Data 1Q Ahead Without Spaces'!A753,A753,A753+1)</f>
        <v>19</v>
      </c>
      <c r="B754" s="2">
        <v>1.42</v>
      </c>
      <c r="C754" s="2">
        <v>2.48</v>
      </c>
      <c r="D754" s="2">
        <v>2</v>
      </c>
      <c r="E754" s="2">
        <v>7.96</v>
      </c>
      <c r="F754" s="2">
        <v>6.97</v>
      </c>
      <c r="G754" s="2">
        <v>5.44</v>
      </c>
      <c r="H754" s="2">
        <v>180</v>
      </c>
      <c r="I754" s="2">
        <v>41.11</v>
      </c>
      <c r="J754" s="2">
        <v>53.72</v>
      </c>
      <c r="K754" s="2">
        <v>32.85</v>
      </c>
      <c r="L754" s="4">
        <v>22.09</v>
      </c>
      <c r="M754" s="7">
        <v>63.55</v>
      </c>
      <c r="N754" s="4">
        <v>38.86</v>
      </c>
      <c r="O754" s="4">
        <v>26.13</v>
      </c>
      <c r="P754" s="4">
        <f>IF('Data 1Q Ahead Without Spaces'!T754&lt;5,0,IF('Data 1Q Ahead Without Spaces'!T754&lt;8,1,IF('Data 1Q Ahead Without Spaces'!T754&lt;11,2,IF('Data 1Q Ahead Without Spaces'!T754&lt;14,3,4))))</f>
        <v>2</v>
      </c>
      <c r="Q754" s="7">
        <v>47560.98</v>
      </c>
      <c r="R754" s="7">
        <f>VLOOKUP('Data 1Q Ahead Without Spaces'!W754,Industry!$A$1:$B$9,2,FALSE)</f>
        <v>4</v>
      </c>
    </row>
    <row r="755" spans="1:18" ht="37.5" customHeight="1" thickBot="1" x14ac:dyDescent="0.4">
      <c r="A755" s="7">
        <f>IF('Data 1Q Ahead Without Spaces'!A755='Data 1Q Ahead Without Spaces'!A754,A754,A754+1)</f>
        <v>19</v>
      </c>
      <c r="B755" s="2">
        <v>1.33</v>
      </c>
      <c r="C755" s="2">
        <v>2.6</v>
      </c>
      <c r="D755" s="2">
        <v>1.89</v>
      </c>
      <c r="E755" s="2">
        <v>13.72</v>
      </c>
      <c r="F755" s="2">
        <v>12.56</v>
      </c>
      <c r="G755" s="2">
        <v>10.98</v>
      </c>
      <c r="H755" s="2">
        <v>167</v>
      </c>
      <c r="I755" s="2">
        <v>43.57</v>
      </c>
      <c r="J755" s="2">
        <v>50.4</v>
      </c>
      <c r="K755" s="2">
        <v>31.57</v>
      </c>
      <c r="L755" s="4">
        <v>21.96</v>
      </c>
      <c r="M755" s="7">
        <v>59.63</v>
      </c>
      <c r="N755" s="4">
        <v>37.35</v>
      </c>
      <c r="O755" s="4">
        <v>25.98</v>
      </c>
      <c r="P755" s="4">
        <f>IF('Data 1Q Ahead Without Spaces'!T755&lt;5,0,IF('Data 1Q Ahead Without Spaces'!T755&lt;8,1,IF('Data 1Q Ahead Without Spaces'!T755&lt;11,2,IF('Data 1Q Ahead Without Spaces'!T755&lt;14,3,4))))</f>
        <v>2</v>
      </c>
      <c r="Q755" s="7">
        <v>59397.78</v>
      </c>
      <c r="R755" s="7">
        <f>VLOOKUP('Data 1Q Ahead Without Spaces'!W755,Industry!$A$1:$B$9,2,FALSE)</f>
        <v>4</v>
      </c>
    </row>
    <row r="756" spans="1:18" ht="37.5" customHeight="1" thickBot="1" x14ac:dyDescent="0.4">
      <c r="A756" s="7">
        <f>IF('Data 1Q Ahead Without Spaces'!A756='Data 1Q Ahead Without Spaces'!A755,A755,A755+1)</f>
        <v>19</v>
      </c>
      <c r="B756" s="2">
        <v>1.25</v>
      </c>
      <c r="C756" s="2">
        <v>2.4</v>
      </c>
      <c r="D756" s="2">
        <v>1.77</v>
      </c>
      <c r="E756" s="2">
        <v>10.210000000000001</v>
      </c>
      <c r="F756" s="2">
        <v>8.8800000000000008</v>
      </c>
      <c r="G756" s="2">
        <v>7.52</v>
      </c>
      <c r="H756" s="2">
        <v>168</v>
      </c>
      <c r="I756" s="2">
        <v>45.02</v>
      </c>
      <c r="J756" s="2">
        <v>44.66</v>
      </c>
      <c r="K756" s="2">
        <v>29.04</v>
      </c>
      <c r="L756" s="4">
        <v>20.11</v>
      </c>
      <c r="M756" s="7">
        <v>53.79</v>
      </c>
      <c r="N756" s="4">
        <v>34.979999999999997</v>
      </c>
      <c r="O756" s="4">
        <v>24.22</v>
      </c>
      <c r="P756" s="4">
        <f>IF('Data 1Q Ahead Without Spaces'!T756&lt;5,0,IF('Data 1Q Ahead Without Spaces'!T756&lt;8,1,IF('Data 1Q Ahead Without Spaces'!T756&lt;11,2,IF('Data 1Q Ahead Without Spaces'!T756&lt;14,3,4))))</f>
        <v>2</v>
      </c>
      <c r="Q756" s="7">
        <v>47497.66</v>
      </c>
      <c r="R756" s="7">
        <f>VLOOKUP('Data 1Q Ahead Without Spaces'!W756,Industry!$A$1:$B$9,2,FALSE)</f>
        <v>4</v>
      </c>
    </row>
    <row r="757" spans="1:18" ht="37.5" customHeight="1" thickBot="1" x14ac:dyDescent="0.4">
      <c r="A757" s="7">
        <f>IF('Data 1Q Ahead Without Spaces'!A757='Data 1Q Ahead Without Spaces'!A756,A756,A756+1)</f>
        <v>19</v>
      </c>
      <c r="B757" s="2">
        <v>1.25</v>
      </c>
      <c r="C757" s="2">
        <v>2.02</v>
      </c>
      <c r="D757" s="2">
        <v>1.72</v>
      </c>
      <c r="E757" s="2">
        <v>7.26</v>
      </c>
      <c r="F757" s="2">
        <v>4.7300000000000004</v>
      </c>
      <c r="G757" s="2">
        <v>4.5199999999999996</v>
      </c>
      <c r="H757" s="2">
        <v>161</v>
      </c>
      <c r="I757" s="2">
        <v>47.44</v>
      </c>
      <c r="J757" s="2">
        <v>44.67</v>
      </c>
      <c r="K757" s="2">
        <v>29.79</v>
      </c>
      <c r="L757" s="4">
        <v>21.19</v>
      </c>
      <c r="M757" s="7">
        <v>49.93</v>
      </c>
      <c r="N757" s="4">
        <v>33.299999999999997</v>
      </c>
      <c r="O757" s="4">
        <v>23.69</v>
      </c>
      <c r="P757" s="4">
        <f>IF('Data 1Q Ahead Without Spaces'!T757&lt;5,0,IF('Data 1Q Ahead Without Spaces'!T757&lt;8,1,IF('Data 1Q Ahead Without Spaces'!T757&lt;11,2,IF('Data 1Q Ahead Without Spaces'!T757&lt;14,3,4))))</f>
        <v>2</v>
      </c>
      <c r="Q757" s="7">
        <v>50737.8</v>
      </c>
      <c r="R757" s="7">
        <f>VLOOKUP('Data 1Q Ahead Without Spaces'!W757,Industry!$A$1:$B$9,2,FALSE)</f>
        <v>4</v>
      </c>
    </row>
    <row r="758" spans="1:18" ht="37.5" customHeight="1" thickBot="1" x14ac:dyDescent="0.4">
      <c r="A758" s="7">
        <f>IF('Data 1Q Ahead Without Spaces'!A758='Data 1Q Ahead Without Spaces'!A757,A757,A757+1)</f>
        <v>19</v>
      </c>
      <c r="B758" s="2">
        <v>1.05</v>
      </c>
      <c r="C758" s="2">
        <v>1.89</v>
      </c>
      <c r="D758" s="2">
        <v>1.41</v>
      </c>
      <c r="E758" s="2">
        <v>12.27</v>
      </c>
      <c r="F758" s="2">
        <v>11.02</v>
      </c>
      <c r="G758" s="2">
        <v>9.19</v>
      </c>
      <c r="H758" s="2">
        <v>142</v>
      </c>
      <c r="I758" s="2">
        <v>44.41</v>
      </c>
      <c r="J758" s="2">
        <v>39.630000000000003</v>
      </c>
      <c r="K758" s="2">
        <v>26.41</v>
      </c>
      <c r="L758" s="4">
        <v>17.600000000000001</v>
      </c>
      <c r="M758" s="7">
        <v>50.06</v>
      </c>
      <c r="N758" s="4">
        <v>33.36</v>
      </c>
      <c r="O758" s="4">
        <v>22.23</v>
      </c>
      <c r="P758" s="4">
        <f>IF('Data 1Q Ahead Without Spaces'!T758&lt;5,0,IF('Data 1Q Ahead Without Spaces'!T758&lt;8,1,IF('Data 1Q Ahead Without Spaces'!T758&lt;11,2,IF('Data 1Q Ahead Without Spaces'!T758&lt;14,3,4))))</f>
        <v>2</v>
      </c>
      <c r="Q758" s="7">
        <v>59564.1</v>
      </c>
      <c r="R758" s="7">
        <f>VLOOKUP('Data 1Q Ahead Without Spaces'!W758,Industry!$A$1:$B$9,2,FALSE)</f>
        <v>4</v>
      </c>
    </row>
    <row r="759" spans="1:18" ht="37.5" customHeight="1" thickBot="1" x14ac:dyDescent="0.4">
      <c r="A759" s="7">
        <f>IF('Data 1Q Ahead Without Spaces'!A759='Data 1Q Ahead Without Spaces'!A758,A758,A758+1)</f>
        <v>19</v>
      </c>
      <c r="B759" s="2">
        <v>1.04</v>
      </c>
      <c r="C759" s="2">
        <v>1.82</v>
      </c>
      <c r="D759" s="2">
        <v>1.38</v>
      </c>
      <c r="E759" s="2">
        <v>16.399999999999999</v>
      </c>
      <c r="F759" s="2">
        <v>14.72</v>
      </c>
      <c r="G759" s="2">
        <v>13.57</v>
      </c>
      <c r="H759" s="2">
        <v>151</v>
      </c>
      <c r="I759" s="2">
        <v>45.72</v>
      </c>
      <c r="J759" s="2">
        <v>39.74</v>
      </c>
      <c r="K759" s="2">
        <v>26.47</v>
      </c>
      <c r="L759" s="4">
        <v>18.170000000000002</v>
      </c>
      <c r="M759" s="7">
        <v>50.14</v>
      </c>
      <c r="N759" s="4">
        <v>33.39</v>
      </c>
      <c r="O759" s="4">
        <v>22.92</v>
      </c>
      <c r="P759" s="4">
        <f>IF('Data 1Q Ahead Without Spaces'!T759&lt;5,0,IF('Data 1Q Ahead Without Spaces'!T759&lt;8,1,IF('Data 1Q Ahead Without Spaces'!T759&lt;11,2,IF('Data 1Q Ahead Without Spaces'!T759&lt;14,3,4))))</f>
        <v>1</v>
      </c>
      <c r="Q759" s="7">
        <v>59365.7</v>
      </c>
      <c r="R759" s="7">
        <f>VLOOKUP('Data 1Q Ahead Without Spaces'!W759,Industry!$A$1:$B$9,2,FALSE)</f>
        <v>4</v>
      </c>
    </row>
    <row r="760" spans="1:18" ht="37.5" customHeight="1" thickBot="1" x14ac:dyDescent="0.4">
      <c r="A760" s="7">
        <f>IF('Data 1Q Ahead Without Spaces'!A760='Data 1Q Ahead Without Spaces'!A759,A759,A759+1)</f>
        <v>19</v>
      </c>
      <c r="B760" s="2">
        <v>1.1499999999999999</v>
      </c>
      <c r="C760" s="2">
        <v>1.77</v>
      </c>
      <c r="D760" s="2">
        <v>1.51</v>
      </c>
      <c r="E760" s="2">
        <v>12.84</v>
      </c>
      <c r="F760" s="2">
        <v>10.9</v>
      </c>
      <c r="G760" s="2">
        <v>9.92</v>
      </c>
      <c r="H760" s="2">
        <v>146</v>
      </c>
      <c r="I760" s="2">
        <v>45.79</v>
      </c>
      <c r="J760" s="2">
        <v>45.79</v>
      </c>
      <c r="K760" s="2">
        <v>30.29</v>
      </c>
      <c r="L760" s="4">
        <v>20.97</v>
      </c>
      <c r="M760" s="7">
        <v>51.14</v>
      </c>
      <c r="N760" s="4">
        <v>33.840000000000003</v>
      </c>
      <c r="O760" s="4">
        <v>23.42</v>
      </c>
      <c r="P760" s="4">
        <f>IF('Data 1Q Ahead Without Spaces'!T760&lt;5,0,IF('Data 1Q Ahead Without Spaces'!T760&lt;8,1,IF('Data 1Q Ahead Without Spaces'!T760&lt;11,2,IF('Data 1Q Ahead Without Spaces'!T760&lt;14,3,4))))</f>
        <v>1</v>
      </c>
      <c r="Q760" s="7">
        <v>54805.17</v>
      </c>
      <c r="R760" s="7">
        <f>VLOOKUP('Data 1Q Ahead Without Spaces'!W760,Industry!$A$1:$B$9,2,FALSE)</f>
        <v>4</v>
      </c>
    </row>
    <row r="761" spans="1:18" ht="37.5" customHeight="1" thickBot="1" x14ac:dyDescent="0.4">
      <c r="A761" s="7">
        <f>IF('Data 1Q Ahead Without Spaces'!A761='Data 1Q Ahead Without Spaces'!A760,A760,A760+1)</f>
        <v>19</v>
      </c>
      <c r="B761" s="2">
        <v>1.22</v>
      </c>
      <c r="C761" s="2">
        <v>1.67</v>
      </c>
      <c r="D761" s="2">
        <v>1.58</v>
      </c>
      <c r="E761" s="2">
        <v>16.079999999999998</v>
      </c>
      <c r="F761" s="2">
        <v>11.48</v>
      </c>
      <c r="G761" s="2">
        <v>11.4</v>
      </c>
      <c r="H761" s="2">
        <v>91</v>
      </c>
      <c r="I761" s="2">
        <v>47.08</v>
      </c>
      <c r="J761" s="2">
        <v>46.1</v>
      </c>
      <c r="K761" s="2">
        <v>30.4</v>
      </c>
      <c r="L761" s="4">
        <v>21.7</v>
      </c>
      <c r="M761" s="7">
        <v>51.61</v>
      </c>
      <c r="N761" s="4">
        <v>34.04</v>
      </c>
      <c r="O761" s="4">
        <v>24.3</v>
      </c>
      <c r="P761" s="4">
        <f>IF('Data 1Q Ahead Without Spaces'!T761&lt;5,0,IF('Data 1Q Ahead Without Spaces'!T761&lt;8,1,IF('Data 1Q Ahead Without Spaces'!T761&lt;11,2,IF('Data 1Q Ahead Without Spaces'!T761&lt;14,3,4))))</f>
        <v>1</v>
      </c>
      <c r="Q761" s="7">
        <v>55660.92</v>
      </c>
      <c r="R761" s="7">
        <f>VLOOKUP('Data 1Q Ahead Without Spaces'!W761,Industry!$A$1:$B$9,2,FALSE)</f>
        <v>4</v>
      </c>
    </row>
    <row r="762" spans="1:18" ht="37.5" customHeight="1" thickBot="1" x14ac:dyDescent="0.4">
      <c r="A762" s="7">
        <f>IF('Data 1Q Ahead Without Spaces'!A762='Data 1Q Ahead Without Spaces'!A761,A761,A761+1)</f>
        <v>19</v>
      </c>
      <c r="B762" s="2">
        <v>1.17</v>
      </c>
      <c r="C762" s="2">
        <v>1.81</v>
      </c>
      <c r="D762" s="2">
        <v>1.5</v>
      </c>
      <c r="E762" s="2">
        <v>13.09</v>
      </c>
      <c r="F762" s="2">
        <v>11.6</v>
      </c>
      <c r="G762" s="2">
        <v>10.09</v>
      </c>
      <c r="H762" s="2">
        <v>141</v>
      </c>
      <c r="I762" s="2">
        <v>42.52</v>
      </c>
      <c r="J762" s="2">
        <v>58.91</v>
      </c>
      <c r="K762" s="2">
        <v>37.020000000000003</v>
      </c>
      <c r="L762" s="4">
        <v>25.05</v>
      </c>
      <c r="M762" s="7">
        <v>59.14</v>
      </c>
      <c r="N762" s="4">
        <v>37.159999999999997</v>
      </c>
      <c r="O762" s="4">
        <v>25.15</v>
      </c>
      <c r="P762" s="4">
        <f>IF('Data 1Q Ahead Without Spaces'!T762&lt;5,0,IF('Data 1Q Ahead Without Spaces'!T762&lt;8,1,IF('Data 1Q Ahead Without Spaces'!T762&lt;11,2,IF('Data 1Q Ahead Without Spaces'!T762&lt;14,3,4))))</f>
        <v>1</v>
      </c>
      <c r="Q762" s="7">
        <v>68965.19</v>
      </c>
      <c r="R762" s="7">
        <f>VLOOKUP('Data 1Q Ahead Without Spaces'!W762,Industry!$A$1:$B$9,2,FALSE)</f>
        <v>4</v>
      </c>
    </row>
    <row r="763" spans="1:18" ht="37.5" customHeight="1" thickBot="1" x14ac:dyDescent="0.4">
      <c r="A763" s="7">
        <f>IF('Data 1Q Ahead Without Spaces'!A763='Data 1Q Ahead Without Spaces'!A762,A762,A762+1)</f>
        <v>19</v>
      </c>
      <c r="B763" s="2">
        <v>1.04</v>
      </c>
      <c r="C763" s="2">
        <v>1.74</v>
      </c>
      <c r="D763" s="2">
        <v>1.33</v>
      </c>
      <c r="E763" s="2">
        <v>18.25</v>
      </c>
      <c r="F763" s="2">
        <v>16.440000000000001</v>
      </c>
      <c r="G763" s="2">
        <v>15.4</v>
      </c>
      <c r="H763" s="2">
        <v>149</v>
      </c>
      <c r="I763" s="2">
        <v>43.13</v>
      </c>
      <c r="J763" s="2">
        <v>58.85</v>
      </c>
      <c r="K763" s="2">
        <v>36.99</v>
      </c>
      <c r="L763" s="4">
        <v>25.38</v>
      </c>
      <c r="M763" s="7">
        <v>59.1</v>
      </c>
      <c r="N763" s="4">
        <v>37.14</v>
      </c>
      <c r="O763" s="4">
        <v>25.49</v>
      </c>
      <c r="P763" s="4">
        <f>IF('Data 1Q Ahead Without Spaces'!T763&lt;5,0,IF('Data 1Q Ahead Without Spaces'!T763&lt;8,1,IF('Data 1Q Ahead Without Spaces'!T763&lt;11,2,IF('Data 1Q Ahead Without Spaces'!T763&lt;14,3,4))))</f>
        <v>1</v>
      </c>
      <c r="Q763" s="7">
        <v>79483.5</v>
      </c>
      <c r="R763" s="7">
        <f>VLOOKUP('Data 1Q Ahead Without Spaces'!W763,Industry!$A$1:$B$9,2,FALSE)</f>
        <v>4</v>
      </c>
    </row>
    <row r="764" spans="1:18" ht="37.5" customHeight="1" thickBot="1" x14ac:dyDescent="0.4">
      <c r="A764" s="7">
        <f>IF('Data 1Q Ahead Without Spaces'!A764='Data 1Q Ahead Without Spaces'!A763,A763,A763+1)</f>
        <v>19</v>
      </c>
      <c r="B764" s="2">
        <v>1.06</v>
      </c>
      <c r="C764" s="2">
        <v>1.69</v>
      </c>
      <c r="D764" s="2">
        <v>1.34</v>
      </c>
      <c r="E764" s="2">
        <v>12.54</v>
      </c>
      <c r="F764" s="2">
        <v>10.31</v>
      </c>
      <c r="G764" s="2">
        <v>9.9700000000000006</v>
      </c>
      <c r="H764" s="2">
        <v>162</v>
      </c>
      <c r="I764" s="2">
        <v>42.82</v>
      </c>
      <c r="J764" s="2">
        <v>60.44</v>
      </c>
      <c r="K764" s="2">
        <v>37.61</v>
      </c>
      <c r="L764" s="4">
        <v>25.88</v>
      </c>
      <c r="M764" s="7">
        <v>60.68</v>
      </c>
      <c r="N764" s="4">
        <v>37.770000000000003</v>
      </c>
      <c r="O764" s="4">
        <v>25.98</v>
      </c>
      <c r="P764" s="4">
        <f>IF('Data 1Q Ahead Without Spaces'!T764&lt;5,0,IF('Data 1Q Ahead Without Spaces'!T764&lt;8,1,IF('Data 1Q Ahead Without Spaces'!T764&lt;11,2,IF('Data 1Q Ahead Without Spaces'!T764&lt;14,3,4))))</f>
        <v>1</v>
      </c>
      <c r="Q764" s="7">
        <v>80940.97</v>
      </c>
      <c r="R764" s="7">
        <f>VLOOKUP('Data 1Q Ahead Without Spaces'!W764,Industry!$A$1:$B$9,2,FALSE)</f>
        <v>4</v>
      </c>
    </row>
    <row r="765" spans="1:18" ht="37.5" customHeight="1" thickBot="1" x14ac:dyDescent="0.4">
      <c r="A765" s="7">
        <f>IF('Data 1Q Ahead Without Spaces'!A765='Data 1Q Ahead Without Spaces'!A764,A764,A764+1)</f>
        <v>19</v>
      </c>
      <c r="B765" s="2">
        <v>1.05</v>
      </c>
      <c r="C765" s="2">
        <v>1.62</v>
      </c>
      <c r="D765" s="2">
        <v>1.32</v>
      </c>
      <c r="E765" s="2">
        <v>11.34</v>
      </c>
      <c r="F765" s="2">
        <v>8.6300000000000008</v>
      </c>
      <c r="G765" s="2">
        <v>8.64</v>
      </c>
      <c r="H765" s="2">
        <v>154</v>
      </c>
      <c r="I765" s="2">
        <v>44.17</v>
      </c>
      <c r="J765" s="2">
        <v>60.11</v>
      </c>
      <c r="K765" s="2">
        <v>37.5</v>
      </c>
      <c r="L765" s="4">
        <v>26.55</v>
      </c>
      <c r="M765" s="7">
        <v>60.27</v>
      </c>
      <c r="N765" s="4">
        <v>37.61</v>
      </c>
      <c r="O765" s="4">
        <v>26.63</v>
      </c>
      <c r="P765" s="4">
        <f>IF('Data 1Q Ahead Without Spaces'!T765&lt;5,0,IF('Data 1Q Ahead Without Spaces'!T765&lt;8,1,IF('Data 1Q Ahead Without Spaces'!T765&lt;11,2,IF('Data 1Q Ahead Without Spaces'!T765&lt;14,3,4))))</f>
        <v>1</v>
      </c>
      <c r="Q765" s="7">
        <v>89819.839999999997</v>
      </c>
      <c r="R765" s="7">
        <f>VLOOKUP('Data 1Q Ahead Without Spaces'!W765,Industry!$A$1:$B$9,2,FALSE)</f>
        <v>4</v>
      </c>
    </row>
    <row r="766" spans="1:18" ht="37.5" customHeight="1" thickBot="1" x14ac:dyDescent="0.4">
      <c r="A766" s="7">
        <f>IF('Data 1Q Ahead Without Spaces'!A766='Data 1Q Ahead Without Spaces'!A765,A765,A765+1)</f>
        <v>19</v>
      </c>
      <c r="B766" s="2">
        <v>0.89</v>
      </c>
      <c r="C766" s="2">
        <v>1.56</v>
      </c>
      <c r="D766" s="2">
        <v>1.1000000000000001</v>
      </c>
      <c r="E766" s="2">
        <v>13.62</v>
      </c>
      <c r="F766" s="2">
        <v>12.08</v>
      </c>
      <c r="G766" s="2">
        <v>10.99</v>
      </c>
      <c r="H766" s="2">
        <v>156</v>
      </c>
      <c r="I766" s="2">
        <v>41.51</v>
      </c>
      <c r="J766" s="2">
        <v>60.04</v>
      </c>
      <c r="K766" s="2">
        <v>37.47</v>
      </c>
      <c r="L766" s="4">
        <v>24.92</v>
      </c>
      <c r="M766" s="7">
        <v>60.22</v>
      </c>
      <c r="N766" s="4">
        <v>37.590000000000003</v>
      </c>
      <c r="O766" s="4">
        <v>25</v>
      </c>
      <c r="P766" s="4">
        <f>IF('Data 1Q Ahead Without Spaces'!T766&lt;5,0,IF('Data 1Q Ahead Without Spaces'!T766&lt;8,1,IF('Data 1Q Ahead Without Spaces'!T766&lt;11,2,IF('Data 1Q Ahead Without Spaces'!T766&lt;14,3,4))))</f>
        <v>1</v>
      </c>
      <c r="Q766" s="7">
        <v>99873.2</v>
      </c>
      <c r="R766" s="7">
        <f>VLOOKUP('Data 1Q Ahead Without Spaces'!W766,Industry!$A$1:$B$9,2,FALSE)</f>
        <v>4</v>
      </c>
    </row>
    <row r="767" spans="1:18" ht="37.5" customHeight="1" thickBot="1" x14ac:dyDescent="0.4">
      <c r="A767" s="7">
        <f>IF('Data 1Q Ahead Without Spaces'!A767='Data 1Q Ahead Without Spaces'!A766,A766,A766+1)</f>
        <v>19</v>
      </c>
      <c r="B767" s="2">
        <v>0.9</v>
      </c>
      <c r="C767" s="2">
        <v>1.49</v>
      </c>
      <c r="D767" s="2">
        <v>1.1100000000000001</v>
      </c>
      <c r="E767" s="2">
        <v>19.3</v>
      </c>
      <c r="F767" s="2">
        <v>17.22</v>
      </c>
      <c r="G767" s="2">
        <v>16.57</v>
      </c>
      <c r="H767" s="2">
        <v>155</v>
      </c>
      <c r="I767" s="2">
        <v>42</v>
      </c>
      <c r="J767" s="2">
        <v>61.08</v>
      </c>
      <c r="K767" s="2">
        <v>37.869999999999997</v>
      </c>
      <c r="L767" s="4">
        <v>25.66</v>
      </c>
      <c r="M767" s="7">
        <v>61.27</v>
      </c>
      <c r="N767" s="4">
        <v>37.99</v>
      </c>
      <c r="O767" s="4">
        <v>25.74</v>
      </c>
      <c r="P767" s="4">
        <f>IF('Data 1Q Ahead Without Spaces'!T767&lt;5,0,IF('Data 1Q Ahead Without Spaces'!T767&lt;8,1,IF('Data 1Q Ahead Without Spaces'!T767&lt;11,2,IF('Data 1Q Ahead Without Spaces'!T767&lt;14,3,4))))</f>
        <v>1</v>
      </c>
      <c r="Q767" s="7">
        <v>108055.56</v>
      </c>
      <c r="R767" s="7">
        <f>VLOOKUP('Data 1Q Ahead Without Spaces'!W767,Industry!$A$1:$B$9,2,FALSE)</f>
        <v>4</v>
      </c>
    </row>
    <row r="768" spans="1:18" ht="37.5" customHeight="1" thickBot="1" x14ac:dyDescent="0.4">
      <c r="A768" s="7">
        <f>IF('Data 1Q Ahead Without Spaces'!A768='Data 1Q Ahead Without Spaces'!A767,A767,A767+1)</f>
        <v>19</v>
      </c>
      <c r="B768" s="2">
        <v>0.92</v>
      </c>
      <c r="C768" s="2">
        <v>1.47</v>
      </c>
      <c r="D768" s="2">
        <v>1.1200000000000001</v>
      </c>
      <c r="E768" s="2">
        <v>13.92</v>
      </c>
      <c r="F768" s="2">
        <v>11.67</v>
      </c>
      <c r="G768" s="2">
        <v>11.18</v>
      </c>
      <c r="H768" s="2">
        <v>155</v>
      </c>
      <c r="I768" s="2">
        <v>42.58</v>
      </c>
      <c r="J768" s="2">
        <v>60.77</v>
      </c>
      <c r="K768" s="2">
        <v>37.75</v>
      </c>
      <c r="L768" s="4">
        <v>25.87</v>
      </c>
      <c r="M768" s="7">
        <v>60.96</v>
      </c>
      <c r="N768" s="4">
        <v>37.869999999999997</v>
      </c>
      <c r="O768" s="4">
        <v>25.95</v>
      </c>
      <c r="P768" s="4">
        <f>IF('Data 1Q Ahead Without Spaces'!T768&lt;5,0,IF('Data 1Q Ahead Without Spaces'!T768&lt;8,1,IF('Data 1Q Ahead Without Spaces'!T768&lt;11,2,IF('Data 1Q Ahead Without Spaces'!T768&lt;14,3,4))))</f>
        <v>1</v>
      </c>
      <c r="Q768" s="7">
        <v>115130.05</v>
      </c>
      <c r="R768" s="7">
        <f>VLOOKUP('Data 1Q Ahead Without Spaces'!W768,Industry!$A$1:$B$9,2,FALSE)</f>
        <v>4</v>
      </c>
    </row>
    <row r="769" spans="1:18" ht="37.5" customHeight="1" thickBot="1" x14ac:dyDescent="0.4">
      <c r="A769" s="7">
        <f>IF('Data 1Q Ahead Without Spaces'!A769='Data 1Q Ahead Without Spaces'!A768,A768,A768+1)</f>
        <v>19</v>
      </c>
      <c r="B769" s="2">
        <v>0.88</v>
      </c>
      <c r="C769" s="2">
        <v>1.39</v>
      </c>
      <c r="D769" s="2">
        <v>1.07</v>
      </c>
      <c r="E769" s="2">
        <v>13.11</v>
      </c>
      <c r="F769" s="2">
        <v>10.49</v>
      </c>
      <c r="G769" s="2">
        <v>10.54</v>
      </c>
      <c r="H769" s="2">
        <v>166</v>
      </c>
      <c r="I769" s="2">
        <v>43.27</v>
      </c>
      <c r="J769" s="2">
        <v>53.3</v>
      </c>
      <c r="K769" s="2">
        <v>33.159999999999997</v>
      </c>
      <c r="L769" s="4">
        <v>23.06</v>
      </c>
      <c r="M769" s="7">
        <v>60.73</v>
      </c>
      <c r="N769" s="4">
        <v>37.78</v>
      </c>
      <c r="O769" s="4">
        <v>26.28</v>
      </c>
      <c r="P769" s="4">
        <f>IF('Data 1Q Ahead Without Spaces'!T769&lt;5,0,IF('Data 1Q Ahead Without Spaces'!T769&lt;8,1,IF('Data 1Q Ahead Without Spaces'!T769&lt;11,2,IF('Data 1Q Ahead Without Spaces'!T769&lt;14,3,4))))</f>
        <v>1</v>
      </c>
      <c r="Q769" s="7">
        <v>108401.92</v>
      </c>
      <c r="R769" s="7">
        <f>VLOOKUP('Data 1Q Ahead Without Spaces'!W769,Industry!$A$1:$B$9,2,FALSE)</f>
        <v>4</v>
      </c>
    </row>
    <row r="770" spans="1:18" ht="37.5" customHeight="1" thickBot="1" x14ac:dyDescent="0.4">
      <c r="A770" s="7">
        <f>IF('Data 1Q Ahead Without Spaces'!A770='Data 1Q Ahead Without Spaces'!A769,A769,A769+1)</f>
        <v>19</v>
      </c>
      <c r="B770" s="2">
        <v>0.86</v>
      </c>
      <c r="C770" s="2">
        <v>1.57</v>
      </c>
      <c r="D770" s="2">
        <v>1.04</v>
      </c>
      <c r="E770" s="2">
        <v>15.42</v>
      </c>
      <c r="F770" s="2">
        <v>13.64</v>
      </c>
      <c r="G770" s="2">
        <v>12.77</v>
      </c>
      <c r="H770" s="2">
        <v>164</v>
      </c>
      <c r="I770" s="2">
        <v>37.090000000000003</v>
      </c>
      <c r="J770" s="2">
        <v>69.91</v>
      </c>
      <c r="K770" s="2">
        <v>39.270000000000003</v>
      </c>
      <c r="L770" s="4">
        <v>25.93</v>
      </c>
      <c r="M770" s="7">
        <v>78.03</v>
      </c>
      <c r="N770" s="4">
        <v>43.83</v>
      </c>
      <c r="O770" s="4">
        <v>28.94</v>
      </c>
      <c r="P770" s="4">
        <f>IF('Data 1Q Ahead Without Spaces'!T770&lt;5,0,IF('Data 1Q Ahead Without Spaces'!T770&lt;8,1,IF('Data 1Q Ahead Without Spaces'!T770&lt;11,2,IF('Data 1Q Ahead Without Spaces'!T770&lt;14,3,4))))</f>
        <v>1</v>
      </c>
      <c r="Q770" s="7">
        <v>106053</v>
      </c>
      <c r="R770" s="7">
        <f>VLOOKUP('Data 1Q Ahead Without Spaces'!W770,Industry!$A$1:$B$9,2,FALSE)</f>
        <v>4</v>
      </c>
    </row>
    <row r="771" spans="1:18" ht="37.5" customHeight="1" thickBot="1" x14ac:dyDescent="0.4">
      <c r="A771" s="7">
        <f>IF('Data 1Q Ahead Without Spaces'!A771='Data 1Q Ahead Without Spaces'!A770,A770,A770+1)</f>
        <v>19</v>
      </c>
      <c r="B771" s="2">
        <v>0.9</v>
      </c>
      <c r="C771" s="2">
        <v>1.48</v>
      </c>
      <c r="D771" s="2">
        <v>1.0900000000000001</v>
      </c>
      <c r="E771" s="2">
        <v>19.89</v>
      </c>
      <c r="F771" s="2">
        <v>18.04</v>
      </c>
      <c r="G771" s="2">
        <v>17.34</v>
      </c>
      <c r="H771" s="2">
        <v>174</v>
      </c>
      <c r="I771" s="2">
        <v>36.68</v>
      </c>
      <c r="J771" s="2">
        <v>73.98</v>
      </c>
      <c r="K771" s="2">
        <v>40.549999999999997</v>
      </c>
      <c r="L771" s="4">
        <v>27.14</v>
      </c>
      <c r="M771" s="7">
        <v>82.43</v>
      </c>
      <c r="N771" s="4">
        <v>45.18</v>
      </c>
      <c r="O771" s="4">
        <v>30.24</v>
      </c>
      <c r="P771" s="4">
        <f>IF('Data 1Q Ahead Without Spaces'!T771&lt;5,0,IF('Data 1Q Ahead Without Spaces'!T771&lt;8,1,IF('Data 1Q Ahead Without Spaces'!T771&lt;11,2,IF('Data 1Q Ahead Without Spaces'!T771&lt;14,3,4))))</f>
        <v>1</v>
      </c>
      <c r="Q771" s="7">
        <v>107647.92</v>
      </c>
      <c r="R771" s="7">
        <f>VLOOKUP('Data 1Q Ahead Without Spaces'!W771,Industry!$A$1:$B$9,2,FALSE)</f>
        <v>4</v>
      </c>
    </row>
    <row r="772" spans="1:18" ht="37.5" customHeight="1" thickBot="1" x14ac:dyDescent="0.4">
      <c r="A772" s="7">
        <f>IF('Data 1Q Ahead Without Spaces'!A772='Data 1Q Ahead Without Spaces'!A771,A771,A771+1)</f>
        <v>19</v>
      </c>
      <c r="B772" s="2">
        <v>1.02</v>
      </c>
      <c r="C772" s="2">
        <v>1.75</v>
      </c>
      <c r="D772" s="2">
        <v>1.22</v>
      </c>
      <c r="E772" s="2">
        <v>14.31</v>
      </c>
      <c r="F772" s="2">
        <v>12.33</v>
      </c>
      <c r="G772" s="2">
        <v>12.01</v>
      </c>
      <c r="H772" s="2">
        <v>191</v>
      </c>
      <c r="I772" s="2">
        <v>32.44</v>
      </c>
      <c r="J772" s="2">
        <v>103.36</v>
      </c>
      <c r="K772" s="2">
        <v>48.61</v>
      </c>
      <c r="L772" s="4">
        <v>33.53</v>
      </c>
      <c r="M772" s="7">
        <v>112.63</v>
      </c>
      <c r="N772" s="4">
        <v>52.97</v>
      </c>
      <c r="O772" s="4">
        <v>36.54</v>
      </c>
      <c r="P772" s="4">
        <f>IF('Data 1Q Ahead Without Spaces'!T772&lt;5,0,IF('Data 1Q Ahead Without Spaces'!T772&lt;8,1,IF('Data 1Q Ahead Without Spaces'!T772&lt;11,2,IF('Data 1Q Ahead Without Spaces'!T772&lt;14,3,4))))</f>
        <v>1</v>
      </c>
      <c r="Q772" s="7">
        <v>107343.5</v>
      </c>
      <c r="R772" s="7">
        <f>VLOOKUP('Data 1Q Ahead Without Spaces'!W772,Industry!$A$1:$B$9,2,FALSE)</f>
        <v>4</v>
      </c>
    </row>
    <row r="773" spans="1:18" ht="37.5" customHeight="1" thickBot="1" x14ac:dyDescent="0.4">
      <c r="A773" s="7">
        <f>IF('Data 1Q Ahead Without Spaces'!A773='Data 1Q Ahead Without Spaces'!A772,A772,A772+1)</f>
        <v>19</v>
      </c>
      <c r="B773" s="2">
        <v>1.17</v>
      </c>
      <c r="C773" s="2">
        <v>1.61</v>
      </c>
      <c r="D773" s="2">
        <v>1.4</v>
      </c>
      <c r="E773" s="2">
        <v>12.09</v>
      </c>
      <c r="F773" s="2">
        <v>9.76</v>
      </c>
      <c r="G773" s="2">
        <v>9.68</v>
      </c>
      <c r="H773" s="2">
        <v>182</v>
      </c>
      <c r="I773" s="2">
        <v>30.9</v>
      </c>
      <c r="J773" s="2">
        <v>117.32</v>
      </c>
      <c r="K773" s="2">
        <v>53.92</v>
      </c>
      <c r="L773" s="4">
        <v>36.26</v>
      </c>
      <c r="M773" s="7">
        <v>117.59</v>
      </c>
      <c r="N773" s="4">
        <v>54.04</v>
      </c>
      <c r="O773" s="4">
        <v>36.340000000000003</v>
      </c>
      <c r="P773" s="4">
        <f>IF('Data 1Q Ahead Without Spaces'!T773&lt;5,0,IF('Data 1Q Ahead Without Spaces'!T773&lt;8,1,IF('Data 1Q Ahead Without Spaces'!T773&lt;11,2,IF('Data 1Q Ahead Without Spaces'!T773&lt;14,3,4))))</f>
        <v>1</v>
      </c>
      <c r="Q773" s="7">
        <v>128531.36</v>
      </c>
      <c r="R773" s="7">
        <f>VLOOKUP('Data 1Q Ahead Without Spaces'!W773,Industry!$A$1:$B$9,2,FALSE)</f>
        <v>4</v>
      </c>
    </row>
    <row r="774" spans="1:18" ht="37.5" customHeight="1" thickBot="1" x14ac:dyDescent="0.4">
      <c r="A774" s="7">
        <f>IF('Data 1Q Ahead Without Spaces'!A774='Data 1Q Ahead Without Spaces'!A773,A773,A773+1)</f>
        <v>19</v>
      </c>
      <c r="B774" s="2">
        <v>1.1000000000000001</v>
      </c>
      <c r="C774" s="2">
        <v>1.58</v>
      </c>
      <c r="D774" s="2">
        <v>1.31</v>
      </c>
      <c r="E774" s="2">
        <v>14.26</v>
      </c>
      <c r="F774" s="2">
        <v>12.76</v>
      </c>
      <c r="G774" s="2">
        <v>11.92</v>
      </c>
      <c r="H774" s="2">
        <v>191</v>
      </c>
      <c r="I774" s="2">
        <v>28.49</v>
      </c>
      <c r="J774" s="2">
        <v>121.09</v>
      </c>
      <c r="K774" s="2">
        <v>54.7</v>
      </c>
      <c r="L774" s="4">
        <v>34.5</v>
      </c>
      <c r="M774" s="7">
        <v>121.37</v>
      </c>
      <c r="N774" s="4">
        <v>54.83</v>
      </c>
      <c r="O774" s="4">
        <v>34.58</v>
      </c>
      <c r="P774" s="4">
        <f>IF('Data 1Q Ahead Without Spaces'!T774&lt;5,0,IF('Data 1Q Ahead Without Spaces'!T774&lt;8,1,IF('Data 1Q Ahead Without Spaces'!T774&lt;11,2,IF('Data 1Q Ahead Without Spaces'!T774&lt;14,3,4))))</f>
        <v>1</v>
      </c>
      <c r="Q774" s="7">
        <v>136476.94</v>
      </c>
      <c r="R774" s="7">
        <f>VLOOKUP('Data 1Q Ahead Without Spaces'!W774,Industry!$A$1:$B$9,2,FALSE)</f>
        <v>4</v>
      </c>
    </row>
    <row r="775" spans="1:18" ht="37.5" customHeight="1" thickBot="1" x14ac:dyDescent="0.4">
      <c r="A775" s="7">
        <f>IF('Data 1Q Ahead Without Spaces'!A775='Data 1Q Ahead Without Spaces'!A774,A774,A774+1)</f>
        <v>19</v>
      </c>
      <c r="B775" s="2">
        <v>1.08</v>
      </c>
      <c r="C775" s="2">
        <v>1.71</v>
      </c>
      <c r="D775" s="2">
        <v>1.28</v>
      </c>
      <c r="E775" s="2">
        <v>18.739999999999998</v>
      </c>
      <c r="F775" s="2">
        <v>17.079999999999998</v>
      </c>
      <c r="G775" s="2">
        <v>16.579999999999998</v>
      </c>
      <c r="H775" s="2">
        <v>208</v>
      </c>
      <c r="I775" s="2">
        <v>26.35</v>
      </c>
      <c r="J775" s="2">
        <v>145.78</v>
      </c>
      <c r="K775" s="2">
        <v>59.24</v>
      </c>
      <c r="L775" s="4">
        <v>38.409999999999997</v>
      </c>
      <c r="M775" s="7">
        <v>146.08000000000001</v>
      </c>
      <c r="N775" s="4">
        <v>59.36</v>
      </c>
      <c r="O775" s="4">
        <v>38.49</v>
      </c>
      <c r="P775" s="4">
        <f>IF('Data 1Q Ahead Without Spaces'!T775&lt;5,0,IF('Data 1Q Ahead Without Spaces'!T775&lt;8,1,IF('Data 1Q Ahead Without Spaces'!T775&lt;11,2,IF('Data 1Q Ahead Without Spaces'!T775&lt;14,3,4))))</f>
        <v>1</v>
      </c>
      <c r="Q775" s="7">
        <v>142305.45000000001</v>
      </c>
      <c r="R775" s="7">
        <f>VLOOKUP('Data 1Q Ahead Without Spaces'!W775,Industry!$A$1:$B$9,2,FALSE)</f>
        <v>4</v>
      </c>
    </row>
    <row r="776" spans="1:18" ht="37.5" customHeight="1" thickBot="1" x14ac:dyDescent="0.4">
      <c r="A776" s="7">
        <f>IF('Data 1Q Ahead Without Spaces'!A776='Data 1Q Ahead Without Spaces'!A775,A775,A775+1)</f>
        <v>19</v>
      </c>
      <c r="B776" s="2">
        <v>1.23</v>
      </c>
      <c r="C776" s="2">
        <v>1.67</v>
      </c>
      <c r="D776" s="2">
        <v>1.45</v>
      </c>
      <c r="E776" s="2">
        <v>13.77</v>
      </c>
      <c r="F776" s="2">
        <v>12.08</v>
      </c>
      <c r="G776" s="2">
        <v>11.71</v>
      </c>
      <c r="H776" s="2">
        <v>218</v>
      </c>
      <c r="I776" s="2">
        <v>24.35</v>
      </c>
      <c r="J776" s="2">
        <v>165.11</v>
      </c>
      <c r="K776" s="2">
        <v>62.2</v>
      </c>
      <c r="L776" s="4">
        <v>40.21</v>
      </c>
      <c r="M776" s="7">
        <v>165.45</v>
      </c>
      <c r="N776" s="4">
        <v>62.33</v>
      </c>
      <c r="O776" s="4">
        <v>40.29</v>
      </c>
      <c r="P776" s="4">
        <f>IF('Data 1Q Ahead Without Spaces'!T776&lt;5,0,IF('Data 1Q Ahead Without Spaces'!T776&lt;8,1,IF('Data 1Q Ahead Without Spaces'!T776&lt;11,2,IF('Data 1Q Ahead Without Spaces'!T776&lt;14,3,4))))</f>
        <v>1</v>
      </c>
      <c r="Q776" s="7">
        <v>150266.51999999999</v>
      </c>
      <c r="R776" s="7">
        <f>VLOOKUP('Data 1Q Ahead Without Spaces'!W776,Industry!$A$1:$B$9,2,FALSE)</f>
        <v>4</v>
      </c>
    </row>
    <row r="777" spans="1:18" ht="37.5" customHeight="1" thickBot="1" x14ac:dyDescent="0.4">
      <c r="A777" s="7">
        <f>IF('Data 1Q Ahead Without Spaces'!A777='Data 1Q Ahead Without Spaces'!A776,A776,A776+1)</f>
        <v>19</v>
      </c>
      <c r="B777" s="2">
        <v>1.26</v>
      </c>
      <c r="C777" s="2">
        <v>1.64</v>
      </c>
      <c r="D777" s="2">
        <v>1.48</v>
      </c>
      <c r="E777" s="2">
        <v>12.36</v>
      </c>
      <c r="F777" s="2">
        <v>10.28</v>
      </c>
      <c r="G777" s="2">
        <v>10.29</v>
      </c>
      <c r="H777" s="2">
        <v>213</v>
      </c>
      <c r="I777" s="2">
        <v>23.34</v>
      </c>
      <c r="J777" s="2">
        <v>180.96</v>
      </c>
      <c r="K777" s="2">
        <v>63.61</v>
      </c>
      <c r="L777" s="4">
        <v>42.23</v>
      </c>
      <c r="M777" s="7">
        <v>184.48</v>
      </c>
      <c r="N777" s="4">
        <v>64.849999999999994</v>
      </c>
      <c r="O777" s="4">
        <v>43.05</v>
      </c>
      <c r="P777" s="4">
        <f>IF('Data 1Q Ahead Without Spaces'!T777&lt;5,0,IF('Data 1Q Ahead Without Spaces'!T777&lt;8,1,IF('Data 1Q Ahead Without Spaces'!T777&lt;11,2,IF('Data 1Q Ahead Without Spaces'!T777&lt;14,3,4))))</f>
        <v>1</v>
      </c>
      <c r="Q777" s="7">
        <v>156775.51999999999</v>
      </c>
      <c r="R777" s="7">
        <f>VLOOKUP('Data 1Q Ahead Without Spaces'!W777,Industry!$A$1:$B$9,2,FALSE)</f>
        <v>4</v>
      </c>
    </row>
    <row r="778" spans="1:18" ht="37.5" customHeight="1" thickBot="1" x14ac:dyDescent="0.4">
      <c r="A778" s="7">
        <f>IF('Data 1Q Ahead Without Spaces'!A778='Data 1Q Ahead Without Spaces'!A777,A777,A777+1)</f>
        <v>19</v>
      </c>
      <c r="B778" s="2">
        <v>1.1200000000000001</v>
      </c>
      <c r="C778" s="2">
        <v>1.56</v>
      </c>
      <c r="D778" s="2">
        <v>1.3</v>
      </c>
      <c r="E778" s="2">
        <v>15.49</v>
      </c>
      <c r="F778" s="2">
        <v>13.85</v>
      </c>
      <c r="G778" s="2">
        <v>13.18</v>
      </c>
      <c r="H778" s="2">
        <v>197</v>
      </c>
      <c r="I778" s="2">
        <v>21.65</v>
      </c>
      <c r="J778" s="2">
        <v>150.13</v>
      </c>
      <c r="K778" s="2">
        <v>52.99</v>
      </c>
      <c r="L778" s="4">
        <v>32.51</v>
      </c>
      <c r="M778" s="7">
        <v>183.31</v>
      </c>
      <c r="N778" s="4">
        <v>64.7</v>
      </c>
      <c r="O778" s="4">
        <v>39.69</v>
      </c>
      <c r="P778" s="4">
        <f>IF('Data 1Q Ahead Without Spaces'!T778&lt;5,0,IF('Data 1Q Ahead Without Spaces'!T778&lt;8,1,IF('Data 1Q Ahead Without Spaces'!T778&lt;11,2,IF('Data 1Q Ahead Without Spaces'!T778&lt;14,3,4))))</f>
        <v>1</v>
      </c>
      <c r="Q778" s="7">
        <v>157451.51999999999</v>
      </c>
      <c r="R778" s="7">
        <f>VLOOKUP('Data 1Q Ahead Without Spaces'!W778,Industry!$A$1:$B$9,2,FALSE)</f>
        <v>4</v>
      </c>
    </row>
    <row r="779" spans="1:18" ht="37.5" customHeight="1" thickBot="1" x14ac:dyDescent="0.4">
      <c r="A779" s="7">
        <f>IF('Data 1Q Ahead Without Spaces'!A779='Data 1Q Ahead Without Spaces'!A778,A778,A778+1)</f>
        <v>19</v>
      </c>
      <c r="B779" s="2">
        <v>1.1299999999999999</v>
      </c>
      <c r="C779" s="2">
        <v>1.76</v>
      </c>
      <c r="D779" s="2">
        <v>1.31</v>
      </c>
      <c r="E779" s="2">
        <v>17.63</v>
      </c>
      <c r="F779" s="2">
        <v>15.99</v>
      </c>
      <c r="G779" s="2">
        <v>15.65</v>
      </c>
      <c r="H779" s="2">
        <v>233</v>
      </c>
      <c r="I779" s="2">
        <v>19.72</v>
      </c>
      <c r="J779" s="2">
        <v>188.93</v>
      </c>
      <c r="K779" s="2">
        <v>58.25</v>
      </c>
      <c r="L779" s="4">
        <v>37.26</v>
      </c>
      <c r="M779" s="7">
        <v>224.33</v>
      </c>
      <c r="N779" s="4">
        <v>69.17</v>
      </c>
      <c r="O779" s="4">
        <v>44.24</v>
      </c>
      <c r="P779" s="4">
        <f>IF('Data 1Q Ahead Without Spaces'!T779&lt;5,0,IF('Data 1Q Ahead Without Spaces'!T779&lt;8,1,IF('Data 1Q Ahead Without Spaces'!T779&lt;11,2,IF('Data 1Q Ahead Without Spaces'!T779&lt;14,3,4))))</f>
        <v>1</v>
      </c>
      <c r="Q779" s="7">
        <v>166693.04999999999</v>
      </c>
      <c r="R779" s="7">
        <f>VLOOKUP('Data 1Q Ahead Without Spaces'!W779,Industry!$A$1:$B$9,2,FALSE)</f>
        <v>4</v>
      </c>
    </row>
    <row r="780" spans="1:18" ht="37.5" customHeight="1" thickBot="1" x14ac:dyDescent="0.4">
      <c r="A780" s="7">
        <f>IF('Data 1Q Ahead Without Spaces'!A780='Data 1Q Ahead Without Spaces'!A779,A779,A779+1)</f>
        <v>20</v>
      </c>
      <c r="B780" s="2">
        <v>-3.28</v>
      </c>
      <c r="C780" s="2">
        <v>0</v>
      </c>
      <c r="D780" s="2">
        <v>-4.5</v>
      </c>
      <c r="E780" s="2">
        <v>475</v>
      </c>
      <c r="F780" s="2">
        <v>449</v>
      </c>
      <c r="G780" s="2">
        <v>466.5</v>
      </c>
      <c r="H780" s="2">
        <v>0.2</v>
      </c>
      <c r="I780" s="2">
        <v>32.700000000000003</v>
      </c>
      <c r="J780" s="2">
        <v>0</v>
      </c>
      <c r="K780" s="2">
        <v>0</v>
      </c>
      <c r="L780" s="4">
        <v>0</v>
      </c>
      <c r="M780" s="7">
        <v>0</v>
      </c>
      <c r="N780" s="4">
        <v>0</v>
      </c>
      <c r="O780" s="4">
        <v>0</v>
      </c>
      <c r="P780" s="4">
        <f>IF('Data 1Q Ahead Without Spaces'!T780&lt;5,0,IF('Data 1Q Ahead Without Spaces'!T780&lt;8,1,IF('Data 1Q Ahead Without Spaces'!T780&lt;11,2,IF('Data 1Q Ahead Without Spaces'!T780&lt;14,3,4))))</f>
        <v>2</v>
      </c>
      <c r="Q780" s="7">
        <v>6121.08</v>
      </c>
      <c r="R780" s="7">
        <f>VLOOKUP('Data 1Q Ahead Without Spaces'!W780,Industry!$A$1:$B$9,2,FALSE)</f>
        <v>0</v>
      </c>
    </row>
    <row r="781" spans="1:18" ht="37.5" customHeight="1" thickBot="1" x14ac:dyDescent="0.4">
      <c r="A781" s="7">
        <f>IF('Data 1Q Ahead Without Spaces'!A781='Data 1Q Ahead Without Spaces'!A780,A780,A780+1)</f>
        <v>20</v>
      </c>
      <c r="B781" s="2">
        <v>-2.61</v>
      </c>
      <c r="C781" s="2">
        <v>0</v>
      </c>
      <c r="D781" s="2">
        <v>-3.74</v>
      </c>
      <c r="E781" s="2">
        <v>467.75</v>
      </c>
      <c r="F781" s="2">
        <v>427.5</v>
      </c>
      <c r="G781" s="2">
        <v>285.25</v>
      </c>
      <c r="H781" s="2">
        <v>0.4</v>
      </c>
      <c r="I781" s="2">
        <v>32.04</v>
      </c>
      <c r="J781" s="2">
        <v>0</v>
      </c>
      <c r="K781" s="2">
        <v>0</v>
      </c>
      <c r="L781" s="4">
        <v>0</v>
      </c>
      <c r="M781" s="7">
        <v>0</v>
      </c>
      <c r="N781" s="4">
        <v>0</v>
      </c>
      <c r="O781" s="4">
        <v>0</v>
      </c>
      <c r="P781" s="4">
        <f>IF('Data 1Q Ahead Without Spaces'!T781&lt;5,0,IF('Data 1Q Ahead Without Spaces'!T781&lt;8,1,IF('Data 1Q Ahead Without Spaces'!T781&lt;11,2,IF('Data 1Q Ahead Without Spaces'!T781&lt;14,3,4))))</f>
        <v>2</v>
      </c>
      <c r="Q781" s="7">
        <v>6871.3919999999998</v>
      </c>
      <c r="R781" s="7">
        <f>VLOOKUP('Data 1Q Ahead Without Spaces'!W781,Industry!$A$1:$B$9,2,FALSE)</f>
        <v>0</v>
      </c>
    </row>
    <row r="782" spans="1:18" ht="37.5" customHeight="1" thickBot="1" x14ac:dyDescent="0.4">
      <c r="A782" s="7">
        <f>IF('Data 1Q Ahead Without Spaces'!A782='Data 1Q Ahead Without Spaces'!A781,A781,A781+1)</f>
        <v>20</v>
      </c>
      <c r="B782" s="2">
        <v>-2.57</v>
      </c>
      <c r="C782" s="2">
        <v>0</v>
      </c>
      <c r="D782" s="2">
        <v>-3.61</v>
      </c>
      <c r="E782" s="2">
        <v>727</v>
      </c>
      <c r="F782" s="2">
        <v>676</v>
      </c>
      <c r="G782" s="2">
        <v>518</v>
      </c>
      <c r="H782" s="2">
        <v>0.2</v>
      </c>
      <c r="I782" s="2">
        <v>29.73</v>
      </c>
      <c r="J782" s="2">
        <v>0</v>
      </c>
      <c r="K782" s="2">
        <v>0</v>
      </c>
      <c r="L782" s="4">
        <v>0</v>
      </c>
      <c r="M782" s="7">
        <v>0</v>
      </c>
      <c r="N782" s="4">
        <v>0</v>
      </c>
      <c r="O782" s="4">
        <v>0</v>
      </c>
      <c r="P782" s="4">
        <f>IF('Data 1Q Ahead Without Spaces'!T782&lt;5,0,IF('Data 1Q Ahead Without Spaces'!T782&lt;8,1,IF('Data 1Q Ahead Without Spaces'!T782&lt;11,2,IF('Data 1Q Ahead Without Spaces'!T782&lt;14,3,4))))</f>
        <v>2</v>
      </c>
      <c r="Q782" s="7">
        <v>6198.3119999999999</v>
      </c>
      <c r="R782" s="7">
        <f>VLOOKUP('Data 1Q Ahead Without Spaces'!W782,Industry!$A$1:$B$9,2,FALSE)</f>
        <v>0</v>
      </c>
    </row>
    <row r="783" spans="1:18" ht="37.5" customHeight="1" thickBot="1" x14ac:dyDescent="0.4">
      <c r="A783" s="7">
        <f>IF('Data 1Q Ahead Without Spaces'!A783='Data 1Q Ahead Without Spaces'!A782,A782,A782+1)</f>
        <v>20</v>
      </c>
      <c r="B783" s="2">
        <v>-1.4</v>
      </c>
      <c r="C783" s="2">
        <v>0.94</v>
      </c>
      <c r="D783" s="2">
        <v>-2.1</v>
      </c>
      <c r="E783" s="2">
        <v>27.67</v>
      </c>
      <c r="F783" s="2">
        <v>23.71</v>
      </c>
      <c r="G783" s="2">
        <v>6.33</v>
      </c>
      <c r="H783" s="2">
        <v>2.1</v>
      </c>
      <c r="I783" s="2">
        <v>27.05</v>
      </c>
      <c r="J783" s="2">
        <v>31.38</v>
      </c>
      <c r="K783" s="2">
        <v>23.88</v>
      </c>
      <c r="L783" s="4">
        <v>8.49</v>
      </c>
      <c r="M783" s="7">
        <v>31.38</v>
      </c>
      <c r="N783" s="4">
        <v>23.88</v>
      </c>
      <c r="O783" s="4">
        <v>8.49</v>
      </c>
      <c r="P783" s="4">
        <f>IF('Data 1Q Ahead Without Spaces'!T783&lt;5,0,IF('Data 1Q Ahead Without Spaces'!T783&lt;8,1,IF('Data 1Q Ahead Without Spaces'!T783&lt;11,2,IF('Data 1Q Ahead Without Spaces'!T783&lt;14,3,4))))</f>
        <v>2</v>
      </c>
      <c r="Q783" s="7">
        <v>6840</v>
      </c>
      <c r="R783" s="7">
        <f>VLOOKUP('Data 1Q Ahead Without Spaces'!W783,Industry!$A$1:$B$9,2,FALSE)</f>
        <v>0</v>
      </c>
    </row>
    <row r="784" spans="1:18" ht="37.5" customHeight="1" thickBot="1" x14ac:dyDescent="0.4">
      <c r="A784" s="7">
        <f>IF('Data 1Q Ahead Without Spaces'!A784='Data 1Q Ahead Without Spaces'!A783,A783,A783+1)</f>
        <v>20</v>
      </c>
      <c r="B784" s="2">
        <v>-1.1299999999999999</v>
      </c>
      <c r="C784" s="2">
        <v>0.92</v>
      </c>
      <c r="D784" s="2">
        <v>-1.83</v>
      </c>
      <c r="E784" s="2">
        <v>26.03</v>
      </c>
      <c r="F784" s="2">
        <v>24.57</v>
      </c>
      <c r="G784" s="2">
        <v>18.190000000000001</v>
      </c>
      <c r="H784" s="2">
        <v>5.8</v>
      </c>
      <c r="I784" s="2">
        <v>26.42</v>
      </c>
      <c r="J784" s="2">
        <v>32.450000000000003</v>
      </c>
      <c r="K784" s="2">
        <v>24.5</v>
      </c>
      <c r="L784" s="4">
        <v>8.57</v>
      </c>
      <c r="M784" s="7">
        <v>32.450000000000003</v>
      </c>
      <c r="N784" s="4">
        <v>24.5</v>
      </c>
      <c r="O784" s="4">
        <v>8.57</v>
      </c>
      <c r="P784" s="4">
        <f>IF('Data 1Q Ahead Without Spaces'!T784&lt;5,0,IF('Data 1Q Ahead Without Spaces'!T784&lt;8,1,IF('Data 1Q Ahead Without Spaces'!T784&lt;11,2,IF('Data 1Q Ahead Without Spaces'!T784&lt;14,3,4))))</f>
        <v>2</v>
      </c>
      <c r="Q784" s="7">
        <v>5365.2619999999997</v>
      </c>
      <c r="R784" s="7">
        <f>VLOOKUP('Data 1Q Ahead Without Spaces'!W784,Industry!$A$1:$B$9,2,FALSE)</f>
        <v>0</v>
      </c>
    </row>
    <row r="785" spans="1:18" ht="37.5" customHeight="1" thickBot="1" x14ac:dyDescent="0.4">
      <c r="A785" s="7">
        <f>IF('Data 1Q Ahead Without Spaces'!A785='Data 1Q Ahead Without Spaces'!A784,A784,A784+1)</f>
        <v>20</v>
      </c>
      <c r="B785" s="2">
        <v>-1.23</v>
      </c>
      <c r="C785" s="2">
        <v>0.88</v>
      </c>
      <c r="D785" s="2">
        <v>-1.86</v>
      </c>
      <c r="E785" s="2">
        <v>29.98</v>
      </c>
      <c r="F785" s="2">
        <v>29.29</v>
      </c>
      <c r="G785" s="2">
        <v>22.19</v>
      </c>
      <c r="H785" s="2">
        <v>5.8</v>
      </c>
      <c r="I785" s="2">
        <v>26.91</v>
      </c>
      <c r="J785" s="2">
        <v>31.81</v>
      </c>
      <c r="K785" s="2">
        <v>24.14</v>
      </c>
      <c r="L785" s="4">
        <v>8.56</v>
      </c>
      <c r="M785" s="7">
        <v>31.81</v>
      </c>
      <c r="N785" s="4">
        <v>24.14</v>
      </c>
      <c r="O785" s="4">
        <v>8.56</v>
      </c>
      <c r="P785" s="4">
        <f>IF('Data 1Q Ahead Without Spaces'!T785&lt;5,0,IF('Data 1Q Ahead Without Spaces'!T785&lt;8,1,IF('Data 1Q Ahead Without Spaces'!T785&lt;11,2,IF('Data 1Q Ahead Without Spaces'!T785&lt;14,3,4))))</f>
        <v>2</v>
      </c>
      <c r="Q785" s="7">
        <v>4975.6589999999997</v>
      </c>
      <c r="R785" s="7">
        <f>VLOOKUP('Data 1Q Ahead Without Spaces'!W785,Industry!$A$1:$B$9,2,FALSE)</f>
        <v>0</v>
      </c>
    </row>
    <row r="786" spans="1:18" ht="37.5" customHeight="1" thickBot="1" x14ac:dyDescent="0.4">
      <c r="A786" s="7">
        <f>IF('Data 1Q Ahead Without Spaces'!A786='Data 1Q Ahead Without Spaces'!A785,A785,A785+1)</f>
        <v>20</v>
      </c>
      <c r="B786" s="2">
        <v>-1.42</v>
      </c>
      <c r="C786" s="2">
        <v>0.85</v>
      </c>
      <c r="D786" s="2">
        <v>-2.13</v>
      </c>
      <c r="E786" s="2">
        <v>50.79</v>
      </c>
      <c r="F786" s="2">
        <v>48.61</v>
      </c>
      <c r="G786" s="2">
        <v>36.450000000000003</v>
      </c>
      <c r="H786" s="2">
        <v>3.3</v>
      </c>
      <c r="I786" s="2">
        <v>28.36</v>
      </c>
      <c r="J786" s="2">
        <v>29.91</v>
      </c>
      <c r="K786" s="2">
        <v>23.02</v>
      </c>
      <c r="L786" s="4">
        <v>8.48</v>
      </c>
      <c r="M786" s="7">
        <v>29.91</v>
      </c>
      <c r="N786" s="4">
        <v>23.02</v>
      </c>
      <c r="O786" s="4">
        <v>8.48</v>
      </c>
      <c r="P786" s="4">
        <f>IF('Data 1Q Ahead Without Spaces'!T786&lt;5,0,IF('Data 1Q Ahead Without Spaces'!T786&lt;8,1,IF('Data 1Q Ahead Without Spaces'!T786&lt;11,2,IF('Data 1Q Ahead Without Spaces'!T786&lt;14,3,4))))</f>
        <v>2</v>
      </c>
      <c r="Q786" s="7">
        <v>6095.1</v>
      </c>
      <c r="R786" s="7">
        <f>VLOOKUP('Data 1Q Ahead Without Spaces'!W786,Industry!$A$1:$B$9,2,FALSE)</f>
        <v>0</v>
      </c>
    </row>
    <row r="787" spans="1:18" ht="37.5" customHeight="1" thickBot="1" x14ac:dyDescent="0.4">
      <c r="A787" s="7">
        <f>IF('Data 1Q Ahead Without Spaces'!A787='Data 1Q Ahead Without Spaces'!A786,A786,A786+1)</f>
        <v>20</v>
      </c>
      <c r="B787" s="2">
        <v>-1.4</v>
      </c>
      <c r="C787" s="2">
        <v>0.67</v>
      </c>
      <c r="D787" s="2">
        <v>-1.94</v>
      </c>
      <c r="E787" s="2">
        <v>27.45</v>
      </c>
      <c r="F787" s="2">
        <v>26.04</v>
      </c>
      <c r="G787" s="2">
        <v>19.670000000000002</v>
      </c>
      <c r="H787" s="2">
        <v>5.5</v>
      </c>
      <c r="I787" s="2">
        <v>31.24</v>
      </c>
      <c r="J787" s="2">
        <v>27.44</v>
      </c>
      <c r="K787" s="2">
        <v>21.53</v>
      </c>
      <c r="L787" s="4">
        <v>8.57</v>
      </c>
      <c r="M787" s="7">
        <v>27.44</v>
      </c>
      <c r="N787" s="4">
        <v>21.53</v>
      </c>
      <c r="O787" s="4">
        <v>8.57</v>
      </c>
      <c r="P787" s="4">
        <f>IF('Data 1Q Ahead Without Spaces'!T787&lt;5,0,IF('Data 1Q Ahead Without Spaces'!T787&lt;8,1,IF('Data 1Q Ahead Without Spaces'!T787&lt;11,2,IF('Data 1Q Ahead Without Spaces'!T787&lt;14,3,4))))</f>
        <v>2</v>
      </c>
      <c r="Q787" s="7">
        <v>6220.7389999999996</v>
      </c>
      <c r="R787" s="7">
        <f>VLOOKUP('Data 1Q Ahead Without Spaces'!W787,Industry!$A$1:$B$9,2,FALSE)</f>
        <v>0</v>
      </c>
    </row>
    <row r="788" spans="1:18" ht="37.5" customHeight="1" thickBot="1" x14ac:dyDescent="0.4">
      <c r="A788" s="7">
        <f>IF('Data 1Q Ahead Without Spaces'!A788='Data 1Q Ahead Without Spaces'!A787,A787,A787+1)</f>
        <v>20</v>
      </c>
      <c r="B788" s="2">
        <v>-1.35</v>
      </c>
      <c r="C788" s="2">
        <v>0.63</v>
      </c>
      <c r="D788" s="2">
        <v>-1.83</v>
      </c>
      <c r="E788" s="2">
        <v>33.36</v>
      </c>
      <c r="F788" s="2">
        <v>32.229999999999997</v>
      </c>
      <c r="G788" s="2">
        <v>25.43</v>
      </c>
      <c r="H788" s="2">
        <v>5.3</v>
      </c>
      <c r="I788" s="2">
        <v>32.69</v>
      </c>
      <c r="J788" s="2">
        <v>25.29</v>
      </c>
      <c r="K788" s="2">
        <v>20.190000000000001</v>
      </c>
      <c r="L788" s="4">
        <v>8.27</v>
      </c>
      <c r="M788" s="7">
        <v>25.29</v>
      </c>
      <c r="N788" s="4">
        <v>20.190000000000001</v>
      </c>
      <c r="O788" s="4">
        <v>8.27</v>
      </c>
      <c r="P788" s="4">
        <f>IF('Data 1Q Ahead Without Spaces'!T788&lt;5,0,IF('Data 1Q Ahead Without Spaces'!T788&lt;8,1,IF('Data 1Q Ahead Without Spaces'!T788&lt;11,2,IF('Data 1Q Ahead Without Spaces'!T788&lt;14,3,4))))</f>
        <v>2</v>
      </c>
      <c r="Q788" s="7">
        <v>6890.5079999999998</v>
      </c>
      <c r="R788" s="7">
        <f>VLOOKUP('Data 1Q Ahead Without Spaces'!W788,Industry!$A$1:$B$9,2,FALSE)</f>
        <v>0</v>
      </c>
    </row>
    <row r="789" spans="1:18" ht="37.5" customHeight="1" thickBot="1" x14ac:dyDescent="0.4">
      <c r="A789" s="7">
        <f>IF('Data 1Q Ahead Without Spaces'!A789='Data 1Q Ahead Without Spaces'!A788,A788,A788+1)</f>
        <v>20</v>
      </c>
      <c r="B789" s="2">
        <v>-1.26</v>
      </c>
      <c r="C789" s="2">
        <v>0.67</v>
      </c>
      <c r="D789" s="2">
        <v>-1.7</v>
      </c>
      <c r="E789" s="2">
        <v>37.67</v>
      </c>
      <c r="F789" s="2">
        <v>36.86</v>
      </c>
      <c r="G789" s="2">
        <v>28.94</v>
      </c>
      <c r="H789" s="2">
        <v>5.0999999999999996</v>
      </c>
      <c r="I789" s="2">
        <v>33.33</v>
      </c>
      <c r="J789" s="2">
        <v>26.13</v>
      </c>
      <c r="K789" s="2">
        <v>20.72</v>
      </c>
      <c r="L789" s="4">
        <v>8.7100000000000009</v>
      </c>
      <c r="M789" s="7">
        <v>26.13</v>
      </c>
      <c r="N789" s="4">
        <v>20.72</v>
      </c>
      <c r="O789" s="4">
        <v>8.7100000000000009</v>
      </c>
      <c r="P789" s="4">
        <f>IF('Data 1Q Ahead Without Spaces'!T789&lt;5,0,IF('Data 1Q Ahead Without Spaces'!T789&lt;8,1,IF('Data 1Q Ahead Without Spaces'!T789&lt;11,2,IF('Data 1Q Ahead Without Spaces'!T789&lt;14,3,4))))</f>
        <v>2</v>
      </c>
      <c r="Q789" s="7">
        <v>7326.27</v>
      </c>
      <c r="R789" s="7">
        <f>VLOOKUP('Data 1Q Ahead Without Spaces'!W789,Industry!$A$1:$B$9,2,FALSE)</f>
        <v>0</v>
      </c>
    </row>
    <row r="790" spans="1:18" ht="37.5" customHeight="1" thickBot="1" x14ac:dyDescent="0.4">
      <c r="A790" s="7">
        <f>IF('Data 1Q Ahead Without Spaces'!A790='Data 1Q Ahead Without Spaces'!A789,A789,A789+1)</f>
        <v>20</v>
      </c>
      <c r="B790" s="2">
        <v>-1.6</v>
      </c>
      <c r="C790" s="2">
        <v>0.67</v>
      </c>
      <c r="D790" s="2">
        <v>-2.16</v>
      </c>
      <c r="E790" s="2">
        <v>30</v>
      </c>
      <c r="F790" s="2">
        <v>29.22</v>
      </c>
      <c r="G790" s="2">
        <v>21.39</v>
      </c>
      <c r="H790" s="2">
        <v>5.4</v>
      </c>
      <c r="I790" s="2">
        <v>33.54</v>
      </c>
      <c r="J790" s="2">
        <v>24.57</v>
      </c>
      <c r="K790" s="2">
        <v>19.72</v>
      </c>
      <c r="L790" s="4">
        <v>8.24</v>
      </c>
      <c r="M790" s="7">
        <v>24.57</v>
      </c>
      <c r="N790" s="4">
        <v>19.72</v>
      </c>
      <c r="O790" s="4">
        <v>8.24</v>
      </c>
      <c r="P790" s="4">
        <f>IF('Data 1Q Ahead Without Spaces'!T790&lt;5,0,IF('Data 1Q Ahead Without Spaces'!T790&lt;8,1,IF('Data 1Q Ahead Without Spaces'!T790&lt;11,2,IF('Data 1Q Ahead Without Spaces'!T790&lt;14,3,4))))</f>
        <v>2</v>
      </c>
      <c r="Q790" s="7">
        <v>6912.2</v>
      </c>
      <c r="R790" s="7">
        <f>VLOOKUP('Data 1Q Ahead Without Spaces'!W790,Industry!$A$1:$B$9,2,FALSE)</f>
        <v>0</v>
      </c>
    </row>
    <row r="791" spans="1:18" ht="37.5" customHeight="1" thickBot="1" x14ac:dyDescent="0.4">
      <c r="A791" s="7">
        <f>IF('Data 1Q Ahead Without Spaces'!A791='Data 1Q Ahead Without Spaces'!A790,A790,A790+1)</f>
        <v>20</v>
      </c>
      <c r="B791" s="2">
        <v>-1.57</v>
      </c>
      <c r="C791" s="2">
        <v>0.69</v>
      </c>
      <c r="D791" s="2">
        <v>-2.12</v>
      </c>
      <c r="E791" s="2">
        <v>29.96</v>
      </c>
      <c r="F791" s="2">
        <v>28.98</v>
      </c>
      <c r="G791" s="2">
        <v>21.2</v>
      </c>
      <c r="H791" s="2">
        <v>5.0999999999999996</v>
      </c>
      <c r="I791" s="2">
        <v>34.06</v>
      </c>
      <c r="J791" s="2">
        <v>25.96</v>
      </c>
      <c r="K791" s="2">
        <v>20.61</v>
      </c>
      <c r="L791" s="4">
        <v>8.84</v>
      </c>
      <c r="M791" s="7">
        <v>25.96</v>
      </c>
      <c r="N791" s="4">
        <v>20.61</v>
      </c>
      <c r="O791" s="4">
        <v>8.84</v>
      </c>
      <c r="P791" s="4">
        <f>IF('Data 1Q Ahead Without Spaces'!T791&lt;5,0,IF('Data 1Q Ahead Without Spaces'!T791&lt;8,1,IF('Data 1Q Ahead Without Spaces'!T791&lt;11,2,IF('Data 1Q Ahead Without Spaces'!T791&lt;14,3,4))))</f>
        <v>2</v>
      </c>
      <c r="Q791" s="7">
        <v>6191.8440000000001</v>
      </c>
      <c r="R791" s="7">
        <f>VLOOKUP('Data 1Q Ahead Without Spaces'!W791,Industry!$A$1:$B$9,2,FALSE)</f>
        <v>0</v>
      </c>
    </row>
    <row r="792" spans="1:18" ht="37.5" customHeight="1" thickBot="1" x14ac:dyDescent="0.4">
      <c r="A792" s="7">
        <f>IF('Data 1Q Ahead Without Spaces'!A792='Data 1Q Ahead Without Spaces'!A791,A791,A791+1)</f>
        <v>20</v>
      </c>
      <c r="B792" s="2">
        <v>-1.62</v>
      </c>
      <c r="C792" s="2">
        <v>0.67</v>
      </c>
      <c r="D792" s="2">
        <v>-2.2000000000000002</v>
      </c>
      <c r="E792" s="2">
        <v>40.770000000000003</v>
      </c>
      <c r="F792" s="2">
        <v>39.04</v>
      </c>
      <c r="G792" s="2">
        <v>30.53</v>
      </c>
      <c r="H792" s="2">
        <v>4.7</v>
      </c>
      <c r="I792" s="2">
        <v>36.47</v>
      </c>
      <c r="J792" s="2">
        <v>23.49</v>
      </c>
      <c r="K792" s="2">
        <v>19.02</v>
      </c>
      <c r="L792" s="4">
        <v>8.57</v>
      </c>
      <c r="M792" s="7">
        <v>23.49</v>
      </c>
      <c r="N792" s="4">
        <v>19.02</v>
      </c>
      <c r="O792" s="4">
        <v>8.57</v>
      </c>
      <c r="P792" s="4">
        <f>IF('Data 1Q Ahead Without Spaces'!T792&lt;5,0,IF('Data 1Q Ahead Without Spaces'!T792&lt;8,1,IF('Data 1Q Ahead Without Spaces'!T792&lt;11,2,IF('Data 1Q Ahead Without Spaces'!T792&lt;14,3,4))))</f>
        <v>2</v>
      </c>
      <c r="Q792" s="7">
        <v>7205.44</v>
      </c>
      <c r="R792" s="7">
        <f>VLOOKUP('Data 1Q Ahead Without Spaces'!W792,Industry!$A$1:$B$9,2,FALSE)</f>
        <v>0</v>
      </c>
    </row>
    <row r="793" spans="1:18" ht="37.5" customHeight="1" thickBot="1" x14ac:dyDescent="0.4">
      <c r="A793" s="7">
        <f>IF('Data 1Q Ahead Without Spaces'!A793='Data 1Q Ahead Without Spaces'!A792,A792,A792+1)</f>
        <v>20</v>
      </c>
      <c r="B793" s="2">
        <v>-1.75</v>
      </c>
      <c r="C793" s="2">
        <v>0.67</v>
      </c>
      <c r="D793" s="2">
        <v>-2.39</v>
      </c>
      <c r="E793" s="2">
        <v>38.1</v>
      </c>
      <c r="F793" s="2">
        <v>37.020000000000003</v>
      </c>
      <c r="G793" s="2">
        <v>28.45</v>
      </c>
      <c r="H793" s="2">
        <v>4.9000000000000004</v>
      </c>
      <c r="I793" s="2">
        <v>37.65</v>
      </c>
      <c r="J793" s="2">
        <v>20.97</v>
      </c>
      <c r="K793" s="2">
        <v>17.34</v>
      </c>
      <c r="L793" s="4">
        <v>7.9</v>
      </c>
      <c r="M793" s="7">
        <v>20.97</v>
      </c>
      <c r="N793" s="4">
        <v>17.34</v>
      </c>
      <c r="O793" s="4">
        <v>7.9</v>
      </c>
      <c r="P793" s="4">
        <f>IF('Data 1Q Ahead Without Spaces'!T793&lt;5,0,IF('Data 1Q Ahead Without Spaces'!T793&lt;8,1,IF('Data 1Q Ahead Without Spaces'!T793&lt;11,2,IF('Data 1Q Ahead Without Spaces'!T793&lt;14,3,4))))</f>
        <v>2</v>
      </c>
      <c r="Q793" s="7">
        <v>8433.3459999999995</v>
      </c>
      <c r="R793" s="7">
        <f>VLOOKUP('Data 1Q Ahead Without Spaces'!W793,Industry!$A$1:$B$9,2,FALSE)</f>
        <v>0</v>
      </c>
    </row>
    <row r="794" spans="1:18" ht="37.5" customHeight="1" thickBot="1" x14ac:dyDescent="0.4">
      <c r="A794" s="7">
        <f>IF('Data 1Q Ahead Without Spaces'!A794='Data 1Q Ahead Without Spaces'!A793,A793,A793+1)</f>
        <v>20</v>
      </c>
      <c r="B794" s="2">
        <v>-1.87</v>
      </c>
      <c r="C794" s="2">
        <v>0.63</v>
      </c>
      <c r="D794" s="2">
        <v>-2.54</v>
      </c>
      <c r="E794" s="2">
        <v>37.590000000000003</v>
      </c>
      <c r="F794" s="2">
        <v>36.880000000000003</v>
      </c>
      <c r="G794" s="2">
        <v>27.8</v>
      </c>
      <c r="H794" s="2">
        <v>5.0999999999999996</v>
      </c>
      <c r="I794" s="2">
        <v>37.07</v>
      </c>
      <c r="J794" s="2">
        <v>20.18</v>
      </c>
      <c r="K794" s="2">
        <v>16.79</v>
      </c>
      <c r="L794" s="4">
        <v>7.48</v>
      </c>
      <c r="M794" s="7">
        <v>20.18</v>
      </c>
      <c r="N794" s="4">
        <v>16.79</v>
      </c>
      <c r="O794" s="4">
        <v>7.48</v>
      </c>
      <c r="P794" s="4">
        <f>IF('Data 1Q Ahead Without Spaces'!T794&lt;5,0,IF('Data 1Q Ahead Without Spaces'!T794&lt;8,1,IF('Data 1Q Ahead Without Spaces'!T794&lt;11,2,IF('Data 1Q Ahead Without Spaces'!T794&lt;14,3,4))))</f>
        <v>2</v>
      </c>
      <c r="Q794" s="7">
        <v>8813.9279999999999</v>
      </c>
      <c r="R794" s="7">
        <f>VLOOKUP('Data 1Q Ahead Without Spaces'!W794,Industry!$A$1:$B$9,2,FALSE)</f>
        <v>0</v>
      </c>
    </row>
    <row r="795" spans="1:18" ht="37.5" customHeight="1" thickBot="1" x14ac:dyDescent="0.4">
      <c r="A795" s="7">
        <f>IF('Data 1Q Ahead Without Spaces'!A795='Data 1Q Ahead Without Spaces'!A794,A794,A794+1)</f>
        <v>20</v>
      </c>
      <c r="B795" s="2">
        <v>-1.73</v>
      </c>
      <c r="C795" s="2">
        <v>0.62</v>
      </c>
      <c r="D795" s="2">
        <v>-2.37</v>
      </c>
      <c r="E795" s="2">
        <v>30.65</v>
      </c>
      <c r="F795" s="2">
        <v>30.11</v>
      </c>
      <c r="G795" s="2">
        <v>20.93</v>
      </c>
      <c r="H795" s="2">
        <v>5.5</v>
      </c>
      <c r="I795" s="2">
        <v>36.81</v>
      </c>
      <c r="J795" s="2">
        <v>20.440000000000001</v>
      </c>
      <c r="K795" s="2">
        <v>16.97</v>
      </c>
      <c r="L795" s="4">
        <v>7.52</v>
      </c>
      <c r="M795" s="7">
        <v>20.440000000000001</v>
      </c>
      <c r="N795" s="4">
        <v>16.97</v>
      </c>
      <c r="O795" s="4">
        <v>7.52</v>
      </c>
      <c r="P795" s="4">
        <f>IF('Data 1Q Ahead Without Spaces'!T795&lt;5,0,IF('Data 1Q Ahead Without Spaces'!T795&lt;8,1,IF('Data 1Q Ahead Without Spaces'!T795&lt;11,2,IF('Data 1Q Ahead Without Spaces'!T795&lt;14,3,4))))</f>
        <v>2</v>
      </c>
      <c r="Q795" s="7">
        <v>9599.85</v>
      </c>
      <c r="R795" s="7">
        <f>VLOOKUP('Data 1Q Ahead Without Spaces'!W795,Industry!$A$1:$B$9,2,FALSE)</f>
        <v>0</v>
      </c>
    </row>
    <row r="796" spans="1:18" ht="37.5" customHeight="1" thickBot="1" x14ac:dyDescent="0.4">
      <c r="A796" s="7">
        <f>IF('Data 1Q Ahead Without Spaces'!A796='Data 1Q Ahead Without Spaces'!A795,A795,A795+1)</f>
        <v>20</v>
      </c>
      <c r="B796" s="2">
        <v>-1.51</v>
      </c>
      <c r="C796" s="2">
        <v>0.6</v>
      </c>
      <c r="D796" s="2">
        <v>-2.0699999999999998</v>
      </c>
      <c r="E796" s="2">
        <v>42.1</v>
      </c>
      <c r="F796" s="2">
        <v>40.75</v>
      </c>
      <c r="G796" s="2">
        <v>30.96</v>
      </c>
      <c r="H796" s="2">
        <v>5.2</v>
      </c>
      <c r="I796" s="2">
        <v>36.36</v>
      </c>
      <c r="J796" s="2">
        <v>22.12</v>
      </c>
      <c r="K796" s="2">
        <v>18.11</v>
      </c>
      <c r="L796" s="4">
        <v>8.0399999999999991</v>
      </c>
      <c r="M796" s="7">
        <v>22.12</v>
      </c>
      <c r="N796" s="4">
        <v>18.11</v>
      </c>
      <c r="O796" s="4">
        <v>8.0399999999999991</v>
      </c>
      <c r="P796" s="4">
        <f>IF('Data 1Q Ahead Without Spaces'!T796&lt;5,0,IF('Data 1Q Ahead Without Spaces'!T796&lt;8,1,IF('Data 1Q Ahead Without Spaces'!T796&lt;11,2,IF('Data 1Q Ahead Without Spaces'!T796&lt;14,3,4))))</f>
        <v>2</v>
      </c>
      <c r="Q796" s="7">
        <v>6578.3360000000002</v>
      </c>
      <c r="R796" s="7">
        <f>VLOOKUP('Data 1Q Ahead Without Spaces'!W796,Industry!$A$1:$B$9,2,FALSE)</f>
        <v>0</v>
      </c>
    </row>
    <row r="797" spans="1:18" ht="37.5" customHeight="1" thickBot="1" x14ac:dyDescent="0.4">
      <c r="A797" s="7">
        <f>IF('Data 1Q Ahead Without Spaces'!A797='Data 1Q Ahead Without Spaces'!A796,A796,A796+1)</f>
        <v>20</v>
      </c>
      <c r="B797" s="2">
        <v>-1.3</v>
      </c>
      <c r="C797" s="2">
        <v>0.56000000000000005</v>
      </c>
      <c r="D797" s="2">
        <v>-1.78</v>
      </c>
      <c r="E797" s="2">
        <v>47.11</v>
      </c>
      <c r="F797" s="2">
        <v>45.42</v>
      </c>
      <c r="G797" s="2">
        <v>35.96</v>
      </c>
      <c r="H797" s="2">
        <v>4.5</v>
      </c>
      <c r="I797" s="2">
        <v>35.840000000000003</v>
      </c>
      <c r="J797" s="2">
        <v>22.21</v>
      </c>
      <c r="K797" s="2">
        <v>18.170000000000002</v>
      </c>
      <c r="L797" s="4">
        <v>7.96</v>
      </c>
      <c r="M797" s="7">
        <v>22.21</v>
      </c>
      <c r="N797" s="4">
        <v>18.170000000000002</v>
      </c>
      <c r="O797" s="4">
        <v>7.96</v>
      </c>
      <c r="P797" s="4">
        <f>IF('Data 1Q Ahead Without Spaces'!T797&lt;5,0,IF('Data 1Q Ahead Without Spaces'!T797&lt;8,1,IF('Data 1Q Ahead Without Spaces'!T797&lt;11,2,IF('Data 1Q Ahead Without Spaces'!T797&lt;14,3,4))))</f>
        <v>2</v>
      </c>
      <c r="Q797" s="7">
        <v>5408.7</v>
      </c>
      <c r="R797" s="7">
        <f>VLOOKUP('Data 1Q Ahead Without Spaces'!W797,Industry!$A$1:$B$9,2,FALSE)</f>
        <v>0</v>
      </c>
    </row>
    <row r="798" spans="1:18" ht="37.5" customHeight="1" thickBot="1" x14ac:dyDescent="0.4">
      <c r="A798" s="7">
        <f>IF('Data 1Q Ahead Without Spaces'!A798='Data 1Q Ahead Without Spaces'!A797,A797,A797+1)</f>
        <v>20</v>
      </c>
      <c r="B798" s="2">
        <v>-0.99</v>
      </c>
      <c r="C798" s="2">
        <v>1.51</v>
      </c>
      <c r="D798" s="2">
        <v>-1.4</v>
      </c>
      <c r="E798" s="2">
        <v>20.86</v>
      </c>
      <c r="F798" s="2">
        <v>19.77</v>
      </c>
      <c r="G798" s="2">
        <v>13.09</v>
      </c>
      <c r="H798" s="2">
        <v>8.1</v>
      </c>
      <c r="I798" s="2">
        <v>29.84</v>
      </c>
      <c r="J798" s="2">
        <v>56.83</v>
      </c>
      <c r="K798" s="2">
        <v>36.24</v>
      </c>
      <c r="L798" s="4">
        <v>16.95</v>
      </c>
      <c r="M798" s="7">
        <v>56.83</v>
      </c>
      <c r="N798" s="4">
        <v>36.24</v>
      </c>
      <c r="O798" s="4">
        <v>16.95</v>
      </c>
      <c r="P798" s="4">
        <f>IF('Data 1Q Ahead Without Spaces'!T798&lt;5,0,IF('Data 1Q Ahead Without Spaces'!T798&lt;8,1,IF('Data 1Q Ahead Without Spaces'!T798&lt;11,2,IF('Data 1Q Ahead Without Spaces'!T798&lt;14,3,4))))</f>
        <v>2</v>
      </c>
      <c r="Q798" s="7">
        <v>6493.8720000000003</v>
      </c>
      <c r="R798" s="7">
        <f>VLOOKUP('Data 1Q Ahead Without Spaces'!W798,Industry!$A$1:$B$9,2,FALSE)</f>
        <v>0</v>
      </c>
    </row>
    <row r="799" spans="1:18" ht="37.5" customHeight="1" thickBot="1" x14ac:dyDescent="0.4">
      <c r="A799" s="7">
        <f>IF('Data 1Q Ahead Without Spaces'!A799='Data 1Q Ahead Without Spaces'!A798,A798,A798+1)</f>
        <v>20</v>
      </c>
      <c r="B799" s="2">
        <v>-1.07</v>
      </c>
      <c r="C799" s="2">
        <v>1.64</v>
      </c>
      <c r="D799" s="2">
        <v>-1.55</v>
      </c>
      <c r="E799" s="2">
        <v>12.92</v>
      </c>
      <c r="F799" s="2">
        <v>12.22</v>
      </c>
      <c r="G799" s="2">
        <v>7.25</v>
      </c>
      <c r="H799" s="2">
        <v>10.199999999999999</v>
      </c>
      <c r="I799" s="2">
        <v>29.24</v>
      </c>
      <c r="J799" s="2">
        <v>60.37</v>
      </c>
      <c r="K799" s="2">
        <v>37.64</v>
      </c>
      <c r="L799" s="4">
        <v>17.649999999999999</v>
      </c>
      <c r="M799" s="7">
        <v>60.37</v>
      </c>
      <c r="N799" s="4">
        <v>37.64</v>
      </c>
      <c r="O799" s="4">
        <v>17.649999999999999</v>
      </c>
      <c r="P799" s="4">
        <f>IF('Data 1Q Ahead Without Spaces'!T799&lt;5,0,IF('Data 1Q Ahead Without Spaces'!T799&lt;8,1,IF('Data 1Q Ahead Without Spaces'!T799&lt;11,2,IF('Data 1Q Ahead Without Spaces'!T799&lt;14,3,4))))</f>
        <v>2</v>
      </c>
      <c r="Q799" s="7">
        <v>6811.7280000000001</v>
      </c>
      <c r="R799" s="7">
        <f>VLOOKUP('Data 1Q Ahead Without Spaces'!W799,Industry!$A$1:$B$9,2,FALSE)</f>
        <v>0</v>
      </c>
    </row>
    <row r="800" spans="1:18" ht="37.5" customHeight="1" thickBot="1" x14ac:dyDescent="0.4">
      <c r="A800" s="7">
        <f>IF('Data 1Q Ahead Without Spaces'!A800='Data 1Q Ahead Without Spaces'!A799,A799,A799+1)</f>
        <v>20</v>
      </c>
      <c r="B800" s="2">
        <v>-0.87</v>
      </c>
      <c r="C800" s="2">
        <v>1.72</v>
      </c>
      <c r="D800" s="2">
        <v>-1.28</v>
      </c>
      <c r="E800" s="2">
        <v>18.489999999999998</v>
      </c>
      <c r="F800" s="2">
        <v>17.920000000000002</v>
      </c>
      <c r="G800" s="2">
        <v>13.02</v>
      </c>
      <c r="H800" s="2">
        <v>10.6</v>
      </c>
      <c r="I800" s="2">
        <v>29.13</v>
      </c>
      <c r="J800" s="2">
        <v>62.42</v>
      </c>
      <c r="K800" s="2">
        <v>38.43</v>
      </c>
      <c r="L800" s="4">
        <v>18.18</v>
      </c>
      <c r="M800" s="7">
        <v>62.42</v>
      </c>
      <c r="N800" s="4">
        <v>38.43</v>
      </c>
      <c r="O800" s="4">
        <v>18.18</v>
      </c>
      <c r="P800" s="4">
        <f>IF('Data 1Q Ahead Without Spaces'!T800&lt;5,0,IF('Data 1Q Ahead Without Spaces'!T800&lt;8,1,IF('Data 1Q Ahead Without Spaces'!T800&lt;11,2,IF('Data 1Q Ahead Without Spaces'!T800&lt;14,3,4))))</f>
        <v>2</v>
      </c>
      <c r="Q800" s="7">
        <v>6455.8440000000001</v>
      </c>
      <c r="R800" s="7">
        <f>VLOOKUP('Data 1Q Ahead Without Spaces'!W800,Industry!$A$1:$B$9,2,FALSE)</f>
        <v>0</v>
      </c>
    </row>
    <row r="801" spans="1:18" ht="37.5" customHeight="1" thickBot="1" x14ac:dyDescent="0.4">
      <c r="A801" s="7">
        <f>IF('Data 1Q Ahead Without Spaces'!A801='Data 1Q Ahead Without Spaces'!A800,A800,A800+1)</f>
        <v>20</v>
      </c>
      <c r="B801" s="2">
        <v>0.18</v>
      </c>
      <c r="C801" s="2">
        <v>2.81</v>
      </c>
      <c r="D801" s="2">
        <v>0.27</v>
      </c>
      <c r="E801" s="2">
        <v>16.13</v>
      </c>
      <c r="F801" s="2">
        <v>15.66</v>
      </c>
      <c r="G801" s="2">
        <v>11.62</v>
      </c>
      <c r="H801" s="2">
        <v>12.7</v>
      </c>
      <c r="I801" s="2">
        <v>15.71</v>
      </c>
      <c r="J801" s="2">
        <v>192.41</v>
      </c>
      <c r="K801" s="2">
        <v>65.8</v>
      </c>
      <c r="L801" s="4">
        <v>30.23</v>
      </c>
      <c r="M801" s="7">
        <v>192.41</v>
      </c>
      <c r="N801" s="4">
        <v>65.8</v>
      </c>
      <c r="O801" s="4">
        <v>30.23</v>
      </c>
      <c r="P801" s="4">
        <f>IF('Data 1Q Ahead Without Spaces'!T801&lt;5,0,IF('Data 1Q Ahead Without Spaces'!T801&lt;8,1,IF('Data 1Q Ahead Without Spaces'!T801&lt;11,2,IF('Data 1Q Ahead Without Spaces'!T801&lt;14,3,4))))</f>
        <v>4</v>
      </c>
      <c r="Q801" s="7">
        <v>5653.7740000000003</v>
      </c>
      <c r="R801" s="7">
        <f>VLOOKUP('Data 1Q Ahead Without Spaces'!W801,Industry!$A$1:$B$9,2,FALSE)</f>
        <v>0</v>
      </c>
    </row>
    <row r="802" spans="1:18" ht="37.5" customHeight="1" thickBot="1" x14ac:dyDescent="0.4">
      <c r="A802" s="7">
        <f>IF('Data 1Q Ahead Without Spaces'!A802='Data 1Q Ahead Without Spaces'!A801,A801,A801+1)</f>
        <v>20</v>
      </c>
      <c r="B802" s="2">
        <v>-0.28999999999999998</v>
      </c>
      <c r="C802" s="2">
        <v>2.81</v>
      </c>
      <c r="D802" s="2">
        <v>-0.44</v>
      </c>
      <c r="E802" s="2">
        <v>11.3</v>
      </c>
      <c r="F802" s="2">
        <v>10.94</v>
      </c>
      <c r="G802" s="2">
        <v>7.4</v>
      </c>
      <c r="H802" s="2">
        <v>14.3</v>
      </c>
      <c r="I802" s="2">
        <v>17.34</v>
      </c>
      <c r="J802" s="2">
        <v>159.56</v>
      </c>
      <c r="K802" s="2">
        <v>61.47</v>
      </c>
      <c r="L802" s="4">
        <v>27.67</v>
      </c>
      <c r="M802" s="7">
        <v>159.56</v>
      </c>
      <c r="N802" s="4">
        <v>61.47</v>
      </c>
      <c r="O802" s="4">
        <v>27.67</v>
      </c>
      <c r="P802" s="4">
        <f>IF('Data 1Q Ahead Without Spaces'!T802&lt;5,0,IF('Data 1Q Ahead Without Spaces'!T802&lt;8,1,IF('Data 1Q Ahead Without Spaces'!T802&lt;11,2,IF('Data 1Q Ahead Without Spaces'!T802&lt;14,3,4))))</f>
        <v>4</v>
      </c>
      <c r="Q802" s="7">
        <v>6666.8869999999997</v>
      </c>
      <c r="R802" s="7">
        <f>VLOOKUP('Data 1Q Ahead Without Spaces'!W802,Industry!$A$1:$B$9,2,FALSE)</f>
        <v>0</v>
      </c>
    </row>
    <row r="803" spans="1:18" ht="37.5" customHeight="1" thickBot="1" x14ac:dyDescent="0.4">
      <c r="A803" s="7">
        <f>IF('Data 1Q Ahead Without Spaces'!A803='Data 1Q Ahead Without Spaces'!A802,A802,A802+1)</f>
        <v>21</v>
      </c>
      <c r="B803" s="2">
        <v>4.59</v>
      </c>
      <c r="C803" s="2">
        <v>7.14</v>
      </c>
      <c r="D803" s="2">
        <v>7.11</v>
      </c>
      <c r="E803" s="2">
        <v>1.92</v>
      </c>
      <c r="F803" s="2">
        <v>1.88</v>
      </c>
      <c r="G803" s="2">
        <v>1.1399999999999999</v>
      </c>
      <c r="H803" s="2">
        <v>40.799999999999997</v>
      </c>
      <c r="I803" s="2">
        <v>5.35</v>
      </c>
      <c r="J803" s="2">
        <v>1053.24</v>
      </c>
      <c r="K803" s="2">
        <v>91.33</v>
      </c>
      <c r="L803" s="4">
        <v>56.36</v>
      </c>
      <c r="M803" s="7">
        <v>1053.24</v>
      </c>
      <c r="N803" s="4">
        <v>91.33</v>
      </c>
      <c r="O803" s="4">
        <v>56.36</v>
      </c>
      <c r="P803" s="4">
        <f>IF('Data 1Q Ahead Without Spaces'!T803&lt;5,0,IF('Data 1Q Ahead Without Spaces'!T803&lt;8,1,IF('Data 1Q Ahead Without Spaces'!T803&lt;11,2,IF('Data 1Q Ahead Without Spaces'!T803&lt;14,3,4))))</f>
        <v>4</v>
      </c>
      <c r="Q803" s="7">
        <v>420.42739999999998</v>
      </c>
      <c r="R803" s="7">
        <f>VLOOKUP('Data 1Q Ahead Without Spaces'!W803,Industry!$A$1:$B$9,2,FALSE)</f>
        <v>4</v>
      </c>
    </row>
    <row r="804" spans="1:18" ht="37.5" customHeight="1" thickBot="1" x14ac:dyDescent="0.4">
      <c r="A804" s="7">
        <f>IF('Data 1Q Ahead Without Spaces'!A804='Data 1Q Ahead Without Spaces'!A803,A803,A803+1)</f>
        <v>21</v>
      </c>
      <c r="B804" s="2">
        <v>4.38</v>
      </c>
      <c r="C804" s="2">
        <v>6.56</v>
      </c>
      <c r="D804" s="2">
        <v>6.54</v>
      </c>
      <c r="E804" s="2">
        <v>1.88</v>
      </c>
      <c r="F804" s="2">
        <v>1.8</v>
      </c>
      <c r="G804" s="2">
        <v>1.1499999999999999</v>
      </c>
      <c r="H804" s="2">
        <v>49.4</v>
      </c>
      <c r="I804" s="2">
        <v>5.67</v>
      </c>
      <c r="J804" s="2">
        <v>969.42</v>
      </c>
      <c r="K804" s="2">
        <v>90.65</v>
      </c>
      <c r="L804" s="4">
        <v>54.97</v>
      </c>
      <c r="M804" s="7">
        <v>969.42</v>
      </c>
      <c r="N804" s="4">
        <v>90.65</v>
      </c>
      <c r="O804" s="4">
        <v>54.97</v>
      </c>
      <c r="P804" s="4">
        <f>IF('Data 1Q Ahead Without Spaces'!T804&lt;5,0,IF('Data 1Q Ahead Without Spaces'!T804&lt;8,1,IF('Data 1Q Ahead Without Spaces'!T804&lt;11,2,IF('Data 1Q Ahead Without Spaces'!T804&lt;14,3,4))))</f>
        <v>4</v>
      </c>
      <c r="Q804" s="7">
        <v>308.24689999999998</v>
      </c>
      <c r="R804" s="7">
        <f>VLOOKUP('Data 1Q Ahead Without Spaces'!W804,Industry!$A$1:$B$9,2,FALSE)</f>
        <v>4</v>
      </c>
    </row>
    <row r="805" spans="1:18" ht="37.5" customHeight="1" thickBot="1" x14ac:dyDescent="0.4">
      <c r="A805" s="7">
        <f>IF('Data 1Q Ahead Without Spaces'!A805='Data 1Q Ahead Without Spaces'!A804,A804,A804+1)</f>
        <v>21</v>
      </c>
      <c r="B805" s="2">
        <v>4.5</v>
      </c>
      <c r="C805" s="2">
        <v>6.82</v>
      </c>
      <c r="D805" s="2">
        <v>6.81</v>
      </c>
      <c r="E805" s="2">
        <v>1.88</v>
      </c>
      <c r="F805" s="2">
        <v>1.79</v>
      </c>
      <c r="G805" s="2">
        <v>1.1399999999999999</v>
      </c>
      <c r="H805" s="2">
        <v>44</v>
      </c>
      <c r="I805" s="2">
        <v>6.19</v>
      </c>
      <c r="J805" s="2">
        <v>898.29</v>
      </c>
      <c r="K805" s="2">
        <v>89.98</v>
      </c>
      <c r="L805" s="4">
        <v>55.58</v>
      </c>
      <c r="M805" s="7">
        <v>898.29</v>
      </c>
      <c r="N805" s="4">
        <v>89.98</v>
      </c>
      <c r="O805" s="4">
        <v>55.58</v>
      </c>
      <c r="P805" s="4">
        <f>IF('Data 1Q Ahead Without Spaces'!T805&lt;5,0,IF('Data 1Q Ahead Without Spaces'!T805&lt;8,1,IF('Data 1Q Ahead Without Spaces'!T805&lt;11,2,IF('Data 1Q Ahead Without Spaces'!T805&lt;14,3,4))))</f>
        <v>4</v>
      </c>
      <c r="Q805" s="7">
        <v>328.45769999999999</v>
      </c>
      <c r="R805" s="7">
        <f>VLOOKUP('Data 1Q Ahead Without Spaces'!W805,Industry!$A$1:$B$9,2,FALSE)</f>
        <v>4</v>
      </c>
    </row>
    <row r="806" spans="1:18" ht="37.5" customHeight="1" thickBot="1" x14ac:dyDescent="0.4">
      <c r="A806" s="7">
        <f>IF('Data 1Q Ahead Without Spaces'!A806='Data 1Q Ahead Without Spaces'!A805,A805,A805+1)</f>
        <v>21</v>
      </c>
      <c r="B806" s="2">
        <v>4.53</v>
      </c>
      <c r="C806" s="2">
        <v>7.13</v>
      </c>
      <c r="D806" s="2">
        <v>7.06</v>
      </c>
      <c r="E806" s="2">
        <v>2.72</v>
      </c>
      <c r="F806" s="2">
        <v>2.57</v>
      </c>
      <c r="G806" s="2">
        <v>1.96</v>
      </c>
      <c r="H806" s="2">
        <v>43.4</v>
      </c>
      <c r="I806" s="2">
        <v>6.86</v>
      </c>
      <c r="J806" s="2">
        <v>789.49</v>
      </c>
      <c r="K806" s="2">
        <v>88.76</v>
      </c>
      <c r="L806" s="4">
        <v>54.13</v>
      </c>
      <c r="M806" s="7">
        <v>789.49</v>
      </c>
      <c r="N806" s="4">
        <v>88.76</v>
      </c>
      <c r="O806" s="4">
        <v>54.13</v>
      </c>
      <c r="P806" s="4">
        <f>IF('Data 1Q Ahead Without Spaces'!T806&lt;5,0,IF('Data 1Q Ahead Without Spaces'!T806&lt;8,1,IF('Data 1Q Ahead Without Spaces'!T806&lt;11,2,IF('Data 1Q Ahead Without Spaces'!T806&lt;14,3,4))))</f>
        <v>4</v>
      </c>
      <c r="Q806" s="7">
        <v>406.97449999999998</v>
      </c>
      <c r="R806" s="7">
        <f>VLOOKUP('Data 1Q Ahead Without Spaces'!W806,Industry!$A$1:$B$9,2,FALSE)</f>
        <v>4</v>
      </c>
    </row>
    <row r="807" spans="1:18" ht="37.5" customHeight="1" thickBot="1" x14ac:dyDescent="0.4">
      <c r="A807" s="7">
        <f>IF('Data 1Q Ahead Without Spaces'!A807='Data 1Q Ahead Without Spaces'!A806,A806,A806+1)</f>
        <v>21</v>
      </c>
      <c r="B807" s="2">
        <v>4.87</v>
      </c>
      <c r="C807" s="2">
        <v>7.93</v>
      </c>
      <c r="D807" s="2">
        <v>7.9</v>
      </c>
      <c r="E807" s="2">
        <v>1.26</v>
      </c>
      <c r="F807" s="2">
        <v>1.19</v>
      </c>
      <c r="G807" s="2">
        <v>0.5</v>
      </c>
      <c r="H807" s="2">
        <v>40.9</v>
      </c>
      <c r="I807" s="2">
        <v>7.24</v>
      </c>
      <c r="J807" s="2">
        <v>765.93</v>
      </c>
      <c r="K807" s="2">
        <v>88.45</v>
      </c>
      <c r="L807" s="4">
        <v>55.45</v>
      </c>
      <c r="M807" s="7">
        <v>765.93</v>
      </c>
      <c r="N807" s="4">
        <v>88.45</v>
      </c>
      <c r="O807" s="4">
        <v>55.45</v>
      </c>
      <c r="P807" s="4">
        <f>IF('Data 1Q Ahead Without Spaces'!T807&lt;5,0,IF('Data 1Q Ahead Without Spaces'!T807&lt;8,1,IF('Data 1Q Ahead Without Spaces'!T807&lt;11,2,IF('Data 1Q Ahead Without Spaces'!T807&lt;14,3,4))))</f>
        <v>4</v>
      </c>
      <c r="Q807" s="7">
        <v>308.70510000000002</v>
      </c>
      <c r="R807" s="7">
        <f>VLOOKUP('Data 1Q Ahead Without Spaces'!W807,Industry!$A$1:$B$9,2,FALSE)</f>
        <v>4</v>
      </c>
    </row>
    <row r="808" spans="1:18" ht="37.5" customHeight="1" thickBot="1" x14ac:dyDescent="0.4">
      <c r="A808" s="7">
        <f>IF('Data 1Q Ahead Without Spaces'!A808='Data 1Q Ahead Without Spaces'!A807,A807,A807+1)</f>
        <v>21</v>
      </c>
      <c r="B808" s="2">
        <v>4.75</v>
      </c>
      <c r="C808" s="2">
        <v>8.0500000000000007</v>
      </c>
      <c r="D808" s="2">
        <v>7.75</v>
      </c>
      <c r="E808" s="2">
        <v>1.69</v>
      </c>
      <c r="F808" s="2">
        <v>1.6</v>
      </c>
      <c r="G808" s="2">
        <v>1.01</v>
      </c>
      <c r="H808" s="2">
        <v>44.7</v>
      </c>
      <c r="I808" s="2">
        <v>6.66</v>
      </c>
      <c r="J808" s="2">
        <v>794.09</v>
      </c>
      <c r="K808" s="2">
        <v>88.82</v>
      </c>
      <c r="L808" s="4">
        <v>52.91</v>
      </c>
      <c r="M808" s="7">
        <v>794.09</v>
      </c>
      <c r="N808" s="4">
        <v>88.82</v>
      </c>
      <c r="O808" s="4">
        <v>52.91</v>
      </c>
      <c r="P808" s="4">
        <f>IF('Data 1Q Ahead Without Spaces'!T808&lt;5,0,IF('Data 1Q Ahead Without Spaces'!T808&lt;8,1,IF('Data 1Q Ahead Without Spaces'!T808&lt;11,2,IF('Data 1Q Ahead Without Spaces'!T808&lt;14,3,4))))</f>
        <v>4</v>
      </c>
      <c r="Q808" s="7">
        <v>223.85640000000001</v>
      </c>
      <c r="R808" s="7">
        <f>VLOOKUP('Data 1Q Ahead Without Spaces'!W808,Industry!$A$1:$B$9,2,FALSE)</f>
        <v>4</v>
      </c>
    </row>
    <row r="809" spans="1:18" ht="37.5" customHeight="1" thickBot="1" x14ac:dyDescent="0.4">
      <c r="A809" s="7">
        <f>IF('Data 1Q Ahead Without Spaces'!A809='Data 1Q Ahead Without Spaces'!A808,A808,A808+1)</f>
        <v>21</v>
      </c>
      <c r="B809" s="2">
        <v>4.9400000000000004</v>
      </c>
      <c r="C809" s="2">
        <v>8.17</v>
      </c>
      <c r="D809" s="2">
        <v>8.08</v>
      </c>
      <c r="E809" s="2">
        <v>1.78</v>
      </c>
      <c r="F809" s="2">
        <v>1.7</v>
      </c>
      <c r="G809" s="2">
        <v>1.08</v>
      </c>
      <c r="H809" s="2">
        <v>42.1</v>
      </c>
      <c r="I809" s="2">
        <v>7.2</v>
      </c>
      <c r="J809" s="2">
        <v>744.74</v>
      </c>
      <c r="K809" s="2">
        <v>88.16</v>
      </c>
      <c r="L809" s="4">
        <v>53.62</v>
      </c>
      <c r="M809" s="7">
        <v>744.74</v>
      </c>
      <c r="N809" s="4">
        <v>88.16</v>
      </c>
      <c r="O809" s="4">
        <v>53.62</v>
      </c>
      <c r="P809" s="4">
        <f>IF('Data 1Q Ahead Without Spaces'!T809&lt;5,0,IF('Data 1Q Ahead Without Spaces'!T809&lt;8,1,IF('Data 1Q Ahead Without Spaces'!T809&lt;11,2,IF('Data 1Q Ahead Without Spaces'!T809&lt;14,3,4))))</f>
        <v>4</v>
      </c>
      <c r="Q809" s="7">
        <v>113.5204</v>
      </c>
      <c r="R809" s="7">
        <f>VLOOKUP('Data 1Q Ahead Without Spaces'!W809,Industry!$A$1:$B$9,2,FALSE)</f>
        <v>4</v>
      </c>
    </row>
    <row r="810" spans="1:18" ht="37.5" customHeight="1" thickBot="1" x14ac:dyDescent="0.4">
      <c r="A810" s="7">
        <f>IF('Data 1Q Ahead Without Spaces'!A810='Data 1Q Ahead Without Spaces'!A809,A809,A809+1)</f>
        <v>21</v>
      </c>
      <c r="B810" s="2">
        <v>4.62</v>
      </c>
      <c r="C810" s="2">
        <v>7.84</v>
      </c>
      <c r="D810" s="2">
        <v>7.41</v>
      </c>
      <c r="E810" s="2">
        <v>3.2</v>
      </c>
      <c r="F810" s="2">
        <v>2.96</v>
      </c>
      <c r="G810" s="2">
        <v>2.39</v>
      </c>
      <c r="H810" s="2">
        <v>37.700000000000003</v>
      </c>
      <c r="I810" s="2">
        <v>5.76</v>
      </c>
      <c r="J810" s="2">
        <v>900.45</v>
      </c>
      <c r="K810" s="2">
        <v>90</v>
      </c>
      <c r="L810" s="4">
        <v>51.89</v>
      </c>
      <c r="M810" s="7">
        <v>900.45</v>
      </c>
      <c r="N810" s="4">
        <v>90</v>
      </c>
      <c r="O810" s="4">
        <v>51.89</v>
      </c>
      <c r="P810" s="4">
        <f>IF('Data 1Q Ahead Without Spaces'!T810&lt;5,0,IF('Data 1Q Ahead Without Spaces'!T810&lt;8,1,IF('Data 1Q Ahead Without Spaces'!T810&lt;11,2,IF('Data 1Q Ahead Without Spaces'!T810&lt;14,3,4))))</f>
        <v>4</v>
      </c>
      <c r="Q810" s="7">
        <v>202.41309999999999</v>
      </c>
      <c r="R810" s="7">
        <f>VLOOKUP('Data 1Q Ahead Without Spaces'!W810,Industry!$A$1:$B$9,2,FALSE)</f>
        <v>4</v>
      </c>
    </row>
    <row r="811" spans="1:18" ht="37.5" customHeight="1" thickBot="1" x14ac:dyDescent="0.4">
      <c r="A811" s="7">
        <f>IF('Data 1Q Ahead Without Spaces'!A811='Data 1Q Ahead Without Spaces'!A810,A810,A810+1)</f>
        <v>21</v>
      </c>
      <c r="B811" s="2">
        <v>4.6100000000000003</v>
      </c>
      <c r="C811" s="2">
        <v>7.4</v>
      </c>
      <c r="D811" s="2">
        <v>7.28</v>
      </c>
      <c r="E811" s="2">
        <v>1.38</v>
      </c>
      <c r="F811" s="2">
        <v>1.22</v>
      </c>
      <c r="G811" s="2">
        <v>0.66</v>
      </c>
      <c r="H811" s="2">
        <v>42.5</v>
      </c>
      <c r="I811" s="2">
        <v>5.95</v>
      </c>
      <c r="J811" s="2">
        <v>889.81</v>
      </c>
      <c r="K811" s="2">
        <v>89.9</v>
      </c>
      <c r="L811" s="4">
        <v>52.96</v>
      </c>
      <c r="M811" s="7">
        <v>889.81</v>
      </c>
      <c r="N811" s="4">
        <v>89.9</v>
      </c>
      <c r="O811" s="4">
        <v>52.96</v>
      </c>
      <c r="P811" s="4">
        <f>IF('Data 1Q Ahead Without Spaces'!T811&lt;5,0,IF('Data 1Q Ahead Without Spaces'!T811&lt;8,1,IF('Data 1Q Ahead Without Spaces'!T811&lt;11,2,IF('Data 1Q Ahead Without Spaces'!T811&lt;14,3,4))))</f>
        <v>4</v>
      </c>
      <c r="Q811" s="7">
        <v>247.7834</v>
      </c>
      <c r="R811" s="7">
        <f>VLOOKUP('Data 1Q Ahead Without Spaces'!W811,Industry!$A$1:$B$9,2,FALSE)</f>
        <v>4</v>
      </c>
    </row>
    <row r="812" spans="1:18" ht="37.5" customHeight="1" thickBot="1" x14ac:dyDescent="0.4">
      <c r="A812" s="7">
        <f>IF('Data 1Q Ahead Without Spaces'!A812='Data 1Q Ahead Without Spaces'!A811,A811,A811+1)</f>
        <v>21</v>
      </c>
      <c r="B812" s="2">
        <v>4.5</v>
      </c>
      <c r="C812" s="2">
        <v>7.33</v>
      </c>
      <c r="D812" s="2">
        <v>7.14</v>
      </c>
      <c r="E812" s="2">
        <v>2.41</v>
      </c>
      <c r="F812" s="2">
        <v>2.21</v>
      </c>
      <c r="G812" s="2">
        <v>1.4</v>
      </c>
      <c r="H812" s="2">
        <v>30.6</v>
      </c>
      <c r="I812" s="2">
        <v>6.92</v>
      </c>
      <c r="J812" s="2">
        <v>747.96</v>
      </c>
      <c r="K812" s="2">
        <v>88.21</v>
      </c>
      <c r="L812" s="4">
        <v>51.75</v>
      </c>
      <c r="M812" s="7">
        <v>747.96</v>
      </c>
      <c r="N812" s="4">
        <v>88.21</v>
      </c>
      <c r="O812" s="4">
        <v>51.75</v>
      </c>
      <c r="P812" s="4">
        <f>IF('Data 1Q Ahead Without Spaces'!T812&lt;5,0,IF('Data 1Q Ahead Without Spaces'!T812&lt;8,1,IF('Data 1Q Ahead Without Spaces'!T812&lt;11,2,IF('Data 1Q Ahead Without Spaces'!T812&lt;14,3,4))))</f>
        <v>4</v>
      </c>
      <c r="Q812" s="7">
        <v>186.05430000000001</v>
      </c>
      <c r="R812" s="7">
        <f>VLOOKUP('Data 1Q Ahead Without Spaces'!W812,Industry!$A$1:$B$9,2,FALSE)</f>
        <v>4</v>
      </c>
    </row>
    <row r="813" spans="1:18" ht="37.5" customHeight="1" thickBot="1" x14ac:dyDescent="0.4">
      <c r="A813" s="7">
        <f>IF('Data 1Q Ahead Without Spaces'!A813='Data 1Q Ahead Without Spaces'!A812,A812,A812+1)</f>
        <v>21</v>
      </c>
      <c r="B813" s="2">
        <v>4.74</v>
      </c>
      <c r="C813" s="2">
        <v>7.83</v>
      </c>
      <c r="D813" s="2">
        <v>7.74</v>
      </c>
      <c r="E813" s="2">
        <v>1.59</v>
      </c>
      <c r="F813" s="2">
        <v>1.44</v>
      </c>
      <c r="G813" s="2">
        <v>0.82</v>
      </c>
      <c r="H813" s="2">
        <v>39.700000000000003</v>
      </c>
      <c r="I813" s="2">
        <v>7.28</v>
      </c>
      <c r="J813" s="2">
        <v>720.7</v>
      </c>
      <c r="K813" s="2">
        <v>87.82</v>
      </c>
      <c r="L813" s="4">
        <v>52.45</v>
      </c>
      <c r="M813" s="7">
        <v>720.7</v>
      </c>
      <c r="N813" s="4">
        <v>87.82</v>
      </c>
      <c r="O813" s="4">
        <v>52.45</v>
      </c>
      <c r="P813" s="4">
        <f>IF('Data 1Q Ahead Without Spaces'!T813&lt;5,0,IF('Data 1Q Ahead Without Spaces'!T813&lt;8,1,IF('Data 1Q Ahead Without Spaces'!T813&lt;11,2,IF('Data 1Q Ahead Without Spaces'!T813&lt;14,3,4))))</f>
        <v>4</v>
      </c>
      <c r="Q813" s="7">
        <v>194.10990000000001</v>
      </c>
      <c r="R813" s="7">
        <f>VLOOKUP('Data 1Q Ahead Without Spaces'!W813,Industry!$A$1:$B$9,2,FALSE)</f>
        <v>4</v>
      </c>
    </row>
    <row r="814" spans="1:18" ht="37.5" customHeight="1" thickBot="1" x14ac:dyDescent="0.4">
      <c r="A814" s="7">
        <f>IF('Data 1Q Ahead Without Spaces'!A814='Data 1Q Ahead Without Spaces'!A813,A813,A813+1)</f>
        <v>21</v>
      </c>
      <c r="B814" s="2">
        <v>5</v>
      </c>
      <c r="C814" s="2">
        <v>8.9700000000000006</v>
      </c>
      <c r="D814" s="2">
        <v>8.3699999999999992</v>
      </c>
      <c r="E814" s="2">
        <v>3</v>
      </c>
      <c r="F814" s="2">
        <v>2.59</v>
      </c>
      <c r="G814" s="2">
        <v>2.15</v>
      </c>
      <c r="H814" s="2">
        <v>38.5</v>
      </c>
      <c r="I814" s="2">
        <v>1.41</v>
      </c>
      <c r="J814" s="2">
        <v>3734.81</v>
      </c>
      <c r="K814" s="2">
        <v>92.67</v>
      </c>
      <c r="L814" s="4">
        <v>52.82</v>
      </c>
      <c r="M814" s="7">
        <v>3930.13</v>
      </c>
      <c r="N814" s="4">
        <v>97.52</v>
      </c>
      <c r="O814" s="4">
        <v>55.58</v>
      </c>
      <c r="P814" s="4">
        <f>IF('Data 1Q Ahead Without Spaces'!T814&lt;5,0,IF('Data 1Q Ahead Without Spaces'!T814&lt;8,1,IF('Data 1Q Ahead Without Spaces'!T814&lt;11,2,IF('Data 1Q Ahead Without Spaces'!T814&lt;14,3,4))))</f>
        <v>4</v>
      </c>
      <c r="Q814" s="7">
        <v>256.82229999999998</v>
      </c>
      <c r="R814" s="7">
        <f>VLOOKUP('Data 1Q Ahead Without Spaces'!W814,Industry!$A$1:$B$9,2,FALSE)</f>
        <v>4</v>
      </c>
    </row>
    <row r="815" spans="1:18" ht="37.5" customHeight="1" thickBot="1" x14ac:dyDescent="0.4">
      <c r="A815" s="7">
        <f>IF('Data 1Q Ahead Without Spaces'!A815='Data 1Q Ahead Without Spaces'!A814,A814,A814+1)</f>
        <v>21</v>
      </c>
      <c r="B815" s="2">
        <v>4.97</v>
      </c>
      <c r="C815" s="2">
        <v>8.5500000000000007</v>
      </c>
      <c r="D815" s="2">
        <v>8.4499999999999993</v>
      </c>
      <c r="E815" s="2">
        <v>1.44</v>
      </c>
      <c r="F815" s="2">
        <v>1.29</v>
      </c>
      <c r="G815" s="2">
        <v>0.57999999999999996</v>
      </c>
      <c r="H815" s="2">
        <v>35.5</v>
      </c>
      <c r="I815" s="2">
        <v>1.1499999999999999</v>
      </c>
      <c r="J815" s="2">
        <v>4655.2</v>
      </c>
      <c r="K815" s="2">
        <v>97.9</v>
      </c>
      <c r="L815" s="4">
        <v>53.72</v>
      </c>
      <c r="M815" s="7">
        <v>4655.2</v>
      </c>
      <c r="N815" s="4">
        <v>97.9</v>
      </c>
      <c r="O815" s="4">
        <v>53.72</v>
      </c>
      <c r="P815" s="4">
        <f>IF('Data 1Q Ahead Without Spaces'!T815&lt;5,0,IF('Data 1Q Ahead Without Spaces'!T815&lt;8,1,IF('Data 1Q Ahead Without Spaces'!T815&lt;11,2,IF('Data 1Q Ahead Without Spaces'!T815&lt;14,3,4))))</f>
        <v>4</v>
      </c>
      <c r="Q815" s="7">
        <v>249.81989999999999</v>
      </c>
      <c r="R815" s="7">
        <f>VLOOKUP('Data 1Q Ahead Without Spaces'!W815,Industry!$A$1:$B$9,2,FALSE)</f>
        <v>4</v>
      </c>
    </row>
    <row r="816" spans="1:18" ht="37.5" customHeight="1" thickBot="1" x14ac:dyDescent="0.4">
      <c r="A816" s="7">
        <f>IF('Data 1Q Ahead Without Spaces'!A816='Data 1Q Ahead Without Spaces'!A815,A815,A815+1)</f>
        <v>21</v>
      </c>
      <c r="B816" s="2">
        <v>5.21</v>
      </c>
      <c r="C816" s="2">
        <v>9.2200000000000006</v>
      </c>
      <c r="D816" s="2">
        <v>9.08</v>
      </c>
      <c r="E816" s="2">
        <v>1.76</v>
      </c>
      <c r="F816" s="2">
        <v>1.32</v>
      </c>
      <c r="G816" s="2">
        <v>0.89</v>
      </c>
      <c r="H816" s="2">
        <v>33.9</v>
      </c>
      <c r="I816" s="2">
        <v>1.87</v>
      </c>
      <c r="J816" s="2">
        <v>3151.06</v>
      </c>
      <c r="K816" s="2">
        <v>96.92</v>
      </c>
      <c r="L816" s="4">
        <v>58.82</v>
      </c>
      <c r="M816" s="7">
        <v>3151.06</v>
      </c>
      <c r="N816" s="4">
        <v>96.92</v>
      </c>
      <c r="O816" s="4">
        <v>58.82</v>
      </c>
      <c r="P816" s="4">
        <f>IF('Data 1Q Ahead Without Spaces'!T816&lt;5,0,IF('Data 1Q Ahead Without Spaces'!T816&lt;8,1,IF('Data 1Q Ahead Without Spaces'!T816&lt;11,2,IF('Data 1Q Ahead Without Spaces'!T816&lt;14,3,4))))</f>
        <v>4</v>
      </c>
      <c r="Q816" s="7">
        <v>196.4264</v>
      </c>
      <c r="R816" s="7">
        <f>VLOOKUP('Data 1Q Ahead Without Spaces'!W816,Industry!$A$1:$B$9,2,FALSE)</f>
        <v>4</v>
      </c>
    </row>
    <row r="817" spans="1:18" ht="37.5" customHeight="1" thickBot="1" x14ac:dyDescent="0.4">
      <c r="A817" s="7">
        <f>IF('Data 1Q Ahead Without Spaces'!A817='Data 1Q Ahead Without Spaces'!A816,A816,A816+1)</f>
        <v>21</v>
      </c>
      <c r="B817" s="2">
        <v>5.26</v>
      </c>
      <c r="C817" s="2">
        <v>9.49</v>
      </c>
      <c r="D817" s="2">
        <v>9.2100000000000009</v>
      </c>
      <c r="E817" s="2">
        <v>1.61</v>
      </c>
      <c r="F817" s="2">
        <v>1.42</v>
      </c>
      <c r="G817" s="2">
        <v>0.8</v>
      </c>
      <c r="H817" s="2">
        <v>33.5</v>
      </c>
      <c r="I817" s="2">
        <v>2.31</v>
      </c>
      <c r="J817" s="2">
        <v>2523.65</v>
      </c>
      <c r="K817" s="2">
        <v>96.19</v>
      </c>
      <c r="L817" s="4">
        <v>58.3</v>
      </c>
      <c r="M817" s="7">
        <v>2523.65</v>
      </c>
      <c r="N817" s="4">
        <v>96.19</v>
      </c>
      <c r="O817" s="4">
        <v>58.3</v>
      </c>
      <c r="P817" s="4">
        <f>IF('Data 1Q Ahead Without Spaces'!T817&lt;5,0,IF('Data 1Q Ahead Without Spaces'!T817&lt;8,1,IF('Data 1Q Ahead Without Spaces'!T817&lt;11,2,IF('Data 1Q Ahead Without Spaces'!T817&lt;14,3,4))))</f>
        <v>4</v>
      </c>
      <c r="Q817" s="7">
        <v>259.01479999999998</v>
      </c>
      <c r="R817" s="7">
        <f>VLOOKUP('Data 1Q Ahead Without Spaces'!W817,Industry!$A$1:$B$9,2,FALSE)</f>
        <v>4</v>
      </c>
    </row>
    <row r="818" spans="1:18" ht="37.5" customHeight="1" thickBot="1" x14ac:dyDescent="0.4">
      <c r="A818" s="7">
        <f>IF('Data 1Q Ahead Without Spaces'!A818='Data 1Q Ahead Without Spaces'!A817,A817,A817+1)</f>
        <v>21</v>
      </c>
      <c r="B818" s="2">
        <v>5.92</v>
      </c>
      <c r="C818" s="2">
        <v>12.5</v>
      </c>
      <c r="D818" s="2">
        <v>11.84</v>
      </c>
      <c r="E818" s="2">
        <v>2.42</v>
      </c>
      <c r="F818" s="2">
        <v>2.21</v>
      </c>
      <c r="G818" s="2">
        <v>1.36</v>
      </c>
      <c r="H818" s="2">
        <v>32.5</v>
      </c>
      <c r="I818" s="2">
        <v>9.18</v>
      </c>
      <c r="J818" s="2">
        <v>621.22</v>
      </c>
      <c r="K818" s="2">
        <v>84.74</v>
      </c>
      <c r="L818" s="4">
        <v>57.05</v>
      </c>
      <c r="M818" s="7">
        <v>633.09</v>
      </c>
      <c r="N818" s="4">
        <v>86.36</v>
      </c>
      <c r="O818" s="4">
        <v>58.14</v>
      </c>
      <c r="P818" s="4">
        <f>IF('Data 1Q Ahead Without Spaces'!T818&lt;5,0,IF('Data 1Q Ahead Without Spaces'!T818&lt;8,1,IF('Data 1Q Ahead Without Spaces'!T818&lt;11,2,IF('Data 1Q Ahead Without Spaces'!T818&lt;14,3,4))))</f>
        <v>4</v>
      </c>
      <c r="Q818" s="7">
        <v>287.49310000000003</v>
      </c>
      <c r="R818" s="7">
        <f>VLOOKUP('Data 1Q Ahead Without Spaces'!W818,Industry!$A$1:$B$9,2,FALSE)</f>
        <v>4</v>
      </c>
    </row>
    <row r="819" spans="1:18" ht="37.5" customHeight="1" thickBot="1" x14ac:dyDescent="0.4">
      <c r="A819" s="7">
        <f>IF('Data 1Q Ahead Without Spaces'!A819='Data 1Q Ahead Without Spaces'!A818,A818,A818+1)</f>
        <v>21</v>
      </c>
      <c r="B819" s="2">
        <v>6.25</v>
      </c>
      <c r="C819" s="2">
        <v>15.73</v>
      </c>
      <c r="D819" s="2">
        <v>14.73</v>
      </c>
      <c r="E819" s="2">
        <v>1.08</v>
      </c>
      <c r="F819" s="2">
        <v>0.8</v>
      </c>
      <c r="G819" s="2">
        <v>-0.13</v>
      </c>
      <c r="H819" s="2">
        <v>33.4</v>
      </c>
      <c r="I819" s="2">
        <v>8.8000000000000007</v>
      </c>
      <c r="J819" s="2">
        <v>658.85</v>
      </c>
      <c r="K819" s="2">
        <v>85.4</v>
      </c>
      <c r="L819" s="4">
        <v>57.97</v>
      </c>
      <c r="M819" s="7">
        <v>671.49</v>
      </c>
      <c r="N819" s="4">
        <v>87.04</v>
      </c>
      <c r="O819" s="4">
        <v>59.08</v>
      </c>
      <c r="P819" s="4">
        <f>IF('Data 1Q Ahead Without Spaces'!T819&lt;5,0,IF('Data 1Q Ahead Without Spaces'!T819&lt;8,1,IF('Data 1Q Ahead Without Spaces'!T819&lt;11,2,IF('Data 1Q Ahead Without Spaces'!T819&lt;14,3,4))))</f>
        <v>4</v>
      </c>
      <c r="Q819" s="7">
        <v>550.57839999999999</v>
      </c>
      <c r="R819" s="7">
        <f>VLOOKUP('Data 1Q Ahead Without Spaces'!W819,Industry!$A$1:$B$9,2,FALSE)</f>
        <v>4</v>
      </c>
    </row>
    <row r="820" spans="1:18" ht="37.5" customHeight="1" thickBot="1" x14ac:dyDescent="0.4">
      <c r="A820" s="7">
        <f>IF('Data 1Q Ahead Without Spaces'!A820='Data 1Q Ahead Without Spaces'!A819,A819,A819+1)</f>
        <v>21</v>
      </c>
      <c r="B820" s="2">
        <v>5.67</v>
      </c>
      <c r="C820" s="2">
        <v>16.22</v>
      </c>
      <c r="D820" s="2">
        <v>13.4</v>
      </c>
      <c r="E820" s="2">
        <v>1.58</v>
      </c>
      <c r="F820" s="2">
        <v>1.45</v>
      </c>
      <c r="G820" s="2">
        <v>0.82</v>
      </c>
      <c r="H820" s="2">
        <v>33.5</v>
      </c>
      <c r="I820" s="2">
        <v>11.87</v>
      </c>
      <c r="J820" s="2">
        <v>468.86</v>
      </c>
      <c r="K820" s="2">
        <v>81.13</v>
      </c>
      <c r="L820" s="4">
        <v>55.64</v>
      </c>
      <c r="M820" s="7">
        <v>477.89</v>
      </c>
      <c r="N820" s="4">
        <v>82.7</v>
      </c>
      <c r="O820" s="4">
        <v>56.71</v>
      </c>
      <c r="P820" s="4">
        <f>IF('Data 1Q Ahead Without Spaces'!T820&lt;5,0,IF('Data 1Q Ahead Without Spaces'!T820&lt;8,1,IF('Data 1Q Ahead Without Spaces'!T820&lt;11,2,IF('Data 1Q Ahead Without Spaces'!T820&lt;14,3,4))))</f>
        <v>4</v>
      </c>
      <c r="Q820" s="7">
        <v>493.56819999999999</v>
      </c>
      <c r="R820" s="7">
        <f>VLOOKUP('Data 1Q Ahead Without Spaces'!W820,Industry!$A$1:$B$9,2,FALSE)</f>
        <v>4</v>
      </c>
    </row>
    <row r="821" spans="1:18" ht="37.5" customHeight="1" thickBot="1" x14ac:dyDescent="0.4">
      <c r="A821" s="7">
        <f>IF('Data 1Q Ahead Without Spaces'!A821='Data 1Q Ahead Without Spaces'!A820,A820,A820+1)</f>
        <v>21</v>
      </c>
      <c r="B821" s="2">
        <v>6.19</v>
      </c>
      <c r="C821" s="2">
        <v>17.77</v>
      </c>
      <c r="D821" s="2">
        <v>15.15</v>
      </c>
      <c r="E821" s="2">
        <v>1.28</v>
      </c>
      <c r="F821" s="2">
        <v>1.1000000000000001</v>
      </c>
      <c r="G821" s="2">
        <v>0.56000000000000005</v>
      </c>
      <c r="H821" s="2">
        <v>33.1</v>
      </c>
      <c r="I821" s="2">
        <v>12.06</v>
      </c>
      <c r="J821" s="2">
        <v>470.45</v>
      </c>
      <c r="K821" s="2">
        <v>81.180000000000007</v>
      </c>
      <c r="L821" s="4">
        <v>56.75</v>
      </c>
      <c r="M821" s="7">
        <v>479.54</v>
      </c>
      <c r="N821" s="4">
        <v>82.74</v>
      </c>
      <c r="O821" s="4">
        <v>57.84</v>
      </c>
      <c r="P821" s="4">
        <f>IF('Data 1Q Ahead Without Spaces'!T821&lt;5,0,IF('Data 1Q Ahead Without Spaces'!T821&lt;8,1,IF('Data 1Q Ahead Without Spaces'!T821&lt;11,2,IF('Data 1Q Ahead Without Spaces'!T821&lt;14,3,4))))</f>
        <v>4</v>
      </c>
      <c r="Q821" s="7">
        <v>309.21089999999998</v>
      </c>
      <c r="R821" s="7">
        <f>VLOOKUP('Data 1Q Ahead Without Spaces'!W821,Industry!$A$1:$B$9,2,FALSE)</f>
        <v>4</v>
      </c>
    </row>
    <row r="822" spans="1:18" ht="46.5" customHeight="1" thickBot="1" x14ac:dyDescent="0.4">
      <c r="A822" s="7">
        <f>IF('Data 1Q Ahead Without Spaces'!A822='Data 1Q Ahead Without Spaces'!A821,A821,A821+1)</f>
        <v>21</v>
      </c>
      <c r="B822" s="2">
        <v>3.94</v>
      </c>
      <c r="C822" s="2">
        <v>12.03</v>
      </c>
      <c r="D822" s="2">
        <v>9.36</v>
      </c>
      <c r="E822" s="2">
        <v>2.36</v>
      </c>
      <c r="F822" s="2">
        <v>2.23</v>
      </c>
      <c r="G822" s="2">
        <v>1.5</v>
      </c>
      <c r="H822" s="2">
        <v>27.5</v>
      </c>
      <c r="I822" s="2">
        <v>19.809999999999999</v>
      </c>
      <c r="J822" s="2">
        <v>197.62</v>
      </c>
      <c r="K822" s="2">
        <v>66.400000000000006</v>
      </c>
      <c r="L822" s="4">
        <v>39.15</v>
      </c>
      <c r="M822" s="7">
        <v>197.62</v>
      </c>
      <c r="N822" s="4">
        <v>66.400000000000006</v>
      </c>
      <c r="O822" s="4">
        <v>39.15</v>
      </c>
      <c r="P822" s="4">
        <f>IF('Data 1Q Ahead Without Spaces'!T822&lt;5,0,IF('Data 1Q Ahead Without Spaces'!T822&lt;8,1,IF('Data 1Q Ahead Without Spaces'!T822&lt;11,2,IF('Data 1Q Ahead Without Spaces'!T822&lt;14,3,4))))</f>
        <v>4</v>
      </c>
      <c r="Q822" s="7">
        <v>301.50880000000001</v>
      </c>
      <c r="R822" s="7">
        <f>VLOOKUP('Data 1Q Ahead Without Spaces'!W822,Industry!$A$1:$B$9,2,FALSE)</f>
        <v>4</v>
      </c>
    </row>
    <row r="823" spans="1:18" ht="46.5" customHeight="1" thickBot="1" x14ac:dyDescent="0.4">
      <c r="A823" s="7">
        <f>IF('Data 1Q Ahead Without Spaces'!A823='Data 1Q Ahead Without Spaces'!A822,A822,A822+1)</f>
        <v>22</v>
      </c>
      <c r="B823" s="2">
        <v>2.0499999999999998</v>
      </c>
      <c r="C823" s="2">
        <v>3.07</v>
      </c>
      <c r="D823" s="2">
        <v>2.96</v>
      </c>
      <c r="E823" s="2">
        <v>7.2</v>
      </c>
      <c r="F823" s="2">
        <v>5.12</v>
      </c>
      <c r="G823" s="2">
        <v>4.28</v>
      </c>
      <c r="H823" s="2">
        <v>25</v>
      </c>
      <c r="I823" s="2">
        <v>41.6</v>
      </c>
      <c r="J823" s="2">
        <v>71.36</v>
      </c>
      <c r="K823" s="2">
        <v>41.54</v>
      </c>
      <c r="L823" s="4">
        <v>29.83</v>
      </c>
      <c r="M823" s="7">
        <v>71.77</v>
      </c>
      <c r="N823" s="4">
        <v>41.78</v>
      </c>
      <c r="O823" s="4">
        <v>30</v>
      </c>
      <c r="P823" s="4">
        <f>IF('Data 1Q Ahead Without Spaces'!T823&lt;5,0,IF('Data 1Q Ahead Without Spaces'!T823&lt;8,1,IF('Data 1Q Ahead Without Spaces'!T823&lt;11,2,IF('Data 1Q Ahead Without Spaces'!T823&lt;14,3,4))))</f>
        <v>2</v>
      </c>
      <c r="Q823" s="7">
        <v>2829.9002</v>
      </c>
      <c r="R823" s="7">
        <f>VLOOKUP('Data 1Q Ahead Without Spaces'!W823,Industry!$A$1:$B$9,2,FALSE)</f>
        <v>1</v>
      </c>
    </row>
    <row r="824" spans="1:18" ht="46.5" customHeight="1" thickBot="1" x14ac:dyDescent="0.4">
      <c r="A824" s="7">
        <f>IF('Data 1Q Ahead Without Spaces'!A824='Data 1Q Ahead Without Spaces'!A823,A823,A823+1)</f>
        <v>22</v>
      </c>
      <c r="B824" s="2">
        <v>2.0099999999999998</v>
      </c>
      <c r="C824" s="2">
        <v>2.97</v>
      </c>
      <c r="D824" s="2">
        <v>2.86</v>
      </c>
      <c r="E824" s="2">
        <v>5.78</v>
      </c>
      <c r="F824" s="2">
        <v>4.42</v>
      </c>
      <c r="G824" s="2">
        <v>4.04</v>
      </c>
      <c r="H824" s="2">
        <v>23</v>
      </c>
      <c r="I824" s="2">
        <v>40.71</v>
      </c>
      <c r="J824" s="2">
        <v>73.8</v>
      </c>
      <c r="K824" s="2">
        <v>42.4</v>
      </c>
      <c r="L824" s="4">
        <v>30.19</v>
      </c>
      <c r="M824" s="7">
        <v>74.040000000000006</v>
      </c>
      <c r="N824" s="4">
        <v>42.54</v>
      </c>
      <c r="O824" s="4">
        <v>30.29</v>
      </c>
      <c r="P824" s="4">
        <f>IF('Data 1Q Ahead Without Spaces'!T824&lt;5,0,IF('Data 1Q Ahead Without Spaces'!T824&lt;8,1,IF('Data 1Q Ahead Without Spaces'!T824&lt;11,2,IF('Data 1Q Ahead Without Spaces'!T824&lt;14,3,4))))</f>
        <v>2</v>
      </c>
      <c r="Q824" s="7">
        <v>3170.5273000000002</v>
      </c>
      <c r="R824" s="7">
        <f>VLOOKUP('Data 1Q Ahead Without Spaces'!W824,Industry!$A$1:$B$9,2,FALSE)</f>
        <v>1</v>
      </c>
    </row>
    <row r="825" spans="1:18" ht="46.5" customHeight="1" thickBot="1" x14ac:dyDescent="0.4">
      <c r="A825" s="7">
        <f>IF('Data 1Q Ahead Without Spaces'!A825='Data 1Q Ahead Without Spaces'!A824,A824,A824+1)</f>
        <v>22</v>
      </c>
      <c r="B825" s="2">
        <v>1.98</v>
      </c>
      <c r="C825" s="2">
        <v>2.85</v>
      </c>
      <c r="D825" s="2">
        <v>2.76</v>
      </c>
      <c r="E825" s="2">
        <v>6.67</v>
      </c>
      <c r="F825" s="2">
        <v>5.36</v>
      </c>
      <c r="G825" s="2">
        <v>5.04</v>
      </c>
      <c r="H825" s="2">
        <v>24</v>
      </c>
      <c r="I825" s="2">
        <v>41.64</v>
      </c>
      <c r="J825" s="2">
        <v>69.47</v>
      </c>
      <c r="K825" s="2">
        <v>40.92</v>
      </c>
      <c r="L825" s="4">
        <v>29.06</v>
      </c>
      <c r="M825" s="7">
        <v>69.760000000000005</v>
      </c>
      <c r="N825" s="4">
        <v>41.09</v>
      </c>
      <c r="O825" s="4">
        <v>29.18</v>
      </c>
      <c r="P825" s="4">
        <f>IF('Data 1Q Ahead Without Spaces'!T825&lt;5,0,IF('Data 1Q Ahead Without Spaces'!T825&lt;8,1,IF('Data 1Q Ahead Without Spaces'!T825&lt;11,2,IF('Data 1Q Ahead Without Spaces'!T825&lt;14,3,4))))</f>
        <v>2</v>
      </c>
      <c r="Q825" s="7">
        <v>3768.5158999999999</v>
      </c>
      <c r="R825" s="7">
        <f>VLOOKUP('Data 1Q Ahead Without Spaces'!W825,Industry!$A$1:$B$9,2,FALSE)</f>
        <v>1</v>
      </c>
    </row>
    <row r="826" spans="1:18" ht="46.5" customHeight="1" thickBot="1" x14ac:dyDescent="0.4">
      <c r="A826" s="7">
        <f>IF('Data 1Q Ahead Without Spaces'!A826='Data 1Q Ahead Without Spaces'!A825,A825,A825+1)</f>
        <v>22</v>
      </c>
      <c r="B826" s="2">
        <v>1.71</v>
      </c>
      <c r="C826" s="2">
        <v>2.74</v>
      </c>
      <c r="D826" s="2">
        <v>2.4300000000000002</v>
      </c>
      <c r="E826" s="2">
        <v>6.58</v>
      </c>
      <c r="F826" s="2">
        <v>4.7699999999999996</v>
      </c>
      <c r="G826" s="2">
        <v>5.04</v>
      </c>
      <c r="H826" s="2">
        <v>24</v>
      </c>
      <c r="I826" s="2">
        <v>26.24</v>
      </c>
      <c r="J826" s="2">
        <v>138.07</v>
      </c>
      <c r="K826" s="2">
        <v>57.86</v>
      </c>
      <c r="L826" s="4">
        <v>36.56</v>
      </c>
      <c r="M826" s="7">
        <v>138.65</v>
      </c>
      <c r="N826" s="4">
        <v>58.1</v>
      </c>
      <c r="O826" s="4">
        <v>36.71</v>
      </c>
      <c r="P826" s="4">
        <f>IF('Data 1Q Ahead Without Spaces'!T826&lt;5,0,IF('Data 1Q Ahead Without Spaces'!T826&lt;8,1,IF('Data 1Q Ahead Without Spaces'!T826&lt;11,2,IF('Data 1Q Ahead Without Spaces'!T826&lt;14,3,4))))</f>
        <v>2</v>
      </c>
      <c r="Q826" s="7">
        <v>2603.7883000000002</v>
      </c>
      <c r="R826" s="7">
        <f>VLOOKUP('Data 1Q Ahead Without Spaces'!W826,Industry!$A$1:$B$9,2,FALSE)</f>
        <v>1</v>
      </c>
    </row>
    <row r="827" spans="1:18" ht="46.5" customHeight="1" thickBot="1" x14ac:dyDescent="0.4">
      <c r="A827" s="7">
        <f>IF('Data 1Q Ahead Without Spaces'!A827='Data 1Q Ahead Without Spaces'!A826,A826,A826+1)</f>
        <v>22</v>
      </c>
      <c r="B827" s="2">
        <v>1.8</v>
      </c>
      <c r="C827" s="2">
        <v>2.69</v>
      </c>
      <c r="D827" s="2">
        <v>2.42</v>
      </c>
      <c r="E827" s="2">
        <v>6.64</v>
      </c>
      <c r="F827" s="2">
        <v>4.88</v>
      </c>
      <c r="G827" s="2">
        <v>4.96</v>
      </c>
      <c r="H827" s="2">
        <v>25</v>
      </c>
      <c r="I827" s="2">
        <v>26.29</v>
      </c>
      <c r="J827" s="2">
        <v>133.33000000000001</v>
      </c>
      <c r="K827" s="2">
        <v>56.8</v>
      </c>
      <c r="L827" s="4">
        <v>35.869999999999997</v>
      </c>
      <c r="M827" s="7">
        <v>134.75</v>
      </c>
      <c r="N827" s="4">
        <v>57.4</v>
      </c>
      <c r="O827" s="4">
        <v>36.25</v>
      </c>
      <c r="P827" s="4">
        <f>IF('Data 1Q Ahead Without Spaces'!T827&lt;5,0,IF('Data 1Q Ahead Without Spaces'!T827&lt;8,1,IF('Data 1Q Ahead Without Spaces'!T827&lt;11,2,IF('Data 1Q Ahead Without Spaces'!T827&lt;14,3,4))))</f>
        <v>2</v>
      </c>
      <c r="Q827" s="7">
        <v>3468.7887000000001</v>
      </c>
      <c r="R827" s="7">
        <f>VLOOKUP('Data 1Q Ahead Without Spaces'!W827,Industry!$A$1:$B$9,2,FALSE)</f>
        <v>1</v>
      </c>
    </row>
    <row r="828" spans="1:18" ht="46.5" customHeight="1" thickBot="1" x14ac:dyDescent="0.4">
      <c r="A828" s="7">
        <f>IF('Data 1Q Ahead Without Spaces'!A828='Data 1Q Ahead Without Spaces'!A827,A827,A827+1)</f>
        <v>22</v>
      </c>
      <c r="B828" s="2">
        <v>1.74</v>
      </c>
      <c r="C828" s="2">
        <v>2.62</v>
      </c>
      <c r="D828" s="2">
        <v>2.33</v>
      </c>
      <c r="E828" s="2">
        <v>5.63</v>
      </c>
      <c r="F828" s="2">
        <v>4.5</v>
      </c>
      <c r="G828" s="2">
        <v>3.96</v>
      </c>
      <c r="H828" s="2">
        <v>24</v>
      </c>
      <c r="I828" s="2">
        <v>27.69</v>
      </c>
      <c r="J828" s="2">
        <v>122.71</v>
      </c>
      <c r="K828" s="2">
        <v>54.97</v>
      </c>
      <c r="L828" s="4">
        <v>34.72</v>
      </c>
      <c r="M828" s="7">
        <v>123.22</v>
      </c>
      <c r="N828" s="4">
        <v>55.2</v>
      </c>
      <c r="O828" s="4">
        <v>34.86</v>
      </c>
      <c r="P828" s="4">
        <f>IF('Data 1Q Ahead Without Spaces'!T828&lt;5,0,IF('Data 1Q Ahead Without Spaces'!T828&lt;8,1,IF('Data 1Q Ahead Without Spaces'!T828&lt;11,2,IF('Data 1Q Ahead Without Spaces'!T828&lt;14,3,4))))</f>
        <v>2</v>
      </c>
      <c r="Q828" s="7">
        <v>3233.2217000000001</v>
      </c>
      <c r="R828" s="7">
        <f>VLOOKUP('Data 1Q Ahead Without Spaces'!W828,Industry!$A$1:$B$9,2,FALSE)</f>
        <v>1</v>
      </c>
    </row>
    <row r="829" spans="1:18" ht="46.5" customHeight="1" thickBot="1" x14ac:dyDescent="0.4">
      <c r="A829" s="7">
        <f>IF('Data 1Q Ahead Without Spaces'!A829='Data 1Q Ahead Without Spaces'!A828,A828,A828+1)</f>
        <v>22</v>
      </c>
      <c r="B829" s="2">
        <v>1.68</v>
      </c>
      <c r="C829" s="2">
        <v>2.63</v>
      </c>
      <c r="D829" s="2">
        <v>2.27</v>
      </c>
      <c r="E829" s="2">
        <v>6.67</v>
      </c>
      <c r="F829" s="2">
        <v>5.67</v>
      </c>
      <c r="G829" s="2">
        <v>4.96</v>
      </c>
      <c r="H829" s="2">
        <v>24</v>
      </c>
      <c r="I829" s="2">
        <v>28.6</v>
      </c>
      <c r="J829" s="2">
        <v>116.91</v>
      </c>
      <c r="K829" s="2">
        <v>53.75</v>
      </c>
      <c r="L829" s="4">
        <v>34.130000000000003</v>
      </c>
      <c r="M829" s="7">
        <v>117.49</v>
      </c>
      <c r="N829" s="4">
        <v>54.02</v>
      </c>
      <c r="O829" s="4">
        <v>34.299999999999997</v>
      </c>
      <c r="P829" s="4">
        <f>IF('Data 1Q Ahead Without Spaces'!T829&lt;5,0,IF('Data 1Q Ahead Without Spaces'!T829&lt;8,1,IF('Data 1Q Ahead Without Spaces'!T829&lt;11,2,IF('Data 1Q Ahead Without Spaces'!T829&lt;14,3,4))))</f>
        <v>2</v>
      </c>
      <c r="Q829" s="7">
        <v>3101.5911999999998</v>
      </c>
      <c r="R829" s="7">
        <f>VLOOKUP('Data 1Q Ahead Without Spaces'!W829,Industry!$A$1:$B$9,2,FALSE)</f>
        <v>1</v>
      </c>
    </row>
    <row r="830" spans="1:18" ht="46.5" customHeight="1" thickBot="1" x14ac:dyDescent="0.4">
      <c r="A830" s="7">
        <f>IF('Data 1Q Ahead Without Spaces'!A830='Data 1Q Ahead Without Spaces'!A829,A829,A829+1)</f>
        <v>22</v>
      </c>
      <c r="B830" s="2">
        <v>1.58</v>
      </c>
      <c r="C830" s="2">
        <v>2.5499999999999998</v>
      </c>
      <c r="D830" s="2">
        <v>2.14</v>
      </c>
      <c r="E830" s="2">
        <v>7.09</v>
      </c>
      <c r="F830" s="2">
        <v>5.78</v>
      </c>
      <c r="G830" s="2">
        <v>5.3</v>
      </c>
      <c r="H830" s="2">
        <v>23</v>
      </c>
      <c r="I830" s="2">
        <v>28.87</v>
      </c>
      <c r="J830" s="2">
        <v>113.51</v>
      </c>
      <c r="K830" s="2">
        <v>53.07</v>
      </c>
      <c r="L830" s="4">
        <v>33.020000000000003</v>
      </c>
      <c r="M830" s="7">
        <v>113.9</v>
      </c>
      <c r="N830" s="4">
        <v>53.25</v>
      </c>
      <c r="O830" s="4">
        <v>33.14</v>
      </c>
      <c r="P830" s="4">
        <f>IF('Data 1Q Ahead Without Spaces'!T830&lt;5,0,IF('Data 1Q Ahead Without Spaces'!T830&lt;8,1,IF('Data 1Q Ahead Without Spaces'!T830&lt;11,2,IF('Data 1Q Ahead Without Spaces'!T830&lt;14,3,4))))</f>
        <v>2</v>
      </c>
      <c r="Q830" s="7">
        <v>3182.5403000000001</v>
      </c>
      <c r="R830" s="7">
        <f>VLOOKUP('Data 1Q Ahead Without Spaces'!W830,Industry!$A$1:$B$9,2,FALSE)</f>
        <v>1</v>
      </c>
    </row>
    <row r="831" spans="1:18" ht="46.5" customHeight="1" thickBot="1" x14ac:dyDescent="0.4">
      <c r="A831" s="7">
        <f>IF('Data 1Q Ahead Without Spaces'!A831='Data 1Q Ahead Without Spaces'!A830,A830,A830+1)</f>
        <v>22</v>
      </c>
      <c r="B831" s="2">
        <v>1.91</v>
      </c>
      <c r="C831" s="2">
        <v>2.87</v>
      </c>
      <c r="D831" s="2">
        <v>2.57</v>
      </c>
      <c r="E831" s="2">
        <v>6.88</v>
      </c>
      <c r="F831" s="2">
        <v>5.56</v>
      </c>
      <c r="G831" s="2">
        <v>5.24</v>
      </c>
      <c r="H831" s="2">
        <v>25</v>
      </c>
      <c r="I831" s="2">
        <v>28.63</v>
      </c>
      <c r="J831" s="2">
        <v>124.98</v>
      </c>
      <c r="K831" s="2">
        <v>55.44</v>
      </c>
      <c r="L831" s="4">
        <v>36.049999999999997</v>
      </c>
      <c r="M831" s="7">
        <v>125.44</v>
      </c>
      <c r="N831" s="4">
        <v>55.64</v>
      </c>
      <c r="O831" s="4">
        <v>36.18</v>
      </c>
      <c r="P831" s="4">
        <f>IF('Data 1Q Ahead Without Spaces'!T831&lt;5,0,IF('Data 1Q Ahead Without Spaces'!T831&lt;8,1,IF('Data 1Q Ahead Without Spaces'!T831&lt;11,2,IF('Data 1Q Ahead Without Spaces'!T831&lt;14,3,4))))</f>
        <v>2</v>
      </c>
      <c r="Q831" s="7">
        <v>3736.4304000000002</v>
      </c>
      <c r="R831" s="7">
        <f>VLOOKUP('Data 1Q Ahead Without Spaces'!W831,Industry!$A$1:$B$9,2,FALSE)</f>
        <v>1</v>
      </c>
    </row>
    <row r="832" spans="1:18" ht="46.5" customHeight="1" thickBot="1" x14ac:dyDescent="0.4">
      <c r="A832" s="7">
        <f>IF('Data 1Q Ahead Without Spaces'!A832='Data 1Q Ahead Without Spaces'!A831,A831,A831+1)</f>
        <v>22</v>
      </c>
      <c r="B832" s="2">
        <v>1.91</v>
      </c>
      <c r="C832" s="2">
        <v>2.86</v>
      </c>
      <c r="D832" s="2">
        <v>2.59</v>
      </c>
      <c r="E832" s="2">
        <v>5.68</v>
      </c>
      <c r="F832" s="2">
        <v>4.92</v>
      </c>
      <c r="G832" s="2">
        <v>3.88</v>
      </c>
      <c r="H832" s="2">
        <v>25</v>
      </c>
      <c r="I832" s="2">
        <v>26.62</v>
      </c>
      <c r="J832" s="2">
        <v>135.77000000000001</v>
      </c>
      <c r="K832" s="2">
        <v>57.49</v>
      </c>
      <c r="L832" s="4">
        <v>36.44</v>
      </c>
      <c r="M832" s="7">
        <v>136.18</v>
      </c>
      <c r="N832" s="4">
        <v>57.66</v>
      </c>
      <c r="O832" s="4">
        <v>36.549999999999997</v>
      </c>
      <c r="P832" s="4">
        <f>IF('Data 1Q Ahead Without Spaces'!T832&lt;5,0,IF('Data 1Q Ahead Without Spaces'!T832&lt;8,1,IF('Data 1Q Ahead Without Spaces'!T832&lt;11,2,IF('Data 1Q Ahead Without Spaces'!T832&lt;14,3,4))))</f>
        <v>2</v>
      </c>
      <c r="Q832" s="7">
        <v>3406.1190000000001</v>
      </c>
      <c r="R832" s="7">
        <f>VLOOKUP('Data 1Q Ahead Without Spaces'!W832,Industry!$A$1:$B$9,2,FALSE)</f>
        <v>1</v>
      </c>
    </row>
    <row r="833" spans="1:18" ht="46.5" customHeight="1" thickBot="1" x14ac:dyDescent="0.4">
      <c r="A833" s="7">
        <f>IF('Data 1Q Ahead Without Spaces'!A833='Data 1Q Ahead Without Spaces'!A832,A832,A832+1)</f>
        <v>22</v>
      </c>
      <c r="B833" s="2">
        <v>1.91</v>
      </c>
      <c r="C833" s="2">
        <v>2.84</v>
      </c>
      <c r="D833" s="2">
        <v>2.59</v>
      </c>
      <c r="E833" s="2">
        <v>6.48</v>
      </c>
      <c r="F833" s="2">
        <v>5.76</v>
      </c>
      <c r="G833" s="2">
        <v>4.88</v>
      </c>
      <c r="H833" s="2">
        <v>25</v>
      </c>
      <c r="I833" s="2">
        <v>26.18</v>
      </c>
      <c r="J833" s="2">
        <v>139.46</v>
      </c>
      <c r="K833" s="2">
        <v>58.14</v>
      </c>
      <c r="L833" s="4">
        <v>36.86</v>
      </c>
      <c r="M833" s="7">
        <v>139.87</v>
      </c>
      <c r="N833" s="4">
        <v>58.31</v>
      </c>
      <c r="O833" s="4">
        <v>36.97</v>
      </c>
      <c r="P833" s="4">
        <f>IF('Data 1Q Ahead Without Spaces'!T833&lt;5,0,IF('Data 1Q Ahead Without Spaces'!T833&lt;8,1,IF('Data 1Q Ahead Without Spaces'!T833&lt;11,2,IF('Data 1Q Ahead Without Spaces'!T833&lt;14,3,4))))</f>
        <v>2</v>
      </c>
      <c r="Q833" s="7">
        <v>3749.1305000000002</v>
      </c>
      <c r="R833" s="7">
        <f>VLOOKUP('Data 1Q Ahead Without Spaces'!W833,Industry!$A$1:$B$9,2,FALSE)</f>
        <v>1</v>
      </c>
    </row>
    <row r="834" spans="1:18" ht="46.5" customHeight="1" thickBot="1" x14ac:dyDescent="0.4">
      <c r="A834" s="7">
        <f>IF('Data 1Q Ahead Without Spaces'!A834='Data 1Q Ahead Without Spaces'!A833,A833,A833+1)</f>
        <v>22</v>
      </c>
      <c r="B834" s="2">
        <v>1.96</v>
      </c>
      <c r="C834" s="2">
        <v>3</v>
      </c>
      <c r="D834" s="2">
        <v>2.6</v>
      </c>
      <c r="E834" s="2">
        <v>5.32</v>
      </c>
      <c r="F834" s="2">
        <v>4.5</v>
      </c>
      <c r="G834" s="2">
        <v>4.41</v>
      </c>
      <c r="H834" s="2">
        <v>22</v>
      </c>
      <c r="I834" s="2">
        <v>26.09</v>
      </c>
      <c r="J834" s="2">
        <v>137.03</v>
      </c>
      <c r="K834" s="2">
        <v>57.69</v>
      </c>
      <c r="L834" s="4">
        <v>36.090000000000003</v>
      </c>
      <c r="M834" s="7">
        <v>137.54</v>
      </c>
      <c r="N834" s="4">
        <v>57.9</v>
      </c>
      <c r="O834" s="4">
        <v>36.22</v>
      </c>
      <c r="P834" s="4">
        <f>IF('Data 1Q Ahead Without Spaces'!T834&lt;5,0,IF('Data 1Q Ahead Without Spaces'!T834&lt;8,1,IF('Data 1Q Ahead Without Spaces'!T834&lt;11,2,IF('Data 1Q Ahead Without Spaces'!T834&lt;14,3,4))))</f>
        <v>2</v>
      </c>
      <c r="Q834" s="7">
        <v>3446.2314000000001</v>
      </c>
      <c r="R834" s="7">
        <f>VLOOKUP('Data 1Q Ahead Without Spaces'!W834,Industry!$A$1:$B$9,2,FALSE)</f>
        <v>1</v>
      </c>
    </row>
    <row r="835" spans="1:18" ht="46.5" customHeight="1" thickBot="1" x14ac:dyDescent="0.4">
      <c r="A835" s="7">
        <f>IF('Data 1Q Ahead Without Spaces'!A835='Data 1Q Ahead Without Spaces'!A834,A834,A834+1)</f>
        <v>22</v>
      </c>
      <c r="B835" s="2">
        <v>2.0499999999999998</v>
      </c>
      <c r="C835" s="2">
        <v>3.3</v>
      </c>
      <c r="D835" s="2">
        <v>2.75</v>
      </c>
      <c r="E835" s="2">
        <v>9.5399999999999991</v>
      </c>
      <c r="F835" s="2">
        <v>7.77</v>
      </c>
      <c r="G835" s="2">
        <v>6.92</v>
      </c>
      <c r="H835" s="2">
        <v>13</v>
      </c>
      <c r="I835" s="2">
        <v>28.95</v>
      </c>
      <c r="J835" s="2">
        <v>79.58</v>
      </c>
      <c r="K835" s="2">
        <v>35.729999999999997</v>
      </c>
      <c r="L835" s="4">
        <v>23.23</v>
      </c>
      <c r="M835" s="7">
        <v>122.71</v>
      </c>
      <c r="N835" s="4">
        <v>55.1</v>
      </c>
      <c r="O835" s="4">
        <v>35.82</v>
      </c>
      <c r="P835" s="4">
        <f>IF('Data 1Q Ahead Without Spaces'!T835&lt;5,0,IF('Data 1Q Ahead Without Spaces'!T835&lt;8,1,IF('Data 1Q Ahead Without Spaces'!T835&lt;11,2,IF('Data 1Q Ahead Without Spaces'!T835&lt;14,3,4))))</f>
        <v>2</v>
      </c>
      <c r="Q835" s="7">
        <v>3760.922</v>
      </c>
      <c r="R835" s="7">
        <f>VLOOKUP('Data 1Q Ahead Without Spaces'!W835,Industry!$A$1:$B$9,2,FALSE)</f>
        <v>1</v>
      </c>
    </row>
    <row r="836" spans="1:18" ht="46.5" customHeight="1" thickBot="1" x14ac:dyDescent="0.4">
      <c r="A836" s="7">
        <f>IF('Data 1Q Ahead Without Spaces'!A836='Data 1Q Ahead Without Spaces'!A835,A835,A835+1)</f>
        <v>22</v>
      </c>
      <c r="B836" s="2">
        <v>2.2200000000000002</v>
      </c>
      <c r="C836" s="2">
        <v>3.19</v>
      </c>
      <c r="D836" s="2">
        <v>3.04</v>
      </c>
      <c r="E836" s="2">
        <v>5.05</v>
      </c>
      <c r="F836" s="2">
        <v>3</v>
      </c>
      <c r="G836" s="2">
        <v>2.9</v>
      </c>
      <c r="H836" s="2">
        <v>20</v>
      </c>
      <c r="I836" s="2">
        <v>29.81</v>
      </c>
      <c r="J836" s="2">
        <v>84.53</v>
      </c>
      <c r="K836" s="2">
        <v>39.5</v>
      </c>
      <c r="L836" s="4">
        <v>25.42</v>
      </c>
      <c r="M836" s="7">
        <v>114.01</v>
      </c>
      <c r="N836" s="4">
        <v>53.27</v>
      </c>
      <c r="O836" s="4">
        <v>34.29</v>
      </c>
      <c r="P836" s="4">
        <f>IF('Data 1Q Ahead Without Spaces'!T836&lt;5,0,IF('Data 1Q Ahead Without Spaces'!T836&lt;8,1,IF('Data 1Q Ahead Without Spaces'!T836&lt;11,2,IF('Data 1Q Ahead Without Spaces'!T836&lt;14,3,4))))</f>
        <v>2</v>
      </c>
      <c r="Q836" s="7">
        <v>3480.5929999999998</v>
      </c>
      <c r="R836" s="7">
        <f>VLOOKUP('Data 1Q Ahead Without Spaces'!W836,Industry!$A$1:$B$9,2,FALSE)</f>
        <v>1</v>
      </c>
    </row>
    <row r="837" spans="1:18" ht="46.5" customHeight="1" thickBot="1" x14ac:dyDescent="0.4">
      <c r="A837" s="7">
        <f>IF('Data 1Q Ahead Without Spaces'!A837='Data 1Q Ahead Without Spaces'!A836,A836,A836+1)</f>
        <v>22</v>
      </c>
      <c r="B837" s="2">
        <v>2.11</v>
      </c>
      <c r="C837" s="2">
        <v>3.64</v>
      </c>
      <c r="D837" s="2">
        <v>3.42</v>
      </c>
      <c r="E837" s="2">
        <v>9.3000000000000007</v>
      </c>
      <c r="F837" s="2">
        <v>8.15</v>
      </c>
      <c r="G837" s="2">
        <v>4</v>
      </c>
      <c r="H837" s="2">
        <v>20</v>
      </c>
      <c r="I837" s="2">
        <v>28.58</v>
      </c>
      <c r="J837" s="2">
        <v>90.53</v>
      </c>
      <c r="K837" s="2">
        <v>40.840000000000003</v>
      </c>
      <c r="L837" s="4">
        <v>26.12</v>
      </c>
      <c r="M837" s="7">
        <v>121.71</v>
      </c>
      <c r="N837" s="4">
        <v>54.9</v>
      </c>
      <c r="O837" s="4">
        <v>35.11</v>
      </c>
      <c r="P837" s="4">
        <f>IF('Data 1Q Ahead Without Spaces'!T837&lt;5,0,IF('Data 1Q Ahead Without Spaces'!T837&lt;8,1,IF('Data 1Q Ahead Without Spaces'!T837&lt;11,2,IF('Data 1Q Ahead Without Spaces'!T837&lt;14,3,4))))</f>
        <v>2</v>
      </c>
      <c r="Q837" s="7">
        <v>3228.2121000000002</v>
      </c>
      <c r="R837" s="7">
        <f>VLOOKUP('Data 1Q Ahead Without Spaces'!W837,Industry!$A$1:$B$9,2,FALSE)</f>
        <v>1</v>
      </c>
    </row>
    <row r="838" spans="1:18" ht="46.5" customHeight="1" thickBot="1" x14ac:dyDescent="0.4">
      <c r="A838" s="7">
        <f>IF('Data 1Q Ahead Without Spaces'!A838='Data 1Q Ahead Without Spaces'!A837,A837,A837+1)</f>
        <v>22</v>
      </c>
      <c r="B838" s="2">
        <v>2.63</v>
      </c>
      <c r="C838" s="2">
        <v>4.16</v>
      </c>
      <c r="D838" s="2">
        <v>3.81</v>
      </c>
      <c r="E838" s="2">
        <v>2.35</v>
      </c>
      <c r="F838" s="2">
        <v>0.55000000000000004</v>
      </c>
      <c r="G838" s="2">
        <v>4.4000000000000004</v>
      </c>
      <c r="H838" s="2">
        <v>20</v>
      </c>
      <c r="I838" s="2">
        <v>25.64</v>
      </c>
      <c r="J838" s="2">
        <v>112.71</v>
      </c>
      <c r="K838" s="2">
        <v>45.75</v>
      </c>
      <c r="L838" s="4">
        <v>29.19</v>
      </c>
      <c r="M838" s="7">
        <v>146.38</v>
      </c>
      <c r="N838" s="4">
        <v>59.41</v>
      </c>
      <c r="O838" s="4">
        <v>37.9</v>
      </c>
      <c r="P838" s="4">
        <f>IF('Data 1Q Ahead Without Spaces'!T838&lt;5,0,IF('Data 1Q Ahead Without Spaces'!T838&lt;8,1,IF('Data 1Q Ahead Without Spaces'!T838&lt;11,2,IF('Data 1Q Ahead Without Spaces'!T838&lt;14,3,4))))</f>
        <v>2</v>
      </c>
      <c r="Q838" s="7">
        <v>2513.5900999999999</v>
      </c>
      <c r="R838" s="7">
        <f>VLOOKUP('Data 1Q Ahead Without Spaces'!W838,Industry!$A$1:$B$9,2,FALSE)</f>
        <v>1</v>
      </c>
    </row>
    <row r="839" spans="1:18" ht="46.5" customHeight="1" thickBot="1" x14ac:dyDescent="0.4">
      <c r="A839" s="7">
        <f>IF('Data 1Q Ahead Without Spaces'!A839='Data 1Q Ahead Without Spaces'!A838,A838,A838+1)</f>
        <v>22</v>
      </c>
      <c r="B839" s="2">
        <v>1.52</v>
      </c>
      <c r="C839" s="2">
        <v>2.76</v>
      </c>
      <c r="D839" s="2">
        <v>2.2200000000000002</v>
      </c>
      <c r="E839" s="2">
        <v>5.82</v>
      </c>
      <c r="F839" s="2">
        <v>4.7300000000000004</v>
      </c>
      <c r="G839" s="2">
        <v>4.09</v>
      </c>
      <c r="H839" s="2">
        <v>22</v>
      </c>
      <c r="I839" s="2">
        <v>29.08</v>
      </c>
      <c r="J839" s="2">
        <v>104.83</v>
      </c>
      <c r="K839" s="2">
        <v>51.09</v>
      </c>
      <c r="L839" s="4">
        <v>30.82</v>
      </c>
      <c r="M839" s="7">
        <v>105.19</v>
      </c>
      <c r="N839" s="4">
        <v>51.26</v>
      </c>
      <c r="O839" s="4">
        <v>30.92</v>
      </c>
      <c r="P839" s="4">
        <f>IF('Data 1Q Ahead Without Spaces'!T839&lt;5,0,IF('Data 1Q Ahead Without Spaces'!T839&lt;8,1,IF('Data 1Q Ahead Without Spaces'!T839&lt;11,2,IF('Data 1Q Ahead Without Spaces'!T839&lt;14,3,4))))</f>
        <v>2</v>
      </c>
      <c r="Q839" s="7">
        <v>3131.9737</v>
      </c>
      <c r="R839" s="7">
        <f>VLOOKUP('Data 1Q Ahead Without Spaces'!W839,Industry!$A$1:$B$9,2,FALSE)</f>
        <v>1</v>
      </c>
    </row>
    <row r="840" spans="1:18" ht="46.5" customHeight="1" thickBot="1" x14ac:dyDescent="0.4">
      <c r="A840" s="7">
        <f>IF('Data 1Q Ahead Without Spaces'!A840='Data 1Q Ahead Without Spaces'!A839,A839,A839+1)</f>
        <v>22</v>
      </c>
      <c r="B840" s="2">
        <v>1.43</v>
      </c>
      <c r="C840" s="2">
        <v>2.46</v>
      </c>
      <c r="D840" s="2">
        <v>1.99</v>
      </c>
      <c r="E840" s="2">
        <v>7.33</v>
      </c>
      <c r="F840" s="2">
        <v>6.05</v>
      </c>
      <c r="G840" s="2">
        <v>5.39</v>
      </c>
      <c r="H840" s="2">
        <v>18</v>
      </c>
      <c r="I840" s="2">
        <v>30.07</v>
      </c>
      <c r="J840" s="2">
        <v>101.76</v>
      </c>
      <c r="K840" s="2">
        <v>50.35</v>
      </c>
      <c r="L840" s="4">
        <v>30.93</v>
      </c>
      <c r="M840" s="7">
        <v>102.11</v>
      </c>
      <c r="N840" s="4">
        <v>50.52</v>
      </c>
      <c r="O840" s="4">
        <v>31.03</v>
      </c>
      <c r="P840" s="4">
        <f>IF('Data 1Q Ahead Without Spaces'!T840&lt;5,0,IF('Data 1Q Ahead Without Spaces'!T840&lt;8,1,IF('Data 1Q Ahead Without Spaces'!T840&lt;11,2,IF('Data 1Q Ahead Without Spaces'!T840&lt;14,3,4))))</f>
        <v>2</v>
      </c>
      <c r="Q840" s="7">
        <v>3461.7145999999998</v>
      </c>
      <c r="R840" s="7">
        <f>VLOOKUP('Data 1Q Ahead Without Spaces'!W840,Industry!$A$1:$B$9,2,FALSE)</f>
        <v>1</v>
      </c>
    </row>
    <row r="841" spans="1:18" ht="46.5" customHeight="1" thickBot="1" x14ac:dyDescent="0.4">
      <c r="A841" s="7">
        <f>IF('Data 1Q Ahead Without Spaces'!A841='Data 1Q Ahead Without Spaces'!A840,A840,A840+1)</f>
        <v>22</v>
      </c>
      <c r="B841" s="2">
        <v>1.54</v>
      </c>
      <c r="C841" s="2">
        <v>2.1800000000000002</v>
      </c>
      <c r="D841" s="2">
        <v>1.81</v>
      </c>
      <c r="E841" s="2">
        <v>9</v>
      </c>
      <c r="F841" s="2">
        <v>8.2799999999999994</v>
      </c>
      <c r="G841" s="2">
        <v>6.94</v>
      </c>
      <c r="H841" s="2">
        <v>18</v>
      </c>
      <c r="I841" s="2">
        <v>29.75</v>
      </c>
      <c r="J841" s="2">
        <v>91.24</v>
      </c>
      <c r="K841" s="2">
        <v>44.88</v>
      </c>
      <c r="L841" s="4">
        <v>27.44</v>
      </c>
      <c r="M841" s="7">
        <v>103.31</v>
      </c>
      <c r="N841" s="4">
        <v>50.81</v>
      </c>
      <c r="O841" s="4">
        <v>31.07</v>
      </c>
      <c r="P841" s="4">
        <f>IF('Data 1Q Ahead Without Spaces'!T841&lt;5,0,IF('Data 1Q Ahead Without Spaces'!T841&lt;8,1,IF('Data 1Q Ahead Without Spaces'!T841&lt;11,2,IF('Data 1Q Ahead Without Spaces'!T841&lt;14,3,4))))</f>
        <v>2</v>
      </c>
      <c r="Q841" s="7">
        <v>3413.1725000000001</v>
      </c>
      <c r="R841" s="7">
        <f>VLOOKUP('Data 1Q Ahead Without Spaces'!W841,Industry!$A$1:$B$9,2,FALSE)</f>
        <v>1</v>
      </c>
    </row>
    <row r="842" spans="1:18" ht="46.5" customHeight="1" thickBot="1" x14ac:dyDescent="0.4">
      <c r="A842" s="7">
        <f>IF('Data 1Q Ahead Without Spaces'!A842='Data 1Q Ahead Without Spaces'!A841,A841,A841+1)</f>
        <v>22</v>
      </c>
      <c r="B842" s="2">
        <v>1.33</v>
      </c>
      <c r="C842" s="2">
        <v>2.1</v>
      </c>
      <c r="D842" s="2">
        <v>1.8</v>
      </c>
      <c r="E842" s="2">
        <v>7.83</v>
      </c>
      <c r="F842" s="2">
        <v>7</v>
      </c>
      <c r="G842" s="2">
        <v>5.72</v>
      </c>
      <c r="H842" s="2">
        <v>18</v>
      </c>
      <c r="I842" s="2">
        <v>28.11</v>
      </c>
      <c r="J842" s="2">
        <v>97.97</v>
      </c>
      <c r="K842" s="2">
        <v>46.53</v>
      </c>
      <c r="L842" s="4">
        <v>27.85</v>
      </c>
      <c r="M842" s="7">
        <v>110.55</v>
      </c>
      <c r="N842" s="4">
        <v>52.5</v>
      </c>
      <c r="O842" s="4">
        <v>31.43</v>
      </c>
      <c r="P842" s="4">
        <f>IF('Data 1Q Ahead Without Spaces'!T842&lt;5,0,IF('Data 1Q Ahead Without Spaces'!T842&lt;8,1,IF('Data 1Q Ahead Without Spaces'!T842&lt;11,2,IF('Data 1Q Ahead Without Spaces'!T842&lt;14,3,4))))</f>
        <v>2</v>
      </c>
      <c r="Q842" s="7">
        <v>3783.1176</v>
      </c>
      <c r="R842" s="7">
        <f>VLOOKUP('Data 1Q Ahead Without Spaces'!W842,Industry!$A$1:$B$9,2,FALSE)</f>
        <v>1</v>
      </c>
    </row>
    <row r="843" spans="1:18" ht="37.5" customHeight="1" thickBot="1" x14ac:dyDescent="0.4">
      <c r="A843" s="7">
        <f>IF('Data 1Q Ahead Without Spaces'!A843='Data 1Q Ahead Without Spaces'!A842,A842,A842+1)</f>
        <v>22</v>
      </c>
      <c r="B843" s="2">
        <v>1.21</v>
      </c>
      <c r="C843" s="2">
        <v>2.04</v>
      </c>
      <c r="D843" s="2">
        <v>1.62</v>
      </c>
      <c r="E843" s="2">
        <v>7.11</v>
      </c>
      <c r="F843" s="2">
        <v>5.05</v>
      </c>
      <c r="G843" s="2">
        <v>5.26</v>
      </c>
      <c r="H843" s="2">
        <v>19</v>
      </c>
      <c r="I843" s="2">
        <v>30.93</v>
      </c>
      <c r="J843" s="2">
        <v>89.44</v>
      </c>
      <c r="K843" s="2">
        <v>44.54</v>
      </c>
      <c r="L843" s="4">
        <v>27.96</v>
      </c>
      <c r="M843" s="7">
        <v>100.81</v>
      </c>
      <c r="N843" s="4">
        <v>50.2</v>
      </c>
      <c r="O843" s="4">
        <v>31.51</v>
      </c>
      <c r="P843" s="4">
        <f>IF('Data 1Q Ahead Without Spaces'!T843&lt;5,0,IF('Data 1Q Ahead Without Spaces'!T843&lt;8,1,IF('Data 1Q Ahead Without Spaces'!T843&lt;11,2,IF('Data 1Q Ahead Without Spaces'!T843&lt;14,3,4))))</f>
        <v>2</v>
      </c>
      <c r="Q843" s="7">
        <v>4735.2209999999995</v>
      </c>
      <c r="R843" s="7">
        <f>VLOOKUP('Data 1Q Ahead Without Spaces'!W843,Industry!$A$1:$B$9,2,FALSE)</f>
        <v>1</v>
      </c>
    </row>
    <row r="844" spans="1:18" ht="37.5" customHeight="1" thickBot="1" x14ac:dyDescent="0.4">
      <c r="A844" s="7">
        <f>IF('Data 1Q Ahead Without Spaces'!A844='Data 1Q Ahead Without Spaces'!A843,A843,A843+1)</f>
        <v>22</v>
      </c>
      <c r="B844" s="2">
        <v>1.29</v>
      </c>
      <c r="C844" s="2">
        <v>2.02</v>
      </c>
      <c r="D844" s="2">
        <v>1.73</v>
      </c>
      <c r="E844" s="2">
        <v>7.72</v>
      </c>
      <c r="F844" s="2">
        <v>6.39</v>
      </c>
      <c r="G844" s="2">
        <v>5.72</v>
      </c>
      <c r="H844" s="2">
        <v>18</v>
      </c>
      <c r="I844" s="2">
        <v>30.91</v>
      </c>
      <c r="J844" s="2">
        <v>91.24</v>
      </c>
      <c r="K844" s="2">
        <v>44.96</v>
      </c>
      <c r="L844" s="4">
        <v>28.64</v>
      </c>
      <c r="M844" s="7">
        <v>102.96</v>
      </c>
      <c r="N844" s="4">
        <v>50.73</v>
      </c>
      <c r="O844" s="4">
        <v>32.32</v>
      </c>
      <c r="P844" s="4">
        <f>IF('Data 1Q Ahead Without Spaces'!T844&lt;5,0,IF('Data 1Q Ahead Without Spaces'!T844&lt;8,1,IF('Data 1Q Ahead Without Spaces'!T844&lt;11,2,IF('Data 1Q Ahead Without Spaces'!T844&lt;14,3,4))))</f>
        <v>2</v>
      </c>
      <c r="Q844" s="7">
        <v>4395.9251999999997</v>
      </c>
      <c r="R844" s="7">
        <f>VLOOKUP('Data 1Q Ahead Without Spaces'!W844,Industry!$A$1:$B$9,2,FALSE)</f>
        <v>1</v>
      </c>
    </row>
    <row r="845" spans="1:18" ht="37.5" customHeight="1" thickBot="1" x14ac:dyDescent="0.4">
      <c r="A845" s="7">
        <f>IF('Data 1Q Ahead Without Spaces'!A845='Data 1Q Ahead Without Spaces'!A844,A844,A844+1)</f>
        <v>22</v>
      </c>
      <c r="B845" s="2">
        <v>2.79</v>
      </c>
      <c r="C845" s="2">
        <v>3.91</v>
      </c>
      <c r="D845" s="2">
        <v>3.74</v>
      </c>
      <c r="E845" s="2">
        <v>8.35</v>
      </c>
      <c r="F845" s="2">
        <v>6.62</v>
      </c>
      <c r="G845" s="2">
        <v>6.4</v>
      </c>
      <c r="H845" s="2">
        <v>20</v>
      </c>
      <c r="I845" s="2">
        <v>25.5</v>
      </c>
      <c r="J845" s="2">
        <v>178.84</v>
      </c>
      <c r="K845" s="2">
        <v>64.14</v>
      </c>
      <c r="L845" s="4">
        <v>46.19</v>
      </c>
      <c r="M845" s="7">
        <v>178.84</v>
      </c>
      <c r="N845" s="4">
        <v>64.14</v>
      </c>
      <c r="O845" s="4">
        <v>46.19</v>
      </c>
      <c r="P845" s="4">
        <f>IF('Data 1Q Ahead Without Spaces'!T845&lt;5,0,IF('Data 1Q Ahead Without Spaces'!T845&lt;8,1,IF('Data 1Q Ahead Without Spaces'!T845&lt;11,2,IF('Data 1Q Ahead Without Spaces'!T845&lt;14,3,4))))</f>
        <v>2</v>
      </c>
      <c r="Q845" s="7">
        <v>4166.8521000000001</v>
      </c>
      <c r="R845" s="7">
        <f>VLOOKUP('Data 1Q Ahead Without Spaces'!W845,Industry!$A$1:$B$9,2,FALSE)</f>
        <v>1</v>
      </c>
    </row>
    <row r="846" spans="1:18" ht="37.5" customHeight="1" thickBot="1" x14ac:dyDescent="0.4">
      <c r="A846" s="7">
        <f>IF('Data 1Q Ahead Without Spaces'!A846='Data 1Q Ahead Without Spaces'!A845,A845,A845+1)</f>
        <v>22</v>
      </c>
      <c r="B846" s="2">
        <v>2.63</v>
      </c>
      <c r="C846" s="2">
        <v>3.68</v>
      </c>
      <c r="D846" s="2">
        <v>3.53</v>
      </c>
      <c r="E846" s="2">
        <v>5.76</v>
      </c>
      <c r="F846" s="2">
        <v>3.87</v>
      </c>
      <c r="G846" s="2">
        <v>4.21</v>
      </c>
      <c r="H846" s="2">
        <v>29</v>
      </c>
      <c r="I846" s="2">
        <v>27.27</v>
      </c>
      <c r="J846" s="2">
        <v>163.65</v>
      </c>
      <c r="K846" s="2">
        <v>62.07</v>
      </c>
      <c r="L846" s="4">
        <v>45.2</v>
      </c>
      <c r="M846" s="7">
        <v>163.65</v>
      </c>
      <c r="N846" s="4">
        <v>62.07</v>
      </c>
      <c r="O846" s="4">
        <v>45.2</v>
      </c>
      <c r="P846" s="4">
        <f>IF('Data 1Q Ahead Without Spaces'!T846&lt;5,0,IF('Data 1Q Ahead Without Spaces'!T846&lt;8,1,IF('Data 1Q Ahead Without Spaces'!T846&lt;11,2,IF('Data 1Q Ahead Without Spaces'!T846&lt;14,3,4))))</f>
        <v>2</v>
      </c>
      <c r="Q846" s="7">
        <v>3739.5920999999998</v>
      </c>
      <c r="R846" s="7">
        <f>VLOOKUP('Data 1Q Ahead Without Spaces'!W846,Industry!$A$1:$B$9,2,FALSE)</f>
        <v>1</v>
      </c>
    </row>
    <row r="847" spans="1:18" ht="37.5" customHeight="1" thickBot="1" x14ac:dyDescent="0.4">
      <c r="A847" s="7">
        <f>IF('Data 1Q Ahead Without Spaces'!A847='Data 1Q Ahead Without Spaces'!A846,A846,A846+1)</f>
        <v>22</v>
      </c>
      <c r="B847" s="2">
        <v>2.3199999999999998</v>
      </c>
      <c r="C847" s="2">
        <v>3.33</v>
      </c>
      <c r="D847" s="2">
        <v>3.13</v>
      </c>
      <c r="E847" s="2">
        <v>5.69</v>
      </c>
      <c r="F847" s="2">
        <v>4.03</v>
      </c>
      <c r="G847" s="2">
        <v>4.0999999999999996</v>
      </c>
      <c r="H847" s="2">
        <v>29</v>
      </c>
      <c r="I847" s="2">
        <v>32.56</v>
      </c>
      <c r="J847" s="2">
        <v>127.04</v>
      </c>
      <c r="K847" s="2">
        <v>55.95</v>
      </c>
      <c r="L847" s="4">
        <v>41.81</v>
      </c>
      <c r="M847" s="7">
        <v>127.04</v>
      </c>
      <c r="N847" s="4">
        <v>55.95</v>
      </c>
      <c r="O847" s="4">
        <v>41.81</v>
      </c>
      <c r="P847" s="4">
        <f>IF('Data 1Q Ahead Without Spaces'!T847&lt;5,0,IF('Data 1Q Ahead Without Spaces'!T847&lt;8,1,IF('Data 1Q Ahead Without Spaces'!T847&lt;11,2,IF('Data 1Q Ahead Without Spaces'!T847&lt;14,3,4))))</f>
        <v>2</v>
      </c>
      <c r="Q847" s="7">
        <v>3473.614</v>
      </c>
      <c r="R847" s="7">
        <f>VLOOKUP('Data 1Q Ahead Without Spaces'!W847,Industry!$A$1:$B$9,2,FALSE)</f>
        <v>1</v>
      </c>
    </row>
    <row r="848" spans="1:18" ht="37.5" customHeight="1" thickBot="1" x14ac:dyDescent="0.4">
      <c r="A848" s="7">
        <f>IF('Data 1Q Ahead Without Spaces'!A848='Data 1Q Ahead Without Spaces'!A847,A847,A847+1)</f>
        <v>22</v>
      </c>
      <c r="B848" s="2">
        <v>2.36</v>
      </c>
      <c r="C848" s="2">
        <v>3.37</v>
      </c>
      <c r="D848" s="2">
        <v>3.25</v>
      </c>
      <c r="E848" s="2">
        <v>5.15</v>
      </c>
      <c r="F848" s="2">
        <v>3.29</v>
      </c>
      <c r="G848" s="2">
        <v>3.44</v>
      </c>
      <c r="H848" s="2">
        <v>27</v>
      </c>
      <c r="I848" s="2">
        <v>33.43</v>
      </c>
      <c r="J848" s="2">
        <v>119.72</v>
      </c>
      <c r="K848" s="2">
        <v>54.47</v>
      </c>
      <c r="L848" s="4">
        <v>40.43</v>
      </c>
      <c r="M848" s="7">
        <v>119.8</v>
      </c>
      <c r="N848" s="4">
        <v>54.5</v>
      </c>
      <c r="O848" s="4">
        <v>40.450000000000003</v>
      </c>
      <c r="P848" s="4">
        <f>IF('Data 1Q Ahead Without Spaces'!T848&lt;5,0,IF('Data 1Q Ahead Without Spaces'!T848&lt;8,1,IF('Data 1Q Ahead Without Spaces'!T848&lt;11,2,IF('Data 1Q Ahead Without Spaces'!T848&lt;14,3,4))))</f>
        <v>2</v>
      </c>
      <c r="Q848" s="7">
        <v>3427.8022000000001</v>
      </c>
      <c r="R848" s="7">
        <f>VLOOKUP('Data 1Q Ahead Without Spaces'!W848,Industry!$A$1:$B$9,2,FALSE)</f>
        <v>1</v>
      </c>
    </row>
    <row r="849" spans="1:18" ht="37.5" customHeight="1" thickBot="1" x14ac:dyDescent="0.4">
      <c r="A849" s="7">
        <f>IF('Data 1Q Ahead Without Spaces'!A849='Data 1Q Ahead Without Spaces'!A848,A848,A848+1)</f>
        <v>22</v>
      </c>
      <c r="B849" s="2">
        <v>2.3199999999999998</v>
      </c>
      <c r="C849" s="2">
        <v>3.34</v>
      </c>
      <c r="D849" s="2">
        <v>3.23</v>
      </c>
      <c r="E849" s="2">
        <v>6.56</v>
      </c>
      <c r="F849" s="2">
        <v>4.93</v>
      </c>
      <c r="G849" s="2">
        <v>4.8499999999999996</v>
      </c>
      <c r="H849" s="2">
        <v>27</v>
      </c>
      <c r="I849" s="2">
        <v>34.630000000000003</v>
      </c>
      <c r="J849" s="2">
        <v>112.84</v>
      </c>
      <c r="K849" s="2">
        <v>53.02</v>
      </c>
      <c r="L849" s="4">
        <v>39.450000000000003</v>
      </c>
      <c r="M849" s="7">
        <v>112.84</v>
      </c>
      <c r="N849" s="4">
        <v>53.02</v>
      </c>
      <c r="O849" s="4">
        <v>39.450000000000003</v>
      </c>
      <c r="P849" s="4">
        <f>IF('Data 1Q Ahead Without Spaces'!T849&lt;5,0,IF('Data 1Q Ahead Without Spaces'!T849&lt;8,1,IF('Data 1Q Ahead Without Spaces'!T849&lt;11,2,IF('Data 1Q Ahead Without Spaces'!T849&lt;14,3,4))))</f>
        <v>2</v>
      </c>
      <c r="Q849" s="7">
        <v>2777.6628000000001</v>
      </c>
      <c r="R849" s="7">
        <f>VLOOKUP('Data 1Q Ahead Without Spaces'!W849,Industry!$A$1:$B$9,2,FALSE)</f>
        <v>1</v>
      </c>
    </row>
    <row r="850" spans="1:18" ht="37.5" customHeight="1" thickBot="1" x14ac:dyDescent="0.4">
      <c r="A850" s="7">
        <f>IF('Data 1Q Ahead Without Spaces'!A850='Data 1Q Ahead Without Spaces'!A849,A849,A849+1)</f>
        <v>22</v>
      </c>
      <c r="B850" s="2">
        <v>2.21</v>
      </c>
      <c r="C850" s="2">
        <v>3.22</v>
      </c>
      <c r="D850" s="2">
        <v>3.13</v>
      </c>
      <c r="E850" s="2">
        <v>5.62</v>
      </c>
      <c r="F850" s="2">
        <v>4.3899999999999997</v>
      </c>
      <c r="G850" s="2">
        <v>3.85</v>
      </c>
      <c r="H850" s="2">
        <v>26</v>
      </c>
      <c r="I850" s="2">
        <v>36.659999999999997</v>
      </c>
      <c r="J850" s="2">
        <v>99.79</v>
      </c>
      <c r="K850" s="2">
        <v>49.95</v>
      </c>
      <c r="L850" s="4">
        <v>36.92</v>
      </c>
      <c r="M850" s="7">
        <v>99.79</v>
      </c>
      <c r="N850" s="4">
        <v>49.95</v>
      </c>
      <c r="O850" s="4">
        <v>36.92</v>
      </c>
      <c r="P850" s="4">
        <f>IF('Data 1Q Ahead Without Spaces'!T850&lt;5,0,IF('Data 1Q Ahead Without Spaces'!T850&lt;8,1,IF('Data 1Q Ahead Without Spaces'!T850&lt;11,2,IF('Data 1Q Ahead Without Spaces'!T850&lt;14,3,4))))</f>
        <v>2</v>
      </c>
      <c r="Q850" s="7">
        <v>3251.2109</v>
      </c>
      <c r="R850" s="7">
        <f>VLOOKUP('Data 1Q Ahead Without Spaces'!W850,Industry!$A$1:$B$9,2,FALSE)</f>
        <v>1</v>
      </c>
    </row>
    <row r="851" spans="1:18" ht="37.5" customHeight="1" thickBot="1" x14ac:dyDescent="0.4">
      <c r="A851" s="7">
        <f>IF('Data 1Q Ahead Without Spaces'!A851='Data 1Q Ahead Without Spaces'!A850,A850,A850+1)</f>
        <v>22</v>
      </c>
      <c r="B851" s="2">
        <v>2.04</v>
      </c>
      <c r="C851" s="2">
        <v>3.07</v>
      </c>
      <c r="D851" s="2">
        <v>2.89</v>
      </c>
      <c r="E851" s="2">
        <v>5.85</v>
      </c>
      <c r="F851" s="2">
        <v>4.8499999999999996</v>
      </c>
      <c r="G851" s="2">
        <v>4.22</v>
      </c>
      <c r="H851" s="2">
        <v>27</v>
      </c>
      <c r="I851" s="2">
        <v>17.84</v>
      </c>
      <c r="J851" s="2">
        <v>195.78</v>
      </c>
      <c r="K851" s="2">
        <v>66.19</v>
      </c>
      <c r="L851" s="4">
        <v>35.76</v>
      </c>
      <c r="M851" s="7">
        <v>195.78</v>
      </c>
      <c r="N851" s="4">
        <v>66.19</v>
      </c>
      <c r="O851" s="4">
        <v>35.76</v>
      </c>
      <c r="P851" s="4">
        <f>IF('Data 1Q Ahead Without Spaces'!T851&lt;5,0,IF('Data 1Q Ahead Without Spaces'!T851&lt;8,1,IF('Data 1Q Ahead Without Spaces'!T851&lt;11,2,IF('Data 1Q Ahead Without Spaces'!T851&lt;14,3,4))))</f>
        <v>2</v>
      </c>
      <c r="Q851" s="7">
        <v>3271.9755</v>
      </c>
      <c r="R851" s="7">
        <f>VLOOKUP('Data 1Q Ahead Without Spaces'!W851,Industry!$A$1:$B$9,2,FALSE)</f>
        <v>1</v>
      </c>
    </row>
    <row r="852" spans="1:18" ht="37.5" customHeight="1" thickBot="1" x14ac:dyDescent="0.4">
      <c r="A852" s="7">
        <f>IF('Data 1Q Ahead Without Spaces'!A852='Data 1Q Ahead Without Spaces'!A851,A851,A851+1)</f>
        <v>22</v>
      </c>
      <c r="B852" s="2">
        <v>1.78</v>
      </c>
      <c r="C852" s="2">
        <v>2.74</v>
      </c>
      <c r="D852" s="2">
        <v>2.4300000000000002</v>
      </c>
      <c r="E852" s="2">
        <v>8.3000000000000007</v>
      </c>
      <c r="F852" s="2">
        <v>7.3</v>
      </c>
      <c r="G852" s="2">
        <v>6.3</v>
      </c>
      <c r="H852" s="2">
        <v>23</v>
      </c>
      <c r="I852" s="2">
        <v>19.54</v>
      </c>
      <c r="J852" s="2">
        <v>181.02</v>
      </c>
      <c r="K852" s="2">
        <v>64.42</v>
      </c>
      <c r="L852" s="4">
        <v>36.159999999999997</v>
      </c>
      <c r="M852" s="7">
        <v>181.02</v>
      </c>
      <c r="N852" s="4">
        <v>64.42</v>
      </c>
      <c r="O852" s="4">
        <v>36.159999999999997</v>
      </c>
      <c r="P852" s="4">
        <f>IF('Data 1Q Ahead Without Spaces'!T852&lt;5,0,IF('Data 1Q Ahead Without Spaces'!T852&lt;8,1,IF('Data 1Q Ahead Without Spaces'!T852&lt;11,2,IF('Data 1Q Ahead Without Spaces'!T852&lt;14,3,4))))</f>
        <v>2</v>
      </c>
      <c r="Q852" s="7">
        <v>1924.3878</v>
      </c>
      <c r="R852" s="7">
        <f>VLOOKUP('Data 1Q Ahead Without Spaces'!W852,Industry!$A$1:$B$9,2,FALSE)</f>
        <v>1</v>
      </c>
    </row>
    <row r="853" spans="1:18" ht="37.5" customHeight="1" thickBot="1" x14ac:dyDescent="0.4">
      <c r="A853" s="7">
        <f>IF('Data 1Q Ahead Without Spaces'!A853='Data 1Q Ahead Without Spaces'!A852,A852,A852+1)</f>
        <v>22</v>
      </c>
      <c r="B853" s="2">
        <v>1.61</v>
      </c>
      <c r="C853" s="2">
        <v>2.63</v>
      </c>
      <c r="D853" s="2">
        <v>2.1800000000000002</v>
      </c>
      <c r="E853" s="2">
        <v>8.2899999999999991</v>
      </c>
      <c r="F853" s="2">
        <v>7.21</v>
      </c>
      <c r="G853" s="2">
        <v>6.38</v>
      </c>
      <c r="H853" s="2">
        <v>24</v>
      </c>
      <c r="I853" s="2">
        <v>22.45</v>
      </c>
      <c r="J853" s="2">
        <v>154.78</v>
      </c>
      <c r="K853" s="2">
        <v>60.75</v>
      </c>
      <c r="L853" s="4">
        <v>35.4</v>
      </c>
      <c r="M853" s="7">
        <v>154.78</v>
      </c>
      <c r="N853" s="4">
        <v>60.75</v>
      </c>
      <c r="O853" s="4">
        <v>35.4</v>
      </c>
      <c r="P853" s="4">
        <f>IF('Data 1Q Ahead Without Spaces'!T853&lt;5,0,IF('Data 1Q Ahead Without Spaces'!T853&lt;8,1,IF('Data 1Q Ahead Without Spaces'!T853&lt;11,2,IF('Data 1Q Ahead Without Spaces'!T853&lt;14,3,4))))</f>
        <v>2</v>
      </c>
      <c r="Q853" s="7">
        <v>2863.2456000000002</v>
      </c>
      <c r="R853" s="7">
        <f>VLOOKUP('Data 1Q Ahead Without Spaces'!W853,Industry!$A$1:$B$9,2,FALSE)</f>
        <v>1</v>
      </c>
    </row>
    <row r="854" spans="1:18" ht="37.5" customHeight="1" thickBot="1" x14ac:dyDescent="0.4">
      <c r="A854" s="7">
        <f>IF('Data 1Q Ahead Without Spaces'!A854='Data 1Q Ahead Without Spaces'!A853,A853,A853+1)</f>
        <v>22</v>
      </c>
      <c r="B854" s="2">
        <v>1.58</v>
      </c>
      <c r="C854" s="2">
        <v>2.2799999999999998</v>
      </c>
      <c r="D854" s="2">
        <v>2.09</v>
      </c>
      <c r="E854" s="2">
        <v>8.43</v>
      </c>
      <c r="F854" s="2">
        <v>6.88</v>
      </c>
      <c r="G854" s="2">
        <v>6.43</v>
      </c>
      <c r="H854" s="2">
        <v>23</v>
      </c>
      <c r="I854" s="2">
        <v>26.72</v>
      </c>
      <c r="J854" s="2">
        <v>131.71</v>
      </c>
      <c r="K854" s="2">
        <v>56.84</v>
      </c>
      <c r="L854" s="4">
        <v>35.78</v>
      </c>
      <c r="M854" s="7">
        <v>131.71</v>
      </c>
      <c r="N854" s="4">
        <v>56.84</v>
      </c>
      <c r="O854" s="4">
        <v>35.78</v>
      </c>
      <c r="P854" s="4">
        <f>IF('Data 1Q Ahead Without Spaces'!T854&lt;5,0,IF('Data 1Q Ahead Without Spaces'!T854&lt;8,1,IF('Data 1Q Ahead Without Spaces'!T854&lt;11,2,IF('Data 1Q Ahead Without Spaces'!T854&lt;14,3,4))))</f>
        <v>2</v>
      </c>
      <c r="Q854" s="7">
        <v>3438.4794999999999</v>
      </c>
      <c r="R854" s="7">
        <f>VLOOKUP('Data 1Q Ahead Without Spaces'!W854,Industry!$A$1:$B$9,2,FALSE)</f>
        <v>1</v>
      </c>
    </row>
    <row r="855" spans="1:18" ht="37.5" customHeight="1" thickBot="1" x14ac:dyDescent="0.4">
      <c r="A855" s="7">
        <f>IF('Data 1Q Ahead Without Spaces'!A855='Data 1Q Ahead Without Spaces'!A854,A854,A854+1)</f>
        <v>22</v>
      </c>
      <c r="B855" s="2">
        <v>1.61</v>
      </c>
      <c r="C855" s="2">
        <v>2.2000000000000002</v>
      </c>
      <c r="D855" s="2">
        <v>2.12</v>
      </c>
      <c r="E855" s="2">
        <v>7.46</v>
      </c>
      <c r="F855" s="2">
        <v>6.08</v>
      </c>
      <c r="G855" s="2">
        <v>5.54</v>
      </c>
      <c r="H855" s="2">
        <v>24</v>
      </c>
      <c r="I855" s="2">
        <v>27.56</v>
      </c>
      <c r="J855" s="2">
        <v>126.87</v>
      </c>
      <c r="K855" s="2">
        <v>55.8</v>
      </c>
      <c r="L855" s="4">
        <v>35.53</v>
      </c>
      <c r="M855" s="7">
        <v>127.37</v>
      </c>
      <c r="N855" s="4">
        <v>56.02</v>
      </c>
      <c r="O855" s="4">
        <v>35.67</v>
      </c>
      <c r="P855" s="4">
        <f>IF('Data 1Q Ahead Without Spaces'!T855&lt;5,0,IF('Data 1Q Ahead Without Spaces'!T855&lt;8,1,IF('Data 1Q Ahead Without Spaces'!T855&lt;11,2,IF('Data 1Q Ahead Without Spaces'!T855&lt;14,3,4))))</f>
        <v>2</v>
      </c>
      <c r="Q855" s="7">
        <v>3194.5527999999999</v>
      </c>
      <c r="R855" s="7">
        <f>VLOOKUP('Data 1Q Ahead Without Spaces'!W855,Industry!$A$1:$B$9,2,FALSE)</f>
        <v>1</v>
      </c>
    </row>
    <row r="856" spans="1:18" ht="37.5" customHeight="1" thickBot="1" x14ac:dyDescent="0.4">
      <c r="A856" s="7">
        <f>IF('Data 1Q Ahead Without Spaces'!A856='Data 1Q Ahead Without Spaces'!A855,A855,A855+1)</f>
        <v>22</v>
      </c>
      <c r="B856" s="2">
        <v>1.85</v>
      </c>
      <c r="C856" s="2">
        <v>2.92</v>
      </c>
      <c r="D856" s="2">
        <v>2.48</v>
      </c>
      <c r="E856" s="2">
        <v>6.17</v>
      </c>
      <c r="F856" s="2">
        <v>4.96</v>
      </c>
      <c r="G856" s="2">
        <v>4.25</v>
      </c>
      <c r="H856" s="2">
        <v>24</v>
      </c>
      <c r="I856" s="2">
        <v>26.74</v>
      </c>
      <c r="J856" s="2">
        <v>134.78</v>
      </c>
      <c r="K856" s="2">
        <v>54.46</v>
      </c>
      <c r="L856" s="4">
        <v>36.520000000000003</v>
      </c>
      <c r="M856" s="7">
        <v>147.5</v>
      </c>
      <c r="N856" s="4">
        <v>59.6</v>
      </c>
      <c r="O856" s="4">
        <v>39.96</v>
      </c>
      <c r="P856" s="4">
        <f>IF('Data 1Q Ahead Without Spaces'!T856&lt;5,0,IF('Data 1Q Ahead Without Spaces'!T856&lt;8,1,IF('Data 1Q Ahead Without Spaces'!T856&lt;11,2,IF('Data 1Q Ahead Without Spaces'!T856&lt;14,3,4))))</f>
        <v>2</v>
      </c>
      <c r="Q856" s="7">
        <v>3345.2438999999999</v>
      </c>
      <c r="R856" s="7">
        <f>VLOOKUP('Data 1Q Ahead Without Spaces'!W856,Industry!$A$1:$B$9,2,FALSE)</f>
        <v>1</v>
      </c>
    </row>
    <row r="857" spans="1:18" ht="37.5" customHeight="1" thickBot="1" x14ac:dyDescent="0.4">
      <c r="A857" s="7">
        <f>IF('Data 1Q Ahead Without Spaces'!A857='Data 1Q Ahead Without Spaces'!A856,A856,A856+1)</f>
        <v>22</v>
      </c>
      <c r="B857" s="2">
        <v>2.08</v>
      </c>
      <c r="C857" s="2">
        <v>2.91</v>
      </c>
      <c r="D857" s="2">
        <v>2.83</v>
      </c>
      <c r="E857" s="2">
        <v>7.64</v>
      </c>
      <c r="F857" s="2">
        <v>5.96</v>
      </c>
      <c r="G857" s="2">
        <v>5.64</v>
      </c>
      <c r="H857" s="2">
        <v>25</v>
      </c>
      <c r="I857" s="2">
        <v>28.43</v>
      </c>
      <c r="J857" s="2">
        <v>110.82</v>
      </c>
      <c r="K857" s="2">
        <v>47.55</v>
      </c>
      <c r="L857" s="4">
        <v>31.89</v>
      </c>
      <c r="M857" s="7">
        <v>133.07</v>
      </c>
      <c r="N857" s="4">
        <v>57.09</v>
      </c>
      <c r="O857" s="4">
        <v>38.299999999999997</v>
      </c>
      <c r="P857" s="4">
        <f>IF('Data 1Q Ahead Without Spaces'!T857&lt;5,0,IF('Data 1Q Ahead Without Spaces'!T857&lt;8,1,IF('Data 1Q Ahead Without Spaces'!T857&lt;11,2,IF('Data 1Q Ahead Without Spaces'!T857&lt;14,3,4))))</f>
        <v>2</v>
      </c>
      <c r="Q857" s="7">
        <v>3703.1806999999999</v>
      </c>
      <c r="R857" s="7">
        <f>VLOOKUP('Data 1Q Ahead Without Spaces'!W857,Industry!$A$1:$B$9,2,FALSE)</f>
        <v>1</v>
      </c>
    </row>
    <row r="858" spans="1:18" ht="37.5" customHeight="1" thickBot="1" x14ac:dyDescent="0.4">
      <c r="A858" s="7">
        <f>IF('Data 1Q Ahead Without Spaces'!A858='Data 1Q Ahead Without Spaces'!A857,A857,A857+1)</f>
        <v>23</v>
      </c>
      <c r="B858" s="2">
        <v>3.36</v>
      </c>
      <c r="C858" s="2">
        <v>5.05</v>
      </c>
      <c r="D858" s="2">
        <v>4.7</v>
      </c>
      <c r="E858" s="2">
        <v>2.83</v>
      </c>
      <c r="F858" s="2">
        <v>0.93</v>
      </c>
      <c r="G858" s="2">
        <v>1.62</v>
      </c>
      <c r="H858" s="2">
        <v>39.5</v>
      </c>
      <c r="I858" s="2">
        <v>40.14</v>
      </c>
      <c r="J858" s="2">
        <v>95.37</v>
      </c>
      <c r="K858" s="2">
        <v>47.55</v>
      </c>
      <c r="L858" s="4">
        <v>41.17</v>
      </c>
      <c r="M858" s="7">
        <v>100.58</v>
      </c>
      <c r="N858" s="4">
        <v>50.15</v>
      </c>
      <c r="O858" s="4">
        <v>43.42</v>
      </c>
      <c r="P858" s="4">
        <f>IF('Data 1Q Ahead Without Spaces'!T858&lt;5,0,IF('Data 1Q Ahead Without Spaces'!T858&lt;8,1,IF('Data 1Q Ahead Without Spaces'!T858&lt;11,2,IF('Data 1Q Ahead Without Spaces'!T858&lt;14,3,4))))</f>
        <v>2</v>
      </c>
      <c r="Q858" s="7">
        <v>6237.8671000000004</v>
      </c>
      <c r="R858" s="7">
        <f>VLOOKUP('Data 1Q Ahead Without Spaces'!W858,Industry!$A$1:$B$9,2,FALSE)</f>
        <v>4</v>
      </c>
    </row>
    <row r="859" spans="1:18" ht="37.5" customHeight="1" thickBot="1" x14ac:dyDescent="0.4">
      <c r="A859" s="7">
        <f>IF('Data 1Q Ahead Without Spaces'!A859='Data 1Q Ahead Without Spaces'!A858,A858,A858+1)</f>
        <v>23</v>
      </c>
      <c r="B859" s="2">
        <v>3.49</v>
      </c>
      <c r="C859" s="2">
        <v>5.14</v>
      </c>
      <c r="D859" s="2">
        <v>4.91</v>
      </c>
      <c r="E859" s="2">
        <v>4.42</v>
      </c>
      <c r="F859" s="2">
        <v>-0.34</v>
      </c>
      <c r="G859" s="2">
        <v>3.08</v>
      </c>
      <c r="H859" s="2">
        <v>35.200000000000003</v>
      </c>
      <c r="I859" s="2">
        <v>40.74</v>
      </c>
      <c r="J859" s="2">
        <v>92</v>
      </c>
      <c r="K859" s="2">
        <v>46.69</v>
      </c>
      <c r="L859" s="4">
        <v>40.229999999999997</v>
      </c>
      <c r="M859" s="7">
        <v>97.06</v>
      </c>
      <c r="N859" s="4">
        <v>49.25</v>
      </c>
      <c r="O859" s="4">
        <v>42.44</v>
      </c>
      <c r="P859" s="4">
        <f>IF('Data 1Q Ahead Without Spaces'!T859&lt;5,0,IF('Data 1Q Ahead Without Spaces'!T859&lt;8,1,IF('Data 1Q Ahead Without Spaces'!T859&lt;11,2,IF('Data 1Q Ahead Without Spaces'!T859&lt;14,3,4))))</f>
        <v>2</v>
      </c>
      <c r="Q859" s="7">
        <v>6593.2619000000004</v>
      </c>
      <c r="R859" s="7">
        <f>VLOOKUP('Data 1Q Ahead Without Spaces'!W859,Industry!$A$1:$B$9,2,FALSE)</f>
        <v>4</v>
      </c>
    </row>
    <row r="860" spans="1:18" ht="37.5" customHeight="1" thickBot="1" x14ac:dyDescent="0.4">
      <c r="A860" s="7">
        <f>IF('Data 1Q Ahead Without Spaces'!A860='Data 1Q Ahead Without Spaces'!A859,A859,A859+1)</f>
        <v>23</v>
      </c>
      <c r="B860" s="2">
        <v>3.41</v>
      </c>
      <c r="C860" s="2">
        <v>5.18</v>
      </c>
      <c r="D860" s="2">
        <v>4.84</v>
      </c>
      <c r="E860" s="2">
        <v>4.6100000000000003</v>
      </c>
      <c r="F860" s="2">
        <v>2.19</v>
      </c>
      <c r="G860" s="2">
        <v>3.18</v>
      </c>
      <c r="H860" s="2">
        <v>34</v>
      </c>
      <c r="I860" s="2">
        <v>41.33</v>
      </c>
      <c r="J860" s="2">
        <v>87.59</v>
      </c>
      <c r="K860" s="2">
        <v>45.5</v>
      </c>
      <c r="L860" s="4">
        <v>38.770000000000003</v>
      </c>
      <c r="M860" s="7">
        <v>92.52</v>
      </c>
      <c r="N860" s="4">
        <v>48.06</v>
      </c>
      <c r="O860" s="4">
        <v>40.950000000000003</v>
      </c>
      <c r="P860" s="4">
        <f>IF('Data 1Q Ahead Without Spaces'!T860&lt;5,0,IF('Data 1Q Ahead Without Spaces'!T860&lt;8,1,IF('Data 1Q Ahead Without Spaces'!T860&lt;11,2,IF('Data 1Q Ahead Without Spaces'!T860&lt;14,3,4))))</f>
        <v>2</v>
      </c>
      <c r="Q860" s="7">
        <v>7408.6688999999997</v>
      </c>
      <c r="R860" s="7">
        <f>VLOOKUP('Data 1Q Ahead Without Spaces'!W860,Industry!$A$1:$B$9,2,FALSE)</f>
        <v>4</v>
      </c>
    </row>
    <row r="861" spans="1:18" ht="37.5" customHeight="1" thickBot="1" x14ac:dyDescent="0.4">
      <c r="A861" s="7">
        <f>IF('Data 1Q Ahead Without Spaces'!A861='Data 1Q Ahead Without Spaces'!A860,A860,A860+1)</f>
        <v>23</v>
      </c>
      <c r="B861" s="2">
        <v>2.57</v>
      </c>
      <c r="C861" s="2">
        <v>4.99</v>
      </c>
      <c r="D861" s="2">
        <v>3.61</v>
      </c>
      <c r="E861" s="2">
        <v>8.06</v>
      </c>
      <c r="F861" s="2">
        <v>3.84</v>
      </c>
      <c r="G861" s="2">
        <v>6.43</v>
      </c>
      <c r="H861" s="2">
        <v>30.8</v>
      </c>
      <c r="I861" s="2">
        <v>47.14</v>
      </c>
      <c r="J861" s="2">
        <v>70.67</v>
      </c>
      <c r="K861" s="2">
        <v>40.46</v>
      </c>
      <c r="L861" s="4">
        <v>35.21</v>
      </c>
      <c r="M861" s="7">
        <v>74.67</v>
      </c>
      <c r="N861" s="4">
        <v>42.75</v>
      </c>
      <c r="O861" s="4">
        <v>37.200000000000003</v>
      </c>
      <c r="P861" s="4">
        <f>IF('Data 1Q Ahead Without Spaces'!T861&lt;5,0,IF('Data 1Q Ahead Without Spaces'!T861&lt;8,1,IF('Data 1Q Ahead Without Spaces'!T861&lt;11,2,IF('Data 1Q Ahead Without Spaces'!T861&lt;14,3,4))))</f>
        <v>2</v>
      </c>
      <c r="Q861" s="7">
        <v>7647.3900999999996</v>
      </c>
      <c r="R861" s="7">
        <f>VLOOKUP('Data 1Q Ahead Without Spaces'!W861,Industry!$A$1:$B$9,2,FALSE)</f>
        <v>4</v>
      </c>
    </row>
    <row r="862" spans="1:18" ht="37.5" customHeight="1" thickBot="1" x14ac:dyDescent="0.4">
      <c r="A862" s="7">
        <f>IF('Data 1Q Ahead Without Spaces'!A862='Data 1Q Ahead Without Spaces'!A861,A861,A861+1)</f>
        <v>23</v>
      </c>
      <c r="B862" s="2">
        <v>3.36</v>
      </c>
      <c r="C862" s="2">
        <v>4.88</v>
      </c>
      <c r="D862" s="2">
        <v>4.75</v>
      </c>
      <c r="E862" s="2">
        <v>3.83</v>
      </c>
      <c r="F862" s="2">
        <v>-15.51</v>
      </c>
      <c r="G862" s="2">
        <v>2.14</v>
      </c>
      <c r="H862" s="2">
        <v>30.6</v>
      </c>
      <c r="I862" s="2">
        <v>48.41</v>
      </c>
      <c r="J862" s="2">
        <v>67.89</v>
      </c>
      <c r="K862" s="2">
        <v>39.51</v>
      </c>
      <c r="L862" s="4">
        <v>34.700000000000003</v>
      </c>
      <c r="M862" s="7">
        <v>71.819999999999993</v>
      </c>
      <c r="N862" s="4">
        <v>41.8</v>
      </c>
      <c r="O862" s="4">
        <v>36.71</v>
      </c>
      <c r="P862" s="4">
        <f>IF('Data 1Q Ahead Without Spaces'!T862&lt;5,0,IF('Data 1Q Ahead Without Spaces'!T862&lt;8,1,IF('Data 1Q Ahead Without Spaces'!T862&lt;11,2,IF('Data 1Q Ahead Without Spaces'!T862&lt;14,3,4))))</f>
        <v>2</v>
      </c>
      <c r="Q862" s="7">
        <v>8916.8341</v>
      </c>
      <c r="R862" s="7">
        <f>VLOOKUP('Data 1Q Ahead Without Spaces'!W862,Industry!$A$1:$B$9,2,FALSE)</f>
        <v>4</v>
      </c>
    </row>
    <row r="863" spans="1:18" ht="37.5" customHeight="1" thickBot="1" x14ac:dyDescent="0.4">
      <c r="A863" s="7">
        <f>IF('Data 1Q Ahead Without Spaces'!A863='Data 1Q Ahead Without Spaces'!A862,A862,A862+1)</f>
        <v>23</v>
      </c>
      <c r="B863" s="2">
        <v>3.1</v>
      </c>
      <c r="C863" s="2">
        <v>4.55</v>
      </c>
      <c r="D863" s="2">
        <v>4.3499999999999996</v>
      </c>
      <c r="E863" s="2">
        <v>6.14</v>
      </c>
      <c r="F863" s="2">
        <v>3.47</v>
      </c>
      <c r="G863" s="2">
        <v>4.37</v>
      </c>
      <c r="H863" s="2">
        <v>32</v>
      </c>
      <c r="I863" s="2">
        <v>50.24</v>
      </c>
      <c r="J863" s="2">
        <v>66.040000000000006</v>
      </c>
      <c r="K863" s="2">
        <v>38.94</v>
      </c>
      <c r="L863" s="4">
        <v>34.270000000000003</v>
      </c>
      <c r="M863" s="7">
        <v>69.59</v>
      </c>
      <c r="N863" s="4">
        <v>41.04</v>
      </c>
      <c r="O863" s="4">
        <v>36.119999999999997</v>
      </c>
      <c r="P863" s="4">
        <f>IF('Data 1Q Ahead Without Spaces'!T863&lt;5,0,IF('Data 1Q Ahead Without Spaces'!T863&lt;8,1,IF('Data 1Q Ahead Without Spaces'!T863&lt;11,2,IF('Data 1Q Ahead Without Spaces'!T863&lt;14,3,4))))</f>
        <v>2</v>
      </c>
      <c r="Q863" s="7">
        <v>5109.0758999999998</v>
      </c>
      <c r="R863" s="7">
        <f>VLOOKUP('Data 1Q Ahead Without Spaces'!W863,Industry!$A$1:$B$9,2,FALSE)</f>
        <v>4</v>
      </c>
    </row>
    <row r="864" spans="1:18" ht="37.5" customHeight="1" thickBot="1" x14ac:dyDescent="0.4">
      <c r="A864" s="7">
        <f>IF('Data 1Q Ahead Without Spaces'!A864='Data 1Q Ahead Without Spaces'!A863,A863,A863+1)</f>
        <v>23</v>
      </c>
      <c r="B864" s="2">
        <v>3.3</v>
      </c>
      <c r="C864" s="2">
        <v>4.8</v>
      </c>
      <c r="D864" s="2">
        <v>4.62</v>
      </c>
      <c r="E864" s="2">
        <v>5.93</v>
      </c>
      <c r="F864" s="2">
        <v>-9.76</v>
      </c>
      <c r="G864" s="2">
        <v>4.1900000000000004</v>
      </c>
      <c r="H864" s="2">
        <v>31.3</v>
      </c>
      <c r="I864" s="2">
        <v>50.01</v>
      </c>
      <c r="J864" s="2">
        <v>71.23</v>
      </c>
      <c r="K864" s="2">
        <v>40.770000000000003</v>
      </c>
      <c r="L864" s="4">
        <v>35.619999999999997</v>
      </c>
      <c r="M864" s="7">
        <v>74.69</v>
      </c>
      <c r="N864" s="4">
        <v>42.76</v>
      </c>
      <c r="O864" s="4">
        <v>37.36</v>
      </c>
      <c r="P864" s="4">
        <f>IF('Data 1Q Ahead Without Spaces'!T864&lt;5,0,IF('Data 1Q Ahead Without Spaces'!T864&lt;8,1,IF('Data 1Q Ahead Without Spaces'!T864&lt;11,2,IF('Data 1Q Ahead Without Spaces'!T864&lt;14,3,4))))</f>
        <v>2</v>
      </c>
      <c r="Q864" s="7">
        <v>3532.5936000000002</v>
      </c>
      <c r="R864" s="7">
        <f>VLOOKUP('Data 1Q Ahead Without Spaces'!W864,Industry!$A$1:$B$9,2,FALSE)</f>
        <v>4</v>
      </c>
    </row>
    <row r="865" spans="1:18" ht="37.5" customHeight="1" thickBot="1" x14ac:dyDescent="0.4">
      <c r="A865" s="7">
        <f>IF('Data 1Q Ahead Without Spaces'!A865='Data 1Q Ahead Without Spaces'!A864,A864,A864+1)</f>
        <v>23</v>
      </c>
      <c r="B865" s="2">
        <v>3.94</v>
      </c>
      <c r="C865" s="2">
        <v>5.81</v>
      </c>
      <c r="D865" s="2">
        <v>5.47</v>
      </c>
      <c r="E865" s="2">
        <v>7.43</v>
      </c>
      <c r="F865" s="2">
        <v>-7.26</v>
      </c>
      <c r="G865" s="2">
        <v>5.97</v>
      </c>
      <c r="H865" s="2">
        <v>39.5</v>
      </c>
      <c r="I865" s="2">
        <v>46.56</v>
      </c>
      <c r="J865" s="2">
        <v>89.05</v>
      </c>
      <c r="K865" s="2">
        <v>46.36</v>
      </c>
      <c r="L865" s="4">
        <v>41.46</v>
      </c>
      <c r="M865" s="7">
        <v>92.09</v>
      </c>
      <c r="N865" s="4">
        <v>47.94</v>
      </c>
      <c r="O865" s="4">
        <v>42.88</v>
      </c>
      <c r="P865" s="4">
        <f>IF('Data 1Q Ahead Without Spaces'!T865&lt;5,0,IF('Data 1Q Ahead Without Spaces'!T865&lt;8,1,IF('Data 1Q Ahead Without Spaces'!T865&lt;11,2,IF('Data 1Q Ahead Without Spaces'!T865&lt;14,3,4))))</f>
        <v>2</v>
      </c>
      <c r="Q865" s="7">
        <v>4942.5690000000004</v>
      </c>
      <c r="R865" s="7">
        <f>VLOOKUP('Data 1Q Ahead Without Spaces'!W865,Industry!$A$1:$B$9,2,FALSE)</f>
        <v>4</v>
      </c>
    </row>
    <row r="866" spans="1:18" ht="37.5" customHeight="1" thickBot="1" x14ac:dyDescent="0.4">
      <c r="A866" s="7">
        <f>IF('Data 1Q Ahead Without Spaces'!A866='Data 1Q Ahead Without Spaces'!A865,A865,A865+1)</f>
        <v>23</v>
      </c>
      <c r="B866" s="2">
        <v>4.04</v>
      </c>
      <c r="C866" s="2">
        <v>5.99</v>
      </c>
      <c r="D866" s="2">
        <v>5.68</v>
      </c>
      <c r="E866" s="2">
        <v>2.4300000000000002</v>
      </c>
      <c r="F866" s="2">
        <v>-0.06</v>
      </c>
      <c r="G866" s="2">
        <v>1.22</v>
      </c>
      <c r="H866" s="2">
        <v>51.5</v>
      </c>
      <c r="I866" s="2">
        <v>46.19</v>
      </c>
      <c r="J866" s="2">
        <v>91.27</v>
      </c>
      <c r="K866" s="2">
        <v>46.97</v>
      </c>
      <c r="L866" s="4">
        <v>42.16</v>
      </c>
      <c r="M866" s="7">
        <v>94.31</v>
      </c>
      <c r="N866" s="4">
        <v>48.54</v>
      </c>
      <c r="O866" s="4">
        <v>43.56</v>
      </c>
      <c r="P866" s="4">
        <f>IF('Data 1Q Ahead Without Spaces'!T866&lt;5,0,IF('Data 1Q Ahead Without Spaces'!T866&lt;8,1,IF('Data 1Q Ahead Without Spaces'!T866&lt;11,2,IF('Data 1Q Ahead Without Spaces'!T866&lt;14,3,4))))</f>
        <v>2</v>
      </c>
      <c r="Q866" s="7">
        <v>5070.1210000000001</v>
      </c>
      <c r="R866" s="7">
        <f>VLOOKUP('Data 1Q Ahead Without Spaces'!W866,Industry!$A$1:$B$9,2,FALSE)</f>
        <v>4</v>
      </c>
    </row>
    <row r="867" spans="1:18" ht="37.5" customHeight="1" thickBot="1" x14ac:dyDescent="0.4">
      <c r="A867" s="7">
        <f>IF('Data 1Q Ahead Without Spaces'!A867='Data 1Q Ahead Without Spaces'!A866,A866,A866+1)</f>
        <v>23</v>
      </c>
      <c r="B867" s="2">
        <v>5.21</v>
      </c>
      <c r="C867" s="2">
        <v>8.19</v>
      </c>
      <c r="D867" s="2">
        <v>7.64</v>
      </c>
      <c r="E867" s="2">
        <v>2.66</v>
      </c>
      <c r="F867" s="2">
        <v>-11.22</v>
      </c>
      <c r="G867" s="2">
        <v>1.52</v>
      </c>
      <c r="H867" s="2">
        <v>59.3</v>
      </c>
      <c r="I867" s="2">
        <v>41.04</v>
      </c>
      <c r="J867" s="2">
        <v>113.7</v>
      </c>
      <c r="K867" s="2">
        <v>52.46</v>
      </c>
      <c r="L867" s="4">
        <v>46.66</v>
      </c>
      <c r="M867" s="7">
        <v>116.72</v>
      </c>
      <c r="N867" s="4">
        <v>53.86</v>
      </c>
      <c r="O867" s="4">
        <v>47.9</v>
      </c>
      <c r="P867" s="4">
        <f>IF('Data 1Q Ahead Without Spaces'!T867&lt;5,0,IF('Data 1Q Ahead Without Spaces'!T867&lt;8,1,IF('Data 1Q Ahead Without Spaces'!T867&lt;11,2,IF('Data 1Q Ahead Without Spaces'!T867&lt;14,3,4))))</f>
        <v>2</v>
      </c>
      <c r="Q867" s="7">
        <v>4419.9067999999997</v>
      </c>
      <c r="R867" s="7">
        <f>VLOOKUP('Data 1Q Ahead Without Spaces'!W867,Industry!$A$1:$B$9,2,FALSE)</f>
        <v>4</v>
      </c>
    </row>
    <row r="868" spans="1:18" ht="37.5" customHeight="1" thickBot="1" x14ac:dyDescent="0.4">
      <c r="A868" s="7">
        <f>IF('Data 1Q Ahead Without Spaces'!A868='Data 1Q Ahead Without Spaces'!A867,A867,A867+1)</f>
        <v>23</v>
      </c>
      <c r="B868" s="2">
        <v>5.01</v>
      </c>
      <c r="C868" s="2">
        <v>9.08</v>
      </c>
      <c r="D868" s="2">
        <v>7.52</v>
      </c>
      <c r="E868" s="2">
        <v>3.32</v>
      </c>
      <c r="F868" s="2">
        <v>0.17</v>
      </c>
      <c r="G868" s="2">
        <v>2.14</v>
      </c>
      <c r="H868" s="2">
        <v>63.3</v>
      </c>
      <c r="I868" s="2">
        <v>38.61</v>
      </c>
      <c r="J868" s="2">
        <v>127.33</v>
      </c>
      <c r="K868" s="2">
        <v>55.71</v>
      </c>
      <c r="L868" s="4">
        <v>49.16</v>
      </c>
      <c r="M868" s="7">
        <v>128.56</v>
      </c>
      <c r="N868" s="4">
        <v>56.25</v>
      </c>
      <c r="O868" s="4">
        <v>49.64</v>
      </c>
      <c r="P868" s="4">
        <f>IF('Data 1Q Ahead Without Spaces'!T868&lt;5,0,IF('Data 1Q Ahead Without Spaces'!T868&lt;8,1,IF('Data 1Q Ahead Without Spaces'!T868&lt;11,2,IF('Data 1Q Ahead Without Spaces'!T868&lt;14,3,4))))</f>
        <v>2</v>
      </c>
      <c r="Q868" s="7">
        <v>4249.9178000000002</v>
      </c>
      <c r="R868" s="7">
        <f>VLOOKUP('Data 1Q Ahead Without Spaces'!W868,Industry!$A$1:$B$9,2,FALSE)</f>
        <v>4</v>
      </c>
    </row>
    <row r="869" spans="1:18" ht="37.5" customHeight="1" thickBot="1" x14ac:dyDescent="0.4">
      <c r="A869" s="7">
        <f>IF('Data 1Q Ahead Without Spaces'!A869='Data 1Q Ahead Without Spaces'!A868,A868,A868+1)</f>
        <v>23</v>
      </c>
      <c r="B869" s="2">
        <v>5.6</v>
      </c>
      <c r="C869" s="2">
        <v>10.3</v>
      </c>
      <c r="D869" s="2">
        <v>8.77</v>
      </c>
      <c r="E869" s="2">
        <v>4.5599999999999996</v>
      </c>
      <c r="F869" s="2">
        <v>2.33</v>
      </c>
      <c r="G869" s="2">
        <v>3.34</v>
      </c>
      <c r="H869" s="2">
        <v>63.2</v>
      </c>
      <c r="I869" s="2">
        <v>38.71</v>
      </c>
      <c r="J869" s="2">
        <v>128.01</v>
      </c>
      <c r="K869" s="2">
        <v>54.68</v>
      </c>
      <c r="L869" s="4">
        <v>49.56</v>
      </c>
      <c r="M869" s="7">
        <v>134.12</v>
      </c>
      <c r="N869" s="4">
        <v>57.29</v>
      </c>
      <c r="O869" s="4">
        <v>51.92</v>
      </c>
      <c r="P869" s="4">
        <f>IF('Data 1Q Ahead Without Spaces'!T869&lt;5,0,IF('Data 1Q Ahead Without Spaces'!T869&lt;8,1,IF('Data 1Q Ahead Without Spaces'!T869&lt;11,2,IF('Data 1Q Ahead Without Spaces'!T869&lt;14,3,4))))</f>
        <v>3</v>
      </c>
      <c r="Q869" s="7">
        <v>2058.2716</v>
      </c>
      <c r="R869" s="7">
        <f>VLOOKUP('Data 1Q Ahead Without Spaces'!W869,Industry!$A$1:$B$9,2,FALSE)</f>
        <v>4</v>
      </c>
    </row>
    <row r="870" spans="1:18" ht="37.5" customHeight="1" thickBot="1" x14ac:dyDescent="0.4">
      <c r="A870" s="7">
        <f>IF('Data 1Q Ahead Without Spaces'!A870='Data 1Q Ahead Without Spaces'!A869,A869,A869+1)</f>
        <v>23</v>
      </c>
      <c r="B870" s="2">
        <v>6.5</v>
      </c>
      <c r="C870" s="2">
        <v>12.39</v>
      </c>
      <c r="D870" s="2">
        <v>10.8</v>
      </c>
      <c r="E870" s="2">
        <v>1.49</v>
      </c>
      <c r="F870" s="2">
        <v>-7.03</v>
      </c>
      <c r="G870" s="2">
        <v>0.28000000000000003</v>
      </c>
      <c r="H870" s="2">
        <v>67.5</v>
      </c>
      <c r="I870" s="2">
        <v>36.229999999999997</v>
      </c>
      <c r="J870" s="2">
        <v>143.94999999999999</v>
      </c>
      <c r="K870" s="2">
        <v>57.51</v>
      </c>
      <c r="L870" s="4">
        <v>52.15</v>
      </c>
      <c r="M870" s="7">
        <v>150.30000000000001</v>
      </c>
      <c r="N870" s="4">
        <v>60.05</v>
      </c>
      <c r="O870" s="4">
        <v>54.45</v>
      </c>
      <c r="P870" s="4">
        <f>IF('Data 1Q Ahead Without Spaces'!T870&lt;5,0,IF('Data 1Q Ahead Without Spaces'!T870&lt;8,1,IF('Data 1Q Ahead Without Spaces'!T870&lt;11,2,IF('Data 1Q Ahead Without Spaces'!T870&lt;14,3,4))))</f>
        <v>3</v>
      </c>
      <c r="Q870" s="7">
        <v>3107.7217000000001</v>
      </c>
      <c r="R870" s="7">
        <f>VLOOKUP('Data 1Q Ahead Without Spaces'!W870,Industry!$A$1:$B$9,2,FALSE)</f>
        <v>4</v>
      </c>
    </row>
    <row r="871" spans="1:18" ht="37.5" customHeight="1" thickBot="1" x14ac:dyDescent="0.4">
      <c r="A871" s="7">
        <f>IF('Data 1Q Ahead Without Spaces'!A871='Data 1Q Ahead Without Spaces'!A870,A870,A870+1)</f>
        <v>23</v>
      </c>
      <c r="B871" s="2">
        <v>6.1</v>
      </c>
      <c r="C871" s="2">
        <v>11.45</v>
      </c>
      <c r="D871" s="2">
        <v>10.130000000000001</v>
      </c>
      <c r="E871" s="2">
        <v>2.86</v>
      </c>
      <c r="F871" s="2">
        <v>1.49</v>
      </c>
      <c r="G871" s="2">
        <v>1.65</v>
      </c>
      <c r="H871" s="2">
        <v>68.3</v>
      </c>
      <c r="I871" s="2">
        <v>36.86</v>
      </c>
      <c r="J871" s="2">
        <v>137.75</v>
      </c>
      <c r="K871" s="2">
        <v>56.46</v>
      </c>
      <c r="L871" s="4">
        <v>50.78</v>
      </c>
      <c r="M871" s="7">
        <v>143.99</v>
      </c>
      <c r="N871" s="4">
        <v>59.01</v>
      </c>
      <c r="O871" s="4">
        <v>53.08</v>
      </c>
      <c r="P871" s="4">
        <f>IF('Data 1Q Ahead Without Spaces'!T871&lt;5,0,IF('Data 1Q Ahead Without Spaces'!T871&lt;8,1,IF('Data 1Q Ahead Without Spaces'!T871&lt;11,2,IF('Data 1Q Ahead Without Spaces'!T871&lt;14,3,4))))</f>
        <v>3</v>
      </c>
      <c r="Q871" s="7">
        <v>4326.8490000000002</v>
      </c>
      <c r="R871" s="7">
        <f>VLOOKUP('Data 1Q Ahead Without Spaces'!W871,Industry!$A$1:$B$9,2,FALSE)</f>
        <v>4</v>
      </c>
    </row>
    <row r="872" spans="1:18" ht="37.5" customHeight="1" thickBot="1" x14ac:dyDescent="0.4">
      <c r="A872" s="7">
        <f>IF('Data 1Q Ahead Without Spaces'!A872='Data 1Q Ahead Without Spaces'!A871,A871,A871+1)</f>
        <v>23</v>
      </c>
      <c r="B872" s="2">
        <v>6.27</v>
      </c>
      <c r="C872" s="2">
        <v>11.86</v>
      </c>
      <c r="D872" s="2">
        <v>10.6</v>
      </c>
      <c r="E872" s="2">
        <v>3.22</v>
      </c>
      <c r="F872" s="2">
        <v>1.35</v>
      </c>
      <c r="G872" s="2">
        <v>1.95</v>
      </c>
      <c r="H872" s="2">
        <v>67</v>
      </c>
      <c r="I872" s="2">
        <v>36.380000000000003</v>
      </c>
      <c r="J872" s="2">
        <v>138.63</v>
      </c>
      <c r="K872" s="2">
        <v>56.41</v>
      </c>
      <c r="L872" s="4">
        <v>50.44</v>
      </c>
      <c r="M872" s="7">
        <v>145.72999999999999</v>
      </c>
      <c r="N872" s="4">
        <v>59.31</v>
      </c>
      <c r="O872" s="4">
        <v>53.02</v>
      </c>
      <c r="P872" s="4">
        <f>IF('Data 1Q Ahead Without Spaces'!T872&lt;5,0,IF('Data 1Q Ahead Without Spaces'!T872&lt;8,1,IF('Data 1Q Ahead Without Spaces'!T872&lt;11,2,IF('Data 1Q Ahead Without Spaces'!T872&lt;14,3,4))))</f>
        <v>3</v>
      </c>
      <c r="Q872" s="7">
        <v>3742.8690000000001</v>
      </c>
      <c r="R872" s="7">
        <f>VLOOKUP('Data 1Q Ahead Without Spaces'!W872,Industry!$A$1:$B$9,2,FALSE)</f>
        <v>4</v>
      </c>
    </row>
    <row r="873" spans="1:18" ht="37.5" customHeight="1" thickBot="1" x14ac:dyDescent="0.4">
      <c r="A873" s="7">
        <f>IF('Data 1Q Ahead Without Spaces'!A873='Data 1Q Ahead Without Spaces'!A872,A872,A872+1)</f>
        <v>23</v>
      </c>
      <c r="B873" s="2">
        <v>5.76</v>
      </c>
      <c r="C873" s="2">
        <v>10.87</v>
      </c>
      <c r="D873" s="2">
        <v>9.6</v>
      </c>
      <c r="E873" s="2">
        <v>4.83</v>
      </c>
      <c r="F873" s="2">
        <v>3.97</v>
      </c>
      <c r="G873" s="2">
        <v>3.57</v>
      </c>
      <c r="H873" s="2">
        <v>67.8</v>
      </c>
      <c r="I873" s="2">
        <v>38.229999999999997</v>
      </c>
      <c r="J873" s="2">
        <v>133.15</v>
      </c>
      <c r="K873" s="2">
        <v>56.37</v>
      </c>
      <c r="L873" s="4">
        <v>50.91</v>
      </c>
      <c r="M873" s="7">
        <v>136.19999999999999</v>
      </c>
      <c r="N873" s="4">
        <v>57.66</v>
      </c>
      <c r="O873" s="4">
        <v>52.07</v>
      </c>
      <c r="P873" s="4">
        <f>IF('Data 1Q Ahead Without Spaces'!T873&lt;5,0,IF('Data 1Q Ahead Without Spaces'!T873&lt;8,1,IF('Data 1Q Ahead Without Spaces'!T873&lt;11,2,IF('Data 1Q Ahead Without Spaces'!T873&lt;14,3,4))))</f>
        <v>3</v>
      </c>
      <c r="Q873" s="7">
        <v>3056.3213000000001</v>
      </c>
      <c r="R873" s="7">
        <f>VLOOKUP('Data 1Q Ahead Without Spaces'!W873,Industry!$A$1:$B$9,2,FALSE)</f>
        <v>4</v>
      </c>
    </row>
    <row r="874" spans="1:18" ht="37.5" customHeight="1" thickBot="1" x14ac:dyDescent="0.4">
      <c r="A874" s="7">
        <f>IF('Data 1Q Ahead Without Spaces'!A874='Data 1Q Ahead Without Spaces'!A873,A873,A873+1)</f>
        <v>23</v>
      </c>
      <c r="B874" s="2">
        <v>5.84</v>
      </c>
      <c r="C874" s="2">
        <v>9.8800000000000008</v>
      </c>
      <c r="D874" s="2">
        <v>9.44</v>
      </c>
      <c r="E874" s="2">
        <v>2.38</v>
      </c>
      <c r="F874" s="2">
        <v>-4.37</v>
      </c>
      <c r="G874" s="2">
        <v>1.04</v>
      </c>
      <c r="H874" s="2">
        <v>63.8</v>
      </c>
      <c r="I874" s="2">
        <v>38.29</v>
      </c>
      <c r="J874" s="2">
        <v>131.91</v>
      </c>
      <c r="K874" s="2">
        <v>56.15</v>
      </c>
      <c r="L874" s="4">
        <v>50.5</v>
      </c>
      <c r="M874" s="7">
        <v>134.94999999999999</v>
      </c>
      <c r="N874" s="4">
        <v>57.44</v>
      </c>
      <c r="O874" s="4">
        <v>51.67</v>
      </c>
      <c r="P874" s="4">
        <f>IF('Data 1Q Ahead Without Spaces'!T874&lt;5,0,IF('Data 1Q Ahead Without Spaces'!T874&lt;8,1,IF('Data 1Q Ahead Without Spaces'!T874&lt;11,2,IF('Data 1Q Ahead Without Spaces'!T874&lt;14,3,4))))</f>
        <v>3</v>
      </c>
      <c r="Q874" s="7">
        <v>3214.1988000000001</v>
      </c>
      <c r="R874" s="7">
        <f>VLOOKUP('Data 1Q Ahead Without Spaces'!W874,Industry!$A$1:$B$9,2,FALSE)</f>
        <v>4</v>
      </c>
    </row>
    <row r="875" spans="1:18" ht="37.5" customHeight="1" thickBot="1" x14ac:dyDescent="0.4">
      <c r="A875" s="7">
        <f>IF('Data 1Q Ahead Without Spaces'!A875='Data 1Q Ahead Without Spaces'!A874,A874,A874+1)</f>
        <v>23</v>
      </c>
      <c r="B875" s="2">
        <v>5.75</v>
      </c>
      <c r="C875" s="2">
        <v>9.61</v>
      </c>
      <c r="D875" s="2">
        <v>9.34</v>
      </c>
      <c r="E875" s="2">
        <v>3.14</v>
      </c>
      <c r="F875" s="2">
        <v>2.35</v>
      </c>
      <c r="G875" s="2">
        <v>1.77</v>
      </c>
      <c r="H875" s="2">
        <v>64.900000000000006</v>
      </c>
      <c r="I875" s="2">
        <v>38.770000000000003</v>
      </c>
      <c r="J875" s="2">
        <v>127.94</v>
      </c>
      <c r="K875" s="2">
        <v>55.4</v>
      </c>
      <c r="L875" s="4">
        <v>49.61</v>
      </c>
      <c r="M875" s="7">
        <v>130.97</v>
      </c>
      <c r="N875" s="4">
        <v>56.7</v>
      </c>
      <c r="O875" s="4">
        <v>50.78</v>
      </c>
      <c r="P875" s="4">
        <f>IF('Data 1Q Ahead Without Spaces'!T875&lt;5,0,IF('Data 1Q Ahead Without Spaces'!T875&lt;8,1,IF('Data 1Q Ahead Without Spaces'!T875&lt;11,2,IF('Data 1Q Ahead Without Spaces'!T875&lt;14,3,4))))</f>
        <v>3</v>
      </c>
      <c r="Q875" s="7">
        <v>2894.0713000000001</v>
      </c>
      <c r="R875" s="7">
        <f>VLOOKUP('Data 1Q Ahead Without Spaces'!W875,Industry!$A$1:$B$9,2,FALSE)</f>
        <v>4</v>
      </c>
    </row>
    <row r="876" spans="1:18" ht="37.5" customHeight="1" thickBot="1" x14ac:dyDescent="0.4">
      <c r="A876" s="7">
        <f>IF('Data 1Q Ahead Without Spaces'!A876='Data 1Q Ahead Without Spaces'!A875,A875,A875+1)</f>
        <v>23</v>
      </c>
      <c r="B876" s="2">
        <v>5.65</v>
      </c>
      <c r="C876" s="2">
        <v>10.27</v>
      </c>
      <c r="D876" s="2">
        <v>9.2899999999999991</v>
      </c>
      <c r="E876" s="2">
        <v>3.08</v>
      </c>
      <c r="F876" s="2">
        <v>2.11</v>
      </c>
      <c r="G876" s="2">
        <v>1.76</v>
      </c>
      <c r="H876" s="2">
        <v>66.8</v>
      </c>
      <c r="I876" s="2">
        <v>37.6</v>
      </c>
      <c r="J876" s="2">
        <v>130.91</v>
      </c>
      <c r="K876" s="2">
        <v>55.57</v>
      </c>
      <c r="L876" s="4">
        <v>49.22</v>
      </c>
      <c r="M876" s="7">
        <v>135.58000000000001</v>
      </c>
      <c r="N876" s="4">
        <v>57.55</v>
      </c>
      <c r="O876" s="4">
        <v>50.97</v>
      </c>
      <c r="P876" s="4">
        <f>IF('Data 1Q Ahead Without Spaces'!T876&lt;5,0,IF('Data 1Q Ahead Without Spaces'!T876&lt;8,1,IF('Data 1Q Ahead Without Spaces'!T876&lt;11,2,IF('Data 1Q Ahead Without Spaces'!T876&lt;14,3,4))))</f>
        <v>3</v>
      </c>
      <c r="Q876" s="7">
        <v>4466.1075000000001</v>
      </c>
      <c r="R876" s="7">
        <f>VLOOKUP('Data 1Q Ahead Without Spaces'!W876,Industry!$A$1:$B$9,2,FALSE)</f>
        <v>4</v>
      </c>
    </row>
    <row r="877" spans="1:18" ht="37.5" customHeight="1" thickBot="1" x14ac:dyDescent="0.4">
      <c r="A877" s="7">
        <f>IF('Data 1Q Ahead Without Spaces'!A877='Data 1Q Ahead Without Spaces'!A876,A876,A876+1)</f>
        <v>23</v>
      </c>
      <c r="B877" s="2">
        <v>5.7</v>
      </c>
      <c r="C877" s="2">
        <v>10.08</v>
      </c>
      <c r="D877" s="2">
        <v>9.39</v>
      </c>
      <c r="E877" s="2">
        <v>5.0599999999999996</v>
      </c>
      <c r="F877" s="2">
        <v>-1.37</v>
      </c>
      <c r="G877" s="2">
        <v>3.71</v>
      </c>
      <c r="H877" s="2">
        <v>67.099999999999994</v>
      </c>
      <c r="I877" s="2">
        <v>38.72</v>
      </c>
      <c r="J877" s="2">
        <v>121.27</v>
      </c>
      <c r="K877" s="2">
        <v>52.99</v>
      </c>
      <c r="L877" s="4">
        <v>46.96</v>
      </c>
      <c r="M877" s="7">
        <v>128.83000000000001</v>
      </c>
      <c r="N877" s="4">
        <v>56.3</v>
      </c>
      <c r="O877" s="4">
        <v>49.89</v>
      </c>
      <c r="P877" s="4">
        <f>IF('Data 1Q Ahead Without Spaces'!T877&lt;5,0,IF('Data 1Q Ahead Without Spaces'!T877&lt;8,1,IF('Data 1Q Ahead Without Spaces'!T877&lt;11,2,IF('Data 1Q Ahead Without Spaces'!T877&lt;14,3,4))))</f>
        <v>3</v>
      </c>
      <c r="Q877" s="7">
        <v>5486.4885999999997</v>
      </c>
      <c r="R877" s="7">
        <f>VLOOKUP('Data 1Q Ahead Without Spaces'!W877,Industry!$A$1:$B$9,2,FALSE)</f>
        <v>4</v>
      </c>
    </row>
    <row r="878" spans="1:18" ht="37.5" customHeight="1" thickBot="1" x14ac:dyDescent="0.4">
      <c r="A878" s="7">
        <f>IF('Data 1Q Ahead Without Spaces'!A878='Data 1Q Ahead Without Spaces'!A877,A877,A877+1)</f>
        <v>23</v>
      </c>
      <c r="B878" s="2">
        <v>6.19</v>
      </c>
      <c r="C878" s="2">
        <v>11.09</v>
      </c>
      <c r="D878" s="2">
        <v>10.46</v>
      </c>
      <c r="E878" s="2">
        <v>2</v>
      </c>
      <c r="F878" s="2">
        <v>-4.84</v>
      </c>
      <c r="G878" s="2">
        <v>0.64</v>
      </c>
      <c r="H878" s="2">
        <v>69.599999999999994</v>
      </c>
      <c r="I878" s="2">
        <v>37.65</v>
      </c>
      <c r="J878" s="2">
        <v>129.5</v>
      </c>
      <c r="K878" s="2">
        <v>54.67</v>
      </c>
      <c r="L878" s="4">
        <v>48.76</v>
      </c>
      <c r="M878" s="7">
        <v>136.9</v>
      </c>
      <c r="N878" s="4">
        <v>57.79</v>
      </c>
      <c r="O878" s="4">
        <v>51.54</v>
      </c>
      <c r="P878" s="4">
        <f>IF('Data 1Q Ahead Without Spaces'!T878&lt;5,0,IF('Data 1Q Ahead Without Spaces'!T878&lt;8,1,IF('Data 1Q Ahead Without Spaces'!T878&lt;11,2,IF('Data 1Q Ahead Without Spaces'!T878&lt;14,3,4))))</f>
        <v>3</v>
      </c>
      <c r="Q878" s="7">
        <v>6803.1845999999996</v>
      </c>
      <c r="R878" s="7">
        <f>VLOOKUP('Data 1Q Ahead Without Spaces'!W878,Industry!$A$1:$B$9,2,FALSE)</f>
        <v>4</v>
      </c>
    </row>
    <row r="879" spans="1:18" ht="55.5" customHeight="1" thickBot="1" x14ac:dyDescent="0.4">
      <c r="A879" s="7">
        <f>IF('Data 1Q Ahead Without Spaces'!A879='Data 1Q Ahead Without Spaces'!A878,A878,A878+1)</f>
        <v>23</v>
      </c>
      <c r="B879" s="2">
        <v>5.59</v>
      </c>
      <c r="C879" s="2">
        <v>10.19</v>
      </c>
      <c r="D879" s="2">
        <v>9.2200000000000006</v>
      </c>
      <c r="E879" s="2">
        <v>3.39</v>
      </c>
      <c r="F879" s="2">
        <v>2.29</v>
      </c>
      <c r="G879" s="2">
        <v>2.12</v>
      </c>
      <c r="H879" s="2">
        <v>75.7</v>
      </c>
      <c r="I879" s="2">
        <v>37.770000000000003</v>
      </c>
      <c r="J879" s="2">
        <v>126.21</v>
      </c>
      <c r="K879" s="2">
        <v>54.07</v>
      </c>
      <c r="L879" s="4">
        <v>47.67</v>
      </c>
      <c r="M879" s="7">
        <v>133.4</v>
      </c>
      <c r="N879" s="4">
        <v>57.16</v>
      </c>
      <c r="O879" s="4">
        <v>50.39</v>
      </c>
      <c r="P879" s="4">
        <f>IF('Data 1Q Ahead Without Spaces'!T879&lt;5,0,IF('Data 1Q Ahead Without Spaces'!T879&lt;8,1,IF('Data 1Q Ahead Without Spaces'!T879&lt;11,2,IF('Data 1Q Ahead Without Spaces'!T879&lt;14,3,4))))</f>
        <v>3</v>
      </c>
      <c r="Q879" s="7">
        <v>8720.2461000000003</v>
      </c>
      <c r="R879" s="7">
        <f>VLOOKUP('Data 1Q Ahead Without Spaces'!W879,Industry!$A$1:$B$9,2,FALSE)</f>
        <v>4</v>
      </c>
    </row>
    <row r="880" spans="1:18" ht="55.5" customHeight="1" thickBot="1" x14ac:dyDescent="0.4">
      <c r="A880" s="7">
        <f>IF('Data 1Q Ahead Without Spaces'!A880='Data 1Q Ahead Without Spaces'!A879,A879,A879+1)</f>
        <v>23</v>
      </c>
      <c r="B880" s="2">
        <v>5.12</v>
      </c>
      <c r="C880" s="2">
        <v>9.2100000000000009</v>
      </c>
      <c r="D880" s="2">
        <v>8.1199999999999992</v>
      </c>
      <c r="E880" s="2">
        <v>3.79</v>
      </c>
      <c r="F880" s="2">
        <v>-1.33</v>
      </c>
      <c r="G880" s="2">
        <v>2.52</v>
      </c>
      <c r="H880" s="2">
        <v>77.099999999999994</v>
      </c>
      <c r="I880" s="2">
        <v>37.36</v>
      </c>
      <c r="J880" s="2">
        <v>109.1</v>
      </c>
      <c r="K880" s="2">
        <v>46.79</v>
      </c>
      <c r="L880" s="4">
        <v>40.76</v>
      </c>
      <c r="M880" s="7">
        <v>133.18</v>
      </c>
      <c r="N880" s="4">
        <v>57.11</v>
      </c>
      <c r="O880" s="4">
        <v>49.75</v>
      </c>
      <c r="P880" s="4">
        <f>IF('Data 1Q Ahead Without Spaces'!T880&lt;5,0,IF('Data 1Q Ahead Without Spaces'!T880&lt;8,1,IF('Data 1Q Ahead Without Spaces'!T880&lt;11,2,IF('Data 1Q Ahead Without Spaces'!T880&lt;14,3,4))))</f>
        <v>3</v>
      </c>
      <c r="Q880" s="7">
        <v>8613.1517999999996</v>
      </c>
      <c r="R880" s="7">
        <f>VLOOKUP('Data 1Q Ahead Without Spaces'!W880,Industry!$A$1:$B$9,2,FALSE)</f>
        <v>4</v>
      </c>
    </row>
    <row r="881" spans="1:18" ht="55.5" customHeight="1" thickBot="1" x14ac:dyDescent="0.4">
      <c r="A881" s="7">
        <f>IF('Data 1Q Ahead Without Spaces'!A881='Data 1Q Ahead Without Spaces'!A880,A880,A880+1)</f>
        <v>23</v>
      </c>
      <c r="B881" s="2">
        <v>4.45</v>
      </c>
      <c r="C881" s="2">
        <v>7.71</v>
      </c>
      <c r="D881" s="2">
        <v>6.73</v>
      </c>
      <c r="E881" s="2">
        <v>5.82</v>
      </c>
      <c r="F881" s="2">
        <v>5.26</v>
      </c>
      <c r="G881" s="2">
        <v>4.5599999999999996</v>
      </c>
      <c r="H881" s="2">
        <v>78.599999999999994</v>
      </c>
      <c r="I881" s="2">
        <v>39.82</v>
      </c>
      <c r="J881" s="2">
        <v>102.29</v>
      </c>
      <c r="K881" s="2">
        <v>46.02</v>
      </c>
      <c r="L881" s="4">
        <v>40.729999999999997</v>
      </c>
      <c r="M881" s="7">
        <v>122.28</v>
      </c>
      <c r="N881" s="4">
        <v>55.01</v>
      </c>
      <c r="O881" s="4">
        <v>48.69</v>
      </c>
      <c r="P881" s="4">
        <f>IF('Data 1Q Ahead Without Spaces'!T881&lt;5,0,IF('Data 1Q Ahead Without Spaces'!T881&lt;8,1,IF('Data 1Q Ahead Without Spaces'!T881&lt;11,2,IF('Data 1Q Ahead Without Spaces'!T881&lt;14,3,4))))</f>
        <v>3</v>
      </c>
      <c r="Q881" s="7">
        <v>8662.4477000000006</v>
      </c>
      <c r="R881" s="7">
        <f>VLOOKUP('Data 1Q Ahead Without Spaces'!W881,Industry!$A$1:$B$9,2,FALSE)</f>
        <v>4</v>
      </c>
    </row>
    <row r="882" spans="1:18" ht="55.5" customHeight="1" thickBot="1" x14ac:dyDescent="0.4">
      <c r="A882" s="7">
        <f>IF('Data 1Q Ahead Without Spaces'!A882='Data 1Q Ahead Without Spaces'!A881,A881,A881+1)</f>
        <v>23</v>
      </c>
      <c r="B882" s="2">
        <v>4.45</v>
      </c>
      <c r="C882" s="2">
        <v>7.61</v>
      </c>
      <c r="D882" s="2">
        <v>6.77</v>
      </c>
      <c r="E882" s="2">
        <v>1.79</v>
      </c>
      <c r="F882" s="2">
        <v>0.28999999999999998</v>
      </c>
      <c r="G882" s="2">
        <v>0.51</v>
      </c>
      <c r="H882" s="2">
        <v>78.5</v>
      </c>
      <c r="I882" s="2">
        <v>40.159999999999997</v>
      </c>
      <c r="J882" s="2">
        <v>100.46</v>
      </c>
      <c r="K882" s="2">
        <v>45.81</v>
      </c>
      <c r="L882" s="4">
        <v>40.340000000000003</v>
      </c>
      <c r="M882" s="7">
        <v>119.3</v>
      </c>
      <c r="N882" s="4">
        <v>54.4</v>
      </c>
      <c r="O882" s="4">
        <v>47.91</v>
      </c>
      <c r="P882" s="4">
        <f>IF('Data 1Q Ahead Without Spaces'!T882&lt;5,0,IF('Data 1Q Ahead Without Spaces'!T882&lt;8,1,IF('Data 1Q Ahead Without Spaces'!T882&lt;11,2,IF('Data 1Q Ahead Without Spaces'!T882&lt;14,3,4))))</f>
        <v>3</v>
      </c>
      <c r="Q882" s="7">
        <v>10923.7444</v>
      </c>
      <c r="R882" s="7">
        <f>VLOOKUP('Data 1Q Ahead Without Spaces'!W882,Industry!$A$1:$B$9,2,FALSE)</f>
        <v>4</v>
      </c>
    </row>
    <row r="883" spans="1:18" ht="55.5" customHeight="1" thickBot="1" x14ac:dyDescent="0.4">
      <c r="A883" s="7">
        <f>IF('Data 1Q Ahead Without Spaces'!A883='Data 1Q Ahead Without Spaces'!A882,A882,A882+1)</f>
        <v>23</v>
      </c>
      <c r="B883" s="2">
        <v>4.04</v>
      </c>
      <c r="C883" s="2">
        <v>6.45</v>
      </c>
      <c r="D883" s="2">
        <v>6.06</v>
      </c>
      <c r="E883" s="2">
        <v>4</v>
      </c>
      <c r="F883" s="2">
        <v>2.89</v>
      </c>
      <c r="G883" s="2">
        <v>2.67</v>
      </c>
      <c r="H883" s="2">
        <v>75.3</v>
      </c>
      <c r="I883" s="2">
        <v>42.23</v>
      </c>
      <c r="J883" s="2">
        <v>97.88</v>
      </c>
      <c r="K883" s="2">
        <v>47.83</v>
      </c>
      <c r="L883" s="4">
        <v>41.33</v>
      </c>
      <c r="M883" s="7">
        <v>104.62</v>
      </c>
      <c r="N883" s="4">
        <v>51.13</v>
      </c>
      <c r="O883" s="4">
        <v>44.18</v>
      </c>
      <c r="P883" s="4">
        <f>IF('Data 1Q Ahead Without Spaces'!T883&lt;5,0,IF('Data 1Q Ahead Without Spaces'!T883&lt;8,1,IF('Data 1Q Ahead Without Spaces'!T883&lt;11,2,IF('Data 1Q Ahead Without Spaces'!T883&lt;14,3,4))))</f>
        <v>3</v>
      </c>
      <c r="Q883" s="7">
        <v>8993.1717000000008</v>
      </c>
      <c r="R883" s="7">
        <f>VLOOKUP('Data 1Q Ahead Without Spaces'!W883,Industry!$A$1:$B$9,2,FALSE)</f>
        <v>4</v>
      </c>
    </row>
    <row r="884" spans="1:18" ht="55.5" customHeight="1" thickBot="1" x14ac:dyDescent="0.4">
      <c r="A884" s="7">
        <f>IF('Data 1Q Ahead Without Spaces'!A884='Data 1Q Ahead Without Spaces'!A883,A883,A883+1)</f>
        <v>23</v>
      </c>
      <c r="B884" s="2">
        <v>3.66</v>
      </c>
      <c r="C884" s="2">
        <v>5.82</v>
      </c>
      <c r="D884" s="2">
        <v>5.45</v>
      </c>
      <c r="E884" s="2">
        <v>4.57</v>
      </c>
      <c r="F884" s="2">
        <v>3.24</v>
      </c>
      <c r="G884" s="2">
        <v>3.12</v>
      </c>
      <c r="H884" s="2">
        <v>68.7</v>
      </c>
      <c r="I884" s="2">
        <v>44.01</v>
      </c>
      <c r="J884" s="2">
        <v>84.89</v>
      </c>
      <c r="K884" s="2">
        <v>44.03</v>
      </c>
      <c r="L884" s="4">
        <v>37.36</v>
      </c>
      <c r="M884" s="7">
        <v>92.82</v>
      </c>
      <c r="N884" s="4">
        <v>48.14</v>
      </c>
      <c r="O884" s="4">
        <v>40.85</v>
      </c>
      <c r="P884" s="4">
        <f>IF('Data 1Q Ahead Without Spaces'!T884&lt;5,0,IF('Data 1Q Ahead Without Spaces'!T884&lt;8,1,IF('Data 1Q Ahead Without Spaces'!T884&lt;11,2,IF('Data 1Q Ahead Without Spaces'!T884&lt;14,3,4))))</f>
        <v>3</v>
      </c>
      <c r="Q884" s="7">
        <v>9928.7553000000007</v>
      </c>
      <c r="R884" s="7">
        <f>VLOOKUP('Data 1Q Ahead Without Spaces'!W884,Industry!$A$1:$B$9,2,FALSE)</f>
        <v>4</v>
      </c>
    </row>
    <row r="885" spans="1:18" ht="55.5" customHeight="1" thickBot="1" x14ac:dyDescent="0.4">
      <c r="A885" s="7">
        <f>IF('Data 1Q Ahead Without Spaces'!A885='Data 1Q Ahead Without Spaces'!A884,A884,A884+1)</f>
        <v>23</v>
      </c>
      <c r="B885" s="2">
        <v>2.72</v>
      </c>
      <c r="C885" s="2">
        <v>4.8499999999999996</v>
      </c>
      <c r="D885" s="2">
        <v>4.63</v>
      </c>
      <c r="E885" s="2">
        <v>10.74</v>
      </c>
      <c r="F885" s="2">
        <v>5.46</v>
      </c>
      <c r="G885" s="2">
        <v>6.14</v>
      </c>
      <c r="H885" s="2">
        <v>65.3</v>
      </c>
      <c r="I885" s="2">
        <v>49.55</v>
      </c>
      <c r="J885" s="2">
        <v>64.510000000000005</v>
      </c>
      <c r="K885" s="2">
        <v>36.96</v>
      </c>
      <c r="L885" s="4">
        <v>31.96</v>
      </c>
      <c r="M885" s="7">
        <v>74.55</v>
      </c>
      <c r="N885" s="4">
        <v>42.71</v>
      </c>
      <c r="O885" s="4">
        <v>36.94</v>
      </c>
      <c r="P885" s="4">
        <f>IF('Data 1Q Ahead Without Spaces'!T885&lt;5,0,IF('Data 1Q Ahead Without Spaces'!T885&lt;8,1,IF('Data 1Q Ahead Without Spaces'!T885&lt;11,2,IF('Data 1Q Ahead Without Spaces'!T885&lt;14,3,4))))</f>
        <v>3</v>
      </c>
      <c r="Q885" s="7">
        <v>9041.1789000000008</v>
      </c>
      <c r="R885" s="7">
        <f>VLOOKUP('Data 1Q Ahead Without Spaces'!W885,Industry!$A$1:$B$9,2,FALSE)</f>
        <v>4</v>
      </c>
    </row>
    <row r="886" spans="1:18" ht="55.5" customHeight="1" thickBot="1" x14ac:dyDescent="0.4">
      <c r="A886" s="7">
        <f>IF('Data 1Q Ahead Without Spaces'!A886='Data 1Q Ahead Without Spaces'!A885,A885,A885+1)</f>
        <v>23</v>
      </c>
      <c r="B886" s="2">
        <v>2.73</v>
      </c>
      <c r="C886" s="2">
        <v>4.75</v>
      </c>
      <c r="D886" s="2">
        <v>4.6100000000000003</v>
      </c>
      <c r="E886" s="2">
        <v>2.64</v>
      </c>
      <c r="F886" s="2">
        <v>0.76</v>
      </c>
      <c r="G886" s="2">
        <v>0.96</v>
      </c>
      <c r="H886" s="2">
        <v>60.5</v>
      </c>
      <c r="I886" s="2">
        <v>49.35</v>
      </c>
      <c r="J886" s="2">
        <v>63.98</v>
      </c>
      <c r="K886" s="2">
        <v>36.6</v>
      </c>
      <c r="L886" s="4">
        <v>31.57</v>
      </c>
      <c r="M886" s="7">
        <v>74.8</v>
      </c>
      <c r="N886" s="4">
        <v>42.79</v>
      </c>
      <c r="O886" s="4">
        <v>36.909999999999997</v>
      </c>
      <c r="P886" s="4">
        <f>IF('Data 1Q Ahead Without Spaces'!T886&lt;5,0,IF('Data 1Q Ahead Without Spaces'!T886&lt;8,1,IF('Data 1Q Ahead Without Spaces'!T886&lt;11,2,IF('Data 1Q Ahead Without Spaces'!T886&lt;14,3,4))))</f>
        <v>3</v>
      </c>
      <c r="Q886" s="7">
        <v>9478.8873000000003</v>
      </c>
      <c r="R886" s="7">
        <f>VLOOKUP('Data 1Q Ahead Without Spaces'!W886,Industry!$A$1:$B$9,2,FALSE)</f>
        <v>4</v>
      </c>
    </row>
    <row r="887" spans="1:18" ht="55.5" customHeight="1" thickBot="1" x14ac:dyDescent="0.4">
      <c r="A887" s="7">
        <f>IF('Data 1Q Ahead Without Spaces'!A887='Data 1Q Ahead Without Spaces'!A886,A886,A886+1)</f>
        <v>23</v>
      </c>
      <c r="B887" s="2">
        <v>2.76</v>
      </c>
      <c r="C887" s="2">
        <v>5.15</v>
      </c>
      <c r="D887" s="2">
        <v>4.8099999999999996</v>
      </c>
      <c r="E887" s="2">
        <v>4.22</v>
      </c>
      <c r="F887" s="2">
        <v>1.66</v>
      </c>
      <c r="G887" s="2">
        <v>2.4500000000000002</v>
      </c>
      <c r="H887" s="2">
        <v>57.7</v>
      </c>
      <c r="I887" s="2">
        <v>49.3</v>
      </c>
      <c r="J887" s="2">
        <v>63.09</v>
      </c>
      <c r="K887" s="2">
        <v>36.35</v>
      </c>
      <c r="L887" s="4">
        <v>31.1</v>
      </c>
      <c r="M887" s="7">
        <v>73.55</v>
      </c>
      <c r="N887" s="4">
        <v>42.38</v>
      </c>
      <c r="O887" s="4">
        <v>36.26</v>
      </c>
      <c r="P887" s="4">
        <f>IF('Data 1Q Ahead Without Spaces'!T887&lt;5,0,IF('Data 1Q Ahead Without Spaces'!T887&lt;8,1,IF('Data 1Q Ahead Without Spaces'!T887&lt;11,2,IF('Data 1Q Ahead Without Spaces'!T887&lt;14,3,4))))</f>
        <v>3</v>
      </c>
      <c r="Q887" s="7">
        <v>8875.8760999999995</v>
      </c>
      <c r="R887" s="7">
        <f>VLOOKUP('Data 1Q Ahead Without Spaces'!W887,Industry!$A$1:$B$9,2,FALSE)</f>
        <v>4</v>
      </c>
    </row>
    <row r="888" spans="1:18" ht="55.5" customHeight="1" thickBot="1" x14ac:dyDescent="0.4">
      <c r="A888" s="7">
        <f>IF('Data 1Q Ahead Without Spaces'!A888='Data 1Q Ahead Without Spaces'!A887,A887,A887+1)</f>
        <v>23</v>
      </c>
      <c r="B888" s="2">
        <v>3.12</v>
      </c>
      <c r="C888" s="2">
        <v>5.94</v>
      </c>
      <c r="D888" s="2">
        <v>5.52</v>
      </c>
      <c r="E888" s="2">
        <v>4.3</v>
      </c>
      <c r="F888" s="2">
        <v>-5.61</v>
      </c>
      <c r="G888" s="2">
        <v>2.76</v>
      </c>
      <c r="H888" s="2">
        <v>66.599999999999994</v>
      </c>
      <c r="I888" s="2">
        <v>45.94</v>
      </c>
      <c r="J888" s="2">
        <v>73.83</v>
      </c>
      <c r="K888" s="2">
        <v>40.479999999999997</v>
      </c>
      <c r="L888" s="4">
        <v>33.92</v>
      </c>
      <c r="M888" s="7">
        <v>82.37</v>
      </c>
      <c r="N888" s="4">
        <v>45.17</v>
      </c>
      <c r="O888" s="4">
        <v>37.840000000000003</v>
      </c>
      <c r="P888" s="4">
        <f>IF('Data 1Q Ahead Without Spaces'!T888&lt;5,0,IF('Data 1Q Ahead Without Spaces'!T888&lt;8,1,IF('Data 1Q Ahead Without Spaces'!T888&lt;11,2,IF('Data 1Q Ahead Without Spaces'!T888&lt;14,3,4))))</f>
        <v>3</v>
      </c>
      <c r="Q888" s="7">
        <v>7936.4121999999998</v>
      </c>
      <c r="R888" s="7">
        <f>VLOOKUP('Data 1Q Ahead Without Spaces'!W888,Industry!$A$1:$B$9,2,FALSE)</f>
        <v>4</v>
      </c>
    </row>
    <row r="889" spans="1:18" ht="55.5" customHeight="1" thickBot="1" x14ac:dyDescent="0.4">
      <c r="A889" s="7">
        <f>IF('Data 1Q Ahead Without Spaces'!A889='Data 1Q Ahead Without Spaces'!A888,A888,A888+1)</f>
        <v>23</v>
      </c>
      <c r="B889" s="2">
        <v>3.47</v>
      </c>
      <c r="C889" s="2">
        <v>5.54</v>
      </c>
      <c r="D889" s="2">
        <v>5.27</v>
      </c>
      <c r="E889" s="2">
        <v>7.36</v>
      </c>
      <c r="F889" s="2">
        <v>4.37</v>
      </c>
      <c r="G889" s="2">
        <v>5.84</v>
      </c>
      <c r="H889" s="2">
        <v>71.8</v>
      </c>
      <c r="I889" s="2">
        <v>49.49</v>
      </c>
      <c r="J889" s="2">
        <v>69.19</v>
      </c>
      <c r="K889" s="2">
        <v>39.85</v>
      </c>
      <c r="L889" s="4">
        <v>34.24</v>
      </c>
      <c r="M889" s="7">
        <v>73.64</v>
      </c>
      <c r="N889" s="4">
        <v>42.41</v>
      </c>
      <c r="O889" s="4">
        <v>36.44</v>
      </c>
      <c r="P889" s="4">
        <f>IF('Data 1Q Ahead Without Spaces'!T889&lt;5,0,IF('Data 1Q Ahead Without Spaces'!T889&lt;8,1,IF('Data 1Q Ahead Without Spaces'!T889&lt;11,2,IF('Data 1Q Ahead Without Spaces'!T889&lt;14,3,4))))</f>
        <v>3</v>
      </c>
      <c r="Q889" s="7">
        <v>8157.8154999999997</v>
      </c>
      <c r="R889" s="7">
        <f>VLOOKUP('Data 1Q Ahead Without Spaces'!W889,Industry!$A$1:$B$9,2,FALSE)</f>
        <v>4</v>
      </c>
    </row>
    <row r="890" spans="1:18" ht="55.5" customHeight="1" thickBot="1" x14ac:dyDescent="0.4">
      <c r="A890" s="7">
        <f>IF('Data 1Q Ahead Without Spaces'!A890='Data 1Q Ahead Without Spaces'!A889,A889,A889+1)</f>
        <v>23</v>
      </c>
      <c r="B890" s="2">
        <v>3.33</v>
      </c>
      <c r="C890" s="2">
        <v>6.31</v>
      </c>
      <c r="D890" s="2">
        <v>6.18</v>
      </c>
      <c r="E890" s="2">
        <v>7.46</v>
      </c>
      <c r="F890" s="2">
        <v>-9</v>
      </c>
      <c r="G890" s="2">
        <v>1.58</v>
      </c>
      <c r="H890" s="2">
        <v>71.7</v>
      </c>
      <c r="I890" s="2">
        <v>45.48</v>
      </c>
      <c r="J890" s="2">
        <v>82.74</v>
      </c>
      <c r="K890" s="2">
        <v>43.81</v>
      </c>
      <c r="L890" s="4">
        <v>37.630000000000003</v>
      </c>
      <c r="M890" s="7">
        <v>88.87</v>
      </c>
      <c r="N890" s="4">
        <v>47.05</v>
      </c>
      <c r="O890" s="4">
        <v>40.42</v>
      </c>
      <c r="P890" s="4">
        <f>IF('Data 1Q Ahead Without Spaces'!T890&lt;5,0,IF('Data 1Q Ahead Without Spaces'!T890&lt;8,1,IF('Data 1Q Ahead Without Spaces'!T890&lt;11,2,IF('Data 1Q Ahead Without Spaces'!T890&lt;14,3,4))))</f>
        <v>3</v>
      </c>
      <c r="Q890" s="7">
        <v>8752.0331999999999</v>
      </c>
      <c r="R890" s="7">
        <f>VLOOKUP('Data 1Q Ahead Without Spaces'!W890,Industry!$A$1:$B$9,2,FALSE)</f>
        <v>4</v>
      </c>
    </row>
    <row r="891" spans="1:18" ht="55.5" customHeight="1" thickBot="1" x14ac:dyDescent="0.4">
      <c r="A891" s="7">
        <f>IF('Data 1Q Ahead Without Spaces'!A891='Data 1Q Ahead Without Spaces'!A890,A890,A890+1)</f>
        <v>23</v>
      </c>
      <c r="B891" s="2">
        <v>3.34</v>
      </c>
      <c r="C891" s="2">
        <v>6.74</v>
      </c>
      <c r="D891" s="2">
        <v>6.49</v>
      </c>
      <c r="E891" s="2">
        <v>2.4300000000000002</v>
      </c>
      <c r="F891" s="2">
        <v>0.48</v>
      </c>
      <c r="G891" s="2">
        <v>0.99</v>
      </c>
      <c r="H891" s="2">
        <v>80.5</v>
      </c>
      <c r="I891" s="2">
        <v>44.52</v>
      </c>
      <c r="J891" s="2">
        <v>79.489999999999995</v>
      </c>
      <c r="K891" s="2">
        <v>42.27</v>
      </c>
      <c r="L891" s="4">
        <v>35.39</v>
      </c>
      <c r="M891" s="7">
        <v>88.07</v>
      </c>
      <c r="N891" s="4">
        <v>46.83</v>
      </c>
      <c r="O891" s="4">
        <v>39.21</v>
      </c>
      <c r="P891" s="4">
        <f>IF('Data 1Q Ahead Without Spaces'!T891&lt;5,0,IF('Data 1Q Ahead Without Spaces'!T891&lt;8,1,IF('Data 1Q Ahead Without Spaces'!T891&lt;11,2,IF('Data 1Q Ahead Without Spaces'!T891&lt;14,3,4))))</f>
        <v>3</v>
      </c>
      <c r="Q891" s="7">
        <v>8927.1934000000001</v>
      </c>
      <c r="R891" s="7">
        <f>VLOOKUP('Data 1Q Ahead Without Spaces'!W891,Industry!$A$1:$B$9,2,FALSE)</f>
        <v>4</v>
      </c>
    </row>
    <row r="892" spans="1:18" ht="55.5" customHeight="1" thickBot="1" x14ac:dyDescent="0.4">
      <c r="A892" s="7">
        <f>IF('Data 1Q Ahead Without Spaces'!A892='Data 1Q Ahead Without Spaces'!A891,A891,A891+1)</f>
        <v>23</v>
      </c>
      <c r="B892" s="2">
        <v>3.53</v>
      </c>
      <c r="C892" s="2">
        <v>7.12</v>
      </c>
      <c r="D892" s="2">
        <v>6.86</v>
      </c>
      <c r="E892" s="2">
        <v>3.77</v>
      </c>
      <c r="F892" s="2">
        <v>-5.88</v>
      </c>
      <c r="G892" s="2">
        <v>2.35</v>
      </c>
      <c r="H892" s="2">
        <v>85.5</v>
      </c>
      <c r="I892" s="2">
        <v>42.75</v>
      </c>
      <c r="J892" s="2">
        <v>84.21</v>
      </c>
      <c r="K892" s="2">
        <v>43.61</v>
      </c>
      <c r="L892" s="4">
        <v>36.01</v>
      </c>
      <c r="M892" s="7">
        <v>93.1</v>
      </c>
      <c r="N892" s="4">
        <v>48.21</v>
      </c>
      <c r="O892" s="4">
        <v>39.81</v>
      </c>
      <c r="P892" s="4">
        <f>IF('Data 1Q Ahead Without Spaces'!T892&lt;5,0,IF('Data 1Q Ahead Without Spaces'!T892&lt;8,1,IF('Data 1Q Ahead Without Spaces'!T892&lt;11,2,IF('Data 1Q Ahead Without Spaces'!T892&lt;14,3,4))))</f>
        <v>3</v>
      </c>
      <c r="Q892" s="7">
        <v>9125.1591000000008</v>
      </c>
      <c r="R892" s="7">
        <f>VLOOKUP('Data 1Q Ahead Without Spaces'!W892,Industry!$A$1:$B$9,2,FALSE)</f>
        <v>4</v>
      </c>
    </row>
    <row r="893" spans="1:18" ht="55.5" customHeight="1" thickBot="1" x14ac:dyDescent="0.4">
      <c r="A893" s="7">
        <f>IF('Data 1Q Ahead Without Spaces'!A893='Data 1Q Ahead Without Spaces'!A892,A892,A892+1)</f>
        <v>23</v>
      </c>
      <c r="B893" s="2">
        <v>3.31</v>
      </c>
      <c r="C893" s="2">
        <v>6.74</v>
      </c>
      <c r="D893" s="2">
        <v>6.27</v>
      </c>
      <c r="E893" s="2">
        <v>7.1</v>
      </c>
      <c r="F893" s="2">
        <v>4.3099999999999996</v>
      </c>
      <c r="G893" s="2">
        <v>5.66</v>
      </c>
      <c r="H893" s="2">
        <v>85.3</v>
      </c>
      <c r="I893" s="2">
        <v>43.88</v>
      </c>
      <c r="J893" s="2">
        <v>80.39</v>
      </c>
      <c r="K893" s="2">
        <v>42.58</v>
      </c>
      <c r="L893" s="4">
        <v>35.28</v>
      </c>
      <c r="M893" s="7">
        <v>88.79</v>
      </c>
      <c r="N893" s="4">
        <v>47.03</v>
      </c>
      <c r="O893" s="4">
        <v>38.96</v>
      </c>
      <c r="P893" s="4">
        <f>IF('Data 1Q Ahead Without Spaces'!T893&lt;5,0,IF('Data 1Q Ahead Without Spaces'!T893&lt;8,1,IF('Data 1Q Ahead Without Spaces'!T893&lt;11,2,IF('Data 1Q Ahead Without Spaces'!T893&lt;14,3,4))))</f>
        <v>3</v>
      </c>
      <c r="Q893" s="7">
        <v>8288.0046999999995</v>
      </c>
      <c r="R893" s="7">
        <f>VLOOKUP('Data 1Q Ahead Without Spaces'!W893,Industry!$A$1:$B$9,2,FALSE)</f>
        <v>4</v>
      </c>
    </row>
    <row r="894" spans="1:18" ht="55.5" customHeight="1" thickBot="1" x14ac:dyDescent="0.4">
      <c r="A894" s="7">
        <f>IF('Data 1Q Ahead Without Spaces'!A894='Data 1Q Ahead Without Spaces'!A893,A893,A893+1)</f>
        <v>23</v>
      </c>
      <c r="B894" s="2">
        <v>3.95</v>
      </c>
      <c r="C894" s="2">
        <v>6.32</v>
      </c>
      <c r="D894" s="2">
        <v>6.07</v>
      </c>
      <c r="E894" s="2">
        <v>3.16</v>
      </c>
      <c r="F894" s="2">
        <v>1.81</v>
      </c>
      <c r="G894" s="2">
        <v>1.67</v>
      </c>
      <c r="H894" s="2">
        <v>82.5</v>
      </c>
      <c r="I894" s="2">
        <v>45.1</v>
      </c>
      <c r="J894" s="2">
        <v>79.12</v>
      </c>
      <c r="K894" s="2">
        <v>42.92</v>
      </c>
      <c r="L894" s="4">
        <v>35.69</v>
      </c>
      <c r="M894" s="7">
        <v>84.33</v>
      </c>
      <c r="N894" s="4">
        <v>45.75</v>
      </c>
      <c r="O894" s="4">
        <v>38.03</v>
      </c>
      <c r="P894" s="4">
        <f>IF('Data 1Q Ahead Without Spaces'!T894&lt;5,0,IF('Data 1Q Ahead Without Spaces'!T894&lt;8,1,IF('Data 1Q Ahead Without Spaces'!T894&lt;11,2,IF('Data 1Q Ahead Without Spaces'!T894&lt;14,3,4))))</f>
        <v>3</v>
      </c>
      <c r="Q894" s="7">
        <v>9017.7728000000006</v>
      </c>
      <c r="R894" s="7">
        <f>VLOOKUP('Data 1Q Ahead Without Spaces'!W894,Industry!$A$1:$B$9,2,FALSE)</f>
        <v>4</v>
      </c>
    </row>
    <row r="895" spans="1:18" ht="55.5" customHeight="1" thickBot="1" x14ac:dyDescent="0.4">
      <c r="A895" s="7">
        <f>IF('Data 1Q Ahead Without Spaces'!A895='Data 1Q Ahead Without Spaces'!A894,A894,A894+1)</f>
        <v>23</v>
      </c>
      <c r="B895" s="2">
        <v>3.8</v>
      </c>
      <c r="C895" s="2">
        <v>6.2</v>
      </c>
      <c r="D895" s="2">
        <v>5.74</v>
      </c>
      <c r="E895" s="2">
        <v>3.36</v>
      </c>
      <c r="F895" s="2">
        <v>0.01</v>
      </c>
      <c r="G895" s="2">
        <v>1.76</v>
      </c>
      <c r="H895" s="2">
        <v>77.900000000000006</v>
      </c>
      <c r="I895" s="2">
        <v>44.41</v>
      </c>
      <c r="J895" s="2">
        <v>83.21</v>
      </c>
      <c r="K895" s="2">
        <v>44.71</v>
      </c>
      <c r="L895" s="4">
        <v>36.96</v>
      </c>
      <c r="M895" s="7">
        <v>86.13</v>
      </c>
      <c r="N895" s="4">
        <v>46.27</v>
      </c>
      <c r="O895" s="4">
        <v>38.25</v>
      </c>
      <c r="P895" s="4">
        <f>IF('Data 1Q Ahead Without Spaces'!T895&lt;5,0,IF('Data 1Q Ahead Without Spaces'!T895&lt;8,1,IF('Data 1Q Ahead Without Spaces'!T895&lt;11,2,IF('Data 1Q Ahead Without Spaces'!T895&lt;14,3,4))))</f>
        <v>3</v>
      </c>
      <c r="Q895" s="7">
        <v>6998.6277</v>
      </c>
      <c r="R895" s="7">
        <f>VLOOKUP('Data 1Q Ahead Without Spaces'!W895,Industry!$A$1:$B$9,2,FALSE)</f>
        <v>4</v>
      </c>
    </row>
    <row r="896" spans="1:18" ht="55.5" customHeight="1" thickBot="1" x14ac:dyDescent="0.4">
      <c r="A896" s="7">
        <f>IF('Data 1Q Ahead Without Spaces'!A896='Data 1Q Ahead Without Spaces'!A895,A895,A895+1)</f>
        <v>23</v>
      </c>
      <c r="B896" s="2">
        <v>4.2</v>
      </c>
      <c r="C896" s="2">
        <v>6.87</v>
      </c>
      <c r="D896" s="2">
        <v>6.45</v>
      </c>
      <c r="E896" s="2">
        <v>3.65</v>
      </c>
      <c r="F896" s="2">
        <v>-8.26</v>
      </c>
      <c r="G896" s="2">
        <v>2.08</v>
      </c>
      <c r="H896" s="2">
        <v>81.099999999999994</v>
      </c>
      <c r="I896" s="2">
        <v>42.81</v>
      </c>
      <c r="J896" s="2">
        <v>84.3</v>
      </c>
      <c r="K896" s="2">
        <v>44.27</v>
      </c>
      <c r="L896" s="4">
        <v>36.090000000000003</v>
      </c>
      <c r="M896" s="7">
        <v>90.42</v>
      </c>
      <c r="N896" s="4">
        <v>47.48</v>
      </c>
      <c r="O896" s="4">
        <v>38.71</v>
      </c>
      <c r="P896" s="4">
        <f>IF('Data 1Q Ahead Without Spaces'!T896&lt;5,0,IF('Data 1Q Ahead Without Spaces'!T896&lt;8,1,IF('Data 1Q Ahead Without Spaces'!T896&lt;11,2,IF('Data 1Q Ahead Without Spaces'!T896&lt;14,3,4))))</f>
        <v>3</v>
      </c>
      <c r="Q896" s="7">
        <v>4780.7439999999997</v>
      </c>
      <c r="R896" s="7">
        <f>VLOOKUP('Data 1Q Ahead Without Spaces'!W896,Industry!$A$1:$B$9,2,FALSE)</f>
        <v>4</v>
      </c>
    </row>
    <row r="897" spans="1:18" ht="55.5" customHeight="1" thickBot="1" x14ac:dyDescent="0.4">
      <c r="A897" s="7">
        <f>IF('Data 1Q Ahead Without Spaces'!A897='Data 1Q Ahead Without Spaces'!A896,A896,A896+1)</f>
        <v>23</v>
      </c>
      <c r="B897" s="2">
        <v>4.04</v>
      </c>
      <c r="C897" s="2">
        <v>6.65</v>
      </c>
      <c r="D897" s="2">
        <v>6.32</v>
      </c>
      <c r="E897" s="2">
        <v>7.41</v>
      </c>
      <c r="F897" s="2">
        <v>4.32</v>
      </c>
      <c r="G897" s="2">
        <v>5.73</v>
      </c>
      <c r="H897" s="2">
        <v>80.599999999999994</v>
      </c>
      <c r="I897" s="2">
        <v>44.51</v>
      </c>
      <c r="J897" s="2">
        <v>79.739999999999995</v>
      </c>
      <c r="K897" s="2">
        <v>42.9</v>
      </c>
      <c r="L897" s="4">
        <v>35.5</v>
      </c>
      <c r="M897" s="7">
        <v>85.88</v>
      </c>
      <c r="N897" s="4">
        <v>46.2</v>
      </c>
      <c r="O897" s="4">
        <v>38.229999999999997</v>
      </c>
      <c r="P897" s="4">
        <f>IF('Data 1Q Ahead Without Spaces'!T897&lt;5,0,IF('Data 1Q Ahead Without Spaces'!T897&lt;8,1,IF('Data 1Q Ahead Without Spaces'!T897&lt;11,2,IF('Data 1Q Ahead Without Spaces'!T897&lt;14,3,4))))</f>
        <v>3</v>
      </c>
      <c r="Q897" s="7">
        <v>4415.6737000000003</v>
      </c>
      <c r="R897" s="7">
        <f>VLOOKUP('Data 1Q Ahead Without Spaces'!W897,Industry!$A$1:$B$9,2,FALSE)</f>
        <v>4</v>
      </c>
    </row>
    <row r="898" spans="1:18" ht="55.5" customHeight="1" thickBot="1" x14ac:dyDescent="0.4">
      <c r="A898" s="7">
        <f>IF('Data 1Q Ahead Without Spaces'!A898='Data 1Q Ahead Without Spaces'!A897,A897,A897+1)</f>
        <v>23</v>
      </c>
      <c r="B898" s="2">
        <v>4.8899999999999997</v>
      </c>
      <c r="C898" s="2">
        <v>8.43</v>
      </c>
      <c r="D898" s="2">
        <v>7.94</v>
      </c>
      <c r="E898" s="2">
        <v>2.25</v>
      </c>
      <c r="F898" s="2">
        <v>-6.98</v>
      </c>
      <c r="G898" s="2">
        <v>0.72</v>
      </c>
      <c r="H898" s="2">
        <v>87.7</v>
      </c>
      <c r="I898" s="2">
        <v>41.32</v>
      </c>
      <c r="J898" s="2">
        <v>96.13</v>
      </c>
      <c r="K898" s="2">
        <v>47.34</v>
      </c>
      <c r="L898" s="4">
        <v>39.72</v>
      </c>
      <c r="M898" s="7">
        <v>103.06</v>
      </c>
      <c r="N898" s="4">
        <v>50.75</v>
      </c>
      <c r="O898" s="4">
        <v>42.59</v>
      </c>
      <c r="P898" s="4">
        <f>IF('Data 1Q Ahead Without Spaces'!T898&lt;5,0,IF('Data 1Q Ahead Without Spaces'!T898&lt;8,1,IF('Data 1Q Ahead Without Spaces'!T898&lt;11,2,IF('Data 1Q Ahead Without Spaces'!T898&lt;14,3,4))))</f>
        <v>3</v>
      </c>
      <c r="Q898" s="7">
        <v>2926.3076999999998</v>
      </c>
      <c r="R898" s="7">
        <f>VLOOKUP('Data 1Q Ahead Without Spaces'!W898,Industry!$A$1:$B$9,2,FALSE)</f>
        <v>4</v>
      </c>
    </row>
    <row r="899" spans="1:18" ht="55.5" customHeight="1" thickBot="1" x14ac:dyDescent="0.4">
      <c r="A899" s="7">
        <f>IF('Data 1Q Ahead Without Spaces'!A899='Data 1Q Ahead Without Spaces'!A898,A898,A898+1)</f>
        <v>23</v>
      </c>
      <c r="B899" s="2">
        <v>5.1100000000000003</v>
      </c>
      <c r="C899" s="2">
        <v>9.43</v>
      </c>
      <c r="D899" s="2">
        <v>8.82</v>
      </c>
      <c r="E899" s="2">
        <v>2.3199999999999998</v>
      </c>
      <c r="F899" s="2">
        <v>-0.44</v>
      </c>
      <c r="G899" s="2">
        <v>0.56000000000000005</v>
      </c>
      <c r="H899" s="2">
        <v>79.5</v>
      </c>
      <c r="I899" s="2">
        <v>41.69</v>
      </c>
      <c r="J899" s="2">
        <v>96.21</v>
      </c>
      <c r="K899" s="2">
        <v>47.34</v>
      </c>
      <c r="L899" s="4">
        <v>40.11</v>
      </c>
      <c r="M899" s="7">
        <v>103.22</v>
      </c>
      <c r="N899" s="4">
        <v>50.79</v>
      </c>
      <c r="O899" s="4">
        <v>43.03</v>
      </c>
      <c r="P899" s="4">
        <f>IF('Data 1Q Ahead Without Spaces'!T899&lt;5,0,IF('Data 1Q Ahead Without Spaces'!T899&lt;8,1,IF('Data 1Q Ahead Without Spaces'!T899&lt;11,2,IF('Data 1Q Ahead Without Spaces'!T899&lt;14,3,4))))</f>
        <v>3</v>
      </c>
      <c r="Q899" s="7">
        <v>1712.1614</v>
      </c>
      <c r="R899" s="7">
        <f>VLOOKUP('Data 1Q Ahead Without Spaces'!W899,Industry!$A$1:$B$9,2,FALSE)</f>
        <v>4</v>
      </c>
    </row>
    <row r="900" spans="1:18" ht="55.5" customHeight="1" thickBot="1" x14ac:dyDescent="0.4">
      <c r="A900" s="7">
        <f>IF('Data 1Q Ahead Without Spaces'!A900='Data 1Q Ahead Without Spaces'!A899,A899,A899+1)</f>
        <v>23</v>
      </c>
      <c r="B900" s="2">
        <v>5.51</v>
      </c>
      <c r="C900" s="2">
        <v>10.83</v>
      </c>
      <c r="D900" s="2">
        <v>10.34</v>
      </c>
      <c r="E900" s="2">
        <v>2.82</v>
      </c>
      <c r="F900" s="2">
        <v>1.3</v>
      </c>
      <c r="G900" s="2">
        <v>0.81</v>
      </c>
      <c r="H900" s="2">
        <v>68.3</v>
      </c>
      <c r="I900" s="2">
        <v>43.15</v>
      </c>
      <c r="J900" s="2">
        <v>85.76</v>
      </c>
      <c r="K900" s="2">
        <v>43.75</v>
      </c>
      <c r="L900" s="4">
        <v>37.01</v>
      </c>
      <c r="M900" s="7">
        <v>96.03</v>
      </c>
      <c r="N900" s="4">
        <v>48.99</v>
      </c>
      <c r="O900" s="4">
        <v>41.43</v>
      </c>
      <c r="P900" s="4">
        <f>IF('Data 1Q Ahead Without Spaces'!T900&lt;5,0,IF('Data 1Q Ahead Without Spaces'!T900&lt;8,1,IF('Data 1Q Ahead Without Spaces'!T900&lt;11,2,IF('Data 1Q Ahead Without Spaces'!T900&lt;14,3,4))))</f>
        <v>3</v>
      </c>
      <c r="Q900" s="7">
        <v>2894.8002000000001</v>
      </c>
      <c r="R900" s="7">
        <f>VLOOKUP('Data 1Q Ahead Without Spaces'!W900,Industry!$A$1:$B$9,2,FALSE)</f>
        <v>4</v>
      </c>
    </row>
    <row r="901" spans="1:18" ht="55.5" customHeight="1" thickBot="1" x14ac:dyDescent="0.4">
      <c r="A901" s="7">
        <f>IF('Data 1Q Ahead Without Spaces'!A901='Data 1Q Ahead Without Spaces'!A900,A900,A900+1)</f>
        <v>23</v>
      </c>
      <c r="B901" s="2">
        <v>6.84</v>
      </c>
      <c r="C901" s="2">
        <v>15.53</v>
      </c>
      <c r="D901" s="2">
        <v>14.92</v>
      </c>
      <c r="E901" s="2">
        <v>6.1</v>
      </c>
      <c r="F901" s="2">
        <v>-5.12</v>
      </c>
      <c r="G901" s="2">
        <v>4.1500000000000004</v>
      </c>
      <c r="H901" s="2">
        <v>73.900000000000006</v>
      </c>
      <c r="I901" s="2">
        <v>43.31</v>
      </c>
      <c r="J901" s="2">
        <v>89.05</v>
      </c>
      <c r="K901" s="2">
        <v>44.97</v>
      </c>
      <c r="L901" s="4">
        <v>38.57</v>
      </c>
      <c r="M901" s="7">
        <v>98.02</v>
      </c>
      <c r="N901" s="4">
        <v>49.5</v>
      </c>
      <c r="O901" s="4">
        <v>42.45</v>
      </c>
      <c r="P901" s="4">
        <f>IF('Data 1Q Ahead Without Spaces'!T901&lt;5,0,IF('Data 1Q Ahead Without Spaces'!T901&lt;8,1,IF('Data 1Q Ahead Without Spaces'!T901&lt;11,2,IF('Data 1Q Ahead Without Spaces'!T901&lt;14,3,4))))</f>
        <v>3</v>
      </c>
      <c r="Q901" s="7">
        <v>5150.8395</v>
      </c>
      <c r="R901" s="7">
        <f>VLOOKUP('Data 1Q Ahead Without Spaces'!W901,Industry!$A$1:$B$9,2,FALSE)</f>
        <v>4</v>
      </c>
    </row>
    <row r="902" spans="1:18" ht="55.5" customHeight="1" thickBot="1" x14ac:dyDescent="0.4">
      <c r="A902" s="7">
        <f>IF('Data 1Q Ahead Without Spaces'!A902='Data 1Q Ahead Without Spaces'!A901,A901,A901+1)</f>
        <v>23</v>
      </c>
      <c r="B902" s="2">
        <v>7.7</v>
      </c>
      <c r="C902" s="2">
        <v>17.239999999999998</v>
      </c>
      <c r="D902" s="2">
        <v>16.649999999999999</v>
      </c>
      <c r="E902" s="2">
        <v>2.92</v>
      </c>
      <c r="F902" s="2">
        <v>-13.99</v>
      </c>
      <c r="G902" s="2">
        <v>1.05</v>
      </c>
      <c r="H902" s="2">
        <v>78.3</v>
      </c>
      <c r="I902" s="2">
        <v>41.13</v>
      </c>
      <c r="J902" s="2">
        <v>102.18</v>
      </c>
      <c r="K902" s="2">
        <v>48.14</v>
      </c>
      <c r="L902" s="4">
        <v>42.03</v>
      </c>
      <c r="M902" s="7">
        <v>112.27</v>
      </c>
      <c r="N902" s="4">
        <v>52.89</v>
      </c>
      <c r="O902" s="4">
        <v>46.18</v>
      </c>
      <c r="P902" s="4">
        <f>IF('Data 1Q Ahead Without Spaces'!T902&lt;5,0,IF('Data 1Q Ahead Without Spaces'!T902&lt;8,1,IF('Data 1Q Ahead Without Spaces'!T902&lt;11,2,IF('Data 1Q Ahead Without Spaces'!T902&lt;14,3,4))))</f>
        <v>3</v>
      </c>
      <c r="Q902" s="7">
        <v>5408.6450000000004</v>
      </c>
      <c r="R902" s="7">
        <f>VLOOKUP('Data 1Q Ahead Without Spaces'!W902,Industry!$A$1:$B$9,2,FALSE)</f>
        <v>4</v>
      </c>
    </row>
    <row r="903" spans="1:18" ht="55.5" customHeight="1" thickBot="1" x14ac:dyDescent="0.4">
      <c r="A903" s="7">
        <f>IF('Data 1Q Ahead Without Spaces'!A903='Data 1Q Ahead Without Spaces'!A902,A902,A902+1)</f>
        <v>23</v>
      </c>
      <c r="B903" s="2">
        <v>6.97</v>
      </c>
      <c r="C903" s="2">
        <v>15.12</v>
      </c>
      <c r="D903" s="2">
        <v>14.6</v>
      </c>
      <c r="E903" s="2">
        <v>2.97</v>
      </c>
      <c r="F903" s="2">
        <v>0.99</v>
      </c>
      <c r="G903" s="2">
        <v>1.0900000000000001</v>
      </c>
      <c r="H903" s="2">
        <v>83.9</v>
      </c>
      <c r="I903" s="2">
        <v>41.39</v>
      </c>
      <c r="J903" s="2">
        <v>91.73</v>
      </c>
      <c r="K903" s="2">
        <v>43.98</v>
      </c>
      <c r="L903" s="4">
        <v>37.96</v>
      </c>
      <c r="M903" s="7">
        <v>108.55</v>
      </c>
      <c r="N903" s="4">
        <v>52.05</v>
      </c>
      <c r="O903" s="4">
        <v>44.93</v>
      </c>
      <c r="P903" s="4">
        <f>IF('Data 1Q Ahead Without Spaces'!T903&lt;5,0,IF('Data 1Q Ahead Without Spaces'!T903&lt;8,1,IF('Data 1Q Ahead Without Spaces'!T903&lt;11,2,IF('Data 1Q Ahead Without Spaces'!T903&lt;14,3,4))))</f>
        <v>3</v>
      </c>
      <c r="Q903" s="7">
        <v>7090.1531000000004</v>
      </c>
      <c r="R903" s="7">
        <f>VLOOKUP('Data 1Q Ahead Without Spaces'!W903,Industry!$A$1:$B$9,2,FALSE)</f>
        <v>4</v>
      </c>
    </row>
    <row r="904" spans="1:18" ht="55.5" customHeight="1" thickBot="1" x14ac:dyDescent="0.4">
      <c r="A904" s="7">
        <f>IF('Data 1Q Ahead Without Spaces'!A904='Data 1Q Ahead Without Spaces'!A903,A903,A903+1)</f>
        <v>23</v>
      </c>
      <c r="B904" s="2">
        <v>6.32</v>
      </c>
      <c r="C904" s="2">
        <v>12.98</v>
      </c>
      <c r="D904" s="2">
        <v>12.47</v>
      </c>
      <c r="E904" s="2">
        <v>3.35</v>
      </c>
      <c r="F904" s="2">
        <v>-4.16</v>
      </c>
      <c r="G904" s="2">
        <v>1.58</v>
      </c>
      <c r="H904" s="2">
        <v>90.7</v>
      </c>
      <c r="I904" s="2">
        <v>39.6</v>
      </c>
      <c r="J904" s="2">
        <v>98.09</v>
      </c>
      <c r="K904" s="2">
        <v>46.29</v>
      </c>
      <c r="L904" s="4">
        <v>38.840000000000003</v>
      </c>
      <c r="M904" s="7">
        <v>111.9</v>
      </c>
      <c r="N904" s="4">
        <v>52.81</v>
      </c>
      <c r="O904" s="4">
        <v>44.31</v>
      </c>
      <c r="P904" s="4">
        <f>IF('Data 1Q Ahead Without Spaces'!T904&lt;5,0,IF('Data 1Q Ahead Without Spaces'!T904&lt;8,1,IF('Data 1Q Ahead Without Spaces'!T904&lt;11,2,IF('Data 1Q Ahead Without Spaces'!T904&lt;14,3,4))))</f>
        <v>3</v>
      </c>
      <c r="Q904" s="7">
        <v>4898.2700999999997</v>
      </c>
      <c r="R904" s="7">
        <f>VLOOKUP('Data 1Q Ahead Without Spaces'!W904,Industry!$A$1:$B$9,2,FALSE)</f>
        <v>4</v>
      </c>
    </row>
    <row r="905" spans="1:18" ht="55.5" customHeight="1" thickBot="1" x14ac:dyDescent="0.4">
      <c r="A905" s="7">
        <f>IF('Data 1Q Ahead Without Spaces'!A905='Data 1Q Ahead Without Spaces'!A904,A904,A904+1)</f>
        <v>23</v>
      </c>
      <c r="B905" s="2">
        <v>5.5</v>
      </c>
      <c r="C905" s="2">
        <v>10.59</v>
      </c>
      <c r="D905" s="2">
        <v>10.01</v>
      </c>
      <c r="E905" s="2">
        <v>6.82</v>
      </c>
      <c r="F905" s="2">
        <v>5.94</v>
      </c>
      <c r="G905" s="2">
        <v>5</v>
      </c>
      <c r="H905" s="2">
        <v>89.1</v>
      </c>
      <c r="I905" s="2">
        <v>42.2</v>
      </c>
      <c r="J905" s="2">
        <v>88.91</v>
      </c>
      <c r="K905" s="2">
        <v>43.8</v>
      </c>
      <c r="L905" s="4">
        <v>37.520000000000003</v>
      </c>
      <c r="M905" s="7">
        <v>102.98</v>
      </c>
      <c r="N905" s="4">
        <v>50.73</v>
      </c>
      <c r="O905" s="4">
        <v>43.45</v>
      </c>
      <c r="P905" s="4">
        <f>IF('Data 1Q Ahead Without Spaces'!T905&lt;5,0,IF('Data 1Q Ahead Without Spaces'!T905&lt;8,1,IF('Data 1Q Ahead Without Spaces'!T905&lt;11,2,IF('Data 1Q Ahead Without Spaces'!T905&lt;14,3,4))))</f>
        <v>3</v>
      </c>
      <c r="Q905" s="7">
        <v>6785.6471000000001</v>
      </c>
      <c r="R905" s="7">
        <f>VLOOKUP('Data 1Q Ahead Without Spaces'!W905,Industry!$A$1:$B$9,2,FALSE)</f>
        <v>4</v>
      </c>
    </row>
    <row r="906" spans="1:18" ht="55.5" customHeight="1" thickBot="1" x14ac:dyDescent="0.4">
      <c r="A906" s="7">
        <f>IF('Data 1Q Ahead Without Spaces'!A906='Data 1Q Ahead Without Spaces'!A905,A905,A905+1)</f>
        <v>23</v>
      </c>
      <c r="B906" s="2">
        <v>6.04</v>
      </c>
      <c r="C906" s="2">
        <v>11.4</v>
      </c>
      <c r="D906" s="2">
        <v>10.88</v>
      </c>
      <c r="E906" s="2">
        <v>2.86</v>
      </c>
      <c r="F906" s="2">
        <v>-9.76</v>
      </c>
      <c r="G906" s="2">
        <v>1.22</v>
      </c>
      <c r="H906" s="2">
        <v>99.9</v>
      </c>
      <c r="I906" s="2">
        <v>40.200000000000003</v>
      </c>
      <c r="J906" s="2">
        <v>100.64</v>
      </c>
      <c r="K906" s="2">
        <v>46.63</v>
      </c>
      <c r="L906" s="4">
        <v>40.46</v>
      </c>
      <c r="M906" s="7">
        <v>115.81</v>
      </c>
      <c r="N906" s="4">
        <v>53.66</v>
      </c>
      <c r="O906" s="4">
        <v>46.56</v>
      </c>
      <c r="P906" s="4">
        <f>IF('Data 1Q Ahead Without Spaces'!T906&lt;5,0,IF('Data 1Q Ahead Without Spaces'!T906&lt;8,1,IF('Data 1Q Ahead Without Spaces'!T906&lt;11,2,IF('Data 1Q Ahead Without Spaces'!T906&lt;14,3,4))))</f>
        <v>3</v>
      </c>
      <c r="Q906" s="7">
        <v>10147.443300000001</v>
      </c>
      <c r="R906" s="7">
        <f>VLOOKUP('Data 1Q Ahead Without Spaces'!W906,Industry!$A$1:$B$9,2,FALSE)</f>
        <v>4</v>
      </c>
    </row>
    <row r="907" spans="1:18" ht="55.5" customHeight="1" thickBot="1" x14ac:dyDescent="0.4">
      <c r="A907" s="7">
        <f>IF('Data 1Q Ahead Without Spaces'!A907='Data 1Q Ahead Without Spaces'!A906,A906,A906+1)</f>
        <v>23</v>
      </c>
      <c r="B907" s="2">
        <v>5.47</v>
      </c>
      <c r="C907" s="2">
        <v>10.199999999999999</v>
      </c>
      <c r="D907" s="2">
        <v>9.66</v>
      </c>
      <c r="E907" s="2">
        <v>3.21</v>
      </c>
      <c r="F907" s="2">
        <v>2.5499999999999998</v>
      </c>
      <c r="G907" s="2">
        <v>1.49</v>
      </c>
      <c r="H907" s="2">
        <v>100.6</v>
      </c>
      <c r="I907" s="2">
        <v>41.86</v>
      </c>
      <c r="J907" s="2">
        <v>97.57</v>
      </c>
      <c r="K907" s="2">
        <v>47.35</v>
      </c>
      <c r="L907" s="4">
        <v>40.840000000000003</v>
      </c>
      <c r="M907" s="7">
        <v>106.06</v>
      </c>
      <c r="N907" s="4">
        <v>51.47</v>
      </c>
      <c r="O907" s="4">
        <v>44.39</v>
      </c>
      <c r="P907" s="4">
        <f>IF('Data 1Q Ahead Without Spaces'!T907&lt;5,0,IF('Data 1Q Ahead Without Spaces'!T907&lt;8,1,IF('Data 1Q Ahead Without Spaces'!T907&lt;11,2,IF('Data 1Q Ahead Without Spaces'!T907&lt;14,3,4))))</f>
        <v>3</v>
      </c>
      <c r="Q907" s="7">
        <v>8953.1722000000009</v>
      </c>
      <c r="R907" s="7">
        <f>VLOOKUP('Data 1Q Ahead Without Spaces'!W907,Industry!$A$1:$B$9,2,FALSE)</f>
        <v>4</v>
      </c>
    </row>
    <row r="908" spans="1:18" ht="55.5" customHeight="1" thickBot="1" x14ac:dyDescent="0.4">
      <c r="A908" s="7">
        <f>IF('Data 1Q Ahead Without Spaces'!A908='Data 1Q Ahead Without Spaces'!A907,A907,A907+1)</f>
        <v>23</v>
      </c>
      <c r="B908" s="2">
        <v>5.17</v>
      </c>
      <c r="C908" s="2">
        <v>9.7200000000000006</v>
      </c>
      <c r="D908" s="2">
        <v>9.1</v>
      </c>
      <c r="E908" s="2">
        <v>3.66</v>
      </c>
      <c r="F908" s="2">
        <v>1.67</v>
      </c>
      <c r="G908" s="2">
        <v>1.81</v>
      </c>
      <c r="H908" s="2">
        <v>93</v>
      </c>
      <c r="I908" s="2">
        <v>41.85</v>
      </c>
      <c r="J908" s="2">
        <v>94.65</v>
      </c>
      <c r="K908" s="2">
        <v>46.61</v>
      </c>
      <c r="L908" s="4">
        <v>39.61</v>
      </c>
      <c r="M908" s="7">
        <v>103.07</v>
      </c>
      <c r="N908" s="4">
        <v>50.76</v>
      </c>
      <c r="O908" s="4">
        <v>43.14</v>
      </c>
      <c r="P908" s="4">
        <f>IF('Data 1Q Ahead Without Spaces'!T908&lt;5,0,IF('Data 1Q Ahead Without Spaces'!T908&lt;8,1,IF('Data 1Q Ahead Without Spaces'!T908&lt;11,2,IF('Data 1Q Ahead Without Spaces'!T908&lt;14,3,4))))</f>
        <v>3</v>
      </c>
      <c r="Q908" s="7">
        <v>8170.0436</v>
      </c>
      <c r="R908" s="7">
        <f>VLOOKUP('Data 1Q Ahead Without Spaces'!W908,Industry!$A$1:$B$9,2,FALSE)</f>
        <v>4</v>
      </c>
    </row>
    <row r="909" spans="1:18" ht="55.5" customHeight="1" thickBot="1" x14ac:dyDescent="0.4">
      <c r="A909" s="7">
        <f>IF('Data 1Q Ahead Without Spaces'!A909='Data 1Q Ahead Without Spaces'!A908,A908,A908+1)</f>
        <v>23</v>
      </c>
      <c r="B909" s="2">
        <v>5.0999999999999996</v>
      </c>
      <c r="C909" s="2">
        <v>9.27</v>
      </c>
      <c r="D909" s="2">
        <v>8.7899999999999991</v>
      </c>
      <c r="E909" s="2">
        <v>6.98</v>
      </c>
      <c r="F909" s="2">
        <v>-0.95</v>
      </c>
      <c r="G909" s="2">
        <v>5.17</v>
      </c>
      <c r="H909" s="2">
        <v>98.2</v>
      </c>
      <c r="I909" s="2">
        <v>41.83</v>
      </c>
      <c r="J909" s="2">
        <v>96.42</v>
      </c>
      <c r="K909" s="2">
        <v>47.27</v>
      </c>
      <c r="L909" s="4">
        <v>40.340000000000003</v>
      </c>
      <c r="M909" s="7">
        <v>104</v>
      </c>
      <c r="N909" s="4">
        <v>50.98</v>
      </c>
      <c r="O909" s="4">
        <v>43.51</v>
      </c>
      <c r="P909" s="4">
        <f>IF('Data 1Q Ahead Without Spaces'!T909&lt;5,0,IF('Data 1Q Ahead Without Spaces'!T909&lt;8,1,IF('Data 1Q Ahead Without Spaces'!T909&lt;11,2,IF('Data 1Q Ahead Without Spaces'!T909&lt;14,3,4))))</f>
        <v>3</v>
      </c>
      <c r="Q909" s="7">
        <v>4700.6814000000004</v>
      </c>
      <c r="R909" s="7">
        <f>VLOOKUP('Data 1Q Ahead Without Spaces'!W909,Industry!$A$1:$B$9,2,FALSE)</f>
        <v>4</v>
      </c>
    </row>
    <row r="910" spans="1:18" ht="55.5" customHeight="1" thickBot="1" x14ac:dyDescent="0.4">
      <c r="A910" s="7">
        <f>IF('Data 1Q Ahead Without Spaces'!A910='Data 1Q Ahead Without Spaces'!A909,A909,A909+1)</f>
        <v>23</v>
      </c>
      <c r="B910" s="2">
        <v>5.04</v>
      </c>
      <c r="C910" s="2">
        <v>9.1199999999999992</v>
      </c>
      <c r="D910" s="2">
        <v>8.84</v>
      </c>
      <c r="E910" s="2">
        <v>3.16</v>
      </c>
      <c r="F910" s="2">
        <v>1.57</v>
      </c>
      <c r="G910" s="2">
        <v>1.17</v>
      </c>
      <c r="H910" s="2">
        <v>90.6</v>
      </c>
      <c r="I910" s="2">
        <v>42.45</v>
      </c>
      <c r="J910" s="2">
        <v>93.45</v>
      </c>
      <c r="K910" s="2">
        <v>46.48</v>
      </c>
      <c r="L910" s="4">
        <v>39.67</v>
      </c>
      <c r="M910" s="7">
        <v>101.05</v>
      </c>
      <c r="N910" s="4">
        <v>50.26</v>
      </c>
      <c r="O910" s="4">
        <v>42.9</v>
      </c>
      <c r="P910" s="4">
        <f>IF('Data 1Q Ahead Without Spaces'!T910&lt;5,0,IF('Data 1Q Ahead Without Spaces'!T910&lt;8,1,IF('Data 1Q Ahead Without Spaces'!T910&lt;11,2,IF('Data 1Q Ahead Without Spaces'!T910&lt;14,3,4))))</f>
        <v>3</v>
      </c>
      <c r="Q910" s="7">
        <v>5376.5137999999997</v>
      </c>
      <c r="R910" s="7">
        <f>VLOOKUP('Data 1Q Ahead Without Spaces'!W910,Industry!$A$1:$B$9,2,FALSE)</f>
        <v>4</v>
      </c>
    </row>
    <row r="911" spans="1:18" ht="55.5" customHeight="1" thickBot="1" x14ac:dyDescent="0.4">
      <c r="A911" s="7">
        <f>IF('Data 1Q Ahead Without Spaces'!A911='Data 1Q Ahead Without Spaces'!A910,A910,A910+1)</f>
        <v>23</v>
      </c>
      <c r="B911" s="2">
        <v>5.08</v>
      </c>
      <c r="C911" s="2">
        <v>9.31</v>
      </c>
      <c r="D911" s="2">
        <v>9</v>
      </c>
      <c r="E911" s="2">
        <v>3.4</v>
      </c>
      <c r="F911" s="2">
        <v>1.48</v>
      </c>
      <c r="G911" s="2">
        <v>1.46</v>
      </c>
      <c r="H911" s="2">
        <v>92.7</v>
      </c>
      <c r="I911" s="2">
        <v>42.9</v>
      </c>
      <c r="J911" s="2">
        <v>91.93</v>
      </c>
      <c r="K911" s="2">
        <v>46.11</v>
      </c>
      <c r="L911" s="4">
        <v>39.44</v>
      </c>
      <c r="M911" s="7">
        <v>99.37</v>
      </c>
      <c r="N911" s="4">
        <v>49.84</v>
      </c>
      <c r="O911" s="4">
        <v>42.63</v>
      </c>
      <c r="P911" s="4">
        <f>IF('Data 1Q Ahead Without Spaces'!T911&lt;5,0,IF('Data 1Q Ahead Without Spaces'!T911&lt;8,1,IF('Data 1Q Ahead Without Spaces'!T911&lt;11,2,IF('Data 1Q Ahead Without Spaces'!T911&lt;14,3,4))))</f>
        <v>3</v>
      </c>
      <c r="Q911" s="7">
        <v>6411.0293000000001</v>
      </c>
      <c r="R911" s="7">
        <f>VLOOKUP('Data 1Q Ahead Without Spaces'!W911,Industry!$A$1:$B$9,2,FALSE)</f>
        <v>4</v>
      </c>
    </row>
    <row r="912" spans="1:18" ht="55.5" customHeight="1" thickBot="1" x14ac:dyDescent="0.4">
      <c r="A912" s="7">
        <f>IF('Data 1Q Ahead Without Spaces'!A912='Data 1Q Ahead Without Spaces'!A911,A911,A911+1)</f>
        <v>23</v>
      </c>
      <c r="B912" s="2">
        <v>5.13</v>
      </c>
      <c r="C912" s="2">
        <v>9.7200000000000006</v>
      </c>
      <c r="D912" s="2">
        <v>9.4700000000000006</v>
      </c>
      <c r="E912" s="2">
        <v>3.11</v>
      </c>
      <c r="F912" s="2">
        <v>1.48</v>
      </c>
      <c r="G912" s="2">
        <v>1.0900000000000001</v>
      </c>
      <c r="H912" s="2">
        <v>89.1</v>
      </c>
      <c r="I912" s="2">
        <v>42</v>
      </c>
      <c r="J912" s="2">
        <v>85.46</v>
      </c>
      <c r="K912" s="2">
        <v>42.85</v>
      </c>
      <c r="L912" s="4">
        <v>35.89</v>
      </c>
      <c r="M912" s="7">
        <v>99.44</v>
      </c>
      <c r="N912" s="4">
        <v>49.86</v>
      </c>
      <c r="O912" s="4">
        <v>41.76</v>
      </c>
      <c r="P912" s="4">
        <f>IF('Data 1Q Ahead Without Spaces'!T912&lt;5,0,IF('Data 1Q Ahead Without Spaces'!T912&lt;8,1,IF('Data 1Q Ahead Without Spaces'!T912&lt;11,2,IF('Data 1Q Ahead Without Spaces'!T912&lt;14,3,4))))</f>
        <v>3</v>
      </c>
      <c r="Q912" s="7">
        <v>5671.8855999999996</v>
      </c>
      <c r="R912" s="7">
        <f>VLOOKUP('Data 1Q Ahead Without Spaces'!W912,Industry!$A$1:$B$9,2,FALSE)</f>
        <v>4</v>
      </c>
    </row>
    <row r="913" spans="1:18" ht="55.5" customHeight="1" thickBot="1" x14ac:dyDescent="0.4">
      <c r="A913" s="7">
        <f>IF('Data 1Q Ahead Without Spaces'!A913='Data 1Q Ahead Without Spaces'!A912,A912,A912+1)</f>
        <v>23</v>
      </c>
      <c r="B913" s="2">
        <v>4.9800000000000004</v>
      </c>
      <c r="C913" s="2">
        <v>9.84</v>
      </c>
      <c r="D913" s="2">
        <v>9.5299999999999994</v>
      </c>
      <c r="E913" s="2">
        <v>7.46</v>
      </c>
      <c r="F913" s="2">
        <v>6.21</v>
      </c>
      <c r="G913" s="2">
        <v>5.32</v>
      </c>
      <c r="H913" s="2">
        <v>85</v>
      </c>
      <c r="I913" s="2">
        <v>44.25</v>
      </c>
      <c r="J913" s="2">
        <v>76.11</v>
      </c>
      <c r="K913" s="2">
        <v>40.19</v>
      </c>
      <c r="L913" s="4">
        <v>33.68</v>
      </c>
      <c r="M913" s="7">
        <v>89.38</v>
      </c>
      <c r="N913" s="4">
        <v>47.2</v>
      </c>
      <c r="O913" s="4">
        <v>39.549999999999997</v>
      </c>
      <c r="P913" s="4">
        <f>IF('Data 1Q Ahead Without Spaces'!T913&lt;5,0,IF('Data 1Q Ahead Without Spaces'!T913&lt;8,1,IF('Data 1Q Ahead Without Spaces'!T913&lt;11,2,IF('Data 1Q Ahead Without Spaces'!T913&lt;14,3,4))))</f>
        <v>3</v>
      </c>
      <c r="Q913" s="7">
        <v>6588.0743000000002</v>
      </c>
      <c r="R913" s="7">
        <f>VLOOKUP('Data 1Q Ahead Without Spaces'!W913,Industry!$A$1:$B$9,2,FALSE)</f>
        <v>4</v>
      </c>
    </row>
    <row r="914" spans="1:18" ht="55.5" customHeight="1" thickBot="1" x14ac:dyDescent="0.4">
      <c r="A914" s="7">
        <f>IF('Data 1Q Ahead Without Spaces'!A914='Data 1Q Ahead Without Spaces'!A913,A913,A913+1)</f>
        <v>23</v>
      </c>
      <c r="B914" s="2">
        <v>7.32</v>
      </c>
      <c r="C914" s="2">
        <v>21.06</v>
      </c>
      <c r="D914" s="2">
        <v>20.58</v>
      </c>
      <c r="E914" s="2">
        <v>-1.04</v>
      </c>
      <c r="F914" s="2">
        <v>-10.73</v>
      </c>
      <c r="G914" s="2">
        <v>-3.16</v>
      </c>
      <c r="H914" s="2">
        <v>89</v>
      </c>
      <c r="I914" s="2">
        <v>41.9</v>
      </c>
      <c r="J914" s="2">
        <v>83.89</v>
      </c>
      <c r="K914" s="2">
        <v>41.49</v>
      </c>
      <c r="L914" s="4">
        <v>35.15</v>
      </c>
      <c r="M914" s="7">
        <v>102.18</v>
      </c>
      <c r="N914" s="4">
        <v>50.54</v>
      </c>
      <c r="O914" s="4">
        <v>42.82</v>
      </c>
      <c r="P914" s="4">
        <f>IF('Data 1Q Ahead Without Spaces'!T914&lt;5,0,IF('Data 1Q Ahead Without Spaces'!T914&lt;8,1,IF('Data 1Q Ahead Without Spaces'!T914&lt;11,2,IF('Data 1Q Ahead Without Spaces'!T914&lt;14,3,4))))</f>
        <v>3</v>
      </c>
      <c r="Q914" s="7">
        <v>7438.2285000000002</v>
      </c>
      <c r="R914" s="7">
        <f>VLOOKUP('Data 1Q Ahead Without Spaces'!W914,Industry!$A$1:$B$9,2,FALSE)</f>
        <v>4</v>
      </c>
    </row>
    <row r="915" spans="1:18" ht="55.5" customHeight="1" thickBot="1" x14ac:dyDescent="0.4">
      <c r="A915" s="7">
        <f>IF('Data 1Q Ahead Without Spaces'!A915='Data 1Q Ahead Without Spaces'!A914,A914,A914+1)</f>
        <v>23</v>
      </c>
      <c r="B915" s="2">
        <v>7.03</v>
      </c>
      <c r="C915" s="2">
        <v>19.54</v>
      </c>
      <c r="D915" s="2">
        <v>19.04</v>
      </c>
      <c r="E915" s="2">
        <v>3.94</v>
      </c>
      <c r="F915" s="2">
        <v>1.96</v>
      </c>
      <c r="G915" s="2">
        <v>1.84</v>
      </c>
      <c r="H915" s="2">
        <v>90.2</v>
      </c>
      <c r="I915" s="2">
        <v>41.97</v>
      </c>
      <c r="J915" s="2">
        <v>71.67</v>
      </c>
      <c r="K915" s="2">
        <v>35.56</v>
      </c>
      <c r="L915" s="4">
        <v>30.08</v>
      </c>
      <c r="M915" s="7">
        <v>101.54</v>
      </c>
      <c r="N915" s="4">
        <v>50.38</v>
      </c>
      <c r="O915" s="4">
        <v>42.62</v>
      </c>
      <c r="P915" s="4">
        <f>IF('Data 1Q Ahead Without Spaces'!T915&lt;5,0,IF('Data 1Q Ahead Without Spaces'!T915&lt;8,1,IF('Data 1Q Ahead Without Spaces'!T915&lt;11,2,IF('Data 1Q Ahead Without Spaces'!T915&lt;14,3,4))))</f>
        <v>3</v>
      </c>
      <c r="Q915" s="7">
        <v>7288.3702999999996</v>
      </c>
      <c r="R915" s="7">
        <f>VLOOKUP('Data 1Q Ahead Without Spaces'!W915,Industry!$A$1:$B$9,2,FALSE)</f>
        <v>4</v>
      </c>
    </row>
    <row r="916" spans="1:18" ht="55.5" customHeight="1" thickBot="1" x14ac:dyDescent="0.4">
      <c r="A916" s="7">
        <f>IF('Data 1Q Ahead Without Spaces'!A916='Data 1Q Ahead Without Spaces'!A915,A915,A915+1)</f>
        <v>23</v>
      </c>
      <c r="B916" s="2">
        <v>6.73</v>
      </c>
      <c r="C916" s="2">
        <v>18.350000000000001</v>
      </c>
      <c r="D916" s="2">
        <v>17.89</v>
      </c>
      <c r="E916" s="2">
        <v>3.45</v>
      </c>
      <c r="F916" s="2">
        <v>0.94</v>
      </c>
      <c r="G916" s="2">
        <v>1.3</v>
      </c>
      <c r="H916" s="2">
        <v>86.9</v>
      </c>
      <c r="I916" s="2">
        <v>41.93</v>
      </c>
      <c r="J916" s="2">
        <v>75.87</v>
      </c>
      <c r="K916" s="2">
        <v>38.19</v>
      </c>
      <c r="L916" s="4">
        <v>31.82</v>
      </c>
      <c r="M916" s="7">
        <v>98.66</v>
      </c>
      <c r="N916" s="4">
        <v>49.66</v>
      </c>
      <c r="O916" s="4">
        <v>41.37</v>
      </c>
      <c r="P916" s="4">
        <f>IF('Data 1Q Ahead Without Spaces'!T916&lt;5,0,IF('Data 1Q Ahead Without Spaces'!T916&lt;8,1,IF('Data 1Q Ahead Without Spaces'!T916&lt;11,2,IF('Data 1Q Ahead Without Spaces'!T916&lt;14,3,4))))</f>
        <v>3</v>
      </c>
      <c r="Q916" s="7">
        <v>7321.8374000000003</v>
      </c>
      <c r="R916" s="7">
        <f>VLOOKUP('Data 1Q Ahead Without Spaces'!W916,Industry!$A$1:$B$9,2,FALSE)</f>
        <v>4</v>
      </c>
    </row>
    <row r="917" spans="1:18" ht="55.5" customHeight="1" thickBot="1" x14ac:dyDescent="0.4">
      <c r="A917" s="7">
        <f>IF('Data 1Q Ahead Without Spaces'!A917='Data 1Q Ahead Without Spaces'!A916,A916,A916+1)</f>
        <v>23</v>
      </c>
      <c r="B917" s="2">
        <v>6.46</v>
      </c>
      <c r="C917" s="2">
        <v>17.93</v>
      </c>
      <c r="D917" s="2">
        <v>17.46</v>
      </c>
      <c r="E917" s="2">
        <v>7.94</v>
      </c>
      <c r="F917" s="2">
        <v>6.21</v>
      </c>
      <c r="G917" s="2">
        <v>5.58</v>
      </c>
      <c r="H917" s="2">
        <v>79.7</v>
      </c>
      <c r="I917" s="2">
        <v>43.62</v>
      </c>
      <c r="J917" s="2">
        <v>68.260000000000005</v>
      </c>
      <c r="K917" s="2">
        <v>35.840000000000003</v>
      </c>
      <c r="L917" s="4">
        <v>29.78</v>
      </c>
      <c r="M917" s="7">
        <v>90.43</v>
      </c>
      <c r="N917" s="4">
        <v>47.49</v>
      </c>
      <c r="O917" s="4">
        <v>39.450000000000003</v>
      </c>
      <c r="P917" s="4">
        <f>IF('Data 1Q Ahead Without Spaces'!T917&lt;5,0,IF('Data 1Q Ahead Without Spaces'!T917&lt;8,1,IF('Data 1Q Ahead Without Spaces'!T917&lt;11,2,IF('Data 1Q Ahead Without Spaces'!T917&lt;14,3,4))))</f>
        <v>3</v>
      </c>
      <c r="Q917" s="7">
        <v>8418.3323</v>
      </c>
      <c r="R917" s="7">
        <f>VLOOKUP('Data 1Q Ahead Without Spaces'!W917,Industry!$A$1:$B$9,2,FALSE)</f>
        <v>4</v>
      </c>
    </row>
    <row r="918" spans="1:18" ht="55.5" customHeight="1" thickBot="1" x14ac:dyDescent="0.4">
      <c r="A918" s="7">
        <f>IF('Data 1Q Ahead Without Spaces'!A918='Data 1Q Ahead Without Spaces'!A917,A917,A917+1)</f>
        <v>23</v>
      </c>
      <c r="B918" s="2">
        <v>5.07</v>
      </c>
      <c r="C918" s="2">
        <v>10.119999999999999</v>
      </c>
      <c r="D918" s="2">
        <v>9.86</v>
      </c>
      <c r="E918" s="2">
        <v>3.51</v>
      </c>
      <c r="F918" s="2">
        <v>0.47</v>
      </c>
      <c r="G918" s="2">
        <v>0.99</v>
      </c>
      <c r="H918" s="2">
        <v>75.7</v>
      </c>
      <c r="I918" s="2">
        <v>43.88</v>
      </c>
      <c r="J918" s="2">
        <v>73.92</v>
      </c>
      <c r="K918" s="2">
        <v>38.57</v>
      </c>
      <c r="L918" s="4">
        <v>32.44</v>
      </c>
      <c r="M918" s="7">
        <v>91.67</v>
      </c>
      <c r="N918" s="4">
        <v>47.83</v>
      </c>
      <c r="O918" s="4">
        <v>40.229999999999997</v>
      </c>
      <c r="P918" s="4">
        <f>IF('Data 1Q Ahead Without Spaces'!T918&lt;5,0,IF('Data 1Q Ahead Without Spaces'!T918&lt;8,1,IF('Data 1Q Ahead Without Spaces'!T918&lt;11,2,IF('Data 1Q Ahead Without Spaces'!T918&lt;14,3,4))))</f>
        <v>3</v>
      </c>
      <c r="Q918" s="7">
        <v>10454.8596</v>
      </c>
      <c r="R918" s="7">
        <f>VLOOKUP('Data 1Q Ahead Without Spaces'!W918,Industry!$A$1:$B$9,2,FALSE)</f>
        <v>4</v>
      </c>
    </row>
    <row r="919" spans="1:18" ht="55.5" customHeight="1" thickBot="1" x14ac:dyDescent="0.4">
      <c r="A919" s="7">
        <f>IF('Data 1Q Ahead Without Spaces'!A919='Data 1Q Ahead Without Spaces'!A918,A918,A918+1)</f>
        <v>23</v>
      </c>
      <c r="B919" s="2">
        <v>5.23</v>
      </c>
      <c r="C919" s="2">
        <v>10.96</v>
      </c>
      <c r="D919" s="2">
        <v>10.66</v>
      </c>
      <c r="E919" s="2">
        <v>4.25</v>
      </c>
      <c r="F919" s="2">
        <v>1.65</v>
      </c>
      <c r="G919" s="2">
        <v>1.42</v>
      </c>
      <c r="H919" s="2">
        <v>68.599999999999994</v>
      </c>
      <c r="I919" s="2">
        <v>43.61</v>
      </c>
      <c r="J919" s="2">
        <v>85.01</v>
      </c>
      <c r="K919" s="2">
        <v>44.48</v>
      </c>
      <c r="L919" s="4">
        <v>37.07</v>
      </c>
      <c r="M919" s="7">
        <v>91.12</v>
      </c>
      <c r="N919" s="4">
        <v>47.68</v>
      </c>
      <c r="O919" s="4">
        <v>39.74</v>
      </c>
      <c r="P919" s="4">
        <f>IF('Data 1Q Ahead Without Spaces'!T919&lt;5,0,IF('Data 1Q Ahead Without Spaces'!T919&lt;8,1,IF('Data 1Q Ahead Without Spaces'!T919&lt;11,2,IF('Data 1Q Ahead Without Spaces'!T919&lt;14,3,4))))</f>
        <v>3</v>
      </c>
      <c r="Q919" s="7">
        <v>12116.3014</v>
      </c>
      <c r="R919" s="7">
        <f>VLOOKUP('Data 1Q Ahead Without Spaces'!W919,Industry!$A$1:$B$9,2,FALSE)</f>
        <v>4</v>
      </c>
    </row>
    <row r="920" spans="1:18" ht="55.5" customHeight="1" thickBot="1" x14ac:dyDescent="0.4">
      <c r="A920" s="7">
        <f>IF('Data 1Q Ahead Without Spaces'!A920='Data 1Q Ahead Without Spaces'!A919,A919,A919+1)</f>
        <v>23</v>
      </c>
      <c r="B920" s="2">
        <v>4.6900000000000004</v>
      </c>
      <c r="C920" s="2">
        <v>9.35</v>
      </c>
      <c r="D920" s="2">
        <v>9.1199999999999992</v>
      </c>
      <c r="E920" s="2">
        <v>5.95</v>
      </c>
      <c r="F920" s="2">
        <v>3.43</v>
      </c>
      <c r="G920" s="2">
        <v>3</v>
      </c>
      <c r="H920" s="2">
        <v>65.3</v>
      </c>
      <c r="I920" s="2">
        <v>44.22</v>
      </c>
      <c r="J920" s="2">
        <v>80.22</v>
      </c>
      <c r="K920" s="2">
        <v>43.17</v>
      </c>
      <c r="L920" s="4">
        <v>35.47</v>
      </c>
      <c r="M920" s="7">
        <v>85.81</v>
      </c>
      <c r="N920" s="4">
        <v>46.18</v>
      </c>
      <c r="O920" s="4">
        <v>37.950000000000003</v>
      </c>
      <c r="P920" s="4">
        <f>IF('Data 1Q Ahead Without Spaces'!T920&lt;5,0,IF('Data 1Q Ahead Without Spaces'!T920&lt;8,1,IF('Data 1Q Ahead Without Spaces'!T920&lt;11,2,IF('Data 1Q Ahead Without Spaces'!T920&lt;14,3,4))))</f>
        <v>3</v>
      </c>
      <c r="Q920" s="7">
        <v>12361.584199999999</v>
      </c>
      <c r="R920" s="7">
        <f>VLOOKUP('Data 1Q Ahead Without Spaces'!W920,Industry!$A$1:$B$9,2,FALSE)</f>
        <v>4</v>
      </c>
    </row>
    <row r="921" spans="1:18" ht="55.5" customHeight="1" thickBot="1" x14ac:dyDescent="0.4">
      <c r="A921" s="7">
        <f>IF('Data 1Q Ahead Without Spaces'!A921='Data 1Q Ahead Without Spaces'!A920,A920,A920+1)</f>
        <v>23</v>
      </c>
      <c r="B921" s="2">
        <v>4.08</v>
      </c>
      <c r="C921" s="2">
        <v>7.78</v>
      </c>
      <c r="D921" s="2">
        <v>7.58</v>
      </c>
      <c r="E921" s="2">
        <v>12.01</v>
      </c>
      <c r="F921" s="2">
        <v>8.41</v>
      </c>
      <c r="G921" s="2">
        <v>8.81</v>
      </c>
      <c r="H921" s="2">
        <v>60.1</v>
      </c>
      <c r="I921" s="2">
        <v>46.03</v>
      </c>
      <c r="J921" s="2">
        <v>68.88</v>
      </c>
      <c r="K921" s="2">
        <v>38.82</v>
      </c>
      <c r="L921" s="4">
        <v>31.7</v>
      </c>
      <c r="M921" s="7">
        <v>77.44</v>
      </c>
      <c r="N921" s="4">
        <v>43.64</v>
      </c>
      <c r="O921" s="4">
        <v>35.64</v>
      </c>
      <c r="P921" s="4">
        <f>IF('Data 1Q Ahead Without Spaces'!T921&lt;5,0,IF('Data 1Q Ahead Without Spaces'!T921&lt;8,1,IF('Data 1Q Ahead Without Spaces'!T921&lt;11,2,IF('Data 1Q Ahead Without Spaces'!T921&lt;14,3,4))))</f>
        <v>3</v>
      </c>
      <c r="Q921" s="7">
        <v>14982.696400000001</v>
      </c>
      <c r="R921" s="7">
        <f>VLOOKUP('Data 1Q Ahead Without Spaces'!W921,Industry!$A$1:$B$9,2,FALSE)</f>
        <v>4</v>
      </c>
    </row>
    <row r="922" spans="1:18" ht="55.5" customHeight="1" thickBot="1" x14ac:dyDescent="0.4">
      <c r="A922" s="7">
        <f>IF('Data 1Q Ahead Without Spaces'!A922='Data 1Q Ahead Without Spaces'!A921,A921,A921+1)</f>
        <v>23</v>
      </c>
      <c r="B922" s="2">
        <v>4.82</v>
      </c>
      <c r="C922" s="2">
        <v>8.9700000000000006</v>
      </c>
      <c r="D922" s="2">
        <v>8.76</v>
      </c>
      <c r="E922" s="2">
        <v>4.8600000000000003</v>
      </c>
      <c r="F922" s="2">
        <v>-14.6</v>
      </c>
      <c r="G922" s="2">
        <v>1.85</v>
      </c>
      <c r="H922" s="2">
        <v>64.400000000000006</v>
      </c>
      <c r="I922" s="2">
        <v>40</v>
      </c>
      <c r="J922" s="2">
        <v>92.27</v>
      </c>
      <c r="K922" s="2">
        <v>45.7</v>
      </c>
      <c r="L922" s="4">
        <v>36.909999999999997</v>
      </c>
      <c r="M922" s="7">
        <v>101.93</v>
      </c>
      <c r="N922" s="4">
        <v>50.48</v>
      </c>
      <c r="O922" s="4">
        <v>40.770000000000003</v>
      </c>
      <c r="P922" s="4">
        <f>IF('Data 1Q Ahead Without Spaces'!T922&lt;5,0,IF('Data 1Q Ahead Without Spaces'!T922&lt;8,1,IF('Data 1Q Ahead Without Spaces'!T922&lt;11,2,IF('Data 1Q Ahead Without Spaces'!T922&lt;14,3,4))))</f>
        <v>3</v>
      </c>
      <c r="Q922" s="7">
        <v>18076.679400000001</v>
      </c>
      <c r="R922" s="7">
        <f>VLOOKUP('Data 1Q Ahead Without Spaces'!W922,Industry!$A$1:$B$9,2,FALSE)</f>
        <v>4</v>
      </c>
    </row>
    <row r="923" spans="1:18" ht="55.5" customHeight="1" thickBot="1" x14ac:dyDescent="0.4">
      <c r="A923" s="7">
        <f>IF('Data 1Q Ahead Without Spaces'!A923='Data 1Q Ahead Without Spaces'!A922,A922,A922+1)</f>
        <v>23</v>
      </c>
      <c r="B923" s="2">
        <v>4.82</v>
      </c>
      <c r="C923" s="2">
        <v>9.01</v>
      </c>
      <c r="D923" s="2">
        <v>8.77</v>
      </c>
      <c r="E923" s="2">
        <v>4.3600000000000003</v>
      </c>
      <c r="F923" s="2">
        <v>0.02</v>
      </c>
      <c r="G923" s="2">
        <v>1.51</v>
      </c>
      <c r="H923" s="2">
        <v>70.2</v>
      </c>
      <c r="I923" s="2">
        <v>38.21</v>
      </c>
      <c r="J923" s="2">
        <v>93.68</v>
      </c>
      <c r="K923" s="2">
        <v>45.18</v>
      </c>
      <c r="L923" s="4">
        <v>35.79</v>
      </c>
      <c r="M923" s="7">
        <v>107.35</v>
      </c>
      <c r="N923" s="4">
        <v>51.77</v>
      </c>
      <c r="O923" s="4">
        <v>41.01</v>
      </c>
      <c r="P923" s="4">
        <f>IF('Data 1Q Ahead Without Spaces'!T923&lt;5,0,IF('Data 1Q Ahead Without Spaces'!T923&lt;8,1,IF('Data 1Q Ahead Without Spaces'!T923&lt;11,2,IF('Data 1Q Ahead Without Spaces'!T923&lt;14,3,4))))</f>
        <v>3</v>
      </c>
      <c r="Q923" s="7">
        <v>17997.824499999999</v>
      </c>
      <c r="R923" s="7">
        <f>VLOOKUP('Data 1Q Ahead Without Spaces'!W923,Industry!$A$1:$B$9,2,FALSE)</f>
        <v>4</v>
      </c>
    </row>
    <row r="924" spans="1:18" ht="55.5" customHeight="1" thickBot="1" x14ac:dyDescent="0.4">
      <c r="A924" s="7">
        <f>IF('Data 1Q Ahead Without Spaces'!A924='Data 1Q Ahead Without Spaces'!A923,A923,A923+1)</f>
        <v>23</v>
      </c>
      <c r="B924" s="2">
        <v>4.7699999999999996</v>
      </c>
      <c r="C924" s="2">
        <v>8.64</v>
      </c>
      <c r="D924" s="2">
        <v>8.49</v>
      </c>
      <c r="E924" s="2">
        <v>6.1</v>
      </c>
      <c r="F924" s="2">
        <v>-4.95</v>
      </c>
      <c r="G924" s="2">
        <v>3.41</v>
      </c>
      <c r="H924" s="2">
        <v>76.599999999999994</v>
      </c>
      <c r="I924" s="2">
        <v>38.89</v>
      </c>
      <c r="J924" s="2">
        <v>91.25</v>
      </c>
      <c r="K924" s="2">
        <v>44.4</v>
      </c>
      <c r="L924" s="4">
        <v>35.49</v>
      </c>
      <c r="M924" s="7">
        <v>105.54</v>
      </c>
      <c r="N924" s="4">
        <v>51.35</v>
      </c>
      <c r="O924" s="4">
        <v>41.04</v>
      </c>
      <c r="P924" s="4">
        <f>IF('Data 1Q Ahead Without Spaces'!T924&lt;5,0,IF('Data 1Q Ahead Without Spaces'!T924&lt;8,1,IF('Data 1Q Ahead Without Spaces'!T924&lt;11,2,IF('Data 1Q Ahead Without Spaces'!T924&lt;14,3,4))))</f>
        <v>3</v>
      </c>
      <c r="Q924" s="7">
        <v>17305.880499999999</v>
      </c>
      <c r="R924" s="7">
        <f>VLOOKUP('Data 1Q Ahead Without Spaces'!W924,Industry!$A$1:$B$9,2,FALSE)</f>
        <v>4</v>
      </c>
    </row>
    <row r="925" spans="1:18" ht="55.5" customHeight="1" thickBot="1" x14ac:dyDescent="0.4">
      <c r="A925" s="7">
        <f>IF('Data 1Q Ahead Without Spaces'!A925='Data 1Q Ahead Without Spaces'!A924,A924,A924+1)</f>
        <v>23</v>
      </c>
      <c r="B925" s="2">
        <v>5.36</v>
      </c>
      <c r="C925" s="2">
        <v>11.41</v>
      </c>
      <c r="D925" s="2">
        <v>11.21</v>
      </c>
      <c r="E925" s="2">
        <v>7.02</v>
      </c>
      <c r="F925" s="2">
        <v>3.89</v>
      </c>
      <c r="G925" s="2">
        <v>3.86</v>
      </c>
      <c r="H925" s="2">
        <v>66.8</v>
      </c>
      <c r="I925" s="2">
        <v>39.39</v>
      </c>
      <c r="J925" s="2">
        <v>91.87</v>
      </c>
      <c r="K925" s="2">
        <v>45.29</v>
      </c>
      <c r="L925" s="4">
        <v>36.19</v>
      </c>
      <c r="M925" s="7">
        <v>102.84</v>
      </c>
      <c r="N925" s="4">
        <v>50.7</v>
      </c>
      <c r="O925" s="4">
        <v>40.51</v>
      </c>
      <c r="P925" s="4">
        <f>IF('Data 1Q Ahead Without Spaces'!T925&lt;5,0,IF('Data 1Q Ahead Without Spaces'!T925&lt;8,1,IF('Data 1Q Ahead Without Spaces'!T925&lt;11,2,IF('Data 1Q Ahead Without Spaces'!T925&lt;14,3,4))))</f>
        <v>3</v>
      </c>
      <c r="Q925" s="7">
        <v>19598.6751</v>
      </c>
      <c r="R925" s="7">
        <f>VLOOKUP('Data 1Q Ahead Without Spaces'!W925,Industry!$A$1:$B$9,2,FALSE)</f>
        <v>4</v>
      </c>
    </row>
    <row r="926" spans="1:18" ht="55.5" customHeight="1" thickBot="1" x14ac:dyDescent="0.4">
      <c r="A926" s="7">
        <f>IF('Data 1Q Ahead Without Spaces'!A926='Data 1Q Ahead Without Spaces'!A925,A925,A925+1)</f>
        <v>23</v>
      </c>
      <c r="B926" s="2">
        <v>5.0199999999999996</v>
      </c>
      <c r="C926" s="2">
        <v>9.91</v>
      </c>
      <c r="D926" s="2">
        <v>9.77</v>
      </c>
      <c r="E926" s="2">
        <v>7.16</v>
      </c>
      <c r="F926" s="2">
        <v>3.22</v>
      </c>
      <c r="G926" s="2">
        <v>3.9</v>
      </c>
      <c r="H926" s="2">
        <v>64.099999999999994</v>
      </c>
      <c r="I926" s="2">
        <v>38.54</v>
      </c>
      <c r="J926" s="2">
        <v>96.33</v>
      </c>
      <c r="K926" s="2">
        <v>46.43</v>
      </c>
      <c r="L926" s="4">
        <v>37.130000000000003</v>
      </c>
      <c r="M926" s="7">
        <v>107.49</v>
      </c>
      <c r="N926" s="4">
        <v>51.81</v>
      </c>
      <c r="O926" s="4">
        <v>41.43</v>
      </c>
      <c r="P926" s="4">
        <f>IF('Data 1Q Ahead Without Spaces'!T926&lt;5,0,IF('Data 1Q Ahead Without Spaces'!T926&lt;8,1,IF('Data 1Q Ahead Without Spaces'!T926&lt;11,2,IF('Data 1Q Ahead Without Spaces'!T926&lt;14,3,4))))</f>
        <v>3</v>
      </c>
      <c r="Q926" s="7">
        <v>22063.0913</v>
      </c>
      <c r="R926" s="7">
        <f>VLOOKUP('Data 1Q Ahead Without Spaces'!W926,Industry!$A$1:$B$9,2,FALSE)</f>
        <v>4</v>
      </c>
    </row>
    <row r="927" spans="1:18" ht="55.5" customHeight="1" thickBot="1" x14ac:dyDescent="0.4">
      <c r="A927" s="7">
        <f>IF('Data 1Q Ahead Without Spaces'!A927='Data 1Q Ahead Without Spaces'!A926,A926,A926+1)</f>
        <v>23</v>
      </c>
      <c r="B927" s="2">
        <v>4.8499999999999996</v>
      </c>
      <c r="C927" s="2">
        <v>9.33</v>
      </c>
      <c r="D927" s="2">
        <v>9.2100000000000009</v>
      </c>
      <c r="E927" s="2">
        <v>5.71</v>
      </c>
      <c r="F927" s="2">
        <v>1.9</v>
      </c>
      <c r="G927" s="2">
        <v>2.4900000000000002</v>
      </c>
      <c r="H927" s="2">
        <v>65.400000000000006</v>
      </c>
      <c r="I927" s="2">
        <v>37.630000000000003</v>
      </c>
      <c r="J927" s="2">
        <v>98.97</v>
      </c>
      <c r="K927" s="2">
        <v>47.06</v>
      </c>
      <c r="L927" s="4">
        <v>37.24</v>
      </c>
      <c r="M927" s="7">
        <v>110.32</v>
      </c>
      <c r="N927" s="4">
        <v>52.45</v>
      </c>
      <c r="O927" s="4">
        <v>41.51</v>
      </c>
      <c r="P927" s="4">
        <f>IF('Data 1Q Ahead Without Spaces'!T927&lt;5,0,IF('Data 1Q Ahead Without Spaces'!T927&lt;8,1,IF('Data 1Q Ahead Without Spaces'!T927&lt;11,2,IF('Data 1Q Ahead Without Spaces'!T927&lt;14,3,4))))</f>
        <v>3</v>
      </c>
      <c r="Q927" s="7">
        <v>17731.782800000001</v>
      </c>
      <c r="R927" s="7">
        <f>VLOOKUP('Data 1Q Ahead Without Spaces'!W927,Industry!$A$1:$B$9,2,FALSE)</f>
        <v>4</v>
      </c>
    </row>
    <row r="928" spans="1:18" ht="55.5" customHeight="1" thickBot="1" x14ac:dyDescent="0.4">
      <c r="A928" s="7">
        <f>IF('Data 1Q Ahead Without Spaces'!A928='Data 1Q Ahead Without Spaces'!A927,A927,A927+1)</f>
        <v>23</v>
      </c>
      <c r="B928" s="2">
        <v>5.47</v>
      </c>
      <c r="C928" s="2">
        <v>10.54</v>
      </c>
      <c r="D928" s="2">
        <v>10.36</v>
      </c>
      <c r="E928" s="2">
        <v>6.4</v>
      </c>
      <c r="F928" s="2">
        <v>-16.43</v>
      </c>
      <c r="G928" s="2">
        <v>3.58</v>
      </c>
      <c r="H928" s="2">
        <v>78.7</v>
      </c>
      <c r="I928" s="2">
        <v>36.25</v>
      </c>
      <c r="J928" s="2">
        <v>112.37</v>
      </c>
      <c r="K928" s="2">
        <v>50.31</v>
      </c>
      <c r="L928" s="4">
        <v>40.729999999999997</v>
      </c>
      <c r="M928" s="7">
        <v>123.37</v>
      </c>
      <c r="N928" s="4">
        <v>55.23</v>
      </c>
      <c r="O928" s="4">
        <v>44.72</v>
      </c>
      <c r="P928" s="4">
        <f>IF('Data 1Q Ahead Without Spaces'!T928&lt;5,0,IF('Data 1Q Ahead Without Spaces'!T928&lt;8,1,IF('Data 1Q Ahead Without Spaces'!T928&lt;11,2,IF('Data 1Q Ahead Without Spaces'!T928&lt;14,3,4))))</f>
        <v>3</v>
      </c>
      <c r="Q928" s="7">
        <v>14454.3074</v>
      </c>
      <c r="R928" s="7">
        <f>VLOOKUP('Data 1Q Ahead Without Spaces'!W928,Industry!$A$1:$B$9,2,FALSE)</f>
        <v>4</v>
      </c>
    </row>
    <row r="929" spans="1:18" ht="55.5" customHeight="1" thickBot="1" x14ac:dyDescent="0.4">
      <c r="A929" s="7">
        <f>IF('Data 1Q Ahead Without Spaces'!A929='Data 1Q Ahead Without Spaces'!A928,A928,A928+1)</f>
        <v>24</v>
      </c>
      <c r="B929" s="2">
        <v>6.8</v>
      </c>
      <c r="C929" s="2">
        <v>74.52</v>
      </c>
      <c r="D929" s="2">
        <v>52.88</v>
      </c>
      <c r="E929" s="2">
        <v>1.39</v>
      </c>
      <c r="F929" s="2">
        <v>0.38</v>
      </c>
      <c r="G929" s="2">
        <v>0.21</v>
      </c>
      <c r="H929" s="2">
        <v>326</v>
      </c>
      <c r="I929" s="2">
        <v>0.16</v>
      </c>
      <c r="J929" s="2">
        <v>21181.94</v>
      </c>
      <c r="K929" s="2">
        <v>89.78</v>
      </c>
      <c r="L929" s="4">
        <v>34.4</v>
      </c>
      <c r="M929" s="7">
        <v>23494.44</v>
      </c>
      <c r="N929" s="4">
        <v>99.58</v>
      </c>
      <c r="O929" s="4">
        <v>38.15</v>
      </c>
      <c r="P929" s="4">
        <f>IF('Data 1Q Ahead Without Spaces'!T929&lt;5,0,IF('Data 1Q Ahead Without Spaces'!T929&lt;8,1,IF('Data 1Q Ahead Without Spaces'!T929&lt;11,2,IF('Data 1Q Ahead Without Spaces'!T929&lt;14,3,4))))</f>
        <v>4</v>
      </c>
      <c r="Q929" s="7">
        <v>11488.0036</v>
      </c>
      <c r="R929" s="7">
        <f>VLOOKUP('Data 1Q Ahead Without Spaces'!W929,Industry!$A$1:$B$9,2,FALSE)</f>
        <v>4</v>
      </c>
    </row>
    <row r="930" spans="1:18" ht="55.5" customHeight="1" thickBot="1" x14ac:dyDescent="0.4">
      <c r="A930" s="7">
        <f>IF('Data 1Q Ahead Without Spaces'!A930='Data 1Q Ahead Without Spaces'!A929,A929,A929+1)</f>
        <v>24</v>
      </c>
      <c r="B930" s="2">
        <v>4.3499999999999996</v>
      </c>
      <c r="C930" s="2">
        <v>14.64</v>
      </c>
      <c r="D930" s="2">
        <v>10.53</v>
      </c>
      <c r="E930" s="2">
        <v>3.91</v>
      </c>
      <c r="F930" s="2">
        <v>3.29</v>
      </c>
      <c r="G930" s="2">
        <v>2.7</v>
      </c>
      <c r="H930" s="2">
        <v>315</v>
      </c>
      <c r="I930" s="2">
        <v>0.45</v>
      </c>
      <c r="J930" s="2">
        <v>7149.75</v>
      </c>
      <c r="K930" s="2">
        <v>89.03</v>
      </c>
      <c r="L930" s="4">
        <v>32.479999999999997</v>
      </c>
      <c r="M930" s="7">
        <v>7931.16</v>
      </c>
      <c r="N930" s="4">
        <v>98.75</v>
      </c>
      <c r="O930" s="4">
        <v>36.03</v>
      </c>
      <c r="P930" s="4">
        <f>IF('Data 1Q Ahead Without Spaces'!T930&lt;5,0,IF('Data 1Q Ahead Without Spaces'!T930&lt;8,1,IF('Data 1Q Ahead Without Spaces'!T930&lt;11,2,IF('Data 1Q Ahead Without Spaces'!T930&lt;14,3,4))))</f>
        <v>4</v>
      </c>
      <c r="Q930" s="7">
        <v>9268.9806000000008</v>
      </c>
      <c r="R930" s="7">
        <f>VLOOKUP('Data 1Q Ahead Without Spaces'!W930,Industry!$A$1:$B$9,2,FALSE)</f>
        <v>4</v>
      </c>
    </row>
    <row r="931" spans="1:18" ht="55.5" customHeight="1" thickBot="1" x14ac:dyDescent="0.4">
      <c r="A931" s="7">
        <f>IF('Data 1Q Ahead Without Spaces'!A931='Data 1Q Ahead Without Spaces'!A930,A930,A930+1)</f>
        <v>24</v>
      </c>
      <c r="B931" s="2">
        <v>3.38</v>
      </c>
      <c r="C931" s="2">
        <v>8.19</v>
      </c>
      <c r="D931" s="2">
        <v>6.12</v>
      </c>
      <c r="E931" s="2">
        <v>5.38</v>
      </c>
      <c r="F931" s="2">
        <v>3.83</v>
      </c>
      <c r="G931" s="2">
        <v>3.92</v>
      </c>
      <c r="H931" s="2">
        <v>256</v>
      </c>
      <c r="I931" s="2">
        <v>1.66</v>
      </c>
      <c r="J931" s="2">
        <v>1826.99</v>
      </c>
      <c r="K931" s="2">
        <v>81.239999999999995</v>
      </c>
      <c r="L931" s="4">
        <v>30.27</v>
      </c>
      <c r="M931" s="7">
        <v>2148.9499999999998</v>
      </c>
      <c r="N931" s="4">
        <v>95.55</v>
      </c>
      <c r="O931" s="4">
        <v>35.61</v>
      </c>
      <c r="P931" s="4">
        <f>IF('Data 1Q Ahead Without Spaces'!T931&lt;5,0,IF('Data 1Q Ahead Without Spaces'!T931&lt;8,1,IF('Data 1Q Ahead Without Spaces'!T931&lt;11,2,IF('Data 1Q Ahead Without Spaces'!T931&lt;14,3,4))))</f>
        <v>4</v>
      </c>
      <c r="Q931" s="7">
        <v>9183.0346000000009</v>
      </c>
      <c r="R931" s="7">
        <f>VLOOKUP('Data 1Q Ahead Without Spaces'!W931,Industry!$A$1:$B$9,2,FALSE)</f>
        <v>4</v>
      </c>
    </row>
    <row r="932" spans="1:18" ht="55.5" customHeight="1" thickBot="1" x14ac:dyDescent="0.4">
      <c r="A932" s="7">
        <f>IF('Data 1Q Ahead Without Spaces'!A932='Data 1Q Ahead Without Spaces'!A931,A931,A931+1)</f>
        <v>25</v>
      </c>
      <c r="B932" s="2">
        <v>-1.4</v>
      </c>
      <c r="C932" s="2">
        <v>0.9</v>
      </c>
      <c r="D932" s="2">
        <v>-1.67</v>
      </c>
      <c r="E932" s="2">
        <v>34.75</v>
      </c>
      <c r="F932" s="2">
        <v>31.4</v>
      </c>
      <c r="G932" s="2">
        <v>29.02</v>
      </c>
      <c r="H932" s="2">
        <v>60</v>
      </c>
      <c r="I932" s="2">
        <v>57.14</v>
      </c>
      <c r="J932" s="2">
        <v>25.77</v>
      </c>
      <c r="K932" s="2">
        <v>20.49</v>
      </c>
      <c r="L932" s="4">
        <v>14.73</v>
      </c>
      <c r="M932" s="7">
        <v>25.77</v>
      </c>
      <c r="N932" s="4">
        <v>20.49</v>
      </c>
      <c r="O932" s="4">
        <v>14.73</v>
      </c>
      <c r="P932" s="4">
        <f>IF('Data 1Q Ahead Without Spaces'!T932&lt;5,0,IF('Data 1Q Ahead Without Spaces'!T932&lt;8,1,IF('Data 1Q Ahead Without Spaces'!T932&lt;11,2,IF('Data 1Q Ahead Without Spaces'!T932&lt;14,3,4))))</f>
        <v>1</v>
      </c>
      <c r="Q932" s="7">
        <v>129135.8</v>
      </c>
      <c r="R932" s="7">
        <f>VLOOKUP('Data 1Q Ahead Without Spaces'!W932,Industry!$A$1:$B$9,2,FALSE)</f>
        <v>0</v>
      </c>
    </row>
    <row r="933" spans="1:18" ht="55.5" customHeight="1" thickBot="1" x14ac:dyDescent="0.4">
      <c r="A933" s="7">
        <f>IF('Data 1Q Ahead Without Spaces'!A933='Data 1Q Ahead Without Spaces'!A932,A932,A932+1)</f>
        <v>25</v>
      </c>
      <c r="B933" s="2">
        <v>-1.33</v>
      </c>
      <c r="C933" s="2">
        <v>0.89</v>
      </c>
      <c r="D933" s="2">
        <v>-1.62</v>
      </c>
      <c r="E933" s="2">
        <v>27.59</v>
      </c>
      <c r="F933" s="2">
        <v>25.58</v>
      </c>
      <c r="G933" s="2">
        <v>22.63</v>
      </c>
      <c r="H933" s="2">
        <v>88</v>
      </c>
      <c r="I933" s="2">
        <v>55.2</v>
      </c>
      <c r="J933" s="2">
        <v>26.47</v>
      </c>
      <c r="K933" s="2">
        <v>20.93</v>
      </c>
      <c r="L933" s="4">
        <v>14.62</v>
      </c>
      <c r="M933" s="7">
        <v>26.47</v>
      </c>
      <c r="N933" s="4">
        <v>20.93</v>
      </c>
      <c r="O933" s="4">
        <v>14.62</v>
      </c>
      <c r="P933" s="4">
        <f>IF('Data 1Q Ahead Without Spaces'!T933&lt;5,0,IF('Data 1Q Ahead Without Spaces'!T933&lt;8,1,IF('Data 1Q Ahead Without Spaces'!T933&lt;11,2,IF('Data 1Q Ahead Without Spaces'!T933&lt;14,3,4))))</f>
        <v>1</v>
      </c>
      <c r="Q933" s="7">
        <v>109546.72</v>
      </c>
      <c r="R933" s="7">
        <f>VLOOKUP('Data 1Q Ahead Without Spaces'!W933,Industry!$A$1:$B$9,2,FALSE)</f>
        <v>0</v>
      </c>
    </row>
    <row r="934" spans="1:18" ht="55.5" customHeight="1" thickBot="1" x14ac:dyDescent="0.4">
      <c r="A934" s="7">
        <f>IF('Data 1Q Ahead Without Spaces'!A934='Data 1Q Ahead Without Spaces'!A933,A933,A933+1)</f>
        <v>25</v>
      </c>
      <c r="B934" s="2">
        <v>-1.42</v>
      </c>
      <c r="C934" s="2">
        <v>0.85</v>
      </c>
      <c r="D934" s="2">
        <v>-1.73</v>
      </c>
      <c r="E934" s="2">
        <v>26.04</v>
      </c>
      <c r="F934" s="2">
        <v>23.77</v>
      </c>
      <c r="G934" s="2">
        <v>22.34</v>
      </c>
      <c r="H934" s="2">
        <v>94</v>
      </c>
      <c r="I934" s="2">
        <v>56.85</v>
      </c>
      <c r="J934" s="2">
        <v>25.27</v>
      </c>
      <c r="K934" s="2">
        <v>20.170000000000002</v>
      </c>
      <c r="L934" s="4">
        <v>14.37</v>
      </c>
      <c r="M934" s="7">
        <v>25.27</v>
      </c>
      <c r="N934" s="4">
        <v>20.170000000000002</v>
      </c>
      <c r="O934" s="4">
        <v>14.37</v>
      </c>
      <c r="P934" s="4">
        <f>IF('Data 1Q Ahead Without Spaces'!T934&lt;5,0,IF('Data 1Q Ahead Without Spaces'!T934&lt;8,1,IF('Data 1Q Ahead Without Spaces'!T934&lt;11,2,IF('Data 1Q Ahead Without Spaces'!T934&lt;14,3,4))))</f>
        <v>1</v>
      </c>
      <c r="Q934" s="7">
        <v>143790.64000000001</v>
      </c>
      <c r="R934" s="7">
        <f>VLOOKUP('Data 1Q Ahead Without Spaces'!W934,Industry!$A$1:$B$9,2,FALSE)</f>
        <v>0</v>
      </c>
    </row>
    <row r="935" spans="1:18" ht="55.5" customHeight="1" thickBot="1" x14ac:dyDescent="0.4">
      <c r="A935" s="7">
        <f>IF('Data 1Q Ahead Without Spaces'!A935='Data 1Q Ahead Without Spaces'!A934,A934,A934+1)</f>
        <v>25</v>
      </c>
      <c r="B935" s="2">
        <v>-1.51</v>
      </c>
      <c r="C935" s="2">
        <v>0.81</v>
      </c>
      <c r="D935" s="2">
        <v>-1.79</v>
      </c>
      <c r="E935" s="2">
        <v>26.04</v>
      </c>
      <c r="F935" s="2">
        <v>22.53</v>
      </c>
      <c r="G935" s="2">
        <v>22.44</v>
      </c>
      <c r="H935" s="2">
        <v>95</v>
      </c>
      <c r="I935" s="2">
        <v>57.47</v>
      </c>
      <c r="J935" s="2">
        <v>24.13</v>
      </c>
      <c r="K935" s="2">
        <v>19.440000000000001</v>
      </c>
      <c r="L935" s="4">
        <v>13.87</v>
      </c>
      <c r="M935" s="7">
        <v>24.13</v>
      </c>
      <c r="N935" s="4">
        <v>19.440000000000001</v>
      </c>
      <c r="O935" s="4">
        <v>13.87</v>
      </c>
      <c r="P935" s="4">
        <f>IF('Data 1Q Ahead Without Spaces'!T935&lt;5,0,IF('Data 1Q Ahead Without Spaces'!T935&lt;8,1,IF('Data 1Q Ahead Without Spaces'!T935&lt;11,2,IF('Data 1Q Ahead Without Spaces'!T935&lt;14,3,4))))</f>
        <v>1</v>
      </c>
      <c r="Q935" s="7">
        <v>159364.79999999999</v>
      </c>
      <c r="R935" s="7">
        <f>VLOOKUP('Data 1Q Ahead Without Spaces'!W935,Industry!$A$1:$B$9,2,FALSE)</f>
        <v>0</v>
      </c>
    </row>
    <row r="936" spans="1:18" ht="55.5" customHeight="1" thickBot="1" x14ac:dyDescent="0.4">
      <c r="A936" s="7">
        <f>IF('Data 1Q Ahead Without Spaces'!A936='Data 1Q Ahead Without Spaces'!A935,A935,A935+1)</f>
        <v>25</v>
      </c>
      <c r="B936" s="2">
        <v>-1.6</v>
      </c>
      <c r="C936" s="2">
        <v>0.77</v>
      </c>
      <c r="D936" s="2">
        <v>-1.88</v>
      </c>
      <c r="E936" s="2">
        <v>27.1</v>
      </c>
      <c r="F936" s="2">
        <v>23.22</v>
      </c>
      <c r="G936" s="2">
        <v>23.38</v>
      </c>
      <c r="H936" s="2">
        <v>94</v>
      </c>
      <c r="I936" s="2">
        <v>58.4</v>
      </c>
      <c r="J936" s="2">
        <v>22.71</v>
      </c>
      <c r="K936" s="2">
        <v>18.510000000000002</v>
      </c>
      <c r="L936" s="4">
        <v>13.27</v>
      </c>
      <c r="M936" s="7">
        <v>22.71</v>
      </c>
      <c r="N936" s="4">
        <v>18.510000000000002</v>
      </c>
      <c r="O936" s="4">
        <v>13.27</v>
      </c>
      <c r="P936" s="4">
        <f>IF('Data 1Q Ahead Without Spaces'!T936&lt;5,0,IF('Data 1Q Ahead Without Spaces'!T936&lt;8,1,IF('Data 1Q Ahead Without Spaces'!T936&lt;11,2,IF('Data 1Q Ahead Without Spaces'!T936&lt;14,3,4))))</f>
        <v>1</v>
      </c>
      <c r="Q936" s="7">
        <v>163639.62</v>
      </c>
      <c r="R936" s="7">
        <f>VLOOKUP('Data 1Q Ahead Without Spaces'!W936,Industry!$A$1:$B$9,2,FALSE)</f>
        <v>0</v>
      </c>
    </row>
    <row r="937" spans="1:18" ht="55.5" customHeight="1" thickBot="1" x14ac:dyDescent="0.4">
      <c r="A937" s="7">
        <f>IF('Data 1Q Ahead Without Spaces'!A937='Data 1Q Ahead Without Spaces'!A936,A936,A936+1)</f>
        <v>25</v>
      </c>
      <c r="B937" s="2">
        <v>-1.55</v>
      </c>
      <c r="C937" s="2">
        <v>0.73</v>
      </c>
      <c r="D937" s="2">
        <v>-1.8</v>
      </c>
      <c r="E937" s="2">
        <v>14.63</v>
      </c>
      <c r="F937" s="2">
        <v>12.83</v>
      </c>
      <c r="G937" s="2">
        <v>12.64</v>
      </c>
      <c r="H937" s="2">
        <v>188</v>
      </c>
      <c r="I937" s="2">
        <v>59.02</v>
      </c>
      <c r="J937" s="2">
        <v>20.350000000000001</v>
      </c>
      <c r="K937" s="2">
        <v>16.91</v>
      </c>
      <c r="L937" s="4">
        <v>12.01</v>
      </c>
      <c r="M937" s="7">
        <v>20.350000000000001</v>
      </c>
      <c r="N937" s="4">
        <v>16.91</v>
      </c>
      <c r="O937" s="4">
        <v>12.01</v>
      </c>
      <c r="P937" s="4">
        <f>IF('Data 1Q Ahead Without Spaces'!T937&lt;5,0,IF('Data 1Q Ahead Without Spaces'!T937&lt;8,1,IF('Data 1Q Ahead Without Spaces'!T937&lt;11,2,IF('Data 1Q Ahead Without Spaces'!T937&lt;14,3,4))))</f>
        <v>1</v>
      </c>
      <c r="Q937" s="7">
        <v>176716.26800000001</v>
      </c>
      <c r="R937" s="7">
        <f>VLOOKUP('Data 1Q Ahead Without Spaces'!W937,Industry!$A$1:$B$9,2,FALSE)</f>
        <v>0</v>
      </c>
    </row>
    <row r="938" spans="1:18" ht="55.5" customHeight="1" thickBot="1" x14ac:dyDescent="0.4">
      <c r="A938" s="7">
        <f>IF('Data 1Q Ahead Without Spaces'!A938='Data 1Q Ahead Without Spaces'!A937,A937,A937+1)</f>
        <v>25</v>
      </c>
      <c r="B938" s="2">
        <v>-1.69</v>
      </c>
      <c r="C938" s="2">
        <v>0.72</v>
      </c>
      <c r="D938" s="2">
        <v>-1.97</v>
      </c>
      <c r="E938" s="2">
        <v>30.3</v>
      </c>
      <c r="F938" s="2">
        <v>27.22</v>
      </c>
      <c r="G938" s="2">
        <v>25.92</v>
      </c>
      <c r="H938" s="2">
        <v>96</v>
      </c>
      <c r="I938" s="2">
        <v>60.81</v>
      </c>
      <c r="J938" s="2">
        <v>19.36</v>
      </c>
      <c r="K938" s="2">
        <v>16.22</v>
      </c>
      <c r="L938" s="4">
        <v>11.82</v>
      </c>
      <c r="M938" s="7">
        <v>19.36</v>
      </c>
      <c r="N938" s="4">
        <v>16.22</v>
      </c>
      <c r="O938" s="4">
        <v>11.82</v>
      </c>
      <c r="P938" s="4">
        <f>IF('Data 1Q Ahead Without Spaces'!T938&lt;5,0,IF('Data 1Q Ahead Without Spaces'!T938&lt;8,1,IF('Data 1Q Ahead Without Spaces'!T938&lt;11,2,IF('Data 1Q Ahead Without Spaces'!T938&lt;14,3,4))))</f>
        <v>1</v>
      </c>
      <c r="Q938" s="7">
        <v>194015.8</v>
      </c>
      <c r="R938" s="7">
        <f>VLOOKUP('Data 1Q Ahead Without Spaces'!W938,Industry!$A$1:$B$9,2,FALSE)</f>
        <v>0</v>
      </c>
    </row>
    <row r="939" spans="1:18" ht="55.5" customHeight="1" thickBot="1" x14ac:dyDescent="0.4">
      <c r="A939" s="7">
        <f>IF('Data 1Q Ahead Without Spaces'!A939='Data 1Q Ahead Without Spaces'!A938,A938,A938+1)</f>
        <v>25</v>
      </c>
      <c r="B939" s="2">
        <v>-1.43</v>
      </c>
      <c r="C939" s="2">
        <v>0.72</v>
      </c>
      <c r="D939" s="2">
        <v>-1.67</v>
      </c>
      <c r="E939" s="2">
        <v>31.44</v>
      </c>
      <c r="F939" s="2">
        <v>28.2</v>
      </c>
      <c r="G939" s="2">
        <v>26.42</v>
      </c>
      <c r="H939" s="2">
        <v>91</v>
      </c>
      <c r="I939" s="2">
        <v>59.33</v>
      </c>
      <c r="J939" s="2">
        <v>20.83</v>
      </c>
      <c r="K939" s="2">
        <v>17.239999999999998</v>
      </c>
      <c r="L939" s="4">
        <v>12.39</v>
      </c>
      <c r="M939" s="7">
        <v>20.83</v>
      </c>
      <c r="N939" s="4">
        <v>17.239999999999998</v>
      </c>
      <c r="O939" s="4">
        <v>12.39</v>
      </c>
      <c r="P939" s="4">
        <f>IF('Data 1Q Ahead Without Spaces'!T939&lt;5,0,IF('Data 1Q Ahead Without Spaces'!T939&lt;8,1,IF('Data 1Q Ahead Without Spaces'!T939&lt;11,2,IF('Data 1Q Ahead Without Spaces'!T939&lt;14,3,4))))</f>
        <v>1</v>
      </c>
      <c r="Q939" s="7">
        <v>144595</v>
      </c>
      <c r="R939" s="7">
        <f>VLOOKUP('Data 1Q Ahead Without Spaces'!W939,Industry!$A$1:$B$9,2,FALSE)</f>
        <v>0</v>
      </c>
    </row>
    <row r="940" spans="1:18" ht="55.5" customHeight="1" thickBot="1" x14ac:dyDescent="0.4">
      <c r="A940" s="7">
        <f>IF('Data 1Q Ahead Without Spaces'!A940='Data 1Q Ahead Without Spaces'!A939,A939,A939+1)</f>
        <v>25</v>
      </c>
      <c r="B940" s="2">
        <v>-1.58</v>
      </c>
      <c r="C940" s="2">
        <v>0.73</v>
      </c>
      <c r="D940" s="2">
        <v>-1.86</v>
      </c>
      <c r="E940" s="2">
        <v>37.9</v>
      </c>
      <c r="F940" s="2">
        <v>33.24</v>
      </c>
      <c r="G940" s="2">
        <v>31.49</v>
      </c>
      <c r="H940" s="2">
        <v>68</v>
      </c>
      <c r="I940" s="2">
        <v>58.01</v>
      </c>
      <c r="J940" s="2">
        <v>19.32</v>
      </c>
      <c r="K940" s="2">
        <v>15.99</v>
      </c>
      <c r="L940" s="4">
        <v>11.23</v>
      </c>
      <c r="M940" s="7">
        <v>20.83</v>
      </c>
      <c r="N940" s="4">
        <v>17.239999999999998</v>
      </c>
      <c r="O940" s="4">
        <v>12.11</v>
      </c>
      <c r="P940" s="4">
        <f>IF('Data 1Q Ahead Without Spaces'!T940&lt;5,0,IF('Data 1Q Ahead Without Spaces'!T940&lt;8,1,IF('Data 1Q Ahead Without Spaces'!T940&lt;11,2,IF('Data 1Q Ahead Without Spaces'!T940&lt;14,3,4))))</f>
        <v>1</v>
      </c>
      <c r="Q940" s="7">
        <v>151347.20000000001</v>
      </c>
      <c r="R940" s="7">
        <f>VLOOKUP('Data 1Q Ahead Without Spaces'!W940,Industry!$A$1:$B$9,2,FALSE)</f>
        <v>0</v>
      </c>
    </row>
    <row r="941" spans="1:18" ht="55.5" customHeight="1" thickBot="1" x14ac:dyDescent="0.4">
      <c r="A941" s="7">
        <f>IF('Data 1Q Ahead Without Spaces'!A941='Data 1Q Ahead Without Spaces'!A940,A940,A940+1)</f>
        <v>25</v>
      </c>
      <c r="B941" s="2">
        <v>-1.71</v>
      </c>
      <c r="C941" s="2">
        <v>0.72</v>
      </c>
      <c r="D941" s="2">
        <v>-2.02</v>
      </c>
      <c r="E941" s="2">
        <v>46.23</v>
      </c>
      <c r="F941" s="2">
        <v>40.61</v>
      </c>
      <c r="G941" s="2">
        <v>39.520000000000003</v>
      </c>
      <c r="H941" s="2">
        <v>64</v>
      </c>
      <c r="I941" s="2">
        <v>58.49</v>
      </c>
      <c r="J941" s="2">
        <v>18.579999999999998</v>
      </c>
      <c r="K941" s="2">
        <v>15.48</v>
      </c>
      <c r="L941" s="4">
        <v>10.88</v>
      </c>
      <c r="M941" s="7">
        <v>20.04</v>
      </c>
      <c r="N941" s="4">
        <v>16.690000000000001</v>
      </c>
      <c r="O941" s="4">
        <v>11.74</v>
      </c>
      <c r="P941" s="4">
        <f>IF('Data 1Q Ahead Without Spaces'!T941&lt;5,0,IF('Data 1Q Ahead Without Spaces'!T941&lt;8,1,IF('Data 1Q Ahead Without Spaces'!T941&lt;11,2,IF('Data 1Q Ahead Without Spaces'!T941&lt;14,3,4))))</f>
        <v>1</v>
      </c>
      <c r="Q941" s="7">
        <v>132179.99</v>
      </c>
      <c r="R941" s="7">
        <f>VLOOKUP('Data 1Q Ahead Without Spaces'!W941,Industry!$A$1:$B$9,2,FALSE)</f>
        <v>0</v>
      </c>
    </row>
    <row r="942" spans="1:18" ht="55.5" customHeight="1" thickBot="1" x14ac:dyDescent="0.4">
      <c r="A942" s="7">
        <f>IF('Data 1Q Ahead Without Spaces'!A942='Data 1Q Ahead Without Spaces'!A941,A941,A941+1)</f>
        <v>25</v>
      </c>
      <c r="B942" s="2">
        <v>-1.76</v>
      </c>
      <c r="C942" s="2">
        <v>0.72</v>
      </c>
      <c r="D942" s="2">
        <v>-2.08</v>
      </c>
      <c r="E942" s="2">
        <v>44.92</v>
      </c>
      <c r="F942" s="2">
        <v>39.28</v>
      </c>
      <c r="G942" s="2">
        <v>38.78</v>
      </c>
      <c r="H942" s="2">
        <v>64</v>
      </c>
      <c r="I942" s="2">
        <v>59.5</v>
      </c>
      <c r="J942" s="2">
        <v>18.170000000000002</v>
      </c>
      <c r="K942" s="2">
        <v>15.19</v>
      </c>
      <c r="L942" s="4">
        <v>10.82</v>
      </c>
      <c r="M942" s="7">
        <v>19.600000000000001</v>
      </c>
      <c r="N942" s="4">
        <v>16.39</v>
      </c>
      <c r="O942" s="4">
        <v>11.67</v>
      </c>
      <c r="P942" s="4">
        <f>IF('Data 1Q Ahead Without Spaces'!T942&lt;5,0,IF('Data 1Q Ahead Without Spaces'!T942&lt;8,1,IF('Data 1Q Ahead Without Spaces'!T942&lt;11,2,IF('Data 1Q Ahead Without Spaces'!T942&lt;14,3,4))))</f>
        <v>1</v>
      </c>
      <c r="Q942" s="7">
        <v>95641.84</v>
      </c>
      <c r="R942" s="7">
        <f>VLOOKUP('Data 1Q Ahead Without Spaces'!W942,Industry!$A$1:$B$9,2,FALSE)</f>
        <v>0</v>
      </c>
    </row>
    <row r="943" spans="1:18" ht="55.5" customHeight="1" thickBot="1" x14ac:dyDescent="0.4">
      <c r="A943" s="7">
        <f>IF('Data 1Q Ahead Without Spaces'!A943='Data 1Q Ahead Without Spaces'!A942,A942,A942+1)</f>
        <v>25</v>
      </c>
      <c r="B943" s="2">
        <v>-2.14</v>
      </c>
      <c r="C943" s="2">
        <v>0.77</v>
      </c>
      <c r="D943" s="2">
        <v>-2.54</v>
      </c>
      <c r="E943" s="2">
        <v>34.89</v>
      </c>
      <c r="F943" s="2">
        <v>31.33</v>
      </c>
      <c r="G943" s="2">
        <v>28.14</v>
      </c>
      <c r="H943" s="2">
        <v>63</v>
      </c>
      <c r="I943" s="2">
        <v>59.95</v>
      </c>
      <c r="J943" s="2">
        <v>17.25</v>
      </c>
      <c r="K943" s="2">
        <v>14.54</v>
      </c>
      <c r="L943" s="4">
        <v>10.35</v>
      </c>
      <c r="M943" s="7">
        <v>18.61</v>
      </c>
      <c r="N943" s="4">
        <v>15.69</v>
      </c>
      <c r="O943" s="4">
        <v>11.16</v>
      </c>
      <c r="P943" s="4">
        <f>IF('Data 1Q Ahead Without Spaces'!T943&lt;5,0,IF('Data 1Q Ahead Without Spaces'!T943&lt;8,1,IF('Data 1Q Ahead Without Spaces'!T943&lt;11,2,IF('Data 1Q Ahead Without Spaces'!T943&lt;14,3,4))))</f>
        <v>1</v>
      </c>
      <c r="Q943" s="7">
        <v>92861.16</v>
      </c>
      <c r="R943" s="7">
        <f>VLOOKUP('Data 1Q Ahead Without Spaces'!W943,Industry!$A$1:$B$9,2,FALSE)</f>
        <v>0</v>
      </c>
    </row>
    <row r="944" spans="1:18" ht="55.5" customHeight="1" thickBot="1" x14ac:dyDescent="0.4">
      <c r="A944" s="7">
        <f>IF('Data 1Q Ahead Without Spaces'!A944='Data 1Q Ahead Without Spaces'!A943,A943,A943+1)</f>
        <v>25</v>
      </c>
      <c r="B944" s="2">
        <v>-2.31</v>
      </c>
      <c r="C944" s="2">
        <v>1.23</v>
      </c>
      <c r="D944" s="2">
        <v>-2.77</v>
      </c>
      <c r="E944" s="2">
        <v>19.36</v>
      </c>
      <c r="F944" s="2">
        <v>17.37</v>
      </c>
      <c r="G944" s="2">
        <v>15.3</v>
      </c>
      <c r="H944" s="2">
        <v>105</v>
      </c>
      <c r="I944" s="2">
        <v>57.61</v>
      </c>
      <c r="J944" s="2">
        <v>27.67</v>
      </c>
      <c r="K944" s="2">
        <v>21.67</v>
      </c>
      <c r="L944" s="4">
        <v>15.95</v>
      </c>
      <c r="M944" s="7">
        <v>27.67</v>
      </c>
      <c r="N944" s="4">
        <v>21.67</v>
      </c>
      <c r="O944" s="4">
        <v>15.95</v>
      </c>
      <c r="P944" s="4">
        <f>IF('Data 1Q Ahead Without Spaces'!T944&lt;5,0,IF('Data 1Q Ahead Without Spaces'!T944&lt;8,1,IF('Data 1Q Ahead Without Spaces'!T944&lt;11,2,IF('Data 1Q Ahead Without Spaces'!T944&lt;14,3,4))))</f>
        <v>1</v>
      </c>
      <c r="Q944" s="7">
        <v>106320.24</v>
      </c>
      <c r="R944" s="7">
        <f>VLOOKUP('Data 1Q Ahead Without Spaces'!W944,Industry!$A$1:$B$9,2,FALSE)</f>
        <v>0</v>
      </c>
    </row>
    <row r="945" spans="1:18" ht="55.5" customHeight="1" thickBot="1" x14ac:dyDescent="0.4">
      <c r="A945" s="7">
        <f>IF('Data 1Q Ahead Without Spaces'!A945='Data 1Q Ahead Without Spaces'!A944,A944,A944+1)</f>
        <v>25</v>
      </c>
      <c r="B945" s="2">
        <v>-2.72</v>
      </c>
      <c r="C945" s="2">
        <v>1.41</v>
      </c>
      <c r="D945" s="2">
        <v>-3.37</v>
      </c>
      <c r="E945" s="2">
        <v>17.399999999999999</v>
      </c>
      <c r="F945" s="2">
        <v>15.55</v>
      </c>
      <c r="G945" s="2">
        <v>12.81</v>
      </c>
      <c r="H945" s="2">
        <v>114</v>
      </c>
      <c r="I945" s="2">
        <v>56.73</v>
      </c>
      <c r="J945" s="2">
        <v>26.62</v>
      </c>
      <c r="K945" s="2">
        <v>21.02</v>
      </c>
      <c r="L945" s="4">
        <v>15.11</v>
      </c>
      <c r="M945" s="7">
        <v>26.62</v>
      </c>
      <c r="N945" s="4">
        <v>21.02</v>
      </c>
      <c r="O945" s="4">
        <v>15.11</v>
      </c>
      <c r="P945" s="4">
        <f>IF('Data 1Q Ahead Without Spaces'!T945&lt;5,0,IF('Data 1Q Ahead Without Spaces'!T945&lt;8,1,IF('Data 1Q Ahead Without Spaces'!T945&lt;11,2,IF('Data 1Q Ahead Without Spaces'!T945&lt;14,3,4))))</f>
        <v>1</v>
      </c>
      <c r="Q945" s="7">
        <v>126575.8</v>
      </c>
      <c r="R945" s="7">
        <f>VLOOKUP('Data 1Q Ahead Without Spaces'!W945,Industry!$A$1:$B$9,2,FALSE)</f>
        <v>0</v>
      </c>
    </row>
    <row r="946" spans="1:18" ht="55.5" customHeight="1" thickBot="1" x14ac:dyDescent="0.4">
      <c r="A946" s="7">
        <f>IF('Data 1Q Ahead Without Spaces'!A946='Data 1Q Ahead Without Spaces'!A945,A945,A945+1)</f>
        <v>25</v>
      </c>
      <c r="B946" s="2">
        <v>-2.86</v>
      </c>
      <c r="C946" s="2">
        <v>1.48</v>
      </c>
      <c r="D946" s="2">
        <v>-3.6</v>
      </c>
      <c r="E946" s="2">
        <v>22.39</v>
      </c>
      <c r="F946" s="2">
        <v>20.99</v>
      </c>
      <c r="G946" s="2">
        <v>18.63</v>
      </c>
      <c r="H946" s="2">
        <v>114</v>
      </c>
      <c r="I946" s="2">
        <v>58.24</v>
      </c>
      <c r="J946" s="2">
        <v>25.67</v>
      </c>
      <c r="K946" s="2">
        <v>20.420000000000002</v>
      </c>
      <c r="L946" s="4">
        <v>14.96</v>
      </c>
      <c r="M946" s="7">
        <v>25.67</v>
      </c>
      <c r="N946" s="4">
        <v>20.420000000000002</v>
      </c>
      <c r="O946" s="4">
        <v>14.96</v>
      </c>
      <c r="P946" s="4">
        <f>IF('Data 1Q Ahead Without Spaces'!T946&lt;5,0,IF('Data 1Q Ahead Without Spaces'!T946&lt;8,1,IF('Data 1Q Ahead Without Spaces'!T946&lt;11,2,IF('Data 1Q Ahead Without Spaces'!T946&lt;14,3,4))))</f>
        <v>1</v>
      </c>
      <c r="Q946" s="7">
        <v>139001.67000000001</v>
      </c>
      <c r="R946" s="7">
        <f>VLOOKUP('Data 1Q Ahead Without Spaces'!W946,Industry!$A$1:$B$9,2,FALSE)</f>
        <v>0</v>
      </c>
    </row>
    <row r="947" spans="1:18" ht="55.5" customHeight="1" thickBot="1" x14ac:dyDescent="0.4">
      <c r="A947" s="7">
        <f>IF('Data 1Q Ahead Without Spaces'!A947='Data 1Q Ahead Without Spaces'!A946,A946,A946+1)</f>
        <v>25</v>
      </c>
      <c r="B947" s="2">
        <v>-2.59</v>
      </c>
      <c r="C947" s="2">
        <v>2.0099999999999998</v>
      </c>
      <c r="D947" s="2">
        <v>-3.23</v>
      </c>
      <c r="E947" s="2">
        <v>18.25</v>
      </c>
      <c r="F947" s="2">
        <v>16.68</v>
      </c>
      <c r="G947" s="2">
        <v>15</v>
      </c>
      <c r="H947" s="2">
        <v>158</v>
      </c>
      <c r="I947" s="2">
        <v>54.33</v>
      </c>
      <c r="J947" s="2">
        <v>36.58</v>
      </c>
      <c r="K947" s="2">
        <v>26.78</v>
      </c>
      <c r="L947" s="4">
        <v>19.89</v>
      </c>
      <c r="M947" s="7">
        <v>36.58</v>
      </c>
      <c r="N947" s="4">
        <v>26.78</v>
      </c>
      <c r="O947" s="4">
        <v>19.89</v>
      </c>
      <c r="P947" s="4">
        <f>IF('Data 1Q Ahead Without Spaces'!T947&lt;5,0,IF('Data 1Q Ahead Without Spaces'!T947&lt;8,1,IF('Data 1Q Ahead Without Spaces'!T947&lt;11,2,IF('Data 1Q Ahead Without Spaces'!T947&lt;14,3,4))))</f>
        <v>1</v>
      </c>
      <c r="Q947" s="7">
        <v>131709.98000000001</v>
      </c>
      <c r="R947" s="7">
        <f>VLOOKUP('Data 1Q Ahead Without Spaces'!W947,Industry!$A$1:$B$9,2,FALSE)</f>
        <v>0</v>
      </c>
    </row>
    <row r="948" spans="1:18" ht="55.5" customHeight="1" thickBot="1" x14ac:dyDescent="0.4">
      <c r="A948" s="7">
        <f>IF('Data 1Q Ahead Without Spaces'!A948='Data 1Q Ahead Without Spaces'!A947,A947,A947+1)</f>
        <v>25</v>
      </c>
      <c r="B948" s="2">
        <v>-2.33</v>
      </c>
      <c r="C948" s="2">
        <v>1.84</v>
      </c>
      <c r="D948" s="2">
        <v>-2.88</v>
      </c>
      <c r="E948" s="2">
        <v>15.48</v>
      </c>
      <c r="F948" s="2">
        <v>13.88</v>
      </c>
      <c r="G948" s="2">
        <v>12.88</v>
      </c>
      <c r="H948" s="2">
        <v>182</v>
      </c>
      <c r="I948" s="2">
        <v>55.28</v>
      </c>
      <c r="J948" s="2">
        <v>27.64</v>
      </c>
      <c r="K948" s="2">
        <v>20.51</v>
      </c>
      <c r="L948" s="4">
        <v>15.28</v>
      </c>
      <c r="M948" s="7">
        <v>34.770000000000003</v>
      </c>
      <c r="N948" s="4">
        <v>25.8</v>
      </c>
      <c r="O948" s="4">
        <v>19.23</v>
      </c>
      <c r="P948" s="4">
        <f>IF('Data 1Q Ahead Without Spaces'!T948&lt;5,0,IF('Data 1Q Ahead Without Spaces'!T948&lt;8,1,IF('Data 1Q Ahead Without Spaces'!T948&lt;11,2,IF('Data 1Q Ahead Without Spaces'!T948&lt;14,3,4))))</f>
        <v>1</v>
      </c>
      <c r="Q948" s="7">
        <v>154093.46</v>
      </c>
      <c r="R948" s="7">
        <f>VLOOKUP('Data 1Q Ahead Without Spaces'!W948,Industry!$A$1:$B$9,2,FALSE)</f>
        <v>0</v>
      </c>
    </row>
    <row r="949" spans="1:18" ht="55.5" customHeight="1" thickBot="1" x14ac:dyDescent="0.4">
      <c r="A949" s="7">
        <f>IF('Data 1Q Ahead Without Spaces'!A949='Data 1Q Ahead Without Spaces'!A948,A948,A948+1)</f>
        <v>25</v>
      </c>
      <c r="B949" s="2">
        <v>-2.2000000000000002</v>
      </c>
      <c r="C949" s="2">
        <v>1.67</v>
      </c>
      <c r="D949" s="2">
        <v>-2.68</v>
      </c>
      <c r="E949" s="2">
        <v>17.399999999999999</v>
      </c>
      <c r="F949" s="2">
        <v>15.57</v>
      </c>
      <c r="G949" s="2">
        <v>13.76</v>
      </c>
      <c r="H949" s="2">
        <v>169</v>
      </c>
      <c r="I949" s="2">
        <v>54.56</v>
      </c>
      <c r="J949" s="2">
        <v>27.52</v>
      </c>
      <c r="K949" s="2">
        <v>20.46</v>
      </c>
      <c r="L949" s="4">
        <v>15.02</v>
      </c>
      <c r="M949" s="7">
        <v>34.51</v>
      </c>
      <c r="N949" s="4">
        <v>25.66</v>
      </c>
      <c r="O949" s="4">
        <v>18.84</v>
      </c>
      <c r="P949" s="4">
        <f>IF('Data 1Q Ahead Without Spaces'!T949&lt;5,0,IF('Data 1Q Ahead Without Spaces'!T949&lt;8,1,IF('Data 1Q Ahead Without Spaces'!T949&lt;11,2,IF('Data 1Q Ahead Without Spaces'!T949&lt;14,3,4))))</f>
        <v>1</v>
      </c>
      <c r="Q949" s="7">
        <v>130460.85</v>
      </c>
      <c r="R949" s="7">
        <f>VLOOKUP('Data 1Q Ahead Without Spaces'!W949,Industry!$A$1:$B$9,2,FALSE)</f>
        <v>0</v>
      </c>
    </row>
    <row r="950" spans="1:18" ht="55.5" customHeight="1" thickBot="1" x14ac:dyDescent="0.4">
      <c r="A950" s="7">
        <f>IF('Data 1Q Ahead Without Spaces'!A950='Data 1Q Ahead Without Spaces'!A949,A949,A949+1)</f>
        <v>25</v>
      </c>
      <c r="B950" s="2">
        <v>-2.0499999999999998</v>
      </c>
      <c r="C950" s="2">
        <v>1.63</v>
      </c>
      <c r="D950" s="2">
        <v>-2.52</v>
      </c>
      <c r="E950" s="2">
        <v>17.489999999999998</v>
      </c>
      <c r="F950" s="2">
        <v>15.53</v>
      </c>
      <c r="G950" s="2">
        <v>14.16</v>
      </c>
      <c r="H950" s="2">
        <v>166</v>
      </c>
      <c r="I950" s="2">
        <v>55.83</v>
      </c>
      <c r="J950" s="2">
        <v>27.33</v>
      </c>
      <c r="K950" s="2">
        <v>20.37</v>
      </c>
      <c r="L950" s="4">
        <v>15.26</v>
      </c>
      <c r="M950" s="7">
        <v>34.18</v>
      </c>
      <c r="N950" s="4">
        <v>25.47</v>
      </c>
      <c r="O950" s="4">
        <v>19.09</v>
      </c>
      <c r="P950" s="4">
        <f>IF('Data 1Q Ahead Without Spaces'!T950&lt;5,0,IF('Data 1Q Ahead Without Spaces'!T950&lt;8,1,IF('Data 1Q Ahead Without Spaces'!T950&lt;11,2,IF('Data 1Q Ahead Without Spaces'!T950&lt;14,3,4))))</f>
        <v>1</v>
      </c>
      <c r="Q950" s="7">
        <v>127490.22</v>
      </c>
      <c r="R950" s="7">
        <f>VLOOKUP('Data 1Q Ahead Without Spaces'!W950,Industry!$A$1:$B$9,2,FALSE)</f>
        <v>0</v>
      </c>
    </row>
    <row r="951" spans="1:18" ht="37.5" customHeight="1" thickBot="1" x14ac:dyDescent="0.4">
      <c r="A951" s="7">
        <f>IF('Data 1Q Ahead Without Spaces'!A951='Data 1Q Ahead Without Spaces'!A950,A950,A950+1)</f>
        <v>25</v>
      </c>
      <c r="B951" s="2">
        <v>-2.2599999999999998</v>
      </c>
      <c r="C951" s="2">
        <v>1.75</v>
      </c>
      <c r="D951" s="2">
        <v>-2.87</v>
      </c>
      <c r="E951" s="2">
        <v>14.73</v>
      </c>
      <c r="F951" s="2">
        <v>12.7</v>
      </c>
      <c r="G951" s="2">
        <v>10.46</v>
      </c>
      <c r="H951" s="2">
        <v>161</v>
      </c>
      <c r="I951" s="2">
        <v>55.67</v>
      </c>
      <c r="J951" s="2">
        <v>26.6</v>
      </c>
      <c r="K951" s="2">
        <v>19.95</v>
      </c>
      <c r="L951" s="4">
        <v>14.82</v>
      </c>
      <c r="M951" s="7">
        <v>33.36</v>
      </c>
      <c r="N951" s="4">
        <v>25.02</v>
      </c>
      <c r="O951" s="4">
        <v>18.59</v>
      </c>
      <c r="P951" s="4">
        <f>IF('Data 1Q Ahead Without Spaces'!T951&lt;5,0,IF('Data 1Q Ahead Without Spaces'!T951&lt;8,1,IF('Data 1Q Ahead Without Spaces'!T951&lt;11,2,IF('Data 1Q Ahead Without Spaces'!T951&lt;14,3,4))))</f>
        <v>1</v>
      </c>
      <c r="Q951" s="7">
        <v>115805.69</v>
      </c>
      <c r="R951" s="7">
        <f>VLOOKUP('Data 1Q Ahead Without Spaces'!W951,Industry!$A$1:$B$9,2,FALSE)</f>
        <v>0</v>
      </c>
    </row>
    <row r="952" spans="1:18" ht="37.5" customHeight="1" thickBot="1" x14ac:dyDescent="0.4">
      <c r="A952" s="7">
        <f>IF('Data 1Q Ahead Without Spaces'!A952='Data 1Q Ahead Without Spaces'!A951,A951,A951+1)</f>
        <v>25</v>
      </c>
      <c r="B952" s="2">
        <v>-2.4300000000000002</v>
      </c>
      <c r="C952" s="2">
        <v>1.96</v>
      </c>
      <c r="D952" s="2">
        <v>-3.12</v>
      </c>
      <c r="E952" s="2">
        <v>18.010000000000002</v>
      </c>
      <c r="F952" s="2">
        <v>16.2</v>
      </c>
      <c r="G952" s="2">
        <v>14.27</v>
      </c>
      <c r="H952" s="2">
        <v>153</v>
      </c>
      <c r="I952" s="2">
        <v>55.26</v>
      </c>
      <c r="J952" s="2">
        <v>34.25</v>
      </c>
      <c r="K952" s="2">
        <v>25.28</v>
      </c>
      <c r="L952" s="4">
        <v>18.940000000000001</v>
      </c>
      <c r="M952" s="7">
        <v>35.479999999999997</v>
      </c>
      <c r="N952" s="4">
        <v>26.19</v>
      </c>
      <c r="O952" s="4">
        <v>19.62</v>
      </c>
      <c r="P952" s="4">
        <f>IF('Data 1Q Ahead Without Spaces'!T952&lt;5,0,IF('Data 1Q Ahead Without Spaces'!T952&lt;8,1,IF('Data 1Q Ahead Without Spaces'!T952&lt;11,2,IF('Data 1Q Ahead Without Spaces'!T952&lt;14,3,4))))</f>
        <v>1</v>
      </c>
      <c r="Q952" s="7">
        <v>96377.52</v>
      </c>
      <c r="R952" s="7">
        <f>VLOOKUP('Data 1Q Ahead Without Spaces'!W952,Industry!$A$1:$B$9,2,FALSE)</f>
        <v>0</v>
      </c>
    </row>
    <row r="953" spans="1:18" ht="37.5" customHeight="1" thickBot="1" x14ac:dyDescent="0.4">
      <c r="A953" s="7">
        <f>IF('Data 1Q Ahead Without Spaces'!A953='Data 1Q Ahead Without Spaces'!A952,A952,A952+1)</f>
        <v>25</v>
      </c>
      <c r="B953" s="2">
        <v>-2.73</v>
      </c>
      <c r="C953" s="2">
        <v>2.19</v>
      </c>
      <c r="D953" s="2">
        <v>-3.62</v>
      </c>
      <c r="E953" s="2">
        <v>14.39</v>
      </c>
      <c r="F953" s="2">
        <v>12.74</v>
      </c>
      <c r="G953" s="2">
        <v>9.84</v>
      </c>
      <c r="H953" s="2">
        <v>148</v>
      </c>
      <c r="I953" s="2">
        <v>54.22</v>
      </c>
      <c r="J953" s="2">
        <v>34.35</v>
      </c>
      <c r="K953" s="2">
        <v>25.33</v>
      </c>
      <c r="L953" s="4">
        <v>18.64</v>
      </c>
      <c r="M953" s="7">
        <v>35.6</v>
      </c>
      <c r="N953" s="4">
        <v>26.25</v>
      </c>
      <c r="O953" s="4">
        <v>19.309999999999999</v>
      </c>
      <c r="P953" s="4">
        <f>IF('Data 1Q Ahead Without Spaces'!T953&lt;5,0,IF('Data 1Q Ahead Without Spaces'!T953&lt;8,1,IF('Data 1Q Ahead Without Spaces'!T953&lt;11,2,IF('Data 1Q Ahead Without Spaces'!T953&lt;14,3,4))))</f>
        <v>1</v>
      </c>
      <c r="Q953" s="7">
        <v>86796.95</v>
      </c>
      <c r="R953" s="7">
        <f>VLOOKUP('Data 1Q Ahead Without Spaces'!W953,Industry!$A$1:$B$9,2,FALSE)</f>
        <v>0</v>
      </c>
    </row>
    <row r="954" spans="1:18" ht="37.5" customHeight="1" thickBot="1" x14ac:dyDescent="0.4">
      <c r="A954" s="7">
        <f>IF('Data 1Q Ahead Without Spaces'!A954='Data 1Q Ahead Without Spaces'!A953,A953,A953+1)</f>
        <v>25</v>
      </c>
      <c r="B954" s="2">
        <v>-2.73</v>
      </c>
      <c r="C954" s="2">
        <v>2.2400000000000002</v>
      </c>
      <c r="D954" s="2">
        <v>-3.66</v>
      </c>
      <c r="E954" s="2">
        <v>19.13</v>
      </c>
      <c r="F954" s="2">
        <v>17.34</v>
      </c>
      <c r="G954" s="2">
        <v>14.93</v>
      </c>
      <c r="H954" s="2">
        <v>148</v>
      </c>
      <c r="I954" s="2">
        <v>54.26</v>
      </c>
      <c r="J954" s="2">
        <v>34.450000000000003</v>
      </c>
      <c r="K954" s="2">
        <v>25.39</v>
      </c>
      <c r="L954" s="4">
        <v>18.7</v>
      </c>
      <c r="M954" s="7">
        <v>35.69</v>
      </c>
      <c r="N954" s="4">
        <v>26.31</v>
      </c>
      <c r="O954" s="4">
        <v>19.38</v>
      </c>
      <c r="P954" s="4">
        <f>IF('Data 1Q Ahead Without Spaces'!T954&lt;5,0,IF('Data 1Q Ahead Without Spaces'!T954&lt;8,1,IF('Data 1Q Ahead Without Spaces'!T954&lt;11,2,IF('Data 1Q Ahead Without Spaces'!T954&lt;14,3,4))))</f>
        <v>1</v>
      </c>
      <c r="Q954" s="7">
        <v>99685.759999999995</v>
      </c>
      <c r="R954" s="7">
        <f>VLOOKUP('Data 1Q Ahead Without Spaces'!W954,Industry!$A$1:$B$9,2,FALSE)</f>
        <v>0</v>
      </c>
    </row>
    <row r="955" spans="1:18" ht="46.5" customHeight="1" thickBot="1" x14ac:dyDescent="0.4">
      <c r="A955" s="7">
        <f>IF('Data 1Q Ahead Without Spaces'!A955='Data 1Q Ahead Without Spaces'!A954,A954,A954+1)</f>
        <v>25</v>
      </c>
      <c r="B955" s="2">
        <v>-2.71</v>
      </c>
      <c r="C955" s="2">
        <v>1.97</v>
      </c>
      <c r="D955" s="2">
        <v>-3.48</v>
      </c>
      <c r="E955" s="2">
        <v>21.99</v>
      </c>
      <c r="F955" s="2">
        <v>20.09</v>
      </c>
      <c r="G955" s="2">
        <v>18.23</v>
      </c>
      <c r="H955" s="2">
        <v>150</v>
      </c>
      <c r="I955" s="2">
        <v>55.17</v>
      </c>
      <c r="J955" s="2">
        <v>33.08</v>
      </c>
      <c r="K955" s="2">
        <v>24.63</v>
      </c>
      <c r="L955" s="4">
        <v>18.260000000000002</v>
      </c>
      <c r="M955" s="7">
        <v>34.31</v>
      </c>
      <c r="N955" s="4">
        <v>25.55</v>
      </c>
      <c r="O955" s="4">
        <v>18.940000000000001</v>
      </c>
      <c r="P955" s="4">
        <f>IF('Data 1Q Ahead Without Spaces'!T955&lt;5,0,IF('Data 1Q Ahead Without Spaces'!T955&lt;8,1,IF('Data 1Q Ahead Without Spaces'!T955&lt;11,2,IF('Data 1Q Ahead Without Spaces'!T955&lt;14,3,4))))</f>
        <v>1</v>
      </c>
      <c r="Q955" s="7">
        <v>105193.68</v>
      </c>
      <c r="R955" s="7">
        <f>VLOOKUP('Data 1Q Ahead Without Spaces'!W955,Industry!$A$1:$B$9,2,FALSE)</f>
        <v>0</v>
      </c>
    </row>
    <row r="956" spans="1:18" ht="46.5" customHeight="1" thickBot="1" x14ac:dyDescent="0.4">
      <c r="A956" s="7">
        <f>IF('Data 1Q Ahead Without Spaces'!A956='Data 1Q Ahead Without Spaces'!A955,A955,A955+1)</f>
        <v>25</v>
      </c>
      <c r="B956" s="2">
        <v>-2.75</v>
      </c>
      <c r="C956" s="2">
        <v>1.79</v>
      </c>
      <c r="D956" s="2">
        <v>-3.5</v>
      </c>
      <c r="E956" s="2">
        <v>22.39</v>
      </c>
      <c r="F956" s="2">
        <v>20.53</v>
      </c>
      <c r="G956" s="2">
        <v>18.21</v>
      </c>
      <c r="H956" s="2">
        <v>151</v>
      </c>
      <c r="I956" s="2">
        <v>56.34</v>
      </c>
      <c r="J956" s="2">
        <v>31.7</v>
      </c>
      <c r="K956" s="2">
        <v>24.04</v>
      </c>
      <c r="L956" s="4">
        <v>17.87</v>
      </c>
      <c r="M956" s="7">
        <v>31.86</v>
      </c>
      <c r="N956" s="4">
        <v>24.16</v>
      </c>
      <c r="O956" s="4">
        <v>17.96</v>
      </c>
      <c r="P956" s="4">
        <f>IF('Data 1Q Ahead Without Spaces'!T956&lt;5,0,IF('Data 1Q Ahead Without Spaces'!T956&lt;8,1,IF('Data 1Q Ahead Without Spaces'!T956&lt;11,2,IF('Data 1Q Ahead Without Spaces'!T956&lt;14,3,4))))</f>
        <v>1</v>
      </c>
      <c r="Q956" s="7">
        <v>107552.34</v>
      </c>
      <c r="R956" s="7">
        <f>VLOOKUP('Data 1Q Ahead Without Spaces'!W956,Industry!$A$1:$B$9,2,FALSE)</f>
        <v>0</v>
      </c>
    </row>
    <row r="957" spans="1:18" ht="46.5" customHeight="1" thickBot="1" x14ac:dyDescent="0.4">
      <c r="A957" s="7">
        <f>IF('Data 1Q Ahead Without Spaces'!A957='Data 1Q Ahead Without Spaces'!A956,A956,A956+1)</f>
        <v>25</v>
      </c>
      <c r="B957" s="2">
        <v>-2.56</v>
      </c>
      <c r="C957" s="2">
        <v>1.62</v>
      </c>
      <c r="D957" s="2">
        <v>-3.22</v>
      </c>
      <c r="E957" s="2">
        <v>21.48</v>
      </c>
      <c r="F957" s="2">
        <v>19.46</v>
      </c>
      <c r="G957" s="2">
        <v>16.13</v>
      </c>
      <c r="H957" s="2">
        <v>147</v>
      </c>
      <c r="I957" s="2">
        <v>55.89</v>
      </c>
      <c r="J957" s="2">
        <v>31.77</v>
      </c>
      <c r="K957" s="2">
        <v>24.1</v>
      </c>
      <c r="L957" s="4">
        <v>17.760000000000002</v>
      </c>
      <c r="M957" s="7">
        <v>31.83</v>
      </c>
      <c r="N957" s="4">
        <v>24.14</v>
      </c>
      <c r="O957" s="4">
        <v>17.79</v>
      </c>
      <c r="P957" s="4">
        <f>IF('Data 1Q Ahead Without Spaces'!T957&lt;5,0,IF('Data 1Q Ahead Without Spaces'!T957&lt;8,1,IF('Data 1Q Ahead Without Spaces'!T957&lt;11,2,IF('Data 1Q Ahead Without Spaces'!T957&lt;14,3,4))))</f>
        <v>1</v>
      </c>
      <c r="Q957" s="7">
        <v>83125.62</v>
      </c>
      <c r="R957" s="7">
        <f>VLOOKUP('Data 1Q Ahead Without Spaces'!W957,Industry!$A$1:$B$9,2,FALSE)</f>
        <v>0</v>
      </c>
    </row>
    <row r="958" spans="1:18" ht="46.5" customHeight="1" thickBot="1" x14ac:dyDescent="0.4">
      <c r="A958" s="7">
        <f>IF('Data 1Q Ahead Without Spaces'!A958='Data 1Q Ahead Without Spaces'!A957,A957,A957+1)</f>
        <v>25</v>
      </c>
      <c r="B958" s="2">
        <v>-2.19</v>
      </c>
      <c r="C958" s="2">
        <v>1.55</v>
      </c>
      <c r="D958" s="2">
        <v>-2.73</v>
      </c>
      <c r="E958" s="2">
        <v>22.05</v>
      </c>
      <c r="F958" s="2">
        <v>20.260000000000002</v>
      </c>
      <c r="G958" s="2">
        <v>17.91</v>
      </c>
      <c r="H958" s="2">
        <v>148</v>
      </c>
      <c r="I958" s="2">
        <v>56.87</v>
      </c>
      <c r="J958" s="2">
        <v>30.88</v>
      </c>
      <c r="K958" s="2">
        <v>23.57</v>
      </c>
      <c r="L958" s="4">
        <v>17.559999999999999</v>
      </c>
      <c r="M958" s="7">
        <v>30.98</v>
      </c>
      <c r="N958" s="4">
        <v>23.65</v>
      </c>
      <c r="O958" s="4">
        <v>17.62</v>
      </c>
      <c r="P958" s="4">
        <f>IF('Data 1Q Ahead Without Spaces'!T958&lt;5,0,IF('Data 1Q Ahead Without Spaces'!T958&lt;8,1,IF('Data 1Q Ahead Without Spaces'!T958&lt;11,2,IF('Data 1Q Ahead Without Spaces'!T958&lt;14,3,4))))</f>
        <v>1</v>
      </c>
      <c r="Q958" s="7">
        <v>91827.19</v>
      </c>
      <c r="R958" s="7">
        <f>VLOOKUP('Data 1Q Ahead Without Spaces'!W958,Industry!$A$1:$B$9,2,FALSE)</f>
        <v>0</v>
      </c>
    </row>
    <row r="959" spans="1:18" ht="46.5" customHeight="1" thickBot="1" x14ac:dyDescent="0.4">
      <c r="A959" s="7">
        <f>IF('Data 1Q Ahead Without Spaces'!A959='Data 1Q Ahead Without Spaces'!A958,A958,A958+1)</f>
        <v>25</v>
      </c>
      <c r="B959" s="2">
        <v>-2.2799999999999998</v>
      </c>
      <c r="C959" s="2">
        <v>1.54</v>
      </c>
      <c r="D959" s="2">
        <v>-2.85</v>
      </c>
      <c r="E959" s="2">
        <v>23.13</v>
      </c>
      <c r="F959" s="2">
        <v>21.18</v>
      </c>
      <c r="G959" s="2">
        <v>18.97</v>
      </c>
      <c r="H959" s="2">
        <v>147</v>
      </c>
      <c r="I959" s="2">
        <v>57.6</v>
      </c>
      <c r="J959" s="2">
        <v>29.27</v>
      </c>
      <c r="K959" s="2">
        <v>22.63</v>
      </c>
      <c r="L959" s="4">
        <v>16.86</v>
      </c>
      <c r="M959" s="7">
        <v>29.34</v>
      </c>
      <c r="N959" s="4">
        <v>22.68</v>
      </c>
      <c r="O959" s="4">
        <v>16.899999999999999</v>
      </c>
      <c r="P959" s="4">
        <f>IF('Data 1Q Ahead Without Spaces'!T959&lt;5,0,IF('Data 1Q Ahead Without Spaces'!T959&lt;8,1,IF('Data 1Q Ahead Without Spaces'!T959&lt;11,2,IF('Data 1Q Ahead Without Spaces'!T959&lt;14,3,4))))</f>
        <v>1</v>
      </c>
      <c r="Q959" s="7">
        <v>112581.45</v>
      </c>
      <c r="R959" s="7">
        <f>VLOOKUP('Data 1Q Ahead Without Spaces'!W959,Industry!$A$1:$B$9,2,FALSE)</f>
        <v>0</v>
      </c>
    </row>
    <row r="960" spans="1:18" ht="46.5" customHeight="1" thickBot="1" x14ac:dyDescent="0.4">
      <c r="A960" s="7">
        <f>IF('Data 1Q Ahead Without Spaces'!A960='Data 1Q Ahead Without Spaces'!A959,A959,A959+1)</f>
        <v>25</v>
      </c>
      <c r="B960" s="2">
        <v>-2.34</v>
      </c>
      <c r="C960" s="2">
        <v>1.51</v>
      </c>
      <c r="D960" s="2">
        <v>-2.9</v>
      </c>
      <c r="E960" s="2">
        <v>23.99</v>
      </c>
      <c r="F960" s="2">
        <v>21.99</v>
      </c>
      <c r="G960" s="2">
        <v>20.29</v>
      </c>
      <c r="H960" s="2">
        <v>145</v>
      </c>
      <c r="I960" s="2">
        <v>58.49</v>
      </c>
      <c r="J960" s="2">
        <v>22.81</v>
      </c>
      <c r="K960" s="2">
        <v>17.739999999999998</v>
      </c>
      <c r="L960" s="4">
        <v>13.35</v>
      </c>
      <c r="M960" s="7">
        <v>28.61</v>
      </c>
      <c r="N960" s="4">
        <v>22.24</v>
      </c>
      <c r="O960" s="4">
        <v>16.739999999999998</v>
      </c>
      <c r="P960" s="4">
        <f>IF('Data 1Q Ahead Without Spaces'!T960&lt;5,0,IF('Data 1Q Ahead Without Spaces'!T960&lt;8,1,IF('Data 1Q Ahead Without Spaces'!T960&lt;11,2,IF('Data 1Q Ahead Without Spaces'!T960&lt;14,3,4))))</f>
        <v>1</v>
      </c>
      <c r="Q960" s="7">
        <v>109861.05</v>
      </c>
      <c r="R960" s="7">
        <f>VLOOKUP('Data 1Q Ahead Without Spaces'!W960,Industry!$A$1:$B$9,2,FALSE)</f>
        <v>0</v>
      </c>
    </row>
    <row r="961" spans="1:18" ht="46.5" customHeight="1" thickBot="1" x14ac:dyDescent="0.4">
      <c r="A961" s="7">
        <f>IF('Data 1Q Ahead Without Spaces'!A961='Data 1Q Ahead Without Spaces'!A960,A960,A960+1)</f>
        <v>25</v>
      </c>
      <c r="B961" s="2">
        <v>-2.54</v>
      </c>
      <c r="C961" s="2">
        <v>1.45</v>
      </c>
      <c r="D961" s="2">
        <v>-3.07</v>
      </c>
      <c r="E961" s="2">
        <v>23.81</v>
      </c>
      <c r="F961" s="2">
        <v>21.59</v>
      </c>
      <c r="G961" s="2">
        <v>19.68</v>
      </c>
      <c r="H961" s="2">
        <v>143</v>
      </c>
      <c r="I961" s="2">
        <v>58.42</v>
      </c>
      <c r="J961" s="2">
        <v>21.86</v>
      </c>
      <c r="K961" s="2">
        <v>17.16</v>
      </c>
      <c r="L961" s="4">
        <v>12.78</v>
      </c>
      <c r="M961" s="7">
        <v>27.42</v>
      </c>
      <c r="N961" s="4">
        <v>21.52</v>
      </c>
      <c r="O961" s="4">
        <v>16.02</v>
      </c>
      <c r="P961" s="4">
        <f>IF('Data 1Q Ahead Without Spaces'!T961&lt;5,0,IF('Data 1Q Ahead Without Spaces'!T961&lt;8,1,IF('Data 1Q Ahead Without Spaces'!T961&lt;11,2,IF('Data 1Q Ahead Without Spaces'!T961&lt;14,3,4))))</f>
        <v>1</v>
      </c>
      <c r="Q961" s="7">
        <v>137397.94399999999</v>
      </c>
      <c r="R961" s="7">
        <f>VLOOKUP('Data 1Q Ahead Without Spaces'!W961,Industry!$A$1:$B$9,2,FALSE)</f>
        <v>0</v>
      </c>
    </row>
    <row r="962" spans="1:18" ht="46.5" customHeight="1" thickBot="1" x14ac:dyDescent="0.4">
      <c r="A962" s="7">
        <f>IF('Data 1Q Ahead Without Spaces'!A962='Data 1Q Ahead Without Spaces'!A961,A961,A961+1)</f>
        <v>25</v>
      </c>
      <c r="B962" s="2">
        <v>-2.4</v>
      </c>
      <c r="C962" s="2">
        <v>1.48</v>
      </c>
      <c r="D962" s="2">
        <v>-2.91</v>
      </c>
      <c r="E962" s="2">
        <v>21.76</v>
      </c>
      <c r="F962" s="2">
        <v>19.510000000000002</v>
      </c>
      <c r="G962" s="2">
        <v>17.54</v>
      </c>
      <c r="H962" s="2">
        <v>140</v>
      </c>
      <c r="I962" s="2">
        <v>58.46</v>
      </c>
      <c r="J962" s="2">
        <v>21.98</v>
      </c>
      <c r="K962" s="2">
        <v>17.23</v>
      </c>
      <c r="L962" s="4">
        <v>12.85</v>
      </c>
      <c r="M962" s="7">
        <v>27.54</v>
      </c>
      <c r="N962" s="4">
        <v>21.6</v>
      </c>
      <c r="O962" s="4">
        <v>16.11</v>
      </c>
      <c r="P962" s="4">
        <f>IF('Data 1Q Ahead Without Spaces'!T962&lt;5,0,IF('Data 1Q Ahead Without Spaces'!T962&lt;8,1,IF('Data 1Q Ahead Without Spaces'!T962&lt;11,2,IF('Data 1Q Ahead Without Spaces'!T962&lt;14,3,4))))</f>
        <v>1</v>
      </c>
      <c r="Q962" s="7">
        <v>120156.705</v>
      </c>
      <c r="R962" s="7">
        <f>VLOOKUP('Data 1Q Ahead Without Spaces'!W962,Industry!$A$1:$B$9,2,FALSE)</f>
        <v>0</v>
      </c>
    </row>
    <row r="963" spans="1:18" ht="46.5" customHeight="1" thickBot="1" x14ac:dyDescent="0.4">
      <c r="A963" s="7">
        <f>IF('Data 1Q Ahead Without Spaces'!A963='Data 1Q Ahead Without Spaces'!A962,A962,A962+1)</f>
        <v>25</v>
      </c>
      <c r="B963" s="2">
        <v>-2.4500000000000002</v>
      </c>
      <c r="C963" s="2">
        <v>1.74</v>
      </c>
      <c r="D963" s="2">
        <v>-3.03</v>
      </c>
      <c r="E963" s="2">
        <v>16.760000000000002</v>
      </c>
      <c r="F963" s="2">
        <v>14.83</v>
      </c>
      <c r="G963" s="2">
        <v>12.26</v>
      </c>
      <c r="H963" s="2">
        <v>136</v>
      </c>
      <c r="I963" s="2">
        <v>56.97</v>
      </c>
      <c r="J963" s="2">
        <v>22.08</v>
      </c>
      <c r="K963" s="2">
        <v>16.91</v>
      </c>
      <c r="L963" s="4">
        <v>12.58</v>
      </c>
      <c r="M963" s="7">
        <v>30.57</v>
      </c>
      <c r="N963" s="4">
        <v>23.41</v>
      </c>
      <c r="O963" s="4">
        <v>17.420000000000002</v>
      </c>
      <c r="P963" s="4">
        <f>IF('Data 1Q Ahead Without Spaces'!T963&lt;5,0,IF('Data 1Q Ahead Without Spaces'!T963&lt;8,1,IF('Data 1Q Ahead Without Spaces'!T963&lt;11,2,IF('Data 1Q Ahead Without Spaces'!T963&lt;14,3,4))))</f>
        <v>1</v>
      </c>
      <c r="Q963" s="7">
        <v>115240.2</v>
      </c>
      <c r="R963" s="7">
        <f>VLOOKUP('Data 1Q Ahead Without Spaces'!W963,Industry!$A$1:$B$9,2,FALSE)</f>
        <v>0</v>
      </c>
    </row>
    <row r="964" spans="1:18" ht="46.5" customHeight="1" thickBot="1" x14ac:dyDescent="0.4">
      <c r="A964" s="7">
        <f>IF('Data 1Q Ahead Without Spaces'!A964='Data 1Q Ahead Without Spaces'!A963,A963,A963+1)</f>
        <v>25</v>
      </c>
      <c r="B964" s="2">
        <v>-2.4900000000000002</v>
      </c>
      <c r="C964" s="2">
        <v>2.2000000000000002</v>
      </c>
      <c r="D964" s="2">
        <v>-3.12</v>
      </c>
      <c r="E964" s="2">
        <v>21.58</v>
      </c>
      <c r="F964" s="2">
        <v>19.02</v>
      </c>
      <c r="G964" s="2">
        <v>17.41</v>
      </c>
      <c r="H964" s="2">
        <v>146</v>
      </c>
      <c r="I964" s="2">
        <v>54.77</v>
      </c>
      <c r="J964" s="2">
        <v>36.53</v>
      </c>
      <c r="K964" s="2">
        <v>26.58</v>
      </c>
      <c r="L964" s="4">
        <v>20.010000000000002</v>
      </c>
      <c r="M964" s="7">
        <v>37.44</v>
      </c>
      <c r="N964" s="4">
        <v>27.24</v>
      </c>
      <c r="O964" s="4">
        <v>20.51</v>
      </c>
      <c r="P964" s="4">
        <f>IF('Data 1Q Ahead Without Spaces'!T964&lt;5,0,IF('Data 1Q Ahead Without Spaces'!T964&lt;8,1,IF('Data 1Q Ahead Without Spaces'!T964&lt;11,2,IF('Data 1Q Ahead Without Spaces'!T964&lt;14,3,4))))</f>
        <v>1</v>
      </c>
      <c r="Q964" s="7">
        <v>117668</v>
      </c>
      <c r="R964" s="7">
        <f>VLOOKUP('Data 1Q Ahead Without Spaces'!W964,Industry!$A$1:$B$9,2,FALSE)</f>
        <v>0</v>
      </c>
    </row>
    <row r="965" spans="1:18" ht="46.5" customHeight="1" thickBot="1" x14ac:dyDescent="0.4">
      <c r="A965" s="7">
        <f>IF('Data 1Q Ahead Without Spaces'!A965='Data 1Q Ahead Without Spaces'!A964,A964,A964+1)</f>
        <v>25</v>
      </c>
      <c r="B965" s="2">
        <v>-2.65</v>
      </c>
      <c r="C965" s="2">
        <v>2.23</v>
      </c>
      <c r="D965" s="2">
        <v>-3.34</v>
      </c>
      <c r="E965" s="2">
        <v>23.25</v>
      </c>
      <c r="F965" s="2">
        <v>20.96</v>
      </c>
      <c r="G965" s="2">
        <v>18.88</v>
      </c>
      <c r="H965" s="2">
        <v>142</v>
      </c>
      <c r="I965" s="2">
        <v>53.92</v>
      </c>
      <c r="J965" s="2">
        <v>35.89</v>
      </c>
      <c r="K965" s="2">
        <v>26.24</v>
      </c>
      <c r="L965" s="4">
        <v>19.36</v>
      </c>
      <c r="M965" s="7">
        <v>36.79</v>
      </c>
      <c r="N965" s="4">
        <v>26.89</v>
      </c>
      <c r="O965" s="4">
        <v>19.84</v>
      </c>
      <c r="P965" s="4">
        <f>IF('Data 1Q Ahead Without Spaces'!T965&lt;5,0,IF('Data 1Q Ahead Without Spaces'!T965&lt;8,1,IF('Data 1Q Ahead Without Spaces'!T965&lt;11,2,IF('Data 1Q Ahead Without Spaces'!T965&lt;14,3,4))))</f>
        <v>1</v>
      </c>
      <c r="Q965" s="7">
        <v>132628.79</v>
      </c>
      <c r="R965" s="7">
        <f>VLOOKUP('Data 1Q Ahead Without Spaces'!W965,Industry!$A$1:$B$9,2,FALSE)</f>
        <v>0</v>
      </c>
    </row>
    <row r="966" spans="1:18" ht="46.5" customHeight="1" thickBot="1" x14ac:dyDescent="0.4">
      <c r="A966" s="7">
        <f>IF('Data 1Q Ahead Without Spaces'!A966='Data 1Q Ahead Without Spaces'!A965,A965,A965+1)</f>
        <v>25</v>
      </c>
      <c r="B966" s="2">
        <v>-2.67</v>
      </c>
      <c r="C966" s="2">
        <v>2.27</v>
      </c>
      <c r="D966" s="2">
        <v>-3.37</v>
      </c>
      <c r="E966" s="2">
        <v>21.14</v>
      </c>
      <c r="F966" s="2">
        <v>19.09</v>
      </c>
      <c r="G966" s="2">
        <v>16.850000000000001</v>
      </c>
      <c r="H966" s="2">
        <v>139</v>
      </c>
      <c r="I966" s="2">
        <v>54.54</v>
      </c>
      <c r="J966" s="2">
        <v>34.590000000000003</v>
      </c>
      <c r="K966" s="2">
        <v>25.25</v>
      </c>
      <c r="L966" s="4">
        <v>18.86</v>
      </c>
      <c r="M966" s="7">
        <v>36.979999999999997</v>
      </c>
      <c r="N966" s="4">
        <v>27</v>
      </c>
      <c r="O966" s="4">
        <v>20.170000000000002</v>
      </c>
      <c r="P966" s="4">
        <f>IF('Data 1Q Ahead Without Spaces'!T966&lt;5,0,IF('Data 1Q Ahead Without Spaces'!T966&lt;8,1,IF('Data 1Q Ahead Without Spaces'!T966&lt;11,2,IF('Data 1Q Ahead Without Spaces'!T966&lt;14,3,4))))</f>
        <v>1</v>
      </c>
      <c r="Q966" s="7">
        <v>121492.02</v>
      </c>
      <c r="R966" s="7">
        <f>VLOOKUP('Data 1Q Ahead Without Spaces'!W966,Industry!$A$1:$B$9,2,FALSE)</f>
        <v>0</v>
      </c>
    </row>
    <row r="967" spans="1:18" ht="46.5" customHeight="1" thickBot="1" x14ac:dyDescent="0.4">
      <c r="A967" s="7">
        <f>IF('Data 1Q Ahead Without Spaces'!A967='Data 1Q Ahead Without Spaces'!A966,A966,A966+1)</f>
        <v>25</v>
      </c>
      <c r="B967" s="2">
        <v>-2.57</v>
      </c>
      <c r="C967" s="2">
        <v>2.0099999999999998</v>
      </c>
      <c r="D967" s="2">
        <v>-3.19</v>
      </c>
      <c r="E967" s="2">
        <v>23.38</v>
      </c>
      <c r="F967" s="2">
        <v>21.47</v>
      </c>
      <c r="G967" s="2">
        <v>18.86</v>
      </c>
      <c r="H967" s="2">
        <v>139</v>
      </c>
      <c r="I967" s="2">
        <v>55.01</v>
      </c>
      <c r="J967" s="2">
        <v>34.07</v>
      </c>
      <c r="K967" s="2">
        <v>25.13</v>
      </c>
      <c r="L967" s="4">
        <v>18.739999999999998</v>
      </c>
      <c r="M967" s="7">
        <v>35.549999999999997</v>
      </c>
      <c r="N967" s="4">
        <v>26.22</v>
      </c>
      <c r="O967" s="4">
        <v>19.559999999999999</v>
      </c>
      <c r="P967" s="4">
        <f>IF('Data 1Q Ahead Without Spaces'!T967&lt;5,0,IF('Data 1Q Ahead Without Spaces'!T967&lt;8,1,IF('Data 1Q Ahead Without Spaces'!T967&lt;11,2,IF('Data 1Q Ahead Without Spaces'!T967&lt;14,3,4))))</f>
        <v>1</v>
      </c>
      <c r="Q967" s="7">
        <v>144068.47</v>
      </c>
      <c r="R967" s="7">
        <f>VLOOKUP('Data 1Q Ahead Without Spaces'!W967,Industry!$A$1:$B$9,2,FALSE)</f>
        <v>0</v>
      </c>
    </row>
    <row r="968" spans="1:18" ht="46.5" customHeight="1" thickBot="1" x14ac:dyDescent="0.4">
      <c r="A968" s="7">
        <f>IF('Data 1Q Ahead Without Spaces'!A968='Data 1Q Ahead Without Spaces'!A967,A967,A967+1)</f>
        <v>25</v>
      </c>
      <c r="B968" s="2">
        <v>-2.57</v>
      </c>
      <c r="C968" s="2">
        <v>1.99</v>
      </c>
      <c r="D968" s="2">
        <v>-3.16</v>
      </c>
      <c r="E968" s="2">
        <v>25.12</v>
      </c>
      <c r="F968" s="2">
        <v>22.55</v>
      </c>
      <c r="G968" s="2">
        <v>21.04</v>
      </c>
      <c r="H968" s="2">
        <v>139</v>
      </c>
      <c r="I968" s="2">
        <v>55.38</v>
      </c>
      <c r="J968" s="2">
        <v>28.19</v>
      </c>
      <c r="K968" s="2">
        <v>20.77</v>
      </c>
      <c r="L968" s="4">
        <v>15.62</v>
      </c>
      <c r="M968" s="7">
        <v>35.700000000000003</v>
      </c>
      <c r="N968" s="4">
        <v>26.31</v>
      </c>
      <c r="O968" s="4">
        <v>19.78</v>
      </c>
      <c r="P968" s="4">
        <f>IF('Data 1Q Ahead Without Spaces'!T968&lt;5,0,IF('Data 1Q Ahead Without Spaces'!T968&lt;8,1,IF('Data 1Q Ahead Without Spaces'!T968&lt;11,2,IF('Data 1Q Ahead Without Spaces'!T968&lt;14,3,4))))</f>
        <v>1</v>
      </c>
      <c r="Q968" s="7">
        <v>146780.26</v>
      </c>
      <c r="R968" s="7">
        <f>VLOOKUP('Data 1Q Ahead Without Spaces'!W968,Industry!$A$1:$B$9,2,FALSE)</f>
        <v>0</v>
      </c>
    </row>
    <row r="969" spans="1:18" ht="46.5" customHeight="1" thickBot="1" x14ac:dyDescent="0.4">
      <c r="A969" s="7">
        <f>IF('Data 1Q Ahead Without Spaces'!A969='Data 1Q Ahead Without Spaces'!A968,A968,A968+1)</f>
        <v>25</v>
      </c>
      <c r="B969" s="2">
        <v>-2.65</v>
      </c>
      <c r="C969" s="2">
        <v>2.35</v>
      </c>
      <c r="D969" s="2">
        <v>-3.26</v>
      </c>
      <c r="E969" s="2">
        <v>23.7</v>
      </c>
      <c r="F969" s="2">
        <v>21.56</v>
      </c>
      <c r="G969" s="2">
        <v>19.34</v>
      </c>
      <c r="H969" s="2">
        <v>149</v>
      </c>
      <c r="I969" s="2">
        <v>52.66</v>
      </c>
      <c r="J969" s="2">
        <v>35.94</v>
      </c>
      <c r="K969" s="2">
        <v>25.23</v>
      </c>
      <c r="L969" s="4">
        <v>18.93</v>
      </c>
      <c r="M969" s="7">
        <v>42.46</v>
      </c>
      <c r="N969" s="4">
        <v>29.81</v>
      </c>
      <c r="O969" s="4">
        <v>22.36</v>
      </c>
      <c r="P969" s="4">
        <f>IF('Data 1Q Ahead Without Spaces'!T969&lt;5,0,IF('Data 1Q Ahead Without Spaces'!T969&lt;8,1,IF('Data 1Q Ahead Without Spaces'!T969&lt;11,2,IF('Data 1Q Ahead Without Spaces'!T969&lt;14,3,4))))</f>
        <v>1</v>
      </c>
      <c r="Q969" s="7">
        <v>144414</v>
      </c>
      <c r="R969" s="7">
        <f>VLOOKUP('Data 1Q Ahead Without Spaces'!W969,Industry!$A$1:$B$9,2,FALSE)</f>
        <v>0</v>
      </c>
    </row>
    <row r="970" spans="1:18" ht="46.5" customHeight="1" thickBot="1" x14ac:dyDescent="0.4">
      <c r="A970" s="7">
        <f>IF('Data 1Q Ahead Without Spaces'!A970='Data 1Q Ahead Without Spaces'!A969,A969,A969+1)</f>
        <v>25</v>
      </c>
      <c r="B970" s="2">
        <v>-2.4900000000000002</v>
      </c>
      <c r="C970" s="2">
        <v>2.14</v>
      </c>
      <c r="D970" s="2">
        <v>-3</v>
      </c>
      <c r="E970" s="2">
        <v>22.55</v>
      </c>
      <c r="F970" s="2">
        <v>20.91</v>
      </c>
      <c r="G970" s="2">
        <v>19.36</v>
      </c>
      <c r="H970" s="2">
        <v>159</v>
      </c>
      <c r="I970" s="2">
        <v>53.66</v>
      </c>
      <c r="J970" s="2">
        <v>36</v>
      </c>
      <c r="K970" s="2">
        <v>25.52</v>
      </c>
      <c r="L970" s="4">
        <v>19.32</v>
      </c>
      <c r="M970" s="7">
        <v>41.05</v>
      </c>
      <c r="N970" s="4">
        <v>29.1</v>
      </c>
      <c r="O970" s="4">
        <v>22.03</v>
      </c>
      <c r="P970" s="4">
        <f>IF('Data 1Q Ahead Without Spaces'!T970&lt;5,0,IF('Data 1Q Ahead Without Spaces'!T970&lt;8,1,IF('Data 1Q Ahead Without Spaces'!T970&lt;11,2,IF('Data 1Q Ahead Without Spaces'!T970&lt;14,3,4))))</f>
        <v>1</v>
      </c>
      <c r="Q970" s="7">
        <v>149156.70000000001</v>
      </c>
      <c r="R970" s="7">
        <f>VLOOKUP('Data 1Q Ahead Without Spaces'!W970,Industry!$A$1:$B$9,2,FALSE)</f>
        <v>0</v>
      </c>
    </row>
    <row r="971" spans="1:18" ht="46.5" customHeight="1" thickBot="1" x14ac:dyDescent="0.4">
      <c r="A971" s="7">
        <f>IF('Data 1Q Ahead Without Spaces'!A971='Data 1Q Ahead Without Spaces'!A970,A970,A970+1)</f>
        <v>25</v>
      </c>
      <c r="B971" s="2">
        <v>-2.48</v>
      </c>
      <c r="C971" s="2">
        <v>2.02</v>
      </c>
      <c r="D971" s="2">
        <v>-2.94</v>
      </c>
      <c r="E971" s="2">
        <v>23.41</v>
      </c>
      <c r="F971" s="2">
        <v>21.47</v>
      </c>
      <c r="G971" s="2">
        <v>20.329999999999998</v>
      </c>
      <c r="H971" s="2">
        <v>162</v>
      </c>
      <c r="I971" s="2">
        <v>54.04</v>
      </c>
      <c r="J971" s="2">
        <v>35.47</v>
      </c>
      <c r="K971" s="2">
        <v>25.26</v>
      </c>
      <c r="L971" s="4">
        <v>19.170000000000002</v>
      </c>
      <c r="M971" s="7">
        <v>40.409999999999997</v>
      </c>
      <c r="N971" s="4">
        <v>28.78</v>
      </c>
      <c r="O971" s="4">
        <v>21.84</v>
      </c>
      <c r="P971" s="4">
        <f>IF('Data 1Q Ahead Without Spaces'!T971&lt;5,0,IF('Data 1Q Ahead Without Spaces'!T971&lt;8,1,IF('Data 1Q Ahead Without Spaces'!T971&lt;11,2,IF('Data 1Q Ahead Without Spaces'!T971&lt;14,3,4))))</f>
        <v>1</v>
      </c>
      <c r="Q971" s="7">
        <v>118065.24</v>
      </c>
      <c r="R971" s="7">
        <f>VLOOKUP('Data 1Q Ahead Without Spaces'!W971,Industry!$A$1:$B$9,2,FALSE)</f>
        <v>0</v>
      </c>
    </row>
    <row r="972" spans="1:18" ht="46.5" customHeight="1" thickBot="1" x14ac:dyDescent="0.4">
      <c r="A972" s="7">
        <f>IF('Data 1Q Ahead Without Spaces'!A972='Data 1Q Ahead Without Spaces'!A971,A971,A971+1)</f>
        <v>25</v>
      </c>
      <c r="B972" s="2">
        <v>-2.42</v>
      </c>
      <c r="C972" s="2">
        <v>2.34</v>
      </c>
      <c r="D972" s="2">
        <v>-2.85</v>
      </c>
      <c r="E972" s="2">
        <v>20.14</v>
      </c>
      <c r="F972" s="2">
        <v>18.41</v>
      </c>
      <c r="G972" s="2">
        <v>17.05</v>
      </c>
      <c r="H972" s="2">
        <v>175</v>
      </c>
      <c r="I972" s="2">
        <v>52.55</v>
      </c>
      <c r="J972" s="2">
        <v>39.18</v>
      </c>
      <c r="K972" s="2">
        <v>26.86</v>
      </c>
      <c r="L972" s="4">
        <v>20.59</v>
      </c>
      <c r="M972" s="7">
        <v>45.86</v>
      </c>
      <c r="N972" s="4">
        <v>31.44</v>
      </c>
      <c r="O972" s="4">
        <v>24.1</v>
      </c>
      <c r="P972" s="4">
        <f>IF('Data 1Q Ahead Without Spaces'!T972&lt;5,0,IF('Data 1Q Ahead Without Spaces'!T972&lt;8,1,IF('Data 1Q Ahead Without Spaces'!T972&lt;11,2,IF('Data 1Q Ahead Without Spaces'!T972&lt;14,3,4))))</f>
        <v>1</v>
      </c>
      <c r="Q972" s="7">
        <v>138384.66</v>
      </c>
      <c r="R972" s="7">
        <f>VLOOKUP('Data 1Q Ahead Without Spaces'!W972,Industry!$A$1:$B$9,2,FALSE)</f>
        <v>0</v>
      </c>
    </row>
    <row r="973" spans="1:18" ht="46.5" customHeight="1" thickBot="1" x14ac:dyDescent="0.4">
      <c r="A973" s="7">
        <f>IF('Data 1Q Ahead Without Spaces'!A973='Data 1Q Ahead Without Spaces'!A972,A972,A972+1)</f>
        <v>26</v>
      </c>
      <c r="B973" s="2">
        <v>0.88</v>
      </c>
      <c r="C973" s="2">
        <v>3.05</v>
      </c>
      <c r="D973" s="2">
        <v>1.85</v>
      </c>
      <c r="E973" s="2">
        <v>36.369999999999997</v>
      </c>
      <c r="F973" s="2">
        <v>3.47</v>
      </c>
      <c r="G973" s="2">
        <v>19.79</v>
      </c>
      <c r="H973" s="2">
        <v>189</v>
      </c>
      <c r="I973" s="2">
        <v>46.04</v>
      </c>
      <c r="J973" s="2">
        <v>22.76</v>
      </c>
      <c r="K973" s="2">
        <v>18.03</v>
      </c>
      <c r="L973" s="4">
        <v>10.6</v>
      </c>
      <c r="M973" s="7">
        <v>26.2</v>
      </c>
      <c r="N973" s="4">
        <v>20.76</v>
      </c>
      <c r="O973" s="4">
        <v>12.21</v>
      </c>
      <c r="P973" s="4">
        <f>IF('Data 1Q Ahead Without Spaces'!T973&lt;5,0,IF('Data 1Q Ahead Without Spaces'!T973&lt;8,1,IF('Data 1Q Ahead Without Spaces'!T973&lt;11,2,IF('Data 1Q Ahead Without Spaces'!T973&lt;14,3,4))))</f>
        <v>0</v>
      </c>
      <c r="Q973" s="7">
        <v>174974.4</v>
      </c>
      <c r="R973" s="7">
        <f>VLOOKUP('Data 1Q Ahead Without Spaces'!W973,Industry!$A$1:$B$9,2,FALSE)</f>
        <v>7</v>
      </c>
    </row>
    <row r="974" spans="1:18" ht="46.5" customHeight="1" thickBot="1" x14ac:dyDescent="0.4">
      <c r="A974" s="7">
        <f>IF('Data 1Q Ahead Without Spaces'!A974='Data 1Q Ahead Without Spaces'!A973,A973,A973+1)</f>
        <v>26</v>
      </c>
      <c r="B974" s="2">
        <v>0.93</v>
      </c>
      <c r="C974" s="2">
        <v>2.4</v>
      </c>
      <c r="D974" s="2">
        <v>1.73</v>
      </c>
      <c r="E974" s="2">
        <v>1335</v>
      </c>
      <c r="F974" s="2">
        <v>-541.5</v>
      </c>
      <c r="G974" s="2">
        <v>546</v>
      </c>
      <c r="H974" s="2">
        <v>4</v>
      </c>
      <c r="I974" s="2">
        <v>46.69</v>
      </c>
      <c r="J974" s="2">
        <v>22.34</v>
      </c>
      <c r="K974" s="2">
        <v>17.82</v>
      </c>
      <c r="L974" s="4">
        <v>10.56</v>
      </c>
      <c r="M974" s="7">
        <v>25.36</v>
      </c>
      <c r="N974" s="4">
        <v>20.23</v>
      </c>
      <c r="O974" s="4">
        <v>11.99</v>
      </c>
      <c r="P974" s="4">
        <f>IF('Data 1Q Ahead Without Spaces'!T974&lt;5,0,IF('Data 1Q Ahead Without Spaces'!T974&lt;8,1,IF('Data 1Q Ahead Without Spaces'!T974&lt;11,2,IF('Data 1Q Ahead Without Spaces'!T974&lt;14,3,4))))</f>
        <v>0</v>
      </c>
      <c r="Q974" s="7">
        <v>187125.9</v>
      </c>
      <c r="R974" s="7">
        <f>VLOOKUP('Data 1Q Ahead Without Spaces'!W974,Industry!$A$1:$B$9,2,FALSE)</f>
        <v>7</v>
      </c>
    </row>
    <row r="975" spans="1:18" ht="46.5" customHeight="1" thickBot="1" x14ac:dyDescent="0.4">
      <c r="A975" s="7">
        <f>IF('Data 1Q Ahead Without Spaces'!A975='Data 1Q Ahead Without Spaces'!A974,A974,A974+1)</f>
        <v>26</v>
      </c>
      <c r="B975" s="2">
        <v>0.94</v>
      </c>
      <c r="C975" s="2">
        <v>2.06</v>
      </c>
      <c r="D975" s="2">
        <v>1.59</v>
      </c>
      <c r="E975" s="2">
        <v>42.87</v>
      </c>
      <c r="F975" s="2">
        <v>22.77</v>
      </c>
      <c r="G975" s="2">
        <v>31.66</v>
      </c>
      <c r="H975" s="2">
        <v>261</v>
      </c>
      <c r="I975" s="2">
        <v>46.44</v>
      </c>
      <c r="J975" s="2">
        <v>24.97</v>
      </c>
      <c r="K975" s="2">
        <v>19.71</v>
      </c>
      <c r="L975" s="4">
        <v>11.74</v>
      </c>
      <c r="M975" s="7">
        <v>26.7</v>
      </c>
      <c r="N975" s="4">
        <v>21.07</v>
      </c>
      <c r="O975" s="4">
        <v>12.55</v>
      </c>
      <c r="P975" s="4">
        <f>IF('Data 1Q Ahead Without Spaces'!T975&lt;5,0,IF('Data 1Q Ahead Without Spaces'!T975&lt;8,1,IF('Data 1Q Ahead Without Spaces'!T975&lt;11,2,IF('Data 1Q Ahead Without Spaces'!T975&lt;14,3,4))))</f>
        <v>0</v>
      </c>
      <c r="Q975" s="7">
        <v>177770.8</v>
      </c>
      <c r="R975" s="7">
        <f>VLOOKUP('Data 1Q Ahead Without Spaces'!W975,Industry!$A$1:$B$9,2,FALSE)</f>
        <v>7</v>
      </c>
    </row>
    <row r="976" spans="1:18" ht="46.5" customHeight="1" thickBot="1" x14ac:dyDescent="0.4">
      <c r="A976" s="7">
        <f>IF('Data 1Q Ahead Without Spaces'!A976='Data 1Q Ahead Without Spaces'!A975,A975,A975+1)</f>
        <v>26</v>
      </c>
      <c r="B976" s="2">
        <v>0.83</v>
      </c>
      <c r="C976" s="2">
        <v>1.85</v>
      </c>
      <c r="D976" s="2">
        <v>1.3</v>
      </c>
      <c r="E976" s="2">
        <v>56.9</v>
      </c>
      <c r="F976" s="2">
        <v>22.8</v>
      </c>
      <c r="G976" s="2">
        <v>39.950000000000003</v>
      </c>
      <c r="H976" s="2">
        <v>191</v>
      </c>
      <c r="I976" s="2">
        <v>46.25</v>
      </c>
      <c r="J976" s="2">
        <v>25.72</v>
      </c>
      <c r="K976" s="2">
        <v>19.95</v>
      </c>
      <c r="L976" s="4">
        <v>12.04</v>
      </c>
      <c r="M976" s="7">
        <v>28.96</v>
      </c>
      <c r="N976" s="4">
        <v>22.46</v>
      </c>
      <c r="O976" s="4">
        <v>13.56</v>
      </c>
      <c r="P976" s="4">
        <f>IF('Data 1Q Ahead Without Spaces'!T976&lt;5,0,IF('Data 1Q Ahead Without Spaces'!T976&lt;8,1,IF('Data 1Q Ahead Without Spaces'!T976&lt;11,2,IF('Data 1Q Ahead Without Spaces'!T976&lt;14,3,4))))</f>
        <v>0</v>
      </c>
      <c r="Q976" s="7">
        <v>158858.29999999999</v>
      </c>
      <c r="R976" s="7">
        <f>VLOOKUP('Data 1Q Ahead Without Spaces'!W976,Industry!$A$1:$B$9,2,FALSE)</f>
        <v>7</v>
      </c>
    </row>
    <row r="977" spans="1:18" ht="46.5" customHeight="1" thickBot="1" x14ac:dyDescent="0.4">
      <c r="A977" s="7">
        <f>IF('Data 1Q Ahead Without Spaces'!A977='Data 1Q Ahead Without Spaces'!A976,A976,A976+1)</f>
        <v>26</v>
      </c>
      <c r="B977" s="2">
        <v>0.91</v>
      </c>
      <c r="C977" s="2">
        <v>2.0699999999999998</v>
      </c>
      <c r="D977" s="2">
        <v>1.55</v>
      </c>
      <c r="E977" s="2">
        <v>31.13</v>
      </c>
      <c r="F977" s="2">
        <v>0.82</v>
      </c>
      <c r="G977" s="2">
        <v>11.58</v>
      </c>
      <c r="H977" s="2">
        <v>317</v>
      </c>
      <c r="I977" s="2">
        <v>45.95</v>
      </c>
      <c r="J977" s="2">
        <v>24.33</v>
      </c>
      <c r="K977" s="2">
        <v>18.55</v>
      </c>
      <c r="L977" s="4">
        <v>11.31</v>
      </c>
      <c r="M977" s="7">
        <v>31.21</v>
      </c>
      <c r="N977" s="4">
        <v>23.79</v>
      </c>
      <c r="O977" s="4">
        <v>14.51</v>
      </c>
      <c r="P977" s="4">
        <f>IF('Data 1Q Ahead Without Spaces'!T977&lt;5,0,IF('Data 1Q Ahead Without Spaces'!T977&lt;8,1,IF('Data 1Q Ahead Without Spaces'!T977&lt;11,2,IF('Data 1Q Ahead Without Spaces'!T977&lt;14,3,4))))</f>
        <v>0</v>
      </c>
      <c r="Q977" s="7">
        <v>184786.9</v>
      </c>
      <c r="R977" s="7">
        <f>VLOOKUP('Data 1Q Ahead Without Spaces'!W977,Industry!$A$1:$B$9,2,FALSE)</f>
        <v>7</v>
      </c>
    </row>
    <row r="978" spans="1:18" ht="46.5" customHeight="1" thickBot="1" x14ac:dyDescent="0.4">
      <c r="A978" s="7">
        <f>IF('Data 1Q Ahead Without Spaces'!A978='Data 1Q Ahead Without Spaces'!A977,A977,A977+1)</f>
        <v>26</v>
      </c>
      <c r="B978" s="2">
        <v>0.74</v>
      </c>
      <c r="C978" s="2">
        <v>1.69</v>
      </c>
      <c r="D978" s="2">
        <v>1.18</v>
      </c>
      <c r="E978" s="2">
        <v>43.67</v>
      </c>
      <c r="F978" s="2">
        <v>19.13</v>
      </c>
      <c r="G978" s="2">
        <v>29.41</v>
      </c>
      <c r="H978" s="2">
        <v>227</v>
      </c>
      <c r="I978" s="2">
        <v>45.89</v>
      </c>
      <c r="J978" s="2">
        <v>22.95</v>
      </c>
      <c r="K978" s="2">
        <v>17.71</v>
      </c>
      <c r="L978" s="4">
        <v>10.66</v>
      </c>
      <c r="M978" s="7">
        <v>29.6</v>
      </c>
      <c r="N978" s="4">
        <v>22.84</v>
      </c>
      <c r="O978" s="4">
        <v>13.74</v>
      </c>
      <c r="P978" s="4">
        <f>IF('Data 1Q Ahead Without Spaces'!T978&lt;5,0,IF('Data 1Q Ahead Without Spaces'!T978&lt;8,1,IF('Data 1Q Ahead Without Spaces'!T978&lt;11,2,IF('Data 1Q Ahead Without Spaces'!T978&lt;14,3,4))))</f>
        <v>0</v>
      </c>
      <c r="Q978" s="7">
        <v>205268.7</v>
      </c>
      <c r="R978" s="7">
        <f>VLOOKUP('Data 1Q Ahead Without Spaces'!W978,Industry!$A$1:$B$9,2,FALSE)</f>
        <v>7</v>
      </c>
    </row>
    <row r="979" spans="1:18" ht="46.5" customHeight="1" thickBot="1" x14ac:dyDescent="0.4">
      <c r="A979" s="7">
        <f>IF('Data 1Q Ahead Without Spaces'!A979='Data 1Q Ahead Without Spaces'!A978,A978,A978+1)</f>
        <v>26</v>
      </c>
      <c r="B979" s="2">
        <v>0.56999999999999995</v>
      </c>
      <c r="C979" s="2">
        <v>1.43</v>
      </c>
      <c r="D979" s="2">
        <v>0.87</v>
      </c>
      <c r="E979" s="2">
        <v>38.520000000000003</v>
      </c>
      <c r="F979" s="2">
        <v>28.02</v>
      </c>
      <c r="G979" s="2">
        <v>30.12</v>
      </c>
      <c r="H979" s="2">
        <v>395</v>
      </c>
      <c r="I979" s="2">
        <v>45.96</v>
      </c>
      <c r="J979" s="2">
        <v>19.91</v>
      </c>
      <c r="K979" s="2">
        <v>15.71</v>
      </c>
      <c r="L979" s="4">
        <v>9.26</v>
      </c>
      <c r="M979" s="7">
        <v>26.69</v>
      </c>
      <c r="N979" s="4">
        <v>21.07</v>
      </c>
      <c r="O979" s="4">
        <v>12.42</v>
      </c>
      <c r="P979" s="4">
        <f>IF('Data 1Q Ahead Without Spaces'!T979&lt;5,0,IF('Data 1Q Ahead Without Spaces'!T979&lt;8,1,IF('Data 1Q Ahead Without Spaces'!T979&lt;11,2,IF('Data 1Q Ahead Without Spaces'!T979&lt;14,3,4))))</f>
        <v>0</v>
      </c>
      <c r="Q979" s="7">
        <v>230745.5</v>
      </c>
      <c r="R979" s="7">
        <f>VLOOKUP('Data 1Q Ahead Without Spaces'!W979,Industry!$A$1:$B$9,2,FALSE)</f>
        <v>7</v>
      </c>
    </row>
    <row r="980" spans="1:18" ht="46.5" customHeight="1" thickBot="1" x14ac:dyDescent="0.4">
      <c r="A980" s="7">
        <f>IF('Data 1Q Ahead Without Spaces'!A980='Data 1Q Ahead Without Spaces'!A979,A979,A979+1)</f>
        <v>26</v>
      </c>
      <c r="B980" s="2">
        <v>0.46</v>
      </c>
      <c r="C980" s="2">
        <v>1.24</v>
      </c>
      <c r="D980" s="2">
        <v>0.67</v>
      </c>
      <c r="E980" s="2">
        <v>41.16</v>
      </c>
      <c r="F980" s="2">
        <v>27.33</v>
      </c>
      <c r="G980" s="2">
        <v>33.200000000000003</v>
      </c>
      <c r="H980" s="2">
        <v>360</v>
      </c>
      <c r="I980" s="2">
        <v>47.17</v>
      </c>
      <c r="J980" s="2">
        <v>18.809999999999999</v>
      </c>
      <c r="K980" s="2">
        <v>15</v>
      </c>
      <c r="L980" s="4">
        <v>8.9700000000000006</v>
      </c>
      <c r="M980" s="7">
        <v>25.4</v>
      </c>
      <c r="N980" s="4">
        <v>20.260000000000002</v>
      </c>
      <c r="O980" s="4">
        <v>12.11</v>
      </c>
      <c r="P980" s="4">
        <f>IF('Data 1Q Ahead Without Spaces'!T980&lt;5,0,IF('Data 1Q Ahead Without Spaces'!T980&lt;8,1,IF('Data 1Q Ahead Without Spaces'!T980&lt;11,2,IF('Data 1Q Ahead Without Spaces'!T980&lt;14,3,4))))</f>
        <v>0</v>
      </c>
      <c r="Q980" s="7">
        <v>225298.5</v>
      </c>
      <c r="R980" s="7">
        <f>VLOOKUP('Data 1Q Ahead Without Spaces'!W980,Industry!$A$1:$B$9,2,FALSE)</f>
        <v>7</v>
      </c>
    </row>
    <row r="981" spans="1:18" ht="46.5" customHeight="1" thickBot="1" x14ac:dyDescent="0.4">
      <c r="A981" s="7">
        <f>IF('Data 1Q Ahead Without Spaces'!A981='Data 1Q Ahead Without Spaces'!A980,A980,A980+1)</f>
        <v>26</v>
      </c>
      <c r="B981" s="2">
        <v>0.37</v>
      </c>
      <c r="C981" s="2">
        <v>0.96</v>
      </c>
      <c r="D981" s="2">
        <v>0.49</v>
      </c>
      <c r="E981" s="2">
        <v>42.68</v>
      </c>
      <c r="F981" s="2">
        <v>20.74</v>
      </c>
      <c r="G981" s="2">
        <v>31.19</v>
      </c>
      <c r="H981" s="2">
        <v>331</v>
      </c>
      <c r="I981" s="2">
        <v>47.37</v>
      </c>
      <c r="J981" s="2">
        <v>18.71</v>
      </c>
      <c r="K981" s="2">
        <v>15.13</v>
      </c>
      <c r="L981" s="4">
        <v>8.9499999999999993</v>
      </c>
      <c r="M981" s="7">
        <v>23.68</v>
      </c>
      <c r="N981" s="4">
        <v>19.149999999999999</v>
      </c>
      <c r="O981" s="4">
        <v>11.33</v>
      </c>
      <c r="P981" s="4">
        <f>IF('Data 1Q Ahead Without Spaces'!T981&lt;5,0,IF('Data 1Q Ahead Without Spaces'!T981&lt;8,1,IF('Data 1Q Ahead Without Spaces'!T981&lt;11,2,IF('Data 1Q Ahead Without Spaces'!T981&lt;14,3,4))))</f>
        <v>0</v>
      </c>
      <c r="Q981" s="7">
        <v>198035.3</v>
      </c>
      <c r="R981" s="7">
        <f>VLOOKUP('Data 1Q Ahead Without Spaces'!W981,Industry!$A$1:$B$9,2,FALSE)</f>
        <v>7</v>
      </c>
    </row>
    <row r="982" spans="1:18" ht="46.5" customHeight="1" thickBot="1" x14ac:dyDescent="0.4">
      <c r="A982" s="7">
        <f>IF('Data 1Q Ahead Without Spaces'!A982='Data 1Q Ahead Without Spaces'!A981,A981,A981+1)</f>
        <v>26</v>
      </c>
      <c r="B982" s="2">
        <v>0.46</v>
      </c>
      <c r="C982" s="2">
        <v>0.87</v>
      </c>
      <c r="D982" s="2">
        <v>0.61</v>
      </c>
      <c r="E982" s="2">
        <v>41.05</v>
      </c>
      <c r="F982" s="2">
        <v>1.94</v>
      </c>
      <c r="G982" s="2">
        <v>29.75</v>
      </c>
      <c r="H982" s="2">
        <v>287</v>
      </c>
      <c r="I982" s="2">
        <v>49.1</v>
      </c>
      <c r="J982" s="2">
        <v>17.809999999999999</v>
      </c>
      <c r="K982" s="2">
        <v>14.63</v>
      </c>
      <c r="L982" s="4">
        <v>8.82</v>
      </c>
      <c r="M982" s="7">
        <v>21.74</v>
      </c>
      <c r="N982" s="4">
        <v>17.86</v>
      </c>
      <c r="O982" s="4">
        <v>10.77</v>
      </c>
      <c r="P982" s="4">
        <f>IF('Data 1Q Ahead Without Spaces'!T982&lt;5,0,IF('Data 1Q Ahead Without Spaces'!T982&lt;8,1,IF('Data 1Q Ahead Without Spaces'!T982&lt;11,2,IF('Data 1Q Ahead Without Spaces'!T982&lt;14,3,4))))</f>
        <v>0</v>
      </c>
      <c r="Q982" s="7">
        <v>237378.6</v>
      </c>
      <c r="R982" s="7">
        <f>VLOOKUP('Data 1Q Ahead Without Spaces'!W982,Industry!$A$1:$B$9,2,FALSE)</f>
        <v>7</v>
      </c>
    </row>
    <row r="983" spans="1:18" ht="46.5" customHeight="1" thickBot="1" x14ac:dyDescent="0.4">
      <c r="A983" s="7">
        <f>IF('Data 1Q Ahead Without Spaces'!A983='Data 1Q Ahead Without Spaces'!A982,A982,A982+1)</f>
        <v>26</v>
      </c>
      <c r="B983" s="2">
        <v>0.35</v>
      </c>
      <c r="C983" s="2">
        <v>0.81</v>
      </c>
      <c r="D983" s="2">
        <v>0.46</v>
      </c>
      <c r="E983" s="2">
        <v>28.08</v>
      </c>
      <c r="F983" s="2">
        <v>16.38</v>
      </c>
      <c r="G983" s="2">
        <v>21.91</v>
      </c>
      <c r="H983" s="2">
        <v>552</v>
      </c>
      <c r="I983" s="2">
        <v>47.35</v>
      </c>
      <c r="J983" s="2">
        <v>17.34</v>
      </c>
      <c r="K983" s="2">
        <v>14.37</v>
      </c>
      <c r="L983" s="4">
        <v>8.2899999999999991</v>
      </c>
      <c r="M983" s="7">
        <v>20.71</v>
      </c>
      <c r="N983" s="4">
        <v>17.16</v>
      </c>
      <c r="O983" s="4">
        <v>9.9</v>
      </c>
      <c r="P983" s="4">
        <f>IF('Data 1Q Ahead Without Spaces'!T983&lt;5,0,IF('Data 1Q Ahead Without Spaces'!T983&lt;8,1,IF('Data 1Q Ahead Without Spaces'!T983&lt;11,2,IF('Data 1Q Ahead Without Spaces'!T983&lt;14,3,4))))</f>
        <v>0</v>
      </c>
      <c r="Q983" s="7">
        <v>222372.2</v>
      </c>
      <c r="R983" s="7">
        <f>VLOOKUP('Data 1Q Ahead Without Spaces'!W983,Industry!$A$1:$B$9,2,FALSE)</f>
        <v>7</v>
      </c>
    </row>
    <row r="984" spans="1:18" ht="46.5" customHeight="1" thickBot="1" x14ac:dyDescent="0.4">
      <c r="A984" s="7">
        <f>IF('Data 1Q Ahead Without Spaces'!A984='Data 1Q Ahead Without Spaces'!A983,A983,A983+1)</f>
        <v>27</v>
      </c>
      <c r="B984" s="2">
        <v>-7.44</v>
      </c>
      <c r="C984" s="2">
        <v>2.95</v>
      </c>
      <c r="D984" s="2">
        <v>-9.25</v>
      </c>
      <c r="E984" s="2">
        <v>17.239999999999998</v>
      </c>
      <c r="F984" s="2">
        <v>13.75</v>
      </c>
      <c r="G984" s="2">
        <v>14.74</v>
      </c>
      <c r="H984" s="2">
        <v>325</v>
      </c>
      <c r="I984" s="2">
        <v>44.12</v>
      </c>
      <c r="J984" s="2">
        <v>10.76</v>
      </c>
      <c r="K984" s="2">
        <v>8.41</v>
      </c>
      <c r="L984" s="4">
        <v>4.92</v>
      </c>
      <c r="M984" s="7">
        <v>27.92</v>
      </c>
      <c r="N984" s="4">
        <v>21.83</v>
      </c>
      <c r="O984" s="4">
        <v>12.76</v>
      </c>
      <c r="P984" s="4">
        <f>IF('Data 1Q Ahead Without Spaces'!T984&lt;5,0,IF('Data 1Q Ahead Without Spaces'!T984&lt;8,1,IF('Data 1Q Ahead Without Spaces'!T984&lt;11,2,IF('Data 1Q Ahead Without Spaces'!T984&lt;14,3,4))))</f>
        <v>0</v>
      </c>
      <c r="Q984" s="7">
        <v>153933.5</v>
      </c>
      <c r="R984" s="7">
        <f>VLOOKUP('Data 1Q Ahead Without Spaces'!W984,Industry!$A$1:$B$9,2,FALSE)</f>
        <v>6</v>
      </c>
    </row>
    <row r="985" spans="1:18" ht="46.5" customHeight="1" thickBot="1" x14ac:dyDescent="0.4">
      <c r="A985" s="7">
        <f>IF('Data 1Q Ahead Without Spaces'!A985='Data 1Q Ahead Without Spaces'!A984,A984,A984+1)</f>
        <v>27</v>
      </c>
      <c r="B985" s="2">
        <v>-3.73</v>
      </c>
      <c r="C985" s="2">
        <v>2.8</v>
      </c>
      <c r="D985" s="2">
        <v>-4.32</v>
      </c>
      <c r="E985" s="2">
        <v>15.52</v>
      </c>
      <c r="F985" s="2">
        <v>12.7</v>
      </c>
      <c r="G985" s="2">
        <v>13.31</v>
      </c>
      <c r="H985" s="2">
        <v>414</v>
      </c>
      <c r="I985" s="2">
        <v>41.31</v>
      </c>
      <c r="J985" s="2">
        <v>9.67</v>
      </c>
      <c r="K985" s="2">
        <v>7.01</v>
      </c>
      <c r="L985" s="4">
        <v>4.12</v>
      </c>
      <c r="M985" s="7">
        <v>37.93</v>
      </c>
      <c r="N985" s="4">
        <v>27.5</v>
      </c>
      <c r="O985" s="4">
        <v>16.170000000000002</v>
      </c>
      <c r="P985" s="4">
        <f>IF('Data 1Q Ahead Without Spaces'!T985&lt;5,0,IF('Data 1Q Ahead Without Spaces'!T985&lt;8,1,IF('Data 1Q Ahead Without Spaces'!T985&lt;11,2,IF('Data 1Q Ahead Without Spaces'!T985&lt;14,3,4))))</f>
        <v>0</v>
      </c>
      <c r="Q985" s="7">
        <v>200684.7</v>
      </c>
      <c r="R985" s="7">
        <f>VLOOKUP('Data 1Q Ahead Without Spaces'!W985,Industry!$A$1:$B$9,2,FALSE)</f>
        <v>6</v>
      </c>
    </row>
    <row r="986" spans="1:18" ht="46.5" customHeight="1" thickBot="1" x14ac:dyDescent="0.4">
      <c r="A986" s="7">
        <f>IF('Data 1Q Ahead Without Spaces'!A986='Data 1Q Ahead Without Spaces'!A985,A985,A985+1)</f>
        <v>27</v>
      </c>
      <c r="B986" s="2">
        <v>-3.63</v>
      </c>
      <c r="C986" s="2">
        <v>3.07</v>
      </c>
      <c r="D986" s="2">
        <v>-4.32</v>
      </c>
      <c r="E986" s="2">
        <v>9.74</v>
      </c>
      <c r="F986" s="2">
        <v>6.39</v>
      </c>
      <c r="G986" s="2">
        <v>7.36</v>
      </c>
      <c r="H986" s="2">
        <v>462</v>
      </c>
      <c r="I986" s="2">
        <v>40.880000000000003</v>
      </c>
      <c r="J986" s="2">
        <v>9.93</v>
      </c>
      <c r="K986" s="2">
        <v>7.13</v>
      </c>
      <c r="L986" s="4">
        <v>4.1900000000000004</v>
      </c>
      <c r="M986" s="7">
        <v>39.299999999999997</v>
      </c>
      <c r="N986" s="4">
        <v>28.21</v>
      </c>
      <c r="O986" s="4">
        <v>16.600000000000001</v>
      </c>
      <c r="P986" s="4">
        <f>IF('Data 1Q Ahead Without Spaces'!T986&lt;5,0,IF('Data 1Q Ahead Without Spaces'!T986&lt;8,1,IF('Data 1Q Ahead Without Spaces'!T986&lt;11,2,IF('Data 1Q Ahead Without Spaces'!T986&lt;14,3,4))))</f>
        <v>0</v>
      </c>
      <c r="Q986" s="7">
        <v>197684.8</v>
      </c>
      <c r="R986" s="7">
        <f>VLOOKUP('Data 1Q Ahead Without Spaces'!W986,Industry!$A$1:$B$9,2,FALSE)</f>
        <v>6</v>
      </c>
    </row>
    <row r="987" spans="1:18" ht="46.5" customHeight="1" thickBot="1" x14ac:dyDescent="0.4">
      <c r="A987" s="7">
        <f>IF('Data 1Q Ahead Without Spaces'!A987='Data 1Q Ahead Without Spaces'!A986,A986,A986+1)</f>
        <v>27</v>
      </c>
      <c r="B987" s="2">
        <v>-4.0999999999999996</v>
      </c>
      <c r="C987" s="2">
        <v>3.13</v>
      </c>
      <c r="D987" s="2">
        <v>-4.96</v>
      </c>
      <c r="E987" s="2">
        <v>12.44</v>
      </c>
      <c r="F987" s="2">
        <v>9.24</v>
      </c>
      <c r="G987" s="2">
        <v>10.220000000000001</v>
      </c>
      <c r="H987" s="2">
        <v>492</v>
      </c>
      <c r="I987" s="2">
        <v>41.12</v>
      </c>
      <c r="J987" s="2">
        <v>9.41</v>
      </c>
      <c r="K987" s="2">
        <v>6.82</v>
      </c>
      <c r="L987" s="4">
        <v>4</v>
      </c>
      <c r="M987" s="7">
        <v>37.950000000000003</v>
      </c>
      <c r="N987" s="4">
        <v>27.51</v>
      </c>
      <c r="O987" s="4">
        <v>16.12</v>
      </c>
      <c r="P987" s="4">
        <f>IF('Data 1Q Ahead Without Spaces'!T987&lt;5,0,IF('Data 1Q Ahead Without Spaces'!T987&lt;8,1,IF('Data 1Q Ahead Without Spaces'!T987&lt;11,2,IF('Data 1Q Ahead Without Spaces'!T987&lt;14,3,4))))</f>
        <v>0</v>
      </c>
      <c r="Q987" s="7">
        <v>205169.5</v>
      </c>
      <c r="R987" s="7">
        <f>VLOOKUP('Data 1Q Ahead Without Spaces'!W987,Industry!$A$1:$B$9,2,FALSE)</f>
        <v>6</v>
      </c>
    </row>
    <row r="988" spans="1:18" ht="46.5" customHeight="1" thickBot="1" x14ac:dyDescent="0.4">
      <c r="A988" s="7">
        <f>IF('Data 1Q Ahead Without Spaces'!A988='Data 1Q Ahead Without Spaces'!A987,A987,A987+1)</f>
        <v>27</v>
      </c>
      <c r="B988" s="2">
        <v>-3.87</v>
      </c>
      <c r="C988" s="2">
        <v>2.8</v>
      </c>
      <c r="D988" s="2">
        <v>-4.66</v>
      </c>
      <c r="E988" s="2">
        <v>16.71</v>
      </c>
      <c r="F988" s="2">
        <v>13.24</v>
      </c>
      <c r="G988" s="2">
        <v>14.31</v>
      </c>
      <c r="H988" s="2">
        <v>487</v>
      </c>
      <c r="I988" s="2">
        <v>42.26</v>
      </c>
      <c r="J988" s="2">
        <v>19.41</v>
      </c>
      <c r="K988" s="2">
        <v>14.28</v>
      </c>
      <c r="L988" s="4">
        <v>8.5</v>
      </c>
      <c r="M988" s="7">
        <v>35.950000000000003</v>
      </c>
      <c r="N988" s="4">
        <v>26.44</v>
      </c>
      <c r="O988" s="4">
        <v>15.74</v>
      </c>
      <c r="P988" s="4">
        <f>IF('Data 1Q Ahead Without Spaces'!T988&lt;5,0,IF('Data 1Q Ahead Without Spaces'!T988&lt;8,1,IF('Data 1Q Ahead Without Spaces'!T988&lt;11,2,IF('Data 1Q Ahead Without Spaces'!T988&lt;14,3,4))))</f>
        <v>0</v>
      </c>
      <c r="Q988" s="7">
        <v>198316.4</v>
      </c>
      <c r="R988" s="7">
        <f>VLOOKUP('Data 1Q Ahead Without Spaces'!W988,Industry!$A$1:$B$9,2,FALSE)</f>
        <v>6</v>
      </c>
    </row>
    <row r="989" spans="1:18" ht="46.5" customHeight="1" thickBot="1" x14ac:dyDescent="0.4">
      <c r="A989" s="7">
        <f>IF('Data 1Q Ahead Without Spaces'!A989='Data 1Q Ahead Without Spaces'!A988,A988,A988+1)</f>
        <v>27</v>
      </c>
      <c r="B989" s="2">
        <v>-4.5999999999999996</v>
      </c>
      <c r="C989" s="2">
        <v>3.12</v>
      </c>
      <c r="D989" s="2">
        <v>-5.74</v>
      </c>
      <c r="E989" s="2">
        <v>7.85</v>
      </c>
      <c r="F989" s="2">
        <v>4.84</v>
      </c>
      <c r="G989" s="2">
        <v>5.54</v>
      </c>
      <c r="H989" s="2">
        <v>492</v>
      </c>
      <c r="I989" s="2">
        <v>42.51</v>
      </c>
      <c r="J989" s="2">
        <v>19.34</v>
      </c>
      <c r="K989" s="2">
        <v>14.38</v>
      </c>
      <c r="L989" s="4">
        <v>8.44</v>
      </c>
      <c r="M989" s="7">
        <v>34.42</v>
      </c>
      <c r="N989" s="4">
        <v>25.61</v>
      </c>
      <c r="O989" s="4">
        <v>15.02</v>
      </c>
      <c r="P989" s="4">
        <f>IF('Data 1Q Ahead Without Spaces'!T989&lt;5,0,IF('Data 1Q Ahead Without Spaces'!T989&lt;8,1,IF('Data 1Q Ahead Without Spaces'!T989&lt;11,2,IF('Data 1Q Ahead Without Spaces'!T989&lt;14,3,4))))</f>
        <v>0</v>
      </c>
      <c r="Q989" s="7">
        <v>206681.7</v>
      </c>
      <c r="R989" s="7">
        <f>VLOOKUP('Data 1Q Ahead Without Spaces'!W989,Industry!$A$1:$B$9,2,FALSE)</f>
        <v>6</v>
      </c>
    </row>
    <row r="990" spans="1:18" ht="46.5" customHeight="1" thickBot="1" x14ac:dyDescent="0.4">
      <c r="A990" s="7">
        <f>IF('Data 1Q Ahead Without Spaces'!A990='Data 1Q Ahead Without Spaces'!A989,A989,A989+1)</f>
        <v>27</v>
      </c>
      <c r="B990" s="2">
        <v>-4.37</v>
      </c>
      <c r="C990" s="2">
        <v>2.77</v>
      </c>
      <c r="D990" s="2">
        <v>-5.34</v>
      </c>
      <c r="E990" s="2">
        <v>13.89</v>
      </c>
      <c r="F990" s="2">
        <v>9.94</v>
      </c>
      <c r="G990" s="2">
        <v>11.59</v>
      </c>
      <c r="H990" s="2">
        <v>497</v>
      </c>
      <c r="I990" s="2">
        <v>42.59</v>
      </c>
      <c r="J990" s="2">
        <v>19.350000000000001</v>
      </c>
      <c r="K990" s="2">
        <v>14.44</v>
      </c>
      <c r="L990" s="4">
        <v>8.43</v>
      </c>
      <c r="M990" s="7">
        <v>34.01</v>
      </c>
      <c r="N990" s="4">
        <v>25.38</v>
      </c>
      <c r="O990" s="4">
        <v>14.82</v>
      </c>
      <c r="P990" s="4">
        <f>IF('Data 1Q Ahead Without Spaces'!T990&lt;5,0,IF('Data 1Q Ahead Without Spaces'!T990&lt;8,1,IF('Data 1Q Ahead Without Spaces'!T990&lt;11,2,IF('Data 1Q Ahead Without Spaces'!T990&lt;14,3,4))))</f>
        <v>0</v>
      </c>
      <c r="Q990" s="7">
        <v>191706.8</v>
      </c>
      <c r="R990" s="7">
        <f>VLOOKUP('Data 1Q Ahead Without Spaces'!W990,Industry!$A$1:$B$9,2,FALSE)</f>
        <v>6</v>
      </c>
    </row>
    <row r="991" spans="1:18" ht="46.5" customHeight="1" thickBot="1" x14ac:dyDescent="0.4">
      <c r="A991" s="7">
        <f>IF('Data 1Q Ahead Without Spaces'!A991='Data 1Q Ahead Without Spaces'!A990,A990,A990+1)</f>
        <v>27</v>
      </c>
      <c r="B991" s="2">
        <v>-4.0199999999999996</v>
      </c>
      <c r="C991" s="2">
        <v>3.13</v>
      </c>
      <c r="D991" s="2">
        <v>-4.97</v>
      </c>
      <c r="E991" s="2">
        <v>9.89</v>
      </c>
      <c r="F991" s="2">
        <v>5.49</v>
      </c>
      <c r="G991" s="2">
        <v>7.63</v>
      </c>
      <c r="H991" s="2">
        <v>507</v>
      </c>
      <c r="I991" s="2">
        <v>41.49</v>
      </c>
      <c r="J991" s="2">
        <v>19.920000000000002</v>
      </c>
      <c r="K991" s="2">
        <v>14.55</v>
      </c>
      <c r="L991" s="4">
        <v>8.4700000000000006</v>
      </c>
      <c r="M991" s="7">
        <v>36.909999999999997</v>
      </c>
      <c r="N991" s="4">
        <v>26.96</v>
      </c>
      <c r="O991" s="4">
        <v>15.69</v>
      </c>
      <c r="P991" s="4">
        <f>IF('Data 1Q Ahead Without Spaces'!T991&lt;5,0,IF('Data 1Q Ahead Without Spaces'!T991&lt;8,1,IF('Data 1Q Ahead Without Spaces'!T991&lt;11,2,IF('Data 1Q Ahead Without Spaces'!T991&lt;14,3,4))))</f>
        <v>0</v>
      </c>
      <c r="Q991" s="7">
        <v>176172.5</v>
      </c>
      <c r="R991" s="7">
        <f>VLOOKUP('Data 1Q Ahead Without Spaces'!W991,Industry!$A$1:$B$9,2,FALSE)</f>
        <v>6</v>
      </c>
    </row>
    <row r="992" spans="1:18" ht="46.5" customHeight="1" thickBot="1" x14ac:dyDescent="0.4">
      <c r="A992" s="7">
        <f>IF('Data 1Q Ahead Without Spaces'!A992='Data 1Q Ahead Without Spaces'!A991,A991,A991+1)</f>
        <v>27</v>
      </c>
      <c r="B992" s="2">
        <v>-4.6399999999999997</v>
      </c>
      <c r="C992" s="2">
        <v>3.49</v>
      </c>
      <c r="D992" s="2">
        <v>-5.89</v>
      </c>
      <c r="E992" s="2">
        <v>12.1</v>
      </c>
      <c r="F992" s="2">
        <v>7.21</v>
      </c>
      <c r="G992" s="2">
        <v>9.64</v>
      </c>
      <c r="H992" s="2">
        <v>515</v>
      </c>
      <c r="I992" s="2">
        <v>41.98</v>
      </c>
      <c r="J992" s="2">
        <v>19.28</v>
      </c>
      <c r="K992" s="2">
        <v>14.21</v>
      </c>
      <c r="L992" s="4">
        <v>8.3000000000000007</v>
      </c>
      <c r="M992" s="7">
        <v>35.74</v>
      </c>
      <c r="N992" s="4">
        <v>26.33</v>
      </c>
      <c r="O992" s="4">
        <v>15.38</v>
      </c>
      <c r="P992" s="4">
        <f>IF('Data 1Q Ahead Without Spaces'!T992&lt;5,0,IF('Data 1Q Ahead Without Spaces'!T992&lt;8,1,IF('Data 1Q Ahead Without Spaces'!T992&lt;11,2,IF('Data 1Q Ahead Without Spaces'!T992&lt;14,3,4))))</f>
        <v>0</v>
      </c>
      <c r="Q992" s="7">
        <v>189220.9</v>
      </c>
      <c r="R992" s="7">
        <f>VLOOKUP('Data 1Q Ahead Without Spaces'!W992,Industry!$A$1:$B$9,2,FALSE)</f>
        <v>6</v>
      </c>
    </row>
    <row r="993" spans="1:18" ht="46.5" customHeight="1" thickBot="1" x14ac:dyDescent="0.4">
      <c r="A993" s="7">
        <f>IF('Data 1Q Ahead Without Spaces'!A993='Data 1Q Ahead Without Spaces'!A992,A992,A992+1)</f>
        <v>27</v>
      </c>
      <c r="B993" s="2">
        <v>-4.63</v>
      </c>
      <c r="C993" s="2">
        <v>3.08</v>
      </c>
      <c r="D993" s="2">
        <v>-5.74</v>
      </c>
      <c r="E993" s="2">
        <v>12.65</v>
      </c>
      <c r="F993" s="2">
        <v>8.58</v>
      </c>
      <c r="G993" s="2">
        <v>10.29</v>
      </c>
      <c r="H993" s="2">
        <v>531</v>
      </c>
      <c r="I993" s="2">
        <v>42.78</v>
      </c>
      <c r="J993" s="2">
        <v>19.149999999999999</v>
      </c>
      <c r="K993" s="2">
        <v>14.26</v>
      </c>
      <c r="L993" s="4">
        <v>8.39</v>
      </c>
      <c r="M993" s="7">
        <v>34.299999999999997</v>
      </c>
      <c r="N993" s="4">
        <v>25.54</v>
      </c>
      <c r="O993" s="4">
        <v>15.03</v>
      </c>
      <c r="P993" s="4">
        <f>IF('Data 1Q Ahead Without Spaces'!T993&lt;5,0,IF('Data 1Q Ahead Without Spaces'!T993&lt;8,1,IF('Data 1Q Ahead Without Spaces'!T993&lt;11,2,IF('Data 1Q Ahead Without Spaces'!T993&lt;14,3,4))))</f>
        <v>0</v>
      </c>
      <c r="Q993" s="7">
        <v>201155.1</v>
      </c>
      <c r="R993" s="7">
        <f>VLOOKUP('Data 1Q Ahead Without Spaces'!W993,Industry!$A$1:$B$9,2,FALSE)</f>
        <v>6</v>
      </c>
    </row>
    <row r="994" spans="1:18" ht="46.5" customHeight="1" thickBot="1" x14ac:dyDescent="0.4">
      <c r="A994" s="7">
        <f>IF('Data 1Q Ahead Without Spaces'!A994='Data 1Q Ahead Without Spaces'!A993,A993,A993+1)</f>
        <v>27</v>
      </c>
      <c r="B994" s="2">
        <v>-4.71</v>
      </c>
      <c r="C994" s="2">
        <v>3.14</v>
      </c>
      <c r="D994" s="2">
        <v>-5.91</v>
      </c>
      <c r="E994" s="2">
        <v>11.79</v>
      </c>
      <c r="F994" s="2">
        <v>7.35</v>
      </c>
      <c r="G994" s="2">
        <v>9.4700000000000006</v>
      </c>
      <c r="H994" s="2">
        <v>545</v>
      </c>
      <c r="I994" s="2">
        <v>43.12</v>
      </c>
      <c r="J994" s="2">
        <v>18.79</v>
      </c>
      <c r="K994" s="2">
        <v>14.06</v>
      </c>
      <c r="L994" s="4">
        <v>8.3000000000000007</v>
      </c>
      <c r="M994" s="7">
        <v>33.64</v>
      </c>
      <c r="N994" s="4">
        <v>25.17</v>
      </c>
      <c r="O994" s="4">
        <v>14.86</v>
      </c>
      <c r="P994" s="4">
        <f>IF('Data 1Q Ahead Without Spaces'!T994&lt;5,0,IF('Data 1Q Ahead Without Spaces'!T994&lt;8,1,IF('Data 1Q Ahead Without Spaces'!T994&lt;11,2,IF('Data 1Q Ahead Without Spaces'!T994&lt;14,3,4))))</f>
        <v>0</v>
      </c>
      <c r="Q994" s="7">
        <v>206399.4</v>
      </c>
      <c r="R994" s="7">
        <f>VLOOKUP('Data 1Q Ahead Without Spaces'!W994,Industry!$A$1:$B$9,2,FALSE)</f>
        <v>6</v>
      </c>
    </row>
    <row r="995" spans="1:18" ht="46.5" customHeight="1" thickBot="1" x14ac:dyDescent="0.4">
      <c r="A995" s="7">
        <f>IF('Data 1Q Ahead Without Spaces'!A995='Data 1Q Ahead Without Spaces'!A994,A994,A994+1)</f>
        <v>27</v>
      </c>
      <c r="B995" s="2">
        <v>-4.57</v>
      </c>
      <c r="C995" s="2">
        <v>2.83</v>
      </c>
      <c r="D995" s="2">
        <v>-5.62</v>
      </c>
      <c r="E995" s="2">
        <v>14.29</v>
      </c>
      <c r="F995" s="2">
        <v>9.49</v>
      </c>
      <c r="G995" s="2">
        <v>11.91</v>
      </c>
      <c r="H995" s="2">
        <v>544</v>
      </c>
      <c r="I995" s="2">
        <v>43.53</v>
      </c>
      <c r="J995" s="2">
        <v>18.899999999999999</v>
      </c>
      <c r="K995" s="2">
        <v>14.2</v>
      </c>
      <c r="L995" s="4">
        <v>8.43</v>
      </c>
      <c r="M995" s="7">
        <v>33.06</v>
      </c>
      <c r="N995" s="4">
        <v>24.85</v>
      </c>
      <c r="O995" s="4">
        <v>14.74</v>
      </c>
      <c r="P995" s="4">
        <f>IF('Data 1Q Ahead Without Spaces'!T995&lt;5,0,IF('Data 1Q Ahead Without Spaces'!T995&lt;8,1,IF('Data 1Q Ahead Without Spaces'!T995&lt;11,2,IF('Data 1Q Ahead Without Spaces'!T995&lt;14,3,4))))</f>
        <v>0</v>
      </c>
      <c r="Q995" s="7">
        <v>219271.9</v>
      </c>
      <c r="R995" s="7">
        <f>VLOOKUP('Data 1Q Ahead Without Spaces'!W995,Industry!$A$1:$B$9,2,FALSE)</f>
        <v>6</v>
      </c>
    </row>
    <row r="996" spans="1:18" ht="46.5" customHeight="1" thickBot="1" x14ac:dyDescent="0.4">
      <c r="A996" s="7">
        <f>IF('Data 1Q Ahead Without Spaces'!A996='Data 1Q Ahead Without Spaces'!A995,A995,A995+1)</f>
        <v>27</v>
      </c>
      <c r="B996" s="2">
        <v>-4.2</v>
      </c>
      <c r="C996" s="2">
        <v>2.57</v>
      </c>
      <c r="D996" s="2">
        <v>-5.09</v>
      </c>
      <c r="E996" s="2">
        <v>16.489999999999998</v>
      </c>
      <c r="F996" s="2">
        <v>11.54</v>
      </c>
      <c r="G996" s="2">
        <v>13.94</v>
      </c>
      <c r="H996" s="2">
        <v>522</v>
      </c>
      <c r="I996" s="2">
        <v>43.9</v>
      </c>
      <c r="J996" s="2">
        <v>18.87</v>
      </c>
      <c r="K996" s="2">
        <v>14.22</v>
      </c>
      <c r="L996" s="4">
        <v>8.4600000000000009</v>
      </c>
      <c r="M996" s="7">
        <v>32.75</v>
      </c>
      <c r="N996" s="4">
        <v>24.67</v>
      </c>
      <c r="O996" s="4">
        <v>14.68</v>
      </c>
      <c r="P996" s="4">
        <f>IF('Data 1Q Ahead Without Spaces'!T996&lt;5,0,IF('Data 1Q Ahead Without Spaces'!T996&lt;8,1,IF('Data 1Q Ahead Without Spaces'!T996&lt;11,2,IF('Data 1Q Ahead Without Spaces'!T996&lt;14,3,4))))</f>
        <v>0</v>
      </c>
      <c r="Q996" s="7">
        <v>220253.2</v>
      </c>
      <c r="R996" s="7">
        <f>VLOOKUP('Data 1Q Ahead Without Spaces'!W996,Industry!$A$1:$B$9,2,FALSE)</f>
        <v>6</v>
      </c>
    </row>
    <row r="997" spans="1:18" ht="28.5" customHeight="1" thickBot="1" x14ac:dyDescent="0.4">
      <c r="A997" s="7">
        <f>IF('Data 1Q Ahead Without Spaces'!A997='Data 1Q Ahead Without Spaces'!A996,A996,A996+1)</f>
        <v>27</v>
      </c>
      <c r="B997" s="2">
        <v>-4.1900000000000004</v>
      </c>
      <c r="C997" s="2">
        <v>2.36</v>
      </c>
      <c r="D997" s="2">
        <v>-5.05</v>
      </c>
      <c r="E997" s="2">
        <v>17.47</v>
      </c>
      <c r="F997" s="2">
        <v>13.39</v>
      </c>
      <c r="G997" s="2">
        <v>14.51</v>
      </c>
      <c r="H997" s="2">
        <v>540</v>
      </c>
      <c r="I997" s="2">
        <v>44.78</v>
      </c>
      <c r="J997" s="2">
        <v>18.25</v>
      </c>
      <c r="K997" s="2">
        <v>13.9</v>
      </c>
      <c r="L997" s="4">
        <v>8.34</v>
      </c>
      <c r="M997" s="7">
        <v>31.29</v>
      </c>
      <c r="N997" s="4">
        <v>23.84</v>
      </c>
      <c r="O997" s="4">
        <v>14.3</v>
      </c>
      <c r="P997" s="4">
        <f>IF('Data 1Q Ahead Without Spaces'!T997&lt;5,0,IF('Data 1Q Ahead Without Spaces'!T997&lt;8,1,IF('Data 1Q Ahead Without Spaces'!T997&lt;11,2,IF('Data 1Q Ahead Without Spaces'!T997&lt;14,3,4))))</f>
        <v>0</v>
      </c>
      <c r="Q997" s="7">
        <v>256830.1</v>
      </c>
      <c r="R997" s="7">
        <f>VLOOKUP('Data 1Q Ahead Without Spaces'!W997,Industry!$A$1:$B$9,2,FALSE)</f>
        <v>6</v>
      </c>
    </row>
    <row r="998" spans="1:18" ht="28.5" customHeight="1" thickBot="1" x14ac:dyDescent="0.4">
      <c r="A998" s="7">
        <f>IF('Data 1Q Ahead Without Spaces'!A998='Data 1Q Ahead Without Spaces'!A997,A997,A997+1)</f>
        <v>27</v>
      </c>
      <c r="B998" s="2">
        <v>-3.98</v>
      </c>
      <c r="C998" s="2">
        <v>2.2000000000000002</v>
      </c>
      <c r="D998" s="2">
        <v>-4.75</v>
      </c>
      <c r="E998" s="2">
        <v>15.73</v>
      </c>
      <c r="F998" s="2">
        <v>11.17</v>
      </c>
      <c r="G998" s="2">
        <v>13.33</v>
      </c>
      <c r="H998" s="2">
        <v>559</v>
      </c>
      <c r="I998" s="2">
        <v>45.24</v>
      </c>
      <c r="J998" s="2">
        <v>18.47</v>
      </c>
      <c r="K998" s="2">
        <v>14.08</v>
      </c>
      <c r="L998" s="4">
        <v>8.48</v>
      </c>
      <c r="M998" s="7">
        <v>31.2</v>
      </c>
      <c r="N998" s="4">
        <v>23.78</v>
      </c>
      <c r="O998" s="4">
        <v>14.32</v>
      </c>
      <c r="P998" s="4">
        <f>IF('Data 1Q Ahead Without Spaces'!T998&lt;5,0,IF('Data 1Q Ahead Without Spaces'!T998&lt;8,1,IF('Data 1Q Ahead Without Spaces'!T998&lt;11,2,IF('Data 1Q Ahead Without Spaces'!T998&lt;14,3,4))))</f>
        <v>0</v>
      </c>
      <c r="Q998" s="7">
        <v>277135.09999999998</v>
      </c>
      <c r="R998" s="7">
        <f>VLOOKUP('Data 1Q Ahead Without Spaces'!W998,Industry!$A$1:$B$9,2,FALSE)</f>
        <v>6</v>
      </c>
    </row>
    <row r="999" spans="1:18" ht="28.5" customHeight="1" thickBot="1" x14ac:dyDescent="0.4">
      <c r="A999" s="7">
        <f>IF('Data 1Q Ahead Without Spaces'!A999='Data 1Q Ahead Without Spaces'!A998,A998,A998+1)</f>
        <v>27</v>
      </c>
      <c r="B999" s="2">
        <v>-3.87</v>
      </c>
      <c r="C999" s="2">
        <v>2.15</v>
      </c>
      <c r="D999" s="2">
        <v>-4.58</v>
      </c>
      <c r="E999" s="2">
        <v>16.03</v>
      </c>
      <c r="F999" s="2">
        <v>10.92</v>
      </c>
      <c r="G999" s="2">
        <v>13.7</v>
      </c>
      <c r="H999" s="2">
        <v>581</v>
      </c>
      <c r="I999" s="2">
        <v>45.49</v>
      </c>
      <c r="J999" s="2">
        <v>18.93</v>
      </c>
      <c r="K999" s="2">
        <v>14.44</v>
      </c>
      <c r="L999" s="4">
        <v>8.74</v>
      </c>
      <c r="M999" s="7">
        <v>31.1</v>
      </c>
      <c r="N999" s="4">
        <v>23.72</v>
      </c>
      <c r="O999" s="4">
        <v>14.35</v>
      </c>
      <c r="P999" s="4">
        <f>IF('Data 1Q Ahead Without Spaces'!T999&lt;5,0,IF('Data 1Q Ahead Without Spaces'!T999&lt;8,1,IF('Data 1Q Ahead Without Spaces'!T999&lt;11,2,IF('Data 1Q Ahead Without Spaces'!T999&lt;14,3,4))))</f>
        <v>0</v>
      </c>
      <c r="Q999" s="7">
        <v>280126.3</v>
      </c>
      <c r="R999" s="7">
        <f>VLOOKUP('Data 1Q Ahead Without Spaces'!W999,Industry!$A$1:$B$9,2,FALSE)</f>
        <v>6</v>
      </c>
    </row>
    <row r="1000" spans="1:18" ht="28.5" customHeight="1" thickBot="1" x14ac:dyDescent="0.4">
      <c r="A1000" s="7">
        <f>IF('Data 1Q Ahead Without Spaces'!A1000='Data 1Q Ahead Without Spaces'!A999,A999,A999+1)</f>
        <v>27</v>
      </c>
      <c r="B1000" s="2">
        <v>-4.01</v>
      </c>
      <c r="C1000" s="2">
        <v>2.3199999999999998</v>
      </c>
      <c r="D1000" s="2">
        <v>-4.88</v>
      </c>
      <c r="E1000" s="2">
        <v>17.09</v>
      </c>
      <c r="F1000" s="2">
        <v>11.52</v>
      </c>
      <c r="G1000" s="2">
        <v>12.99</v>
      </c>
      <c r="H1000" s="2">
        <v>603</v>
      </c>
      <c r="I1000" s="2">
        <v>45.76</v>
      </c>
      <c r="J1000" s="2">
        <v>20.78</v>
      </c>
      <c r="K1000" s="2">
        <v>15.72</v>
      </c>
      <c r="L1000" s="4">
        <v>9.6199999999999992</v>
      </c>
      <c r="M1000" s="7">
        <v>32.17</v>
      </c>
      <c r="N1000" s="4">
        <v>24.34</v>
      </c>
      <c r="O1000" s="4">
        <v>14.89</v>
      </c>
      <c r="P1000" s="4">
        <f>IF('Data 1Q Ahead Without Spaces'!T1000&lt;5,0,IF('Data 1Q Ahead Without Spaces'!T1000&lt;8,1,IF('Data 1Q Ahead Without Spaces'!T1000&lt;11,2,IF('Data 1Q Ahead Without Spaces'!T1000&lt;14,3,4))))</f>
        <v>0</v>
      </c>
      <c r="Q1000" s="7">
        <v>292459.40000000002</v>
      </c>
      <c r="R1000" s="7">
        <f>VLOOKUP('Data 1Q Ahead Without Spaces'!W1000,Industry!$A$1:$B$9,2,FALSE)</f>
        <v>6</v>
      </c>
    </row>
    <row r="1001" spans="1:18" ht="28.5" customHeight="1" thickBot="1" x14ac:dyDescent="0.4">
      <c r="A1001" s="7">
        <f>IF('Data 1Q Ahead Without Spaces'!A1001='Data 1Q Ahead Without Spaces'!A1000,A1000,A1000+1)</f>
        <v>27</v>
      </c>
      <c r="B1001" s="2">
        <v>-4.0999999999999996</v>
      </c>
      <c r="C1001" s="2">
        <v>2.4</v>
      </c>
      <c r="D1001" s="2">
        <v>-5.04</v>
      </c>
      <c r="E1001" s="2">
        <v>13.62</v>
      </c>
      <c r="F1001" s="2">
        <v>9.41</v>
      </c>
      <c r="G1001" s="2">
        <v>10.95</v>
      </c>
      <c r="H1001" s="2">
        <v>663</v>
      </c>
      <c r="I1001" s="2">
        <v>45.99</v>
      </c>
      <c r="J1001" s="2">
        <v>20.74</v>
      </c>
      <c r="K1001" s="2">
        <v>15.73</v>
      </c>
      <c r="L1001" s="4">
        <v>9.65</v>
      </c>
      <c r="M1001" s="7">
        <v>31.8</v>
      </c>
      <c r="N1001" s="4">
        <v>24.13</v>
      </c>
      <c r="O1001" s="4">
        <v>14.79</v>
      </c>
      <c r="P1001" s="4">
        <f>IF('Data 1Q Ahead Without Spaces'!T1001&lt;5,0,IF('Data 1Q Ahead Without Spaces'!T1001&lt;8,1,IF('Data 1Q Ahead Without Spaces'!T1001&lt;11,2,IF('Data 1Q Ahead Without Spaces'!T1001&lt;14,3,4))))</f>
        <v>0</v>
      </c>
      <c r="Q1001" s="7">
        <v>308057.59999999998</v>
      </c>
      <c r="R1001" s="7">
        <f>VLOOKUP('Data 1Q Ahead Without Spaces'!W1001,Industry!$A$1:$B$9,2,FALSE)</f>
        <v>6</v>
      </c>
    </row>
    <row r="1002" spans="1:18" ht="28.5" customHeight="1" thickBot="1" x14ac:dyDescent="0.4">
      <c r="A1002" s="7">
        <f>IF('Data 1Q Ahead Without Spaces'!A1002='Data 1Q Ahead Without Spaces'!A1001,A1001,A1001+1)</f>
        <v>27</v>
      </c>
      <c r="B1002" s="2">
        <v>-4.17</v>
      </c>
      <c r="C1002" s="2">
        <v>2.27</v>
      </c>
      <c r="D1002" s="2">
        <v>-5.1100000000000003</v>
      </c>
      <c r="E1002" s="2">
        <v>16.170000000000002</v>
      </c>
      <c r="F1002" s="2">
        <v>11.5</v>
      </c>
      <c r="G1002" s="2">
        <v>13.61</v>
      </c>
      <c r="H1002" s="2">
        <v>707</v>
      </c>
      <c r="I1002" s="2">
        <v>46.39</v>
      </c>
      <c r="J1002" s="2">
        <v>20.63</v>
      </c>
      <c r="K1002" s="2">
        <v>15.71</v>
      </c>
      <c r="L1002" s="4">
        <v>9.68</v>
      </c>
      <c r="M1002" s="7">
        <v>31.29</v>
      </c>
      <c r="N1002" s="4">
        <v>23.83</v>
      </c>
      <c r="O1002" s="4">
        <v>14.69</v>
      </c>
      <c r="P1002" s="4">
        <f>IF('Data 1Q Ahead Without Spaces'!T1002&lt;5,0,IF('Data 1Q Ahead Without Spaces'!T1002&lt;8,1,IF('Data 1Q Ahead Without Spaces'!T1002&lt;11,2,IF('Data 1Q Ahead Without Spaces'!T1002&lt;14,3,4))))</f>
        <v>0</v>
      </c>
      <c r="Q1002" s="7">
        <v>311880.2</v>
      </c>
      <c r="R1002" s="7">
        <f>VLOOKUP('Data 1Q Ahead Without Spaces'!W1002,Industry!$A$1:$B$9,2,FALSE)</f>
        <v>6</v>
      </c>
    </row>
    <row r="1003" spans="1:18" ht="28.5" customHeight="1" thickBot="1" x14ac:dyDescent="0.4">
      <c r="A1003" s="7">
        <f>IF('Data 1Q Ahead Without Spaces'!A1003='Data 1Q Ahead Without Spaces'!A1002,A1002,A1002+1)</f>
        <v>27</v>
      </c>
      <c r="B1003" s="2">
        <v>-4.37</v>
      </c>
      <c r="C1003" s="2">
        <v>2.3199999999999998</v>
      </c>
      <c r="D1003" s="2">
        <v>-5.44</v>
      </c>
      <c r="E1003" s="2">
        <v>11.53</v>
      </c>
      <c r="F1003" s="2">
        <v>6.54</v>
      </c>
      <c r="G1003" s="2">
        <v>9.26</v>
      </c>
      <c r="H1003" s="2">
        <v>817</v>
      </c>
      <c r="I1003" s="2">
        <v>45.9</v>
      </c>
      <c r="J1003" s="2">
        <v>20.68</v>
      </c>
      <c r="K1003" s="2">
        <v>15.77</v>
      </c>
      <c r="L1003" s="4">
        <v>9.61</v>
      </c>
      <c r="M1003" s="7">
        <v>31.13</v>
      </c>
      <c r="N1003" s="4">
        <v>23.74</v>
      </c>
      <c r="O1003" s="4">
        <v>14.46</v>
      </c>
      <c r="P1003" s="4">
        <f>IF('Data 1Q Ahead Without Spaces'!T1003&lt;5,0,IF('Data 1Q Ahead Without Spaces'!T1003&lt;8,1,IF('Data 1Q Ahead Without Spaces'!T1003&lt;11,2,IF('Data 1Q Ahead Without Spaces'!T1003&lt;14,3,4))))</f>
        <v>0</v>
      </c>
      <c r="Q1003" s="7">
        <v>339898.2</v>
      </c>
      <c r="R1003" s="7">
        <f>VLOOKUP('Data 1Q Ahead Without Spaces'!W1003,Industry!$A$1:$B$9,2,FALSE)</f>
        <v>6</v>
      </c>
    </row>
    <row r="1004" spans="1:18" ht="28.5" customHeight="1" thickBot="1" x14ac:dyDescent="0.4">
      <c r="A1004" s="7">
        <f>IF('Data 1Q Ahead Without Spaces'!A1004='Data 1Q Ahead Without Spaces'!A1003,A1003,A1003+1)</f>
        <v>27</v>
      </c>
      <c r="B1004" s="2">
        <v>-4.17</v>
      </c>
      <c r="C1004" s="2">
        <v>2.5499999999999998</v>
      </c>
      <c r="D1004" s="2">
        <v>-5.15</v>
      </c>
      <c r="E1004" s="2">
        <v>8.2899999999999991</v>
      </c>
      <c r="F1004" s="2">
        <v>3.59</v>
      </c>
      <c r="G1004" s="2">
        <v>6.48</v>
      </c>
      <c r="H1004" s="2">
        <v>1066</v>
      </c>
      <c r="I1004" s="2">
        <v>45.67</v>
      </c>
      <c r="J1004" s="2">
        <v>22.76</v>
      </c>
      <c r="K1004" s="2">
        <v>17.13</v>
      </c>
      <c r="L1004" s="4">
        <v>10.52</v>
      </c>
      <c r="M1004" s="7">
        <v>32.869999999999997</v>
      </c>
      <c r="N1004" s="4">
        <v>24.74</v>
      </c>
      <c r="O1004" s="4">
        <v>15.19</v>
      </c>
      <c r="P1004" s="4">
        <f>IF('Data 1Q Ahead Without Spaces'!T1004&lt;5,0,IF('Data 1Q Ahead Without Spaces'!T1004&lt;8,1,IF('Data 1Q Ahead Without Spaces'!T1004&lt;11,2,IF('Data 1Q Ahead Without Spaces'!T1004&lt;14,3,4))))</f>
        <v>0</v>
      </c>
      <c r="Q1004" s="7">
        <v>371318</v>
      </c>
      <c r="R1004" s="7">
        <f>VLOOKUP('Data 1Q Ahead Without Spaces'!W1004,Industry!$A$1:$B$9,2,FALSE)</f>
        <v>6</v>
      </c>
    </row>
    <row r="1005" spans="1:18" ht="28.5" customHeight="1" thickBot="1" x14ac:dyDescent="0.4">
      <c r="A1005" s="7">
        <f>IF('Data 1Q Ahead Without Spaces'!A1005='Data 1Q Ahead Without Spaces'!A1004,A1004,A1004+1)</f>
        <v>27</v>
      </c>
      <c r="B1005" s="2">
        <v>-3.85</v>
      </c>
      <c r="C1005" s="2">
        <v>2.57</v>
      </c>
      <c r="D1005" s="2">
        <v>-4.7300000000000004</v>
      </c>
      <c r="E1005" s="2">
        <v>11.88</v>
      </c>
      <c r="F1005" s="2">
        <v>7.94</v>
      </c>
      <c r="G1005" s="2">
        <v>9.74</v>
      </c>
      <c r="H1005" s="2">
        <v>875</v>
      </c>
      <c r="I1005" s="2">
        <v>45.47</v>
      </c>
      <c r="J1005" s="2">
        <v>23.12</v>
      </c>
      <c r="K1005" s="2">
        <v>17.22</v>
      </c>
      <c r="L1005" s="4">
        <v>10.66</v>
      </c>
      <c r="M1005" s="7">
        <v>34.22</v>
      </c>
      <c r="N1005" s="4">
        <v>25.5</v>
      </c>
      <c r="O1005" s="4">
        <v>15.78</v>
      </c>
      <c r="P1005" s="4">
        <f>IF('Data 1Q Ahead Without Spaces'!T1005&lt;5,0,IF('Data 1Q Ahead Without Spaces'!T1005&lt;8,1,IF('Data 1Q Ahead Without Spaces'!T1005&lt;11,2,IF('Data 1Q Ahead Without Spaces'!T1005&lt;14,3,4))))</f>
        <v>0</v>
      </c>
      <c r="Q1005" s="7">
        <v>357348.6</v>
      </c>
      <c r="R1005" s="7">
        <f>VLOOKUP('Data 1Q Ahead Without Spaces'!W1005,Industry!$A$1:$B$9,2,FALSE)</f>
        <v>6</v>
      </c>
    </row>
    <row r="1006" spans="1:18" ht="28.5" customHeight="1" thickBot="1" x14ac:dyDescent="0.4">
      <c r="A1006" s="7">
        <f>IF('Data 1Q Ahead Without Spaces'!A1006='Data 1Q Ahead Without Spaces'!A1005,A1005,A1005+1)</f>
        <v>27</v>
      </c>
      <c r="B1006" s="2">
        <v>-4.26</v>
      </c>
      <c r="C1006" s="2">
        <v>2.84</v>
      </c>
      <c r="D1006" s="2">
        <v>-5.34</v>
      </c>
      <c r="E1006" s="2">
        <v>9.0500000000000007</v>
      </c>
      <c r="F1006" s="2">
        <v>5.55</v>
      </c>
      <c r="G1006" s="2">
        <v>7.05</v>
      </c>
      <c r="H1006" s="2">
        <v>967</v>
      </c>
      <c r="I1006" s="2">
        <v>45.5</v>
      </c>
      <c r="J1006" s="2">
        <v>22.98</v>
      </c>
      <c r="K1006" s="2">
        <v>17.16</v>
      </c>
      <c r="L1006" s="4">
        <v>10.59</v>
      </c>
      <c r="M1006" s="7">
        <v>33.94</v>
      </c>
      <c r="N1006" s="4">
        <v>25.34</v>
      </c>
      <c r="O1006" s="4">
        <v>15.64</v>
      </c>
      <c r="P1006" s="4">
        <f>IF('Data 1Q Ahead Without Spaces'!T1006&lt;5,0,IF('Data 1Q Ahead Without Spaces'!T1006&lt;8,1,IF('Data 1Q Ahead Without Spaces'!T1006&lt;11,2,IF('Data 1Q Ahead Without Spaces'!T1006&lt;14,3,4))))</f>
        <v>0</v>
      </c>
      <c r="Q1006" s="7">
        <v>336607.5</v>
      </c>
      <c r="R1006" s="7">
        <f>VLOOKUP('Data 1Q Ahead Without Spaces'!W1006,Industry!$A$1:$B$9,2,FALSE)</f>
        <v>6</v>
      </c>
    </row>
    <row r="1007" spans="1:18" ht="28.5" customHeight="1" thickBot="1" x14ac:dyDescent="0.4">
      <c r="A1007" s="7">
        <f>IF('Data 1Q Ahead Without Spaces'!A1007='Data 1Q Ahead Without Spaces'!A1006,A1006,A1006+1)</f>
        <v>27</v>
      </c>
      <c r="B1007" s="2">
        <v>-3.6</v>
      </c>
      <c r="C1007" s="2">
        <v>2.2799999999999998</v>
      </c>
      <c r="D1007" s="2">
        <v>-4.3499999999999996</v>
      </c>
      <c r="E1007" s="2">
        <v>19.57</v>
      </c>
      <c r="F1007" s="2">
        <v>13.83</v>
      </c>
      <c r="G1007" s="2">
        <v>17.27</v>
      </c>
      <c r="H1007" s="2">
        <v>865</v>
      </c>
      <c r="I1007" s="2">
        <v>45.52</v>
      </c>
      <c r="J1007" s="2">
        <v>23.03</v>
      </c>
      <c r="K1007" s="2">
        <v>17.21</v>
      </c>
      <c r="L1007" s="4">
        <v>10.61</v>
      </c>
      <c r="M1007" s="7">
        <v>33.79</v>
      </c>
      <c r="N1007" s="4">
        <v>25.25</v>
      </c>
      <c r="O1007" s="4">
        <v>15.57</v>
      </c>
      <c r="P1007" s="4">
        <f>IF('Data 1Q Ahead Without Spaces'!T1007&lt;5,0,IF('Data 1Q Ahead Without Spaces'!T1007&lt;8,1,IF('Data 1Q Ahead Without Spaces'!T1007&lt;11,2,IF('Data 1Q Ahead Without Spaces'!T1007&lt;14,3,4))))</f>
        <v>0</v>
      </c>
      <c r="Q1007" s="7">
        <v>320848.59999999998</v>
      </c>
      <c r="R1007" s="7">
        <f>VLOOKUP('Data 1Q Ahead Without Spaces'!W1007,Industry!$A$1:$B$9,2,FALSE)</f>
        <v>6</v>
      </c>
    </row>
    <row r="1008" spans="1:18" ht="28.5" customHeight="1" thickBot="1" x14ac:dyDescent="0.4">
      <c r="A1008" s="7">
        <f>IF('Data 1Q Ahead Without Spaces'!A1008='Data 1Q Ahead Without Spaces'!A1007,A1007,A1007+1)</f>
        <v>27</v>
      </c>
      <c r="B1008" s="2">
        <v>-3.66</v>
      </c>
      <c r="C1008" s="2">
        <v>2.19</v>
      </c>
      <c r="D1008" s="2">
        <v>-4.4000000000000004</v>
      </c>
      <c r="E1008" s="2">
        <v>12.58</v>
      </c>
      <c r="F1008" s="2">
        <v>7.29</v>
      </c>
      <c r="G1008" s="2">
        <v>10.130000000000001</v>
      </c>
      <c r="H1008" s="2">
        <v>808</v>
      </c>
      <c r="I1008" s="2">
        <v>46.27</v>
      </c>
      <c r="J1008" s="2">
        <v>22.33</v>
      </c>
      <c r="K1008" s="2">
        <v>16.84</v>
      </c>
      <c r="L1008" s="4">
        <v>10.46</v>
      </c>
      <c r="M1008" s="7">
        <v>32.590000000000003</v>
      </c>
      <c r="N1008" s="4">
        <v>24.58</v>
      </c>
      <c r="O1008" s="4">
        <v>15.26</v>
      </c>
      <c r="P1008" s="4">
        <f>IF('Data 1Q Ahead Without Spaces'!T1008&lt;5,0,IF('Data 1Q Ahead Without Spaces'!T1008&lt;8,1,IF('Data 1Q Ahead Without Spaces'!T1008&lt;11,2,IF('Data 1Q Ahead Without Spaces'!T1008&lt;14,3,4))))</f>
        <v>0</v>
      </c>
      <c r="Q1008" s="7">
        <v>324985.40000000002</v>
      </c>
      <c r="R1008" s="7">
        <f>VLOOKUP('Data 1Q Ahead Without Spaces'!W1008,Industry!$A$1:$B$9,2,FALSE)</f>
        <v>6</v>
      </c>
    </row>
    <row r="1009" spans="1:18" ht="64.5" customHeight="1" thickBot="1" x14ac:dyDescent="0.4">
      <c r="A1009" s="7">
        <f>IF('Data 1Q Ahead Without Spaces'!A1009='Data 1Q Ahead Without Spaces'!A1008,A1008,A1008+1)</f>
        <v>27</v>
      </c>
      <c r="B1009" s="2">
        <v>-2.85</v>
      </c>
      <c r="C1009" s="2">
        <v>2.7</v>
      </c>
      <c r="D1009" s="2">
        <v>-3.46</v>
      </c>
      <c r="E1009" s="2">
        <v>8.32</v>
      </c>
      <c r="F1009" s="2">
        <v>5.89</v>
      </c>
      <c r="G1009" s="2">
        <v>6.5</v>
      </c>
      <c r="H1009" s="2">
        <v>1173</v>
      </c>
      <c r="I1009" s="2">
        <v>44.12</v>
      </c>
      <c r="J1009" s="2">
        <v>22.19</v>
      </c>
      <c r="K1009" s="2">
        <v>15.99</v>
      </c>
      <c r="L1009" s="4">
        <v>9.91</v>
      </c>
      <c r="M1009" s="7">
        <v>38.78</v>
      </c>
      <c r="N1009" s="4">
        <v>27.94</v>
      </c>
      <c r="O1009" s="4">
        <v>17.32</v>
      </c>
      <c r="P1009" s="4">
        <f>IF('Data 1Q Ahead Without Spaces'!T1009&lt;5,0,IF('Data 1Q Ahead Without Spaces'!T1009&lt;8,1,IF('Data 1Q Ahead Without Spaces'!T1009&lt;11,2,IF('Data 1Q Ahead Without Spaces'!T1009&lt;14,3,4))))</f>
        <v>0</v>
      </c>
      <c r="Q1009" s="7">
        <v>350839</v>
      </c>
      <c r="R1009" s="7">
        <f>VLOOKUP('Data 1Q Ahead Without Spaces'!W1009,Industry!$A$1:$B$9,2,FALSE)</f>
        <v>6</v>
      </c>
    </row>
    <row r="1010" spans="1:18" ht="64.5" customHeight="1" thickBot="1" x14ac:dyDescent="0.4">
      <c r="A1010" s="7">
        <f>IF('Data 1Q Ahead Without Spaces'!A1010='Data 1Q Ahead Without Spaces'!A1009,A1009,A1009+1)</f>
        <v>27</v>
      </c>
      <c r="B1010" s="2">
        <v>-2.85</v>
      </c>
      <c r="C1010" s="2">
        <v>2.61</v>
      </c>
      <c r="D1010" s="2">
        <v>-3.46</v>
      </c>
      <c r="E1010" s="2">
        <v>14.21</v>
      </c>
      <c r="F1010" s="2">
        <v>9.67</v>
      </c>
      <c r="G1010" s="2">
        <v>11.14</v>
      </c>
      <c r="H1010" s="2">
        <v>727</v>
      </c>
      <c r="I1010" s="2">
        <v>44.37</v>
      </c>
      <c r="J1010" s="2">
        <v>22.01</v>
      </c>
      <c r="K1010" s="2">
        <v>15.94</v>
      </c>
      <c r="L1010" s="4">
        <v>9.8800000000000008</v>
      </c>
      <c r="M1010" s="7">
        <v>38.090000000000003</v>
      </c>
      <c r="N1010" s="4">
        <v>27.58</v>
      </c>
      <c r="O1010" s="4">
        <v>17.11</v>
      </c>
      <c r="P1010" s="4">
        <f>IF('Data 1Q Ahead Without Spaces'!T1010&lt;5,0,IF('Data 1Q Ahead Without Spaces'!T1010&lt;8,1,IF('Data 1Q Ahead Without Spaces'!T1010&lt;11,2,IF('Data 1Q Ahead Without Spaces'!T1010&lt;14,3,4))))</f>
        <v>0</v>
      </c>
      <c r="Q1010" s="7">
        <v>356666.3</v>
      </c>
      <c r="R1010" s="7">
        <f>VLOOKUP('Data 1Q Ahead Without Spaces'!W1010,Industry!$A$1:$B$9,2,FALSE)</f>
        <v>6</v>
      </c>
    </row>
    <row r="1011" spans="1:18" ht="64.5" customHeight="1" thickBot="1" x14ac:dyDescent="0.4">
      <c r="A1011" s="7">
        <f>IF('Data 1Q Ahead Without Spaces'!A1011='Data 1Q Ahead Without Spaces'!A1010,A1010,A1010+1)</f>
        <v>28</v>
      </c>
      <c r="B1011" s="2">
        <v>-0.34</v>
      </c>
      <c r="C1011" s="2">
        <v>0.42</v>
      </c>
      <c r="D1011" s="2">
        <v>-0.46</v>
      </c>
      <c r="E1011" s="2">
        <v>176.8</v>
      </c>
      <c r="F1011" s="2">
        <v>38.44</v>
      </c>
      <c r="G1011" s="2">
        <v>131.4</v>
      </c>
      <c r="H1011" s="2">
        <v>35</v>
      </c>
      <c r="I1011" s="2">
        <v>64.56</v>
      </c>
      <c r="J1011" s="2">
        <v>15.43</v>
      </c>
      <c r="K1011" s="2">
        <v>13.31</v>
      </c>
      <c r="L1011" s="4">
        <v>9.9600000000000009</v>
      </c>
      <c r="M1011" s="7">
        <v>15.97</v>
      </c>
      <c r="N1011" s="4">
        <v>13.77</v>
      </c>
      <c r="O1011" s="4">
        <v>10.31</v>
      </c>
      <c r="P1011" s="4">
        <f>IF('Data 1Q Ahead Without Spaces'!T1011&lt;5,0,IF('Data 1Q Ahead Without Spaces'!T1011&lt;8,1,IF('Data 1Q Ahead Without Spaces'!T1011&lt;11,2,IF('Data 1Q Ahead Without Spaces'!T1011&lt;14,3,4))))</f>
        <v>1</v>
      </c>
      <c r="Q1011" s="7">
        <v>445.6635</v>
      </c>
      <c r="R1011" s="7">
        <f>VLOOKUP('Data 1Q Ahead Without Spaces'!W1011,Industry!$A$1:$B$9,2,FALSE)</f>
        <v>0</v>
      </c>
    </row>
    <row r="1012" spans="1:18" ht="64.5" customHeight="1" thickBot="1" x14ac:dyDescent="0.4">
      <c r="A1012" s="7">
        <f>IF('Data 1Q Ahead Without Spaces'!A1012='Data 1Q Ahead Without Spaces'!A1011,A1011,A1011+1)</f>
        <v>28</v>
      </c>
      <c r="B1012" s="2">
        <v>-0.3</v>
      </c>
      <c r="C1012" s="2">
        <v>0.43</v>
      </c>
      <c r="D1012" s="2">
        <v>-0.42</v>
      </c>
      <c r="E1012" s="2">
        <v>180.48</v>
      </c>
      <c r="F1012" s="2">
        <v>32.36</v>
      </c>
      <c r="G1012" s="2">
        <v>122.9</v>
      </c>
      <c r="H1012" s="2">
        <v>31</v>
      </c>
      <c r="I1012" s="2">
        <v>65.11</v>
      </c>
      <c r="J1012" s="2">
        <v>15.16</v>
      </c>
      <c r="K1012" s="2">
        <v>13.08</v>
      </c>
      <c r="L1012" s="4">
        <v>9.8699999999999992</v>
      </c>
      <c r="M1012" s="7">
        <v>15.93</v>
      </c>
      <c r="N1012" s="4">
        <v>13.74</v>
      </c>
      <c r="O1012" s="4">
        <v>10.37</v>
      </c>
      <c r="P1012" s="4">
        <f>IF('Data 1Q Ahead Without Spaces'!T1012&lt;5,0,IF('Data 1Q Ahead Without Spaces'!T1012&lt;8,1,IF('Data 1Q Ahead Without Spaces'!T1012&lt;11,2,IF('Data 1Q Ahead Without Spaces'!T1012&lt;14,3,4))))</f>
        <v>1</v>
      </c>
      <c r="Q1012" s="7">
        <v>402.37670000000003</v>
      </c>
      <c r="R1012" s="7">
        <f>VLOOKUP('Data 1Q Ahead Without Spaces'!W1012,Industry!$A$1:$B$9,2,FALSE)</f>
        <v>0</v>
      </c>
    </row>
    <row r="1013" spans="1:18" ht="64.5" customHeight="1" thickBot="1" x14ac:dyDescent="0.4">
      <c r="A1013" s="7">
        <f>IF('Data 1Q Ahead Without Spaces'!A1013='Data 1Q Ahead Without Spaces'!A1012,A1012,A1012+1)</f>
        <v>28</v>
      </c>
      <c r="B1013" s="2">
        <v>-0.3</v>
      </c>
      <c r="C1013" s="2">
        <v>0.42</v>
      </c>
      <c r="D1013" s="2">
        <v>-0.41</v>
      </c>
      <c r="E1013" s="2">
        <v>270.05</v>
      </c>
      <c r="F1013" s="2">
        <v>37.61</v>
      </c>
      <c r="G1013" s="2">
        <v>182.48</v>
      </c>
      <c r="H1013" s="2">
        <v>21</v>
      </c>
      <c r="I1013" s="2">
        <v>67.42</v>
      </c>
      <c r="J1013" s="2">
        <v>14.54</v>
      </c>
      <c r="K1013" s="2">
        <v>12.67</v>
      </c>
      <c r="L1013" s="4">
        <v>9.8000000000000007</v>
      </c>
      <c r="M1013" s="7">
        <v>14.73</v>
      </c>
      <c r="N1013" s="4">
        <v>12.84</v>
      </c>
      <c r="O1013" s="4">
        <v>9.93</v>
      </c>
      <c r="P1013" s="4">
        <f>IF('Data 1Q Ahead Without Spaces'!T1013&lt;5,0,IF('Data 1Q Ahead Without Spaces'!T1013&lt;8,1,IF('Data 1Q Ahead Without Spaces'!T1013&lt;11,2,IF('Data 1Q Ahead Without Spaces'!T1013&lt;14,3,4))))</f>
        <v>1</v>
      </c>
      <c r="Q1013" s="7">
        <v>367.75139999999999</v>
      </c>
      <c r="R1013" s="7">
        <f>VLOOKUP('Data 1Q Ahead Without Spaces'!W1013,Industry!$A$1:$B$9,2,FALSE)</f>
        <v>0</v>
      </c>
    </row>
    <row r="1014" spans="1:18" ht="64.5" customHeight="1" thickBot="1" x14ac:dyDescent="0.4">
      <c r="A1014" s="7">
        <f>IF('Data 1Q Ahead Without Spaces'!A1014='Data 1Q Ahead Without Spaces'!A1013,A1013,A1013+1)</f>
        <v>28</v>
      </c>
      <c r="B1014" s="2">
        <v>-0.31</v>
      </c>
      <c r="C1014" s="2">
        <v>0.44</v>
      </c>
      <c r="D1014" s="2">
        <v>-0.45</v>
      </c>
      <c r="E1014" s="2">
        <v>409.57</v>
      </c>
      <c r="F1014" s="2">
        <v>37.46</v>
      </c>
      <c r="G1014" s="2">
        <v>274.36</v>
      </c>
      <c r="H1014" s="2">
        <v>14</v>
      </c>
      <c r="I1014" s="2">
        <v>66.19</v>
      </c>
      <c r="J1014" s="2">
        <v>14.41</v>
      </c>
      <c r="K1014" s="2">
        <v>12.58</v>
      </c>
      <c r="L1014" s="4">
        <v>9.5399999999999991</v>
      </c>
      <c r="M1014" s="7">
        <v>14.52</v>
      </c>
      <c r="N1014" s="4">
        <v>12.68</v>
      </c>
      <c r="O1014" s="4">
        <v>9.61</v>
      </c>
      <c r="P1014" s="4">
        <f>IF('Data 1Q Ahead Without Spaces'!T1014&lt;5,0,IF('Data 1Q Ahead Without Spaces'!T1014&lt;8,1,IF('Data 1Q Ahead Without Spaces'!T1014&lt;11,2,IF('Data 1Q Ahead Without Spaces'!T1014&lt;14,3,4))))</f>
        <v>1</v>
      </c>
      <c r="Q1014" s="7">
        <v>361.85320000000002</v>
      </c>
      <c r="R1014" s="7">
        <f>VLOOKUP('Data 1Q Ahead Without Spaces'!W1014,Industry!$A$1:$B$9,2,FALSE)</f>
        <v>0</v>
      </c>
    </row>
    <row r="1015" spans="1:18" ht="64.5" customHeight="1" thickBot="1" x14ac:dyDescent="0.4">
      <c r="A1015" s="7">
        <f>IF('Data 1Q Ahead Without Spaces'!A1015='Data 1Q Ahead Without Spaces'!A1014,A1014,A1014+1)</f>
        <v>28</v>
      </c>
      <c r="B1015" s="2">
        <v>-0.41</v>
      </c>
      <c r="C1015" s="2">
        <v>0.92</v>
      </c>
      <c r="D1015" s="2">
        <v>-0.62</v>
      </c>
      <c r="E1015" s="2">
        <v>215</v>
      </c>
      <c r="F1015" s="2">
        <v>28.56</v>
      </c>
      <c r="G1015" s="2">
        <v>131.46</v>
      </c>
      <c r="H1015" s="2">
        <v>24</v>
      </c>
      <c r="I1015" s="2">
        <v>60.7</v>
      </c>
      <c r="J1015" s="2">
        <v>25.65</v>
      </c>
      <c r="K1015" s="2">
        <v>20.32</v>
      </c>
      <c r="L1015" s="4">
        <v>15.57</v>
      </c>
      <c r="M1015" s="7">
        <v>26.26</v>
      </c>
      <c r="N1015" s="4">
        <v>20.8</v>
      </c>
      <c r="O1015" s="4">
        <v>15.94</v>
      </c>
      <c r="P1015" s="4">
        <f>IF('Data 1Q Ahead Without Spaces'!T1015&lt;5,0,IF('Data 1Q Ahead Without Spaces'!T1015&lt;8,1,IF('Data 1Q Ahead Without Spaces'!T1015&lt;11,2,IF('Data 1Q Ahead Without Spaces'!T1015&lt;14,3,4))))</f>
        <v>1</v>
      </c>
      <c r="Q1015" s="7">
        <v>331.97770000000003</v>
      </c>
      <c r="R1015" s="7">
        <f>VLOOKUP('Data 1Q Ahead Without Spaces'!W1015,Industry!$A$1:$B$9,2,FALSE)</f>
        <v>0</v>
      </c>
    </row>
    <row r="1016" spans="1:18" ht="64.5" customHeight="1" thickBot="1" x14ac:dyDescent="0.4">
      <c r="A1016" s="7">
        <f>IF('Data 1Q Ahead Without Spaces'!A1016='Data 1Q Ahead Without Spaces'!A1015,A1015,A1015+1)</f>
        <v>28</v>
      </c>
      <c r="B1016" s="2">
        <v>-0.4</v>
      </c>
      <c r="C1016" s="2">
        <v>0.99</v>
      </c>
      <c r="D1016" s="2">
        <v>-0.64</v>
      </c>
      <c r="E1016" s="2">
        <v>62.78</v>
      </c>
      <c r="F1016" s="2">
        <v>18.97</v>
      </c>
      <c r="G1016" s="2">
        <v>34.51</v>
      </c>
      <c r="H1016" s="2">
        <v>73</v>
      </c>
      <c r="I1016" s="2">
        <v>61.62</v>
      </c>
      <c r="J1016" s="2">
        <v>25.67</v>
      </c>
      <c r="K1016" s="2">
        <v>20.399999999999999</v>
      </c>
      <c r="L1016" s="4">
        <v>15.82</v>
      </c>
      <c r="M1016" s="7">
        <v>25.84</v>
      </c>
      <c r="N1016" s="4">
        <v>20.54</v>
      </c>
      <c r="O1016" s="4">
        <v>15.93</v>
      </c>
      <c r="P1016" s="4">
        <f>IF('Data 1Q Ahead Without Spaces'!T1016&lt;5,0,IF('Data 1Q Ahead Without Spaces'!T1016&lt;8,1,IF('Data 1Q Ahead Without Spaces'!T1016&lt;11,2,IF('Data 1Q Ahead Without Spaces'!T1016&lt;14,3,4))))</f>
        <v>1</v>
      </c>
      <c r="Q1016" s="7">
        <v>333.72829999999999</v>
      </c>
      <c r="R1016" s="7">
        <f>VLOOKUP('Data 1Q Ahead Without Spaces'!W1016,Industry!$A$1:$B$9,2,FALSE)</f>
        <v>0</v>
      </c>
    </row>
    <row r="1017" spans="1:18" ht="64.5" customHeight="1" thickBot="1" x14ac:dyDescent="0.4">
      <c r="A1017" s="7">
        <f>IF('Data 1Q Ahead Without Spaces'!A1017='Data 1Q Ahead Without Spaces'!A1016,A1016,A1016+1)</f>
        <v>28</v>
      </c>
      <c r="B1017" s="2">
        <v>-0.46</v>
      </c>
      <c r="C1017" s="2">
        <v>1.1000000000000001</v>
      </c>
      <c r="D1017" s="2">
        <v>-0.76</v>
      </c>
      <c r="E1017" s="2">
        <v>78.5</v>
      </c>
      <c r="F1017" s="2">
        <v>15.65</v>
      </c>
      <c r="G1017" s="2">
        <v>45.32</v>
      </c>
      <c r="H1017" s="2">
        <v>60</v>
      </c>
      <c r="I1017" s="2">
        <v>62.85</v>
      </c>
      <c r="J1017" s="2">
        <v>24.42</v>
      </c>
      <c r="K1017" s="2">
        <v>19.55</v>
      </c>
      <c r="L1017" s="4">
        <v>15.35</v>
      </c>
      <c r="M1017" s="7">
        <v>24.91</v>
      </c>
      <c r="N1017" s="4">
        <v>19.940000000000001</v>
      </c>
      <c r="O1017" s="4">
        <v>15.66</v>
      </c>
      <c r="P1017" s="4">
        <f>IF('Data 1Q Ahead Without Spaces'!T1017&lt;5,0,IF('Data 1Q Ahead Without Spaces'!T1017&lt;8,1,IF('Data 1Q Ahead Without Spaces'!T1017&lt;11,2,IF('Data 1Q Ahead Without Spaces'!T1017&lt;14,3,4))))</f>
        <v>1</v>
      </c>
      <c r="Q1017" s="7">
        <v>335.0598</v>
      </c>
      <c r="R1017" s="7">
        <f>VLOOKUP('Data 1Q Ahead Without Spaces'!W1017,Industry!$A$1:$B$9,2,FALSE)</f>
        <v>0</v>
      </c>
    </row>
    <row r="1018" spans="1:18" ht="64.5" customHeight="1" thickBot="1" x14ac:dyDescent="0.4">
      <c r="A1018" s="7">
        <f>IF('Data 1Q Ahead Without Spaces'!A1018='Data 1Q Ahead Without Spaces'!A1017,A1017,A1017+1)</f>
        <v>28</v>
      </c>
      <c r="B1018" s="2">
        <v>-0.61</v>
      </c>
      <c r="C1018" s="2">
        <v>1.1399999999999999</v>
      </c>
      <c r="D1018" s="2">
        <v>-1.02</v>
      </c>
      <c r="E1018" s="2">
        <v>98.66</v>
      </c>
      <c r="F1018" s="2">
        <v>23.95</v>
      </c>
      <c r="G1018" s="2">
        <v>62.57</v>
      </c>
      <c r="H1018" s="2">
        <v>56</v>
      </c>
      <c r="I1018" s="2">
        <v>61.24</v>
      </c>
      <c r="J1018" s="2">
        <v>23.73</v>
      </c>
      <c r="K1018" s="2">
        <v>19.079999999999998</v>
      </c>
      <c r="L1018" s="4">
        <v>14.53</v>
      </c>
      <c r="M1018" s="7">
        <v>24.36</v>
      </c>
      <c r="N1018" s="4">
        <v>19.59</v>
      </c>
      <c r="O1018" s="4">
        <v>14.92</v>
      </c>
      <c r="P1018" s="4">
        <f>IF('Data 1Q Ahead Without Spaces'!T1018&lt;5,0,IF('Data 1Q Ahead Without Spaces'!T1018&lt;8,1,IF('Data 1Q Ahead Without Spaces'!T1018&lt;11,2,IF('Data 1Q Ahead Without Spaces'!T1018&lt;14,3,4))))</f>
        <v>1</v>
      </c>
      <c r="Q1018" s="7">
        <v>392.82729999999998</v>
      </c>
      <c r="R1018" s="7">
        <f>VLOOKUP('Data 1Q Ahead Without Spaces'!W1018,Industry!$A$1:$B$9,2,FALSE)</f>
        <v>0</v>
      </c>
    </row>
    <row r="1019" spans="1:18" ht="64.5" customHeight="1" thickBot="1" x14ac:dyDescent="0.4">
      <c r="A1019" s="7">
        <f>IF('Data 1Q Ahead Without Spaces'!A1019='Data 1Q Ahead Without Spaces'!A1018,A1018,A1018+1)</f>
        <v>28</v>
      </c>
      <c r="B1019" s="2">
        <v>-0.63</v>
      </c>
      <c r="C1019" s="2">
        <v>1.0900000000000001</v>
      </c>
      <c r="D1019" s="2">
        <v>-1.05</v>
      </c>
      <c r="E1019" s="2">
        <v>100.09</v>
      </c>
      <c r="F1019" s="2">
        <v>20.46</v>
      </c>
      <c r="G1019" s="2">
        <v>64.53</v>
      </c>
      <c r="H1019" s="2">
        <v>55</v>
      </c>
      <c r="I1019" s="2">
        <v>63.08</v>
      </c>
      <c r="J1019" s="2">
        <v>22.6</v>
      </c>
      <c r="K1019" s="2">
        <v>18.36</v>
      </c>
      <c r="L1019" s="4">
        <v>14.25</v>
      </c>
      <c r="M1019" s="7">
        <v>23.08</v>
      </c>
      <c r="N1019" s="4">
        <v>18.75</v>
      </c>
      <c r="O1019" s="4">
        <v>14.56</v>
      </c>
      <c r="P1019" s="4">
        <f>IF('Data 1Q Ahead Without Spaces'!T1019&lt;5,0,IF('Data 1Q Ahead Without Spaces'!T1019&lt;8,1,IF('Data 1Q Ahead Without Spaces'!T1019&lt;11,2,IF('Data 1Q Ahead Without Spaces'!T1019&lt;14,3,4))))</f>
        <v>1</v>
      </c>
      <c r="Q1019" s="7">
        <v>354.7176</v>
      </c>
      <c r="R1019" s="7">
        <f>VLOOKUP('Data 1Q Ahead Without Spaces'!W1019,Industry!$A$1:$B$9,2,FALSE)</f>
        <v>0</v>
      </c>
    </row>
    <row r="1020" spans="1:18" ht="64.5" customHeight="1" thickBot="1" x14ac:dyDescent="0.4">
      <c r="A1020" s="7">
        <f>IF('Data 1Q Ahead Without Spaces'!A1020='Data 1Q Ahead Without Spaces'!A1019,A1019,A1019+1)</f>
        <v>28</v>
      </c>
      <c r="B1020" s="2">
        <v>-0.59</v>
      </c>
      <c r="C1020" s="2">
        <v>1.08</v>
      </c>
      <c r="D1020" s="2">
        <v>-0.97</v>
      </c>
      <c r="E1020" s="2">
        <v>122.08</v>
      </c>
      <c r="F1020" s="2">
        <v>16.04</v>
      </c>
      <c r="G1020" s="2">
        <v>67.84</v>
      </c>
      <c r="H1020" s="2">
        <v>37</v>
      </c>
      <c r="I1020" s="2">
        <v>63.13</v>
      </c>
      <c r="J1020" s="2">
        <v>22.7</v>
      </c>
      <c r="K1020" s="2">
        <v>18.489999999999998</v>
      </c>
      <c r="L1020" s="4">
        <v>14.33</v>
      </c>
      <c r="M1020" s="7">
        <v>22.76</v>
      </c>
      <c r="N1020" s="4">
        <v>18.54</v>
      </c>
      <c r="O1020" s="4">
        <v>14.37</v>
      </c>
      <c r="P1020" s="4">
        <f>IF('Data 1Q Ahead Without Spaces'!T1020&lt;5,0,IF('Data 1Q Ahead Without Spaces'!T1020&lt;8,1,IF('Data 1Q Ahead Without Spaces'!T1020&lt;11,2,IF('Data 1Q Ahead Without Spaces'!T1020&lt;14,3,4))))</f>
        <v>1</v>
      </c>
      <c r="Q1020" s="7">
        <v>357.08100000000002</v>
      </c>
      <c r="R1020" s="7">
        <f>VLOOKUP('Data 1Q Ahead Without Spaces'!W1020,Industry!$A$1:$B$9,2,FALSE)</f>
        <v>0</v>
      </c>
    </row>
    <row r="1021" spans="1:18" ht="64.5" customHeight="1" thickBot="1" x14ac:dyDescent="0.4">
      <c r="A1021" s="7">
        <f>IF('Data 1Q Ahead Without Spaces'!A1021='Data 1Q Ahead Without Spaces'!A1020,A1020,A1020+1)</f>
        <v>28</v>
      </c>
      <c r="B1021" s="2">
        <v>-0.47</v>
      </c>
      <c r="C1021" s="2">
        <v>0.98</v>
      </c>
      <c r="D1021" s="2">
        <v>-0.76</v>
      </c>
      <c r="E1021" s="2">
        <v>122.73</v>
      </c>
      <c r="F1021" s="2">
        <v>28.45</v>
      </c>
      <c r="G1021" s="2">
        <v>78.45</v>
      </c>
      <c r="H1021" s="2">
        <v>49</v>
      </c>
      <c r="I1021" s="2">
        <v>64.540000000000006</v>
      </c>
      <c r="J1021" s="2">
        <v>22.25</v>
      </c>
      <c r="K1021" s="2">
        <v>18.190000000000001</v>
      </c>
      <c r="L1021" s="4">
        <v>14.36</v>
      </c>
      <c r="M1021" s="7">
        <v>22.27</v>
      </c>
      <c r="N1021" s="4">
        <v>18.21</v>
      </c>
      <c r="O1021" s="4">
        <v>14.37</v>
      </c>
      <c r="P1021" s="4">
        <f>IF('Data 1Q Ahead Without Spaces'!T1021&lt;5,0,IF('Data 1Q Ahead Without Spaces'!T1021&lt;8,1,IF('Data 1Q Ahead Without Spaces'!T1021&lt;11,2,IF('Data 1Q Ahead Without Spaces'!T1021&lt;14,3,4))))</f>
        <v>1</v>
      </c>
      <c r="Q1021" s="7">
        <v>376.02480000000003</v>
      </c>
      <c r="R1021" s="7">
        <f>VLOOKUP('Data 1Q Ahead Without Spaces'!W1021,Industry!$A$1:$B$9,2,FALSE)</f>
        <v>0</v>
      </c>
    </row>
    <row r="1022" spans="1:18" ht="64.5" customHeight="1" thickBot="1" x14ac:dyDescent="0.4">
      <c r="A1022" s="7">
        <f>IF('Data 1Q Ahead Without Spaces'!A1022='Data 1Q Ahead Without Spaces'!A1021,A1021,A1021+1)</f>
        <v>28</v>
      </c>
      <c r="B1022" s="2">
        <v>-0.39</v>
      </c>
      <c r="C1022" s="2">
        <v>0.92</v>
      </c>
      <c r="D1022" s="2">
        <v>-0.61</v>
      </c>
      <c r="E1022" s="2">
        <v>127.13</v>
      </c>
      <c r="F1022" s="2">
        <v>37.01</v>
      </c>
      <c r="G1022" s="2">
        <v>85.66</v>
      </c>
      <c r="H1022" s="2">
        <v>53</v>
      </c>
      <c r="I1022" s="2">
        <v>62.89</v>
      </c>
      <c r="J1022" s="2">
        <v>21.24</v>
      </c>
      <c r="K1022" s="2">
        <v>17.23</v>
      </c>
      <c r="L1022" s="4">
        <v>13.36</v>
      </c>
      <c r="M1022" s="7">
        <v>23.28</v>
      </c>
      <c r="N1022" s="4">
        <v>18.88</v>
      </c>
      <c r="O1022" s="4">
        <v>14.64</v>
      </c>
      <c r="P1022" s="4">
        <f>IF('Data 1Q Ahead Without Spaces'!T1022&lt;5,0,IF('Data 1Q Ahead Without Spaces'!T1022&lt;8,1,IF('Data 1Q Ahead Without Spaces'!T1022&lt;11,2,IF('Data 1Q Ahead Without Spaces'!T1022&lt;14,3,4))))</f>
        <v>1</v>
      </c>
      <c r="Q1022" s="7">
        <v>327.065</v>
      </c>
      <c r="R1022" s="7">
        <f>VLOOKUP('Data 1Q Ahead Without Spaces'!W1022,Industry!$A$1:$B$9,2,FALSE)</f>
        <v>0</v>
      </c>
    </row>
    <row r="1023" spans="1:18" ht="64.5" customHeight="1" thickBot="1" x14ac:dyDescent="0.4">
      <c r="A1023" s="7">
        <f>IF('Data 1Q Ahead Without Spaces'!A1023='Data 1Q Ahead Without Spaces'!A1022,A1022,A1022+1)</f>
        <v>28</v>
      </c>
      <c r="B1023" s="2">
        <v>-0.31</v>
      </c>
      <c r="C1023" s="2">
        <v>0.89</v>
      </c>
      <c r="D1023" s="2">
        <v>-0.49</v>
      </c>
      <c r="E1023" s="2">
        <v>125.04</v>
      </c>
      <c r="F1023" s="2">
        <v>35.590000000000003</v>
      </c>
      <c r="G1023" s="2">
        <v>84.02</v>
      </c>
      <c r="H1023" s="2">
        <v>53</v>
      </c>
      <c r="I1023" s="2">
        <v>61.78</v>
      </c>
      <c r="J1023" s="2">
        <v>21.24</v>
      </c>
      <c r="K1023" s="2">
        <v>17.12</v>
      </c>
      <c r="L1023" s="4">
        <v>13.12</v>
      </c>
      <c r="M1023" s="7">
        <v>24.05</v>
      </c>
      <c r="N1023" s="4">
        <v>19.39</v>
      </c>
      <c r="O1023" s="4">
        <v>14.86</v>
      </c>
      <c r="P1023" s="4">
        <f>IF('Data 1Q Ahead Without Spaces'!T1023&lt;5,0,IF('Data 1Q Ahead Without Spaces'!T1023&lt;8,1,IF('Data 1Q Ahead Without Spaces'!T1023&lt;11,2,IF('Data 1Q Ahead Without Spaces'!T1023&lt;14,3,4))))</f>
        <v>1</v>
      </c>
      <c r="Q1023" s="7">
        <v>390.90710000000001</v>
      </c>
      <c r="R1023" s="7">
        <f>VLOOKUP('Data 1Q Ahead Without Spaces'!W1023,Industry!$A$1:$B$9,2,FALSE)</f>
        <v>0</v>
      </c>
    </row>
    <row r="1024" spans="1:18" ht="64.5" customHeight="1" thickBot="1" x14ac:dyDescent="0.4">
      <c r="A1024" s="7">
        <f>IF('Data 1Q Ahead Without Spaces'!A1024='Data 1Q Ahead Without Spaces'!A1023,A1023,A1023+1)</f>
        <v>28</v>
      </c>
      <c r="B1024" s="2">
        <v>-0.31</v>
      </c>
      <c r="C1024" s="2">
        <v>0.86</v>
      </c>
      <c r="D1024" s="2">
        <v>-0.48</v>
      </c>
      <c r="E1024" s="2">
        <v>112.24</v>
      </c>
      <c r="F1024" s="2">
        <v>21.86</v>
      </c>
      <c r="G1024" s="2">
        <v>62.26</v>
      </c>
      <c r="H1024" s="2">
        <v>42</v>
      </c>
      <c r="I1024" s="2">
        <v>62.34</v>
      </c>
      <c r="J1024" s="2">
        <v>21.69</v>
      </c>
      <c r="K1024" s="2">
        <v>17.54</v>
      </c>
      <c r="L1024" s="4">
        <v>13.52</v>
      </c>
      <c r="M1024" s="7">
        <v>23.7</v>
      </c>
      <c r="N1024" s="4">
        <v>19.16</v>
      </c>
      <c r="O1024" s="4">
        <v>14.77</v>
      </c>
      <c r="P1024" s="4">
        <f>IF('Data 1Q Ahead Without Spaces'!T1024&lt;5,0,IF('Data 1Q Ahead Without Spaces'!T1024&lt;8,1,IF('Data 1Q Ahead Without Spaces'!T1024&lt;11,2,IF('Data 1Q Ahead Without Spaces'!T1024&lt;14,3,4))))</f>
        <v>1</v>
      </c>
      <c r="Q1024" s="7">
        <v>563.84400000000005</v>
      </c>
      <c r="R1024" s="7">
        <f>VLOOKUP('Data 1Q Ahead Without Spaces'!W1024,Industry!$A$1:$B$9,2,FALSE)</f>
        <v>0</v>
      </c>
    </row>
    <row r="1025" spans="1:18" ht="64.5" customHeight="1" thickBot="1" x14ac:dyDescent="0.4">
      <c r="A1025" s="7">
        <f>IF('Data 1Q Ahead Without Spaces'!A1025='Data 1Q Ahead Without Spaces'!A1024,A1024,A1024+1)</f>
        <v>28</v>
      </c>
      <c r="B1025" s="2">
        <v>-0.34</v>
      </c>
      <c r="C1025" s="2">
        <v>0.91</v>
      </c>
      <c r="D1025" s="2">
        <v>-0.54</v>
      </c>
      <c r="E1025" s="2">
        <v>95.98</v>
      </c>
      <c r="F1025" s="2">
        <v>27.21</v>
      </c>
      <c r="G1025" s="2">
        <v>54.64</v>
      </c>
      <c r="H1025" s="2">
        <v>53</v>
      </c>
      <c r="I1025" s="2">
        <v>64.760000000000005</v>
      </c>
      <c r="J1025" s="2">
        <v>20.68</v>
      </c>
      <c r="K1025" s="2">
        <v>16.87</v>
      </c>
      <c r="L1025" s="4">
        <v>13.39</v>
      </c>
      <c r="M1025" s="7">
        <v>22.58</v>
      </c>
      <c r="N1025" s="4">
        <v>18.420000000000002</v>
      </c>
      <c r="O1025" s="4">
        <v>14.62</v>
      </c>
      <c r="P1025" s="4">
        <f>IF('Data 1Q Ahead Without Spaces'!T1025&lt;5,0,IF('Data 1Q Ahead Without Spaces'!T1025&lt;8,1,IF('Data 1Q Ahead Without Spaces'!T1025&lt;11,2,IF('Data 1Q Ahead Without Spaces'!T1025&lt;14,3,4))))</f>
        <v>1</v>
      </c>
      <c r="Q1025" s="7">
        <v>631.90710000000001</v>
      </c>
      <c r="R1025" s="7">
        <f>VLOOKUP('Data 1Q Ahead Without Spaces'!W1025,Industry!$A$1:$B$9,2,FALSE)</f>
        <v>0</v>
      </c>
    </row>
    <row r="1026" spans="1:18" ht="64.5" customHeight="1" thickBot="1" x14ac:dyDescent="0.4">
      <c r="A1026" s="7">
        <f>IF('Data 1Q Ahead Without Spaces'!A1026='Data 1Q Ahead Without Spaces'!A1025,A1025,A1025+1)</f>
        <v>28</v>
      </c>
      <c r="B1026" s="2">
        <v>-0.23</v>
      </c>
      <c r="C1026" s="2">
        <v>1.5</v>
      </c>
      <c r="D1026" s="2">
        <v>-0.37</v>
      </c>
      <c r="E1026" s="2">
        <v>55.75</v>
      </c>
      <c r="F1026" s="2">
        <v>31.32</v>
      </c>
      <c r="G1026" s="2">
        <v>36.14</v>
      </c>
      <c r="H1026" s="2">
        <v>116</v>
      </c>
      <c r="I1026" s="2">
        <v>58.85</v>
      </c>
      <c r="J1026" s="2">
        <v>34.58</v>
      </c>
      <c r="K1026" s="2">
        <v>25.33</v>
      </c>
      <c r="L1026" s="4">
        <v>20.350000000000001</v>
      </c>
      <c r="M1026" s="7">
        <v>36.53</v>
      </c>
      <c r="N1026" s="4">
        <v>26.76</v>
      </c>
      <c r="O1026" s="4">
        <v>21.5</v>
      </c>
      <c r="P1026" s="4">
        <f>IF('Data 1Q Ahead Without Spaces'!T1026&lt;5,0,IF('Data 1Q Ahead Without Spaces'!T1026&lt;8,1,IF('Data 1Q Ahead Without Spaces'!T1026&lt;11,2,IF('Data 1Q Ahead Without Spaces'!T1026&lt;14,3,4))))</f>
        <v>1</v>
      </c>
      <c r="Q1026" s="7">
        <v>464.48809999999997</v>
      </c>
      <c r="R1026" s="7">
        <f>VLOOKUP('Data 1Q Ahead Without Spaces'!W1026,Industry!$A$1:$B$9,2,FALSE)</f>
        <v>0</v>
      </c>
    </row>
    <row r="1027" spans="1:18" ht="64.5" customHeight="1" thickBot="1" x14ac:dyDescent="0.4">
      <c r="A1027" s="7">
        <f>IF('Data 1Q Ahead Without Spaces'!A1027='Data 1Q Ahead Without Spaces'!A1026,A1026,A1026+1)</f>
        <v>28</v>
      </c>
      <c r="B1027" s="2">
        <v>-0.38</v>
      </c>
      <c r="C1027" s="2">
        <v>1.62</v>
      </c>
      <c r="D1027" s="2">
        <v>-0.61</v>
      </c>
      <c r="E1027" s="2">
        <v>51.15</v>
      </c>
      <c r="F1027" s="2">
        <v>22.62</v>
      </c>
      <c r="G1027" s="2">
        <v>34.119999999999997</v>
      </c>
      <c r="H1027" s="2">
        <v>126</v>
      </c>
      <c r="I1027" s="2">
        <v>60.14</v>
      </c>
      <c r="J1027" s="2">
        <v>32.33</v>
      </c>
      <c r="K1027" s="2">
        <v>23.67</v>
      </c>
      <c r="L1027" s="4">
        <v>19.440000000000001</v>
      </c>
      <c r="M1027" s="7">
        <v>36.58</v>
      </c>
      <c r="N1027" s="4">
        <v>26.78</v>
      </c>
      <c r="O1027" s="4">
        <v>22</v>
      </c>
      <c r="P1027" s="4">
        <f>IF('Data 1Q Ahead Without Spaces'!T1027&lt;5,0,IF('Data 1Q Ahead Without Spaces'!T1027&lt;8,1,IF('Data 1Q Ahead Without Spaces'!T1027&lt;11,2,IF('Data 1Q Ahead Without Spaces'!T1027&lt;14,3,4))))</f>
        <v>1</v>
      </c>
      <c r="Q1027" s="7">
        <v>637.61829999999998</v>
      </c>
      <c r="R1027" s="7">
        <f>VLOOKUP('Data 1Q Ahead Without Spaces'!W1027,Industry!$A$1:$B$9,2,FALSE)</f>
        <v>0</v>
      </c>
    </row>
    <row r="1028" spans="1:18" ht="64.5" customHeight="1" thickBot="1" x14ac:dyDescent="0.4">
      <c r="A1028" s="7">
        <f>IF('Data 1Q Ahead Without Spaces'!A1028='Data 1Q Ahead Without Spaces'!A1027,A1027,A1027+1)</f>
        <v>28</v>
      </c>
      <c r="B1028" s="2">
        <v>0.17</v>
      </c>
      <c r="C1028" s="2">
        <v>1.82</v>
      </c>
      <c r="D1028" s="2">
        <v>0.28000000000000003</v>
      </c>
      <c r="E1028" s="2">
        <v>22.03</v>
      </c>
      <c r="F1028" s="2">
        <v>14.07</v>
      </c>
      <c r="G1028" s="2">
        <v>12.35</v>
      </c>
      <c r="H1028" s="2">
        <v>208</v>
      </c>
      <c r="I1028" s="2">
        <v>58.85</v>
      </c>
      <c r="J1028" s="2">
        <v>35.08</v>
      </c>
      <c r="K1028" s="2">
        <v>24.9</v>
      </c>
      <c r="L1028" s="4">
        <v>20.65</v>
      </c>
      <c r="M1028" s="7">
        <v>40.869999999999997</v>
      </c>
      <c r="N1028" s="4">
        <v>29.01</v>
      </c>
      <c r="O1028" s="4">
        <v>24.05</v>
      </c>
      <c r="P1028" s="4">
        <f>IF('Data 1Q Ahead Without Spaces'!T1028&lt;5,0,IF('Data 1Q Ahead Without Spaces'!T1028&lt;8,1,IF('Data 1Q Ahead Without Spaces'!T1028&lt;11,2,IF('Data 1Q Ahead Without Spaces'!T1028&lt;14,3,4))))</f>
        <v>1</v>
      </c>
      <c r="Q1028" s="7">
        <v>499.54969999999997</v>
      </c>
      <c r="R1028" s="7">
        <f>VLOOKUP('Data 1Q Ahead Without Spaces'!W1028,Industry!$A$1:$B$9,2,FALSE)</f>
        <v>0</v>
      </c>
    </row>
    <row r="1029" spans="1:18" ht="64.5" customHeight="1" thickBot="1" x14ac:dyDescent="0.4">
      <c r="A1029" s="7">
        <f>IF('Data 1Q Ahead Without Spaces'!A1029='Data 1Q Ahead Without Spaces'!A1028,A1028,A1028+1)</f>
        <v>28</v>
      </c>
      <c r="B1029" s="2">
        <v>0.27</v>
      </c>
      <c r="C1029" s="2">
        <v>2.31</v>
      </c>
      <c r="D1029" s="2">
        <v>0.45</v>
      </c>
      <c r="E1029" s="2">
        <v>17.3</v>
      </c>
      <c r="F1029" s="2">
        <v>4.5</v>
      </c>
      <c r="G1029" s="2">
        <v>7.05</v>
      </c>
      <c r="H1029" s="2">
        <v>187</v>
      </c>
      <c r="I1029" s="2">
        <v>56.68</v>
      </c>
      <c r="J1029" s="2">
        <v>38.64</v>
      </c>
      <c r="K1029" s="2">
        <v>26.47</v>
      </c>
      <c r="L1029" s="4">
        <v>21.9</v>
      </c>
      <c r="M1029" s="7">
        <v>45.96</v>
      </c>
      <c r="N1029" s="4">
        <v>31.49</v>
      </c>
      <c r="O1029" s="4">
        <v>26.05</v>
      </c>
      <c r="P1029" s="4">
        <f>IF('Data 1Q Ahead Without Spaces'!T1029&lt;5,0,IF('Data 1Q Ahead Without Spaces'!T1029&lt;8,1,IF('Data 1Q Ahead Without Spaces'!T1029&lt;11,2,IF('Data 1Q Ahead Without Spaces'!T1029&lt;14,3,4))))</f>
        <v>1</v>
      </c>
      <c r="Q1029" s="7">
        <v>502.05430000000001</v>
      </c>
      <c r="R1029" s="7">
        <f>VLOOKUP('Data 1Q Ahead Without Spaces'!W1029,Industry!$A$1:$B$9,2,FALSE)</f>
        <v>0</v>
      </c>
    </row>
    <row r="1030" spans="1:18" ht="64.5" customHeight="1" thickBot="1" x14ac:dyDescent="0.4">
      <c r="A1030" s="7">
        <f>IF('Data 1Q Ahead Without Spaces'!A1030='Data 1Q Ahead Without Spaces'!A1029,A1029,A1029+1)</f>
        <v>29</v>
      </c>
      <c r="B1030" s="2">
        <v>0.96</v>
      </c>
      <c r="C1030" s="2">
        <v>1.41</v>
      </c>
      <c r="D1030" s="2">
        <v>1.05</v>
      </c>
      <c r="E1030" s="2">
        <v>3.71</v>
      </c>
      <c r="F1030" s="2">
        <v>3.08</v>
      </c>
      <c r="G1030" s="2">
        <v>3.32</v>
      </c>
      <c r="H1030" s="2">
        <v>1120</v>
      </c>
      <c r="I1030" s="2">
        <v>30.22</v>
      </c>
      <c r="J1030" s="2">
        <v>52.66</v>
      </c>
      <c r="K1030" s="2">
        <v>31.96</v>
      </c>
      <c r="L1030" s="4">
        <v>18.38</v>
      </c>
      <c r="M1030" s="7">
        <v>64.77</v>
      </c>
      <c r="N1030" s="4">
        <v>39.31</v>
      </c>
      <c r="O1030" s="4">
        <v>22.61</v>
      </c>
      <c r="P1030" s="4">
        <f>IF('Data 1Q Ahead Without Spaces'!T1030&lt;5,0,IF('Data 1Q Ahead Without Spaces'!T1030&lt;8,1,IF('Data 1Q Ahead Without Spaces'!T1030&lt;11,2,IF('Data 1Q Ahead Without Spaces'!T1030&lt;14,3,4))))</f>
        <v>2</v>
      </c>
      <c r="Q1030" s="7">
        <v>125837.12880000001</v>
      </c>
      <c r="R1030" s="7">
        <f>VLOOKUP('Data 1Q Ahead Without Spaces'!W1030,Industry!$A$1:$B$9,2,FALSE)</f>
        <v>1</v>
      </c>
    </row>
    <row r="1031" spans="1:18" ht="64.5" customHeight="1" thickBot="1" x14ac:dyDescent="0.4">
      <c r="A1031" s="7">
        <f>IF('Data 1Q Ahead Without Spaces'!A1031='Data 1Q Ahead Without Spaces'!A1030,A1030,A1030+1)</f>
        <v>29</v>
      </c>
      <c r="B1031" s="2">
        <v>1.1599999999999999</v>
      </c>
      <c r="C1031" s="2">
        <v>1.52</v>
      </c>
      <c r="D1031" s="2">
        <v>1.27</v>
      </c>
      <c r="E1031" s="2">
        <v>16.510000000000002</v>
      </c>
      <c r="F1031" s="2">
        <v>15.25</v>
      </c>
      <c r="G1031" s="2">
        <v>15.06</v>
      </c>
      <c r="H1031" s="2">
        <v>281</v>
      </c>
      <c r="I1031" s="2">
        <v>31.69</v>
      </c>
      <c r="J1031" s="2">
        <v>49.02</v>
      </c>
      <c r="K1031" s="2">
        <v>29.22</v>
      </c>
      <c r="L1031" s="4">
        <v>17.82</v>
      </c>
      <c r="M1031" s="7">
        <v>67.77</v>
      </c>
      <c r="N1031" s="4">
        <v>40.39</v>
      </c>
      <c r="O1031" s="4">
        <v>24.63</v>
      </c>
      <c r="P1031" s="4">
        <f>IF('Data 1Q Ahead Without Spaces'!T1031&lt;5,0,IF('Data 1Q Ahead Without Spaces'!T1031&lt;8,1,IF('Data 1Q Ahead Without Spaces'!T1031&lt;11,2,IF('Data 1Q Ahead Without Spaces'!T1031&lt;14,3,4))))</f>
        <v>2</v>
      </c>
      <c r="Q1031" s="7">
        <v>135299.84570000001</v>
      </c>
      <c r="R1031" s="7">
        <f>VLOOKUP('Data 1Q Ahead Without Spaces'!W1031,Industry!$A$1:$B$9,2,FALSE)</f>
        <v>1</v>
      </c>
    </row>
    <row r="1032" spans="1:18" ht="64.5" customHeight="1" thickBot="1" x14ac:dyDescent="0.4">
      <c r="A1032" s="7">
        <f>IF('Data 1Q Ahead Without Spaces'!A1032='Data 1Q Ahead Without Spaces'!A1031,A1031,A1031+1)</f>
        <v>29</v>
      </c>
      <c r="B1032" s="2">
        <v>1.05</v>
      </c>
      <c r="C1032" s="2">
        <v>1.66</v>
      </c>
      <c r="D1032" s="2">
        <v>1.1499999999999999</v>
      </c>
      <c r="E1032" s="2">
        <v>15.48</v>
      </c>
      <c r="F1032" s="2">
        <v>13.8</v>
      </c>
      <c r="G1032" s="2">
        <v>14.2</v>
      </c>
      <c r="H1032" s="2">
        <v>320</v>
      </c>
      <c r="I1032" s="2">
        <v>30.86</v>
      </c>
      <c r="J1032" s="2">
        <v>50.05</v>
      </c>
      <c r="K1032" s="2">
        <v>28.92</v>
      </c>
      <c r="L1032" s="4">
        <v>17.59</v>
      </c>
      <c r="M1032" s="7">
        <v>73.099999999999994</v>
      </c>
      <c r="N1032" s="4">
        <v>42.23</v>
      </c>
      <c r="O1032" s="4">
        <v>25.69</v>
      </c>
      <c r="P1032" s="4">
        <f>IF('Data 1Q Ahead Without Spaces'!T1032&lt;5,0,IF('Data 1Q Ahead Without Spaces'!T1032&lt;8,1,IF('Data 1Q Ahead Without Spaces'!T1032&lt;11,2,IF('Data 1Q Ahead Without Spaces'!T1032&lt;14,3,4))))</f>
        <v>2</v>
      </c>
      <c r="Q1032" s="7">
        <v>134163.7009</v>
      </c>
      <c r="R1032" s="7">
        <f>VLOOKUP('Data 1Q Ahead Without Spaces'!W1032,Industry!$A$1:$B$9,2,FALSE)</f>
        <v>1</v>
      </c>
    </row>
    <row r="1033" spans="1:18" ht="64.5" customHeight="1" thickBot="1" x14ac:dyDescent="0.4">
      <c r="A1033" s="7">
        <f>IF('Data 1Q Ahead Without Spaces'!A1033='Data 1Q Ahead Without Spaces'!A1032,A1032,A1032+1)</f>
        <v>29</v>
      </c>
      <c r="B1033" s="2">
        <v>0.99</v>
      </c>
      <c r="C1033" s="2">
        <v>1.45</v>
      </c>
      <c r="D1033" s="2">
        <v>1.08</v>
      </c>
      <c r="E1033" s="2">
        <v>16.36</v>
      </c>
      <c r="F1033" s="2">
        <v>14.41</v>
      </c>
      <c r="G1033" s="2">
        <v>15.03</v>
      </c>
      <c r="H1033" s="2">
        <v>306</v>
      </c>
      <c r="I1033" s="2">
        <v>32.53</v>
      </c>
      <c r="J1033" s="2">
        <v>49.15</v>
      </c>
      <c r="K1033" s="2">
        <v>30.07</v>
      </c>
      <c r="L1033" s="4">
        <v>18.05</v>
      </c>
      <c r="M1033" s="7">
        <v>63.43</v>
      </c>
      <c r="N1033" s="4">
        <v>38.81</v>
      </c>
      <c r="O1033" s="4">
        <v>23.3</v>
      </c>
      <c r="P1033" s="4">
        <f>IF('Data 1Q Ahead Without Spaces'!T1033&lt;5,0,IF('Data 1Q Ahead Without Spaces'!T1033&lt;8,1,IF('Data 1Q Ahead Without Spaces'!T1033&lt;11,2,IF('Data 1Q Ahead Without Spaces'!T1033&lt;14,3,4))))</f>
        <v>2</v>
      </c>
      <c r="Q1033" s="7">
        <v>153334.03700000001</v>
      </c>
      <c r="R1033" s="7">
        <f>VLOOKUP('Data 1Q Ahead Without Spaces'!W1033,Industry!$A$1:$B$9,2,FALSE)</f>
        <v>1</v>
      </c>
    </row>
    <row r="1034" spans="1:18" ht="64.5" customHeight="1" thickBot="1" x14ac:dyDescent="0.4">
      <c r="A1034" s="7">
        <f>IF('Data 1Q Ahead Without Spaces'!A1034='Data 1Q Ahead Without Spaces'!A1033,A1033,A1033+1)</f>
        <v>29</v>
      </c>
      <c r="B1034" s="2">
        <v>0.94</v>
      </c>
      <c r="C1034" s="2">
        <v>1.39</v>
      </c>
      <c r="D1034" s="2">
        <v>1.03</v>
      </c>
      <c r="E1034" s="2">
        <v>6.79</v>
      </c>
      <c r="F1034" s="2">
        <v>5.68</v>
      </c>
      <c r="G1034" s="2">
        <v>6.09</v>
      </c>
      <c r="H1034" s="2">
        <v>649</v>
      </c>
      <c r="I1034" s="2">
        <v>33.08</v>
      </c>
      <c r="J1034" s="2">
        <v>44.84</v>
      </c>
      <c r="K1034" s="2">
        <v>27.93</v>
      </c>
      <c r="L1034" s="4">
        <v>16.55</v>
      </c>
      <c r="M1034" s="7">
        <v>60.57</v>
      </c>
      <c r="N1034" s="4">
        <v>37.72</v>
      </c>
      <c r="O1034" s="4">
        <v>22.36</v>
      </c>
      <c r="P1034" s="4">
        <f>IF('Data 1Q Ahead Without Spaces'!T1034&lt;5,0,IF('Data 1Q Ahead Without Spaces'!T1034&lt;8,1,IF('Data 1Q Ahead Without Spaces'!T1034&lt;11,2,IF('Data 1Q Ahead Without Spaces'!T1034&lt;14,3,4))))</f>
        <v>2</v>
      </c>
      <c r="Q1034" s="7">
        <v>155736.2359</v>
      </c>
      <c r="R1034" s="7">
        <f>VLOOKUP('Data 1Q Ahead Without Spaces'!W1034,Industry!$A$1:$B$9,2,FALSE)</f>
        <v>1</v>
      </c>
    </row>
    <row r="1035" spans="1:18" ht="64.5" customHeight="1" thickBot="1" x14ac:dyDescent="0.4">
      <c r="A1035" s="7">
        <f>IF('Data 1Q Ahead Without Spaces'!A1035='Data 1Q Ahead Without Spaces'!A1034,A1034,A1034+1)</f>
        <v>29</v>
      </c>
      <c r="B1035" s="2">
        <v>0.98</v>
      </c>
      <c r="C1035" s="2">
        <v>1.44</v>
      </c>
      <c r="D1035" s="2">
        <v>1.06</v>
      </c>
      <c r="E1035" s="2">
        <v>30.27</v>
      </c>
      <c r="F1035" s="2">
        <v>28.14</v>
      </c>
      <c r="G1035" s="2">
        <v>28.42</v>
      </c>
      <c r="H1035" s="2">
        <v>119</v>
      </c>
      <c r="I1035" s="2">
        <v>37.18</v>
      </c>
      <c r="J1035" s="2">
        <v>35.56</v>
      </c>
      <c r="K1035" s="2">
        <v>23.77</v>
      </c>
      <c r="L1035" s="4">
        <v>14.51</v>
      </c>
      <c r="M1035" s="7">
        <v>49.59</v>
      </c>
      <c r="N1035" s="4">
        <v>33.15</v>
      </c>
      <c r="O1035" s="4">
        <v>20.239999999999998</v>
      </c>
      <c r="P1035" s="4">
        <f>IF('Data 1Q Ahead Without Spaces'!T1035&lt;5,0,IF('Data 1Q Ahead Without Spaces'!T1035&lt;8,1,IF('Data 1Q Ahead Without Spaces'!T1035&lt;11,2,IF('Data 1Q Ahead Without Spaces'!T1035&lt;14,3,4))))</f>
        <v>2</v>
      </c>
      <c r="Q1035" s="7">
        <v>153508.2476</v>
      </c>
      <c r="R1035" s="7">
        <f>VLOOKUP('Data 1Q Ahead Without Spaces'!W1035,Industry!$A$1:$B$9,2,FALSE)</f>
        <v>1</v>
      </c>
    </row>
    <row r="1036" spans="1:18" ht="64.5" customHeight="1" thickBot="1" x14ac:dyDescent="0.4">
      <c r="A1036" s="7">
        <f>IF('Data 1Q Ahead Without Spaces'!A1036='Data 1Q Ahead Without Spaces'!A1035,A1035,A1035+1)</f>
        <v>29</v>
      </c>
      <c r="B1036" s="2">
        <v>0.93</v>
      </c>
      <c r="C1036" s="2">
        <v>1.41</v>
      </c>
      <c r="D1036" s="2">
        <v>1</v>
      </c>
      <c r="E1036" s="2">
        <v>62.02</v>
      </c>
      <c r="F1036" s="2">
        <v>56.27</v>
      </c>
      <c r="G1036" s="2">
        <v>58.03</v>
      </c>
      <c r="H1036" s="2">
        <v>59</v>
      </c>
      <c r="I1036" s="2">
        <v>38.22</v>
      </c>
      <c r="J1036" s="2">
        <v>29.39</v>
      </c>
      <c r="K1036" s="2">
        <v>20.46</v>
      </c>
      <c r="L1036" s="4">
        <v>12.27</v>
      </c>
      <c r="M1036" s="7">
        <v>43.65</v>
      </c>
      <c r="N1036" s="4">
        <v>30.39</v>
      </c>
      <c r="O1036" s="4">
        <v>18.22</v>
      </c>
      <c r="P1036" s="4">
        <f>IF('Data 1Q Ahead Without Spaces'!T1036&lt;5,0,IF('Data 1Q Ahead Without Spaces'!T1036&lt;8,1,IF('Data 1Q Ahead Without Spaces'!T1036&lt;11,2,IF('Data 1Q Ahead Without Spaces'!T1036&lt;14,3,4))))</f>
        <v>2</v>
      </c>
      <c r="Q1036" s="7">
        <v>160413.67079999999</v>
      </c>
      <c r="R1036" s="7">
        <f>VLOOKUP('Data 1Q Ahead Without Spaces'!W1036,Industry!$A$1:$B$9,2,FALSE)</f>
        <v>1</v>
      </c>
    </row>
    <row r="1037" spans="1:18" ht="28.5" customHeight="1" thickBot="1" x14ac:dyDescent="0.4">
      <c r="A1037" s="7">
        <f>IF('Data 1Q Ahead Without Spaces'!A1037='Data 1Q Ahead Without Spaces'!A1036,A1036,A1036+1)</f>
        <v>29</v>
      </c>
      <c r="B1037" s="2">
        <v>0.27</v>
      </c>
      <c r="C1037" s="2">
        <v>0.67</v>
      </c>
      <c r="D1037" s="2">
        <v>0.28999999999999998</v>
      </c>
      <c r="E1037" s="2">
        <v>4.8899999999999997</v>
      </c>
      <c r="F1037" s="2">
        <v>4.1399999999999997</v>
      </c>
      <c r="G1037" s="2">
        <v>4.53</v>
      </c>
      <c r="H1037" s="2">
        <v>621</v>
      </c>
      <c r="I1037" s="2">
        <v>38</v>
      </c>
      <c r="J1037" s="2">
        <v>18.72</v>
      </c>
      <c r="K1037" s="2">
        <v>15.42</v>
      </c>
      <c r="L1037" s="4">
        <v>7.11</v>
      </c>
      <c r="M1037" s="7">
        <v>21.42</v>
      </c>
      <c r="N1037" s="4">
        <v>17.64</v>
      </c>
      <c r="O1037" s="4">
        <v>8.14</v>
      </c>
      <c r="P1037" s="4">
        <f>IF('Data 1Q Ahead Without Spaces'!T1037&lt;5,0,IF('Data 1Q Ahead Without Spaces'!T1037&lt;8,1,IF('Data 1Q Ahead Without Spaces'!T1037&lt;11,2,IF('Data 1Q Ahead Without Spaces'!T1037&lt;14,3,4))))</f>
        <v>2</v>
      </c>
      <c r="Q1037" s="7">
        <v>179971.4852</v>
      </c>
      <c r="R1037" s="7">
        <f>VLOOKUP('Data 1Q Ahead Without Spaces'!W1037,Industry!$A$1:$B$9,2,FALSE)</f>
        <v>1</v>
      </c>
    </row>
    <row r="1038" spans="1:18" ht="28.5" customHeight="1" thickBot="1" x14ac:dyDescent="0.4">
      <c r="A1038" s="7">
        <f>IF('Data 1Q Ahead Without Spaces'!A1038='Data 1Q Ahead Without Spaces'!A1037,A1037,A1037+1)</f>
        <v>29</v>
      </c>
      <c r="B1038" s="2">
        <v>0.24</v>
      </c>
      <c r="C1038" s="2">
        <v>0.97</v>
      </c>
      <c r="D1038" s="2">
        <v>0.25</v>
      </c>
      <c r="E1038" s="2">
        <v>22.51</v>
      </c>
      <c r="F1038" s="2">
        <v>21.25</v>
      </c>
      <c r="G1038" s="2">
        <v>21.47</v>
      </c>
      <c r="H1038" s="2">
        <v>59</v>
      </c>
      <c r="I1038" s="2">
        <v>32.71</v>
      </c>
      <c r="J1038" s="2">
        <v>26.59</v>
      </c>
      <c r="K1038" s="2">
        <v>17.57</v>
      </c>
      <c r="L1038" s="4">
        <v>8.6999999999999993</v>
      </c>
      <c r="M1038" s="7">
        <v>51.32</v>
      </c>
      <c r="N1038" s="4">
        <v>33.909999999999997</v>
      </c>
      <c r="O1038" s="4">
        <v>16.79</v>
      </c>
      <c r="P1038" s="4">
        <f>IF('Data 1Q Ahead Without Spaces'!T1038&lt;5,0,IF('Data 1Q Ahead Without Spaces'!T1038&lt;8,1,IF('Data 1Q Ahead Without Spaces'!T1038&lt;11,2,IF('Data 1Q Ahead Without Spaces'!T1038&lt;14,3,4))))</f>
        <v>2</v>
      </c>
      <c r="Q1038" s="7">
        <v>147636.7886</v>
      </c>
      <c r="R1038" s="7">
        <f>VLOOKUP('Data 1Q Ahead Without Spaces'!W1038,Industry!$A$1:$B$9,2,FALSE)</f>
        <v>1</v>
      </c>
    </row>
    <row r="1039" spans="1:18" ht="28.5" customHeight="1" thickBot="1" x14ac:dyDescent="0.4">
      <c r="A1039" s="7">
        <f>IF('Data 1Q Ahead Without Spaces'!A1039='Data 1Q Ahead Without Spaces'!A1038,A1038,A1038+1)</f>
        <v>29</v>
      </c>
      <c r="B1039" s="2">
        <v>0.11</v>
      </c>
      <c r="C1039" s="2">
        <v>1.26</v>
      </c>
      <c r="D1039" s="2">
        <v>0.11</v>
      </c>
      <c r="E1039" s="2">
        <v>47.33</v>
      </c>
      <c r="F1039" s="2">
        <v>44.74</v>
      </c>
      <c r="G1039" s="2">
        <v>45.48</v>
      </c>
      <c r="H1039" s="2">
        <v>27</v>
      </c>
      <c r="I1039" s="2">
        <v>33.33</v>
      </c>
      <c r="J1039" s="2">
        <v>20.53</v>
      </c>
      <c r="K1039" s="2">
        <v>14.01</v>
      </c>
      <c r="L1039" s="4">
        <v>6.84</v>
      </c>
      <c r="M1039" s="7">
        <v>46.55</v>
      </c>
      <c r="N1039" s="4">
        <v>31.76</v>
      </c>
      <c r="O1039" s="4">
        <v>15.51</v>
      </c>
      <c r="P1039" s="4">
        <f>IF('Data 1Q Ahead Without Spaces'!T1039&lt;5,0,IF('Data 1Q Ahead Without Spaces'!T1039&lt;8,1,IF('Data 1Q Ahead Without Spaces'!T1039&lt;11,2,IF('Data 1Q Ahead Without Spaces'!T1039&lt;14,3,4))))</f>
        <v>2</v>
      </c>
      <c r="Q1039" s="7">
        <v>146408.14430000001</v>
      </c>
      <c r="R1039" s="7">
        <f>VLOOKUP('Data 1Q Ahead Without Spaces'!W1039,Industry!$A$1:$B$9,2,FALSE)</f>
        <v>1</v>
      </c>
    </row>
    <row r="1040" spans="1:18" ht="28.5" customHeight="1" thickBot="1" x14ac:dyDescent="0.4">
      <c r="A1040" s="7">
        <f>IF('Data 1Q Ahead Without Spaces'!A1040='Data 1Q Ahead Without Spaces'!A1039,A1039,A1039+1)</f>
        <v>29</v>
      </c>
      <c r="B1040" s="2">
        <v>-0.02</v>
      </c>
      <c r="C1040" s="2">
        <v>1.03</v>
      </c>
      <c r="D1040" s="2">
        <v>-0.02</v>
      </c>
      <c r="E1040" s="2">
        <v>74.2</v>
      </c>
      <c r="F1040" s="2">
        <v>62.47</v>
      </c>
      <c r="G1040" s="2">
        <v>70.33</v>
      </c>
      <c r="H1040" s="2">
        <v>15</v>
      </c>
      <c r="I1040" s="2">
        <v>32.729999999999997</v>
      </c>
      <c r="J1040" s="2">
        <v>12.62</v>
      </c>
      <c r="K1040" s="2">
        <v>10.09</v>
      </c>
      <c r="L1040" s="4">
        <v>4.13</v>
      </c>
      <c r="M1040" s="7">
        <v>25.07</v>
      </c>
      <c r="N1040" s="4">
        <v>20.05</v>
      </c>
      <c r="O1040" s="4">
        <v>8.2100000000000009</v>
      </c>
      <c r="P1040" s="4">
        <f>IF('Data 1Q Ahead Without Spaces'!T1040&lt;5,0,IF('Data 1Q Ahead Without Spaces'!T1040&lt;8,1,IF('Data 1Q Ahead Without Spaces'!T1040&lt;11,2,IF('Data 1Q Ahead Without Spaces'!T1040&lt;14,3,4))))</f>
        <v>2</v>
      </c>
      <c r="Q1040" s="7">
        <v>159298.20970000001</v>
      </c>
      <c r="R1040" s="7">
        <f>VLOOKUP('Data 1Q Ahead Without Spaces'!W1040,Industry!$A$1:$B$9,2,FALSE)</f>
        <v>1</v>
      </c>
    </row>
    <row r="1041" spans="1:18" ht="28.5" customHeight="1" thickBot="1" x14ac:dyDescent="0.4">
      <c r="A1041" s="7">
        <f>IF('Data 1Q Ahead Without Spaces'!A1041='Data 1Q Ahead Without Spaces'!A1040,A1040,A1040+1)</f>
        <v>29</v>
      </c>
      <c r="B1041" s="2">
        <v>0.46</v>
      </c>
      <c r="C1041" s="2">
        <v>0.56999999999999995</v>
      </c>
      <c r="D1041" s="2">
        <v>0.48</v>
      </c>
      <c r="E1041" s="2">
        <v>78.44</v>
      </c>
      <c r="F1041" s="2">
        <v>76.22</v>
      </c>
      <c r="G1041" s="2">
        <v>75.61</v>
      </c>
      <c r="H1041" s="2">
        <v>18</v>
      </c>
      <c r="I1041" s="2">
        <v>18.87</v>
      </c>
      <c r="J1041" s="2">
        <v>15.28</v>
      </c>
      <c r="K1041" s="2">
        <v>9.07</v>
      </c>
      <c r="L1041" s="4">
        <v>2.88</v>
      </c>
      <c r="M1041" s="7">
        <v>68.38</v>
      </c>
      <c r="N1041" s="4">
        <v>40.61</v>
      </c>
      <c r="O1041" s="4">
        <v>12.9</v>
      </c>
      <c r="P1041" s="4">
        <f>IF('Data 1Q Ahead Without Spaces'!T1041&lt;5,0,IF('Data 1Q Ahead Without Spaces'!T1041&lt;8,1,IF('Data 1Q Ahead Without Spaces'!T1041&lt;11,2,IF('Data 1Q Ahead Without Spaces'!T1041&lt;14,3,4))))</f>
        <v>2</v>
      </c>
      <c r="Q1041" s="7">
        <v>42344.316200000001</v>
      </c>
      <c r="R1041" s="7">
        <f>VLOOKUP('Data 1Q Ahead Without Spaces'!W1041,Industry!$A$1:$B$9,2,FALSE)</f>
        <v>1</v>
      </c>
    </row>
    <row r="1042" spans="1:18" ht="28.5" customHeight="1" thickBot="1" x14ac:dyDescent="0.4">
      <c r="A1042" s="7">
        <f>IF('Data 1Q Ahead Without Spaces'!A1042='Data 1Q Ahead Without Spaces'!A1041,A1041,A1041+1)</f>
        <v>29</v>
      </c>
      <c r="B1042" s="2">
        <v>-0.01</v>
      </c>
      <c r="C1042" s="2">
        <v>0.18</v>
      </c>
      <c r="D1042" s="2">
        <v>-0.01</v>
      </c>
      <c r="E1042" s="2">
        <v>55.92</v>
      </c>
      <c r="F1042" s="2">
        <v>54.08</v>
      </c>
      <c r="G1042" s="2">
        <v>53.84</v>
      </c>
      <c r="H1042" s="2">
        <v>25</v>
      </c>
      <c r="I1042" s="2">
        <v>20.21</v>
      </c>
      <c r="J1042" s="2">
        <v>14.38</v>
      </c>
      <c r="K1042" s="2">
        <v>11.87</v>
      </c>
      <c r="L1042" s="4">
        <v>2.91</v>
      </c>
      <c r="M1042" s="7">
        <v>21.18</v>
      </c>
      <c r="N1042" s="4">
        <v>17.48</v>
      </c>
      <c r="O1042" s="4">
        <v>4.28</v>
      </c>
      <c r="P1042" s="4">
        <f>IF('Data 1Q Ahead Without Spaces'!T1042&lt;5,0,IF('Data 1Q Ahead Without Spaces'!T1042&lt;8,1,IF('Data 1Q Ahead Without Spaces'!T1042&lt;11,2,IF('Data 1Q Ahead Without Spaces'!T1042&lt;14,3,4))))</f>
        <v>2</v>
      </c>
      <c r="Q1042" s="7">
        <v>40875.5625</v>
      </c>
      <c r="R1042" s="7">
        <f>VLOOKUP('Data 1Q Ahead Without Spaces'!W1042,Industry!$A$1:$B$9,2,FALSE)</f>
        <v>1</v>
      </c>
    </row>
    <row r="1043" spans="1:18" ht="28.5" customHeight="1" thickBot="1" x14ac:dyDescent="0.4">
      <c r="A1043" s="7">
        <f>IF('Data 1Q Ahead Without Spaces'!A1043='Data 1Q Ahead Without Spaces'!A1042,A1042,A1042+1)</f>
        <v>30</v>
      </c>
      <c r="B1043" s="2">
        <v>1.0900000000000001</v>
      </c>
      <c r="C1043" s="2">
        <v>2.37</v>
      </c>
      <c r="D1043" s="2">
        <v>1.94</v>
      </c>
      <c r="E1043" s="2">
        <v>7.98</v>
      </c>
      <c r="F1043" s="2">
        <v>5.6</v>
      </c>
      <c r="G1043" s="2">
        <v>4.6500000000000004</v>
      </c>
      <c r="H1043" s="2">
        <v>62</v>
      </c>
      <c r="I1043" s="2">
        <v>24.24</v>
      </c>
      <c r="J1043" s="2">
        <v>40.03</v>
      </c>
      <c r="K1043" s="2">
        <v>25.97</v>
      </c>
      <c r="L1043" s="4">
        <v>12.01</v>
      </c>
      <c r="M1043" s="7">
        <v>54.13</v>
      </c>
      <c r="N1043" s="4">
        <v>35.119999999999997</v>
      </c>
      <c r="O1043" s="4">
        <v>16.239999999999998</v>
      </c>
      <c r="P1043" s="4">
        <f>IF('Data 1Q Ahead Without Spaces'!T1043&lt;5,0,IF('Data 1Q Ahead Without Spaces'!T1043&lt;8,1,IF('Data 1Q Ahead Without Spaces'!T1043&lt;11,2,IF('Data 1Q Ahead Without Spaces'!T1043&lt;14,3,4))))</f>
        <v>1</v>
      </c>
      <c r="Q1043" s="7">
        <v>8528.2278000000006</v>
      </c>
      <c r="R1043" s="7">
        <f>VLOOKUP('Data 1Q Ahead Without Spaces'!W1043,Industry!$A$1:$B$9,2,FALSE)</f>
        <v>5</v>
      </c>
    </row>
    <row r="1044" spans="1:18" ht="28.5" customHeight="1" thickBot="1" x14ac:dyDescent="0.4">
      <c r="A1044" s="7">
        <f>IF('Data 1Q Ahead Without Spaces'!A1044='Data 1Q Ahead Without Spaces'!A1043,A1043,A1043+1)</f>
        <v>30</v>
      </c>
      <c r="B1044" s="2">
        <v>0.62</v>
      </c>
      <c r="C1044" s="2">
        <v>1.64</v>
      </c>
      <c r="D1044" s="2">
        <v>1.04</v>
      </c>
      <c r="E1044" s="2">
        <v>8.91</v>
      </c>
      <c r="F1044" s="2">
        <v>6.18</v>
      </c>
      <c r="G1044" s="2">
        <v>5.72</v>
      </c>
      <c r="H1044" s="2">
        <v>67</v>
      </c>
      <c r="I1044" s="2">
        <v>24.82</v>
      </c>
      <c r="J1044" s="2">
        <v>40.78</v>
      </c>
      <c r="K1044" s="2">
        <v>27.54</v>
      </c>
      <c r="L1044" s="4">
        <v>11.08</v>
      </c>
      <c r="M1044" s="7">
        <v>48.08</v>
      </c>
      <c r="N1044" s="4">
        <v>32.47</v>
      </c>
      <c r="O1044" s="4">
        <v>13.06</v>
      </c>
      <c r="P1044" s="4">
        <f>IF('Data 1Q Ahead Without Spaces'!T1044&lt;5,0,IF('Data 1Q Ahead Without Spaces'!T1044&lt;8,1,IF('Data 1Q Ahead Without Spaces'!T1044&lt;11,2,IF('Data 1Q Ahead Without Spaces'!T1044&lt;14,3,4))))</f>
        <v>1</v>
      </c>
      <c r="Q1044" s="7">
        <v>9627.7343999999994</v>
      </c>
      <c r="R1044" s="7">
        <f>VLOOKUP('Data 1Q Ahead Without Spaces'!W1044,Industry!$A$1:$B$9,2,FALSE)</f>
        <v>5</v>
      </c>
    </row>
    <row r="1045" spans="1:18" ht="28.5" customHeight="1" thickBot="1" x14ac:dyDescent="0.4">
      <c r="A1045" s="7">
        <f>IF('Data 1Q Ahead Without Spaces'!A1045='Data 1Q Ahead Without Spaces'!A1044,A1044,A1044+1)</f>
        <v>30</v>
      </c>
      <c r="B1045" s="2">
        <v>1.18</v>
      </c>
      <c r="C1045" s="2">
        <v>2.56</v>
      </c>
      <c r="D1045" s="2">
        <v>1.9</v>
      </c>
      <c r="E1045" s="2">
        <v>10.28</v>
      </c>
      <c r="F1045" s="2">
        <v>7.56</v>
      </c>
      <c r="G1045" s="2">
        <v>6.77</v>
      </c>
      <c r="H1045" s="2">
        <v>57</v>
      </c>
      <c r="I1045" s="2">
        <v>25.11</v>
      </c>
      <c r="J1045" s="2">
        <v>72.5</v>
      </c>
      <c r="K1045" s="2">
        <v>40.11</v>
      </c>
      <c r="L1045" s="4">
        <v>19.98</v>
      </c>
      <c r="M1045" s="7">
        <v>80.73</v>
      </c>
      <c r="N1045" s="4">
        <v>44.67</v>
      </c>
      <c r="O1045" s="4">
        <v>22.25</v>
      </c>
      <c r="P1045" s="4">
        <f>IF('Data 1Q Ahead Without Spaces'!T1045&lt;5,0,IF('Data 1Q Ahead Without Spaces'!T1045&lt;8,1,IF('Data 1Q Ahead Without Spaces'!T1045&lt;11,2,IF('Data 1Q Ahead Without Spaces'!T1045&lt;14,3,4))))</f>
        <v>1</v>
      </c>
      <c r="Q1045" s="7">
        <v>10782.4573</v>
      </c>
      <c r="R1045" s="7">
        <f>VLOOKUP('Data 1Q Ahead Without Spaces'!W1045,Industry!$A$1:$B$9,2,FALSE)</f>
        <v>5</v>
      </c>
    </row>
    <row r="1046" spans="1:18" ht="28.5" customHeight="1" thickBot="1" x14ac:dyDescent="0.4">
      <c r="A1046" s="7">
        <f>IF('Data 1Q Ahead Without Spaces'!A1046='Data 1Q Ahead Without Spaces'!A1045,A1045,A1045+1)</f>
        <v>30</v>
      </c>
      <c r="B1046" s="2">
        <v>0.47</v>
      </c>
      <c r="C1046" s="2">
        <v>1.29</v>
      </c>
      <c r="D1046" s="2">
        <v>0.72</v>
      </c>
      <c r="E1046" s="2">
        <v>13</v>
      </c>
      <c r="F1046" s="2">
        <v>7.93</v>
      </c>
      <c r="G1046" s="2">
        <v>9.16</v>
      </c>
      <c r="H1046" s="2">
        <v>58</v>
      </c>
      <c r="I1046" s="2">
        <v>25.2</v>
      </c>
      <c r="J1046" s="2">
        <v>33.74</v>
      </c>
      <c r="K1046" s="2">
        <v>23.8</v>
      </c>
      <c r="L1046" s="4">
        <v>10.33</v>
      </c>
      <c r="M1046" s="7">
        <v>41.76</v>
      </c>
      <c r="N1046" s="4">
        <v>29.46</v>
      </c>
      <c r="O1046" s="4">
        <v>12.79</v>
      </c>
      <c r="P1046" s="4">
        <f>IF('Data 1Q Ahead Without Spaces'!T1046&lt;5,0,IF('Data 1Q Ahead Without Spaces'!T1046&lt;8,1,IF('Data 1Q Ahead Without Spaces'!T1046&lt;11,2,IF('Data 1Q Ahead Without Spaces'!T1046&lt;14,3,4))))</f>
        <v>1</v>
      </c>
      <c r="Q1046" s="7">
        <v>11581.486000000001</v>
      </c>
      <c r="R1046" s="7">
        <f>VLOOKUP('Data 1Q Ahead Without Spaces'!W1046,Industry!$A$1:$B$9,2,FALSE)</f>
        <v>5</v>
      </c>
    </row>
    <row r="1047" spans="1:18" ht="28.5" customHeight="1" thickBot="1" x14ac:dyDescent="0.4">
      <c r="A1047" s="7">
        <f>IF('Data 1Q Ahead Without Spaces'!A1047='Data 1Q Ahead Without Spaces'!A1046,A1046,A1046+1)</f>
        <v>30</v>
      </c>
      <c r="B1047" s="2">
        <v>0.39</v>
      </c>
      <c r="C1047" s="2">
        <v>1.28</v>
      </c>
      <c r="D1047" s="2">
        <v>0.6</v>
      </c>
      <c r="E1047" s="2">
        <v>8.9</v>
      </c>
      <c r="F1047" s="2">
        <v>6.67</v>
      </c>
      <c r="G1047" s="2">
        <v>5.29</v>
      </c>
      <c r="H1047" s="2">
        <v>58</v>
      </c>
      <c r="I1047" s="2">
        <v>25.41</v>
      </c>
      <c r="J1047" s="2">
        <v>36.619999999999997</v>
      </c>
      <c r="K1047" s="2">
        <v>25.12</v>
      </c>
      <c r="L1047" s="4">
        <v>10.24</v>
      </c>
      <c r="M1047" s="7">
        <v>45.79</v>
      </c>
      <c r="N1047" s="4">
        <v>31.41</v>
      </c>
      <c r="O1047" s="4">
        <v>12.8</v>
      </c>
      <c r="P1047" s="4">
        <f>IF('Data 1Q Ahead Without Spaces'!T1047&lt;5,0,IF('Data 1Q Ahead Without Spaces'!T1047&lt;8,1,IF('Data 1Q Ahead Without Spaces'!T1047&lt;11,2,IF('Data 1Q Ahead Without Spaces'!T1047&lt;14,3,4))))</f>
        <v>1</v>
      </c>
      <c r="Q1047" s="7">
        <v>13671.152</v>
      </c>
      <c r="R1047" s="7">
        <f>VLOOKUP('Data 1Q Ahead Without Spaces'!W1047,Industry!$A$1:$B$9,2,FALSE)</f>
        <v>5</v>
      </c>
    </row>
    <row r="1048" spans="1:18" ht="28.5" customHeight="1" thickBot="1" x14ac:dyDescent="0.4">
      <c r="A1048" s="7">
        <f>IF('Data 1Q Ahead Without Spaces'!A1048='Data 1Q Ahead Without Spaces'!A1047,A1047,A1047+1)</f>
        <v>30</v>
      </c>
      <c r="B1048" s="2">
        <v>0.32</v>
      </c>
      <c r="C1048" s="2">
        <v>1.1200000000000001</v>
      </c>
      <c r="D1048" s="2">
        <v>0.48</v>
      </c>
      <c r="E1048" s="2">
        <v>12.07</v>
      </c>
      <c r="F1048" s="2">
        <v>8.89</v>
      </c>
      <c r="G1048" s="2">
        <v>8.23</v>
      </c>
      <c r="H1048" s="2">
        <v>56</v>
      </c>
      <c r="I1048" s="2">
        <v>25.6</v>
      </c>
      <c r="J1048" s="2">
        <v>33.840000000000003</v>
      </c>
      <c r="K1048" s="2">
        <v>23.95</v>
      </c>
      <c r="L1048" s="4">
        <v>9.5299999999999994</v>
      </c>
      <c r="M1048" s="7">
        <v>41.27</v>
      </c>
      <c r="N1048" s="4">
        <v>29.21</v>
      </c>
      <c r="O1048" s="4">
        <v>11.63</v>
      </c>
      <c r="P1048" s="4">
        <f>IF('Data 1Q Ahead Without Spaces'!T1048&lt;5,0,IF('Data 1Q Ahead Without Spaces'!T1048&lt;8,1,IF('Data 1Q Ahead Without Spaces'!T1048&lt;11,2,IF('Data 1Q Ahead Without Spaces'!T1048&lt;14,3,4))))</f>
        <v>1</v>
      </c>
      <c r="Q1048" s="7">
        <v>13898.6702</v>
      </c>
      <c r="R1048" s="7">
        <f>VLOOKUP('Data 1Q Ahead Without Spaces'!W1048,Industry!$A$1:$B$9,2,FALSE)</f>
        <v>5</v>
      </c>
    </row>
    <row r="1049" spans="1:18" ht="28.5" customHeight="1" thickBot="1" x14ac:dyDescent="0.4">
      <c r="A1049" s="7">
        <f>IF('Data 1Q Ahead Without Spaces'!A1049='Data 1Q Ahead Without Spaces'!A1048,A1048,A1048+1)</f>
        <v>30</v>
      </c>
      <c r="B1049" s="2">
        <v>0.22</v>
      </c>
      <c r="C1049" s="2">
        <v>1.05</v>
      </c>
      <c r="D1049" s="2">
        <v>0.33</v>
      </c>
      <c r="E1049" s="2">
        <v>12.31</v>
      </c>
      <c r="F1049" s="2">
        <v>9.2200000000000006</v>
      </c>
      <c r="G1049" s="2">
        <v>8.41</v>
      </c>
      <c r="H1049" s="2">
        <v>54</v>
      </c>
      <c r="I1049" s="2">
        <v>25.95</v>
      </c>
      <c r="J1049" s="2">
        <v>31.35</v>
      </c>
      <c r="K1049" s="2">
        <v>22.5</v>
      </c>
      <c r="L1049" s="4">
        <v>8.9499999999999993</v>
      </c>
      <c r="M1049" s="7">
        <v>39.33</v>
      </c>
      <c r="N1049" s="4">
        <v>28.23</v>
      </c>
      <c r="O1049" s="4">
        <v>11.23</v>
      </c>
      <c r="P1049" s="4">
        <f>IF('Data 1Q Ahead Without Spaces'!T1049&lt;5,0,IF('Data 1Q Ahead Without Spaces'!T1049&lt;8,1,IF('Data 1Q Ahead Without Spaces'!T1049&lt;11,2,IF('Data 1Q Ahead Without Spaces'!T1049&lt;14,3,4))))</f>
        <v>1</v>
      </c>
      <c r="Q1049" s="7">
        <v>14469.677100000001</v>
      </c>
      <c r="R1049" s="7">
        <f>VLOOKUP('Data 1Q Ahead Without Spaces'!W1049,Industry!$A$1:$B$9,2,FALSE)</f>
        <v>5</v>
      </c>
    </row>
    <row r="1050" spans="1:18" ht="28.5" customHeight="1" thickBot="1" x14ac:dyDescent="0.4">
      <c r="A1050" s="7">
        <f>IF('Data 1Q Ahead Without Spaces'!A1050='Data 1Q Ahead Without Spaces'!A1049,A1049,A1049+1)</f>
        <v>30</v>
      </c>
      <c r="B1050" s="2">
        <v>0.25</v>
      </c>
      <c r="C1050" s="2">
        <v>1</v>
      </c>
      <c r="D1050" s="2">
        <v>0.37</v>
      </c>
      <c r="E1050" s="2">
        <v>14.66</v>
      </c>
      <c r="F1050" s="2">
        <v>8.6199999999999992</v>
      </c>
      <c r="G1050" s="2">
        <v>10.55</v>
      </c>
      <c r="H1050" s="2">
        <v>53</v>
      </c>
      <c r="I1050" s="2">
        <v>25.72</v>
      </c>
      <c r="J1050" s="2">
        <v>27.54</v>
      </c>
      <c r="K1050" s="2">
        <v>20.52</v>
      </c>
      <c r="L1050" s="4">
        <v>8.58</v>
      </c>
      <c r="M1050" s="7">
        <v>34.21</v>
      </c>
      <c r="N1050" s="4">
        <v>25.49</v>
      </c>
      <c r="O1050" s="4">
        <v>10.66</v>
      </c>
      <c r="P1050" s="4">
        <f>IF('Data 1Q Ahead Without Spaces'!T1050&lt;5,0,IF('Data 1Q Ahead Without Spaces'!T1050&lt;8,1,IF('Data 1Q Ahead Without Spaces'!T1050&lt;11,2,IF('Data 1Q Ahead Without Spaces'!T1050&lt;14,3,4))))</f>
        <v>1</v>
      </c>
      <c r="Q1050" s="7">
        <v>15765.8441</v>
      </c>
      <c r="R1050" s="7">
        <f>VLOOKUP('Data 1Q Ahead Without Spaces'!W1050,Industry!$A$1:$B$9,2,FALSE)</f>
        <v>5</v>
      </c>
    </row>
    <row r="1051" spans="1:18" ht="28.5" customHeight="1" thickBot="1" x14ac:dyDescent="0.4">
      <c r="A1051" s="7">
        <f>IF('Data 1Q Ahead Without Spaces'!A1051='Data 1Q Ahead Without Spaces'!A1050,A1050,A1050+1)</f>
        <v>30</v>
      </c>
      <c r="B1051" s="2">
        <v>0.18</v>
      </c>
      <c r="C1051" s="2">
        <v>0.94</v>
      </c>
      <c r="D1051" s="2">
        <v>0.26</v>
      </c>
      <c r="E1051" s="2">
        <v>12.25</v>
      </c>
      <c r="F1051" s="2">
        <v>8.9</v>
      </c>
      <c r="G1051" s="2">
        <v>7.85</v>
      </c>
      <c r="H1051" s="2">
        <v>48</v>
      </c>
      <c r="I1051" s="2">
        <v>25.4</v>
      </c>
      <c r="J1051" s="2">
        <v>29.88</v>
      </c>
      <c r="K1051" s="2">
        <v>21.77</v>
      </c>
      <c r="L1051" s="4">
        <v>8.3800000000000008</v>
      </c>
      <c r="M1051" s="7">
        <v>37.299999999999997</v>
      </c>
      <c r="N1051" s="4">
        <v>27.17</v>
      </c>
      <c r="O1051" s="4">
        <v>10.46</v>
      </c>
      <c r="P1051" s="4">
        <f>IF('Data 1Q Ahead Without Spaces'!T1051&lt;5,0,IF('Data 1Q Ahead Without Spaces'!T1051&lt;8,1,IF('Data 1Q Ahead Without Spaces'!T1051&lt;11,2,IF('Data 1Q Ahead Without Spaces'!T1051&lt;14,3,4))))</f>
        <v>1</v>
      </c>
      <c r="Q1051" s="7">
        <v>17944.342400000001</v>
      </c>
      <c r="R1051" s="7">
        <f>VLOOKUP('Data 1Q Ahead Without Spaces'!W1051,Industry!$A$1:$B$9,2,FALSE)</f>
        <v>5</v>
      </c>
    </row>
    <row r="1052" spans="1:18" ht="28.5" customHeight="1" thickBot="1" x14ac:dyDescent="0.4">
      <c r="A1052" s="7">
        <f>IF('Data 1Q Ahead Without Spaces'!A1052='Data 1Q Ahead Without Spaces'!A1051,A1051,A1051+1)</f>
        <v>30</v>
      </c>
      <c r="B1052" s="2">
        <v>0.12</v>
      </c>
      <c r="C1052" s="2">
        <v>0.92</v>
      </c>
      <c r="D1052" s="2">
        <v>0.17</v>
      </c>
      <c r="E1052" s="2">
        <v>14.69</v>
      </c>
      <c r="F1052" s="2">
        <v>10.84</v>
      </c>
      <c r="G1052" s="2">
        <v>10.220000000000001</v>
      </c>
      <c r="H1052" s="2">
        <v>49</v>
      </c>
      <c r="I1052" s="2">
        <v>25.44</v>
      </c>
      <c r="J1052" s="2">
        <v>28.93</v>
      </c>
      <c r="K1052" s="2">
        <v>21.22</v>
      </c>
      <c r="L1052" s="4">
        <v>8.11</v>
      </c>
      <c r="M1052" s="7">
        <v>36.299999999999997</v>
      </c>
      <c r="N1052" s="4">
        <v>26.63</v>
      </c>
      <c r="O1052" s="4">
        <v>10.18</v>
      </c>
      <c r="P1052" s="4">
        <f>IF('Data 1Q Ahead Without Spaces'!T1052&lt;5,0,IF('Data 1Q Ahead Without Spaces'!T1052&lt;8,1,IF('Data 1Q Ahead Without Spaces'!T1052&lt;11,2,IF('Data 1Q Ahead Without Spaces'!T1052&lt;14,3,4))))</f>
        <v>1</v>
      </c>
      <c r="Q1052" s="7">
        <v>19540.2752</v>
      </c>
      <c r="R1052" s="7">
        <f>VLOOKUP('Data 1Q Ahead Without Spaces'!W1052,Industry!$A$1:$B$9,2,FALSE)</f>
        <v>5</v>
      </c>
    </row>
    <row r="1053" spans="1:18" ht="28.5" customHeight="1" thickBot="1" x14ac:dyDescent="0.4">
      <c r="A1053" s="7">
        <f>IF('Data 1Q Ahead Without Spaces'!A1053='Data 1Q Ahead Without Spaces'!A1052,A1052,A1052+1)</f>
        <v>30</v>
      </c>
      <c r="B1053" s="2">
        <v>0.14000000000000001</v>
      </c>
      <c r="C1053" s="2">
        <v>0.87</v>
      </c>
      <c r="D1053" s="2">
        <v>0.21</v>
      </c>
      <c r="E1053" s="2">
        <v>14.22</v>
      </c>
      <c r="F1053" s="2">
        <v>10.71</v>
      </c>
      <c r="G1053" s="2">
        <v>10.1</v>
      </c>
      <c r="H1053" s="2">
        <v>49</v>
      </c>
      <c r="I1053" s="2">
        <v>25.4</v>
      </c>
      <c r="J1053" s="2">
        <v>28.74</v>
      </c>
      <c r="K1053" s="2">
        <v>21.22</v>
      </c>
      <c r="L1053" s="4">
        <v>8.06</v>
      </c>
      <c r="M1053" s="7">
        <v>35.450000000000003</v>
      </c>
      <c r="N1053" s="4">
        <v>26.17</v>
      </c>
      <c r="O1053" s="4">
        <v>9.93</v>
      </c>
      <c r="P1053" s="4">
        <f>IF('Data 1Q Ahead Without Spaces'!T1053&lt;5,0,IF('Data 1Q Ahead Without Spaces'!T1053&lt;8,1,IF('Data 1Q Ahead Without Spaces'!T1053&lt;11,2,IF('Data 1Q Ahead Without Spaces'!T1053&lt;14,3,4))))</f>
        <v>1</v>
      </c>
      <c r="Q1053" s="7">
        <v>18871.1374</v>
      </c>
      <c r="R1053" s="7">
        <f>VLOOKUP('Data 1Q Ahead Without Spaces'!W1053,Industry!$A$1:$B$9,2,FALSE)</f>
        <v>5</v>
      </c>
    </row>
    <row r="1054" spans="1:18" ht="28.5" customHeight="1" thickBot="1" x14ac:dyDescent="0.4">
      <c r="A1054" s="7">
        <f>IF('Data 1Q Ahead Without Spaces'!A1054='Data 1Q Ahead Without Spaces'!A1053,A1053,A1053+1)</f>
        <v>30</v>
      </c>
      <c r="B1054" s="2">
        <v>0.33</v>
      </c>
      <c r="C1054" s="2">
        <v>0.81</v>
      </c>
      <c r="D1054" s="2">
        <v>0.48</v>
      </c>
      <c r="E1054" s="2">
        <v>16.809999999999999</v>
      </c>
      <c r="F1054" s="2">
        <v>10.49</v>
      </c>
      <c r="G1054" s="2">
        <v>12.51</v>
      </c>
      <c r="H1054" s="2">
        <v>47</v>
      </c>
      <c r="I1054" s="2">
        <v>24.77</v>
      </c>
      <c r="J1054" s="2">
        <v>26.16</v>
      </c>
      <c r="K1054" s="2">
        <v>19.73</v>
      </c>
      <c r="L1054" s="4">
        <v>7.76</v>
      </c>
      <c r="M1054" s="7">
        <v>32.56</v>
      </c>
      <c r="N1054" s="4">
        <v>24.56</v>
      </c>
      <c r="O1054" s="4">
        <v>9.65</v>
      </c>
      <c r="P1054" s="4">
        <f>IF('Data 1Q Ahead Without Spaces'!T1054&lt;5,0,IF('Data 1Q Ahead Without Spaces'!T1054&lt;8,1,IF('Data 1Q Ahead Without Spaces'!T1054&lt;11,2,IF('Data 1Q Ahead Without Spaces'!T1054&lt;14,3,4))))</f>
        <v>1</v>
      </c>
      <c r="Q1054" s="7">
        <v>16679.232100000001</v>
      </c>
      <c r="R1054" s="7">
        <f>VLOOKUP('Data 1Q Ahead Without Spaces'!W1054,Industry!$A$1:$B$9,2,FALSE)</f>
        <v>5</v>
      </c>
    </row>
    <row r="1055" spans="1:18" ht="28.5" customHeight="1" thickBot="1" x14ac:dyDescent="0.4">
      <c r="A1055" s="7">
        <f>IF('Data 1Q Ahead Without Spaces'!A1055='Data 1Q Ahead Without Spaces'!A1054,A1054,A1054+1)</f>
        <v>30</v>
      </c>
      <c r="B1055" s="2">
        <v>0.32</v>
      </c>
      <c r="C1055" s="2">
        <v>0.82</v>
      </c>
      <c r="D1055" s="2">
        <v>0.45</v>
      </c>
      <c r="E1055" s="2">
        <v>10.68</v>
      </c>
      <c r="F1055" s="2">
        <v>7.92</v>
      </c>
      <c r="G1055" s="2">
        <v>6.83</v>
      </c>
      <c r="H1055" s="2">
        <v>47</v>
      </c>
      <c r="I1055" s="2">
        <v>24.43</v>
      </c>
      <c r="J1055" s="2">
        <v>26.77</v>
      </c>
      <c r="K1055" s="2">
        <v>20.079999999999998</v>
      </c>
      <c r="L1055" s="4">
        <v>7.24</v>
      </c>
      <c r="M1055" s="7">
        <v>33.340000000000003</v>
      </c>
      <c r="N1055" s="4">
        <v>25</v>
      </c>
      <c r="O1055" s="4">
        <v>9.01</v>
      </c>
      <c r="P1055" s="4">
        <f>IF('Data 1Q Ahead Without Spaces'!T1055&lt;5,0,IF('Data 1Q Ahead Without Spaces'!T1055&lt;8,1,IF('Data 1Q Ahead Without Spaces'!T1055&lt;11,2,IF('Data 1Q Ahead Without Spaces'!T1055&lt;14,3,4))))</f>
        <v>1</v>
      </c>
      <c r="Q1055" s="7">
        <v>21186.8259</v>
      </c>
      <c r="R1055" s="7">
        <f>VLOOKUP('Data 1Q Ahead Without Spaces'!W1055,Industry!$A$1:$B$9,2,FALSE)</f>
        <v>5</v>
      </c>
    </row>
    <row r="1056" spans="1:18" ht="28.5" customHeight="1" thickBot="1" x14ac:dyDescent="0.4">
      <c r="A1056" s="7">
        <f>IF('Data 1Q Ahead Without Spaces'!A1056='Data 1Q Ahead Without Spaces'!A1055,A1055,A1055+1)</f>
        <v>30</v>
      </c>
      <c r="B1056" s="2">
        <v>0.3</v>
      </c>
      <c r="C1056" s="2">
        <v>0.78</v>
      </c>
      <c r="D1056" s="2">
        <v>0.41</v>
      </c>
      <c r="E1056" s="2">
        <v>16.93</v>
      </c>
      <c r="F1056" s="2">
        <v>13.25</v>
      </c>
      <c r="G1056" s="2">
        <v>12.96</v>
      </c>
      <c r="H1056" s="2">
        <v>45</v>
      </c>
      <c r="I1056" s="2">
        <v>24.58</v>
      </c>
      <c r="J1056" s="2">
        <v>25.74</v>
      </c>
      <c r="K1056" s="2">
        <v>19.43</v>
      </c>
      <c r="L1056" s="4">
        <v>6.99</v>
      </c>
      <c r="M1056" s="7">
        <v>32.51</v>
      </c>
      <c r="N1056" s="4">
        <v>24.53</v>
      </c>
      <c r="O1056" s="4">
        <v>8.83</v>
      </c>
      <c r="P1056" s="4">
        <f>IF('Data 1Q Ahead Without Spaces'!T1056&lt;5,0,IF('Data 1Q Ahead Without Spaces'!T1056&lt;8,1,IF('Data 1Q Ahead Without Spaces'!T1056&lt;11,2,IF('Data 1Q Ahead Without Spaces'!T1056&lt;14,3,4))))</f>
        <v>1</v>
      </c>
      <c r="Q1056" s="7">
        <v>21092.7749</v>
      </c>
      <c r="R1056" s="7">
        <f>VLOOKUP('Data 1Q Ahead Without Spaces'!W1056,Industry!$A$1:$B$9,2,FALSE)</f>
        <v>5</v>
      </c>
    </row>
    <row r="1057" spans="1:18" ht="28.5" customHeight="1" thickBot="1" x14ac:dyDescent="0.4">
      <c r="A1057" s="7">
        <f>IF('Data 1Q Ahead Without Spaces'!A1057='Data 1Q Ahead Without Spaces'!A1056,A1056,A1056+1)</f>
        <v>30</v>
      </c>
      <c r="B1057" s="2">
        <v>0.51</v>
      </c>
      <c r="C1057" s="2">
        <v>1.02</v>
      </c>
      <c r="D1057" s="2">
        <v>0.7</v>
      </c>
      <c r="E1057" s="2">
        <v>15.94</v>
      </c>
      <c r="F1057" s="2">
        <v>11.65</v>
      </c>
      <c r="G1057" s="2">
        <v>12.1</v>
      </c>
      <c r="H1057" s="2">
        <v>48</v>
      </c>
      <c r="I1057" s="2">
        <v>23.93</v>
      </c>
      <c r="J1057" s="2">
        <v>33.22</v>
      </c>
      <c r="K1057" s="2">
        <v>23.14</v>
      </c>
      <c r="L1057" s="4">
        <v>8.7799999999999994</v>
      </c>
      <c r="M1057" s="7">
        <v>43.56</v>
      </c>
      <c r="N1057" s="4">
        <v>30.34</v>
      </c>
      <c r="O1057" s="4">
        <v>11.51</v>
      </c>
      <c r="P1057" s="4">
        <f>IF('Data 1Q Ahead Without Spaces'!T1057&lt;5,0,IF('Data 1Q Ahead Without Spaces'!T1057&lt;8,1,IF('Data 1Q Ahead Without Spaces'!T1057&lt;11,2,IF('Data 1Q Ahead Without Spaces'!T1057&lt;14,3,4))))</f>
        <v>1</v>
      </c>
      <c r="Q1057" s="7">
        <v>17261.651000000002</v>
      </c>
      <c r="R1057" s="7">
        <f>VLOOKUP('Data 1Q Ahead Without Spaces'!W1057,Industry!$A$1:$B$9,2,FALSE)</f>
        <v>5</v>
      </c>
    </row>
    <row r="1058" spans="1:18" ht="28.5" customHeight="1" thickBot="1" x14ac:dyDescent="0.4">
      <c r="A1058" s="7">
        <f>IF('Data 1Q Ahead Without Spaces'!A1058='Data 1Q Ahead Without Spaces'!A1057,A1057,A1057+1)</f>
        <v>30</v>
      </c>
      <c r="B1058" s="2">
        <v>0.59</v>
      </c>
      <c r="C1058" s="2">
        <v>1.0900000000000001</v>
      </c>
      <c r="D1058" s="2">
        <v>0.82</v>
      </c>
      <c r="E1058" s="2">
        <v>12.46</v>
      </c>
      <c r="F1058" s="2">
        <v>6.6</v>
      </c>
      <c r="G1058" s="2">
        <v>8.77</v>
      </c>
      <c r="H1058" s="2">
        <v>57</v>
      </c>
      <c r="I1058" s="2">
        <v>24.64</v>
      </c>
      <c r="J1058" s="2">
        <v>29.88</v>
      </c>
      <c r="K1058" s="2">
        <v>21.14</v>
      </c>
      <c r="L1058" s="4">
        <v>8.84</v>
      </c>
      <c r="M1058" s="7">
        <v>41.35</v>
      </c>
      <c r="N1058" s="4">
        <v>29.25</v>
      </c>
      <c r="O1058" s="4">
        <v>12.23</v>
      </c>
      <c r="P1058" s="4">
        <f>IF('Data 1Q Ahead Without Spaces'!T1058&lt;5,0,IF('Data 1Q Ahead Without Spaces'!T1058&lt;8,1,IF('Data 1Q Ahead Without Spaces'!T1058&lt;11,2,IF('Data 1Q Ahead Without Spaces'!T1058&lt;14,3,4))))</f>
        <v>1</v>
      </c>
      <c r="Q1058" s="7">
        <v>24474.404999999999</v>
      </c>
      <c r="R1058" s="7">
        <f>VLOOKUP('Data 1Q Ahead Without Spaces'!W1058,Industry!$A$1:$B$9,2,FALSE)</f>
        <v>5</v>
      </c>
    </row>
    <row r="1059" spans="1:18" ht="28.5" customHeight="1" thickBot="1" x14ac:dyDescent="0.4">
      <c r="A1059" s="7">
        <f>IF('Data 1Q Ahead Without Spaces'!A1059='Data 1Q Ahead Without Spaces'!A1058,A1058,A1058+1)</f>
        <v>30</v>
      </c>
      <c r="B1059" s="2">
        <v>0.54</v>
      </c>
      <c r="C1059" s="2">
        <v>1.05</v>
      </c>
      <c r="D1059" s="2">
        <v>0.73</v>
      </c>
      <c r="E1059" s="2">
        <v>11.15</v>
      </c>
      <c r="F1059" s="2">
        <v>8.34</v>
      </c>
      <c r="G1059" s="2">
        <v>7.82</v>
      </c>
      <c r="H1059" s="2">
        <v>55</v>
      </c>
      <c r="I1059" s="2">
        <v>25.12</v>
      </c>
      <c r="J1059" s="2">
        <v>31.35</v>
      </c>
      <c r="K1059" s="2">
        <v>21.73</v>
      </c>
      <c r="L1059" s="4">
        <v>8.67</v>
      </c>
      <c r="M1059" s="7">
        <v>44.3</v>
      </c>
      <c r="N1059" s="4">
        <v>30.7</v>
      </c>
      <c r="O1059" s="4">
        <v>12.25</v>
      </c>
      <c r="P1059" s="4">
        <f>IF('Data 1Q Ahead Without Spaces'!T1059&lt;5,0,IF('Data 1Q Ahead Without Spaces'!T1059&lt;8,1,IF('Data 1Q Ahead Without Spaces'!T1059&lt;11,2,IF('Data 1Q Ahead Without Spaces'!T1059&lt;14,3,4))))</f>
        <v>1</v>
      </c>
      <c r="Q1059" s="7">
        <v>30575.557400000002</v>
      </c>
      <c r="R1059" s="7">
        <f>VLOOKUP('Data 1Q Ahead Without Spaces'!W1059,Industry!$A$1:$B$9,2,FALSE)</f>
        <v>5</v>
      </c>
    </row>
    <row r="1060" spans="1:18" ht="28.5" customHeight="1" thickBot="1" x14ac:dyDescent="0.4">
      <c r="A1060" s="7">
        <f>IF('Data 1Q Ahead Without Spaces'!A1060='Data 1Q Ahead Without Spaces'!A1059,A1059,A1059+1)</f>
        <v>30</v>
      </c>
      <c r="B1060" s="2">
        <v>0.56000000000000005</v>
      </c>
      <c r="C1060" s="2">
        <v>1.17</v>
      </c>
      <c r="D1060" s="2">
        <v>0.76</v>
      </c>
      <c r="E1060" s="2">
        <v>14.65</v>
      </c>
      <c r="F1060" s="2">
        <v>11.02</v>
      </c>
      <c r="G1060" s="2">
        <v>11.19</v>
      </c>
      <c r="H1060" s="2">
        <v>57</v>
      </c>
      <c r="I1060" s="2">
        <v>33.22</v>
      </c>
      <c r="J1060" s="2">
        <v>27.16</v>
      </c>
      <c r="K1060" s="2">
        <v>20.53</v>
      </c>
      <c r="L1060" s="4">
        <v>9.58</v>
      </c>
      <c r="M1060" s="7">
        <v>32.299999999999997</v>
      </c>
      <c r="N1060" s="4">
        <v>24.41</v>
      </c>
      <c r="O1060" s="4">
        <v>11.39</v>
      </c>
      <c r="P1060" s="4">
        <f>IF('Data 1Q Ahead Without Spaces'!T1060&lt;5,0,IF('Data 1Q Ahead Without Spaces'!T1060&lt;8,1,IF('Data 1Q Ahead Without Spaces'!T1060&lt;11,2,IF('Data 1Q Ahead Without Spaces'!T1060&lt;14,3,4))))</f>
        <v>1</v>
      </c>
      <c r="Q1060" s="7">
        <v>34657.487999999998</v>
      </c>
      <c r="R1060" s="7">
        <f>VLOOKUP('Data 1Q Ahead Without Spaces'!W1060,Industry!$A$1:$B$9,2,FALSE)</f>
        <v>5</v>
      </c>
    </row>
    <row r="1061" spans="1:18" ht="28.5" customHeight="1" thickBot="1" x14ac:dyDescent="0.4">
      <c r="A1061" s="7">
        <f>IF('Data 1Q Ahead Without Spaces'!A1061='Data 1Q Ahead Without Spaces'!A1060,A1060,A1060+1)</f>
        <v>30</v>
      </c>
      <c r="B1061" s="2">
        <v>0.97</v>
      </c>
      <c r="C1061" s="2">
        <v>2.09</v>
      </c>
      <c r="D1061" s="2">
        <v>1.43</v>
      </c>
      <c r="E1061" s="2">
        <v>5.21</v>
      </c>
      <c r="F1061" s="2">
        <v>2.0099999999999998</v>
      </c>
      <c r="G1061" s="2">
        <v>1.89</v>
      </c>
      <c r="H1061" s="2">
        <v>63</v>
      </c>
      <c r="I1061" s="2">
        <v>30.77</v>
      </c>
      <c r="J1061" s="2">
        <v>37.659999999999997</v>
      </c>
      <c r="K1061" s="2">
        <v>25.68</v>
      </c>
      <c r="L1061" s="4">
        <v>12.32</v>
      </c>
      <c r="M1061" s="7">
        <v>46.64</v>
      </c>
      <c r="N1061" s="4">
        <v>31.81</v>
      </c>
      <c r="O1061" s="4">
        <v>15.26</v>
      </c>
      <c r="P1061" s="4">
        <f>IF('Data 1Q Ahead Without Spaces'!T1061&lt;5,0,IF('Data 1Q Ahead Without Spaces'!T1061&lt;8,1,IF('Data 1Q Ahead Without Spaces'!T1061&lt;11,2,IF('Data 1Q Ahead Without Spaces'!T1061&lt;14,3,4))))</f>
        <v>1</v>
      </c>
      <c r="Q1061" s="7">
        <v>28395.3256</v>
      </c>
      <c r="R1061" s="7">
        <f>VLOOKUP('Data 1Q Ahead Without Spaces'!W1061,Industry!$A$1:$B$9,2,FALSE)</f>
        <v>5</v>
      </c>
    </row>
    <row r="1062" spans="1:18" ht="28.5" customHeight="1" thickBot="1" x14ac:dyDescent="0.4">
      <c r="A1062" s="7">
        <f>IF('Data 1Q Ahead Without Spaces'!A1062='Data 1Q Ahead Without Spaces'!A1061,A1061,A1061+1)</f>
        <v>30</v>
      </c>
      <c r="B1062" s="2">
        <v>1.64</v>
      </c>
      <c r="C1062" s="2">
        <v>3.5</v>
      </c>
      <c r="D1062" s="2">
        <v>2.73</v>
      </c>
      <c r="E1062" s="2">
        <v>3.26</v>
      </c>
      <c r="F1062" s="2">
        <v>0</v>
      </c>
      <c r="G1062" s="2">
        <v>0.55000000000000004</v>
      </c>
      <c r="H1062" s="2">
        <v>85</v>
      </c>
      <c r="I1062" s="2">
        <v>29.21</v>
      </c>
      <c r="J1062" s="2">
        <v>38.130000000000003</v>
      </c>
      <c r="K1062" s="2">
        <v>24.86</v>
      </c>
      <c r="L1062" s="4">
        <v>12.67</v>
      </c>
      <c r="M1062" s="7">
        <v>53.39</v>
      </c>
      <c r="N1062" s="4">
        <v>34.81</v>
      </c>
      <c r="O1062" s="4">
        <v>17.73</v>
      </c>
      <c r="P1062" s="4">
        <f>IF('Data 1Q Ahead Without Spaces'!T1062&lt;5,0,IF('Data 1Q Ahead Without Spaces'!T1062&lt;8,1,IF('Data 1Q Ahead Without Spaces'!T1062&lt;11,2,IF('Data 1Q Ahead Without Spaces'!T1062&lt;14,3,4))))</f>
        <v>1</v>
      </c>
      <c r="Q1062" s="7">
        <v>30845.49</v>
      </c>
      <c r="R1062" s="7">
        <f>VLOOKUP('Data 1Q Ahead Without Spaces'!W1062,Industry!$A$1:$B$9,2,FALSE)</f>
        <v>5</v>
      </c>
    </row>
    <row r="1063" spans="1:18" ht="28.5" customHeight="1" thickBot="1" x14ac:dyDescent="0.4">
      <c r="A1063" s="7">
        <f>IF('Data 1Q Ahead Without Spaces'!A1063='Data 1Q Ahead Without Spaces'!A1062,A1062,A1062+1)</f>
        <v>30</v>
      </c>
      <c r="B1063" s="2">
        <v>1.56</v>
      </c>
      <c r="C1063" s="2">
        <v>2.9</v>
      </c>
      <c r="D1063" s="2">
        <v>2.4500000000000002</v>
      </c>
      <c r="E1063" s="2">
        <v>10.220000000000001</v>
      </c>
      <c r="F1063" s="2">
        <v>8.11</v>
      </c>
      <c r="G1063" s="2">
        <v>7.76</v>
      </c>
      <c r="H1063" s="2">
        <v>86</v>
      </c>
      <c r="I1063" s="2">
        <v>29.07</v>
      </c>
      <c r="J1063" s="2">
        <v>43.4</v>
      </c>
      <c r="K1063" s="2">
        <v>27.64</v>
      </c>
      <c r="L1063" s="4">
        <v>13.41</v>
      </c>
      <c r="M1063" s="7">
        <v>57.03</v>
      </c>
      <c r="N1063" s="4">
        <v>36.32</v>
      </c>
      <c r="O1063" s="4">
        <v>17.62</v>
      </c>
      <c r="P1063" s="4">
        <f>IF('Data 1Q Ahead Without Spaces'!T1063&lt;5,0,IF('Data 1Q Ahead Without Spaces'!T1063&lt;8,1,IF('Data 1Q Ahead Without Spaces'!T1063&lt;11,2,IF('Data 1Q Ahead Without Spaces'!T1063&lt;14,3,4))))</f>
        <v>1</v>
      </c>
      <c r="Q1063" s="7">
        <v>29730.982499999998</v>
      </c>
      <c r="R1063" s="7">
        <f>VLOOKUP('Data 1Q Ahead Without Spaces'!W1063,Industry!$A$1:$B$9,2,FALSE)</f>
        <v>5</v>
      </c>
    </row>
    <row r="1064" spans="1:18" ht="28.5" customHeight="1" thickBot="1" x14ac:dyDescent="0.4">
      <c r="A1064" s="7">
        <f>IF('Data 1Q Ahead Without Spaces'!A1064='Data 1Q Ahead Without Spaces'!A1063,A1063,A1063+1)</f>
        <v>30</v>
      </c>
      <c r="B1064" s="2">
        <v>1.4</v>
      </c>
      <c r="C1064" s="2">
        <v>2.58</v>
      </c>
      <c r="D1064" s="2">
        <v>2.11</v>
      </c>
      <c r="E1064" s="2">
        <v>11.77</v>
      </c>
      <c r="F1064" s="2">
        <v>9.4600000000000009</v>
      </c>
      <c r="G1064" s="2">
        <v>9.44</v>
      </c>
      <c r="H1064" s="2">
        <v>93</v>
      </c>
      <c r="I1064" s="2">
        <v>29.33</v>
      </c>
      <c r="J1064" s="2">
        <v>42.83</v>
      </c>
      <c r="K1064" s="2">
        <v>27.03</v>
      </c>
      <c r="L1064" s="4">
        <v>13.33</v>
      </c>
      <c r="M1064" s="7">
        <v>58.41</v>
      </c>
      <c r="N1064" s="4">
        <v>36.869999999999997</v>
      </c>
      <c r="O1064" s="4">
        <v>18.190000000000001</v>
      </c>
      <c r="P1064" s="4">
        <f>IF('Data 1Q Ahead Without Spaces'!T1064&lt;5,0,IF('Data 1Q Ahead Without Spaces'!T1064&lt;8,1,IF('Data 1Q Ahead Without Spaces'!T1064&lt;11,2,IF('Data 1Q Ahead Without Spaces'!T1064&lt;14,3,4))))</f>
        <v>1</v>
      </c>
      <c r="Q1064" s="7">
        <v>27563.567599999998</v>
      </c>
      <c r="R1064" s="7">
        <f>VLOOKUP('Data 1Q Ahead Without Spaces'!W1064,Industry!$A$1:$B$9,2,FALSE)</f>
        <v>5</v>
      </c>
    </row>
    <row r="1065" spans="1:18" ht="28.5" customHeight="1" thickBot="1" x14ac:dyDescent="0.4">
      <c r="A1065" s="7">
        <f>IF('Data 1Q Ahead Without Spaces'!A1065='Data 1Q Ahead Without Spaces'!A1064,A1064,A1064+1)</f>
        <v>30</v>
      </c>
      <c r="B1065" s="2">
        <v>1.03</v>
      </c>
      <c r="C1065" s="2">
        <v>1.74</v>
      </c>
      <c r="D1065" s="2">
        <v>1.4</v>
      </c>
      <c r="E1065" s="2">
        <v>10.93</v>
      </c>
      <c r="F1065" s="2">
        <v>7.78</v>
      </c>
      <c r="G1065" s="2">
        <v>8.76</v>
      </c>
      <c r="H1065" s="2">
        <v>97</v>
      </c>
      <c r="I1065" s="2">
        <v>30.73</v>
      </c>
      <c r="J1065" s="2">
        <v>41.12</v>
      </c>
      <c r="K1065" s="2">
        <v>26.71</v>
      </c>
      <c r="L1065" s="4">
        <v>13.38</v>
      </c>
      <c r="M1065" s="7">
        <v>53.97</v>
      </c>
      <c r="N1065" s="4">
        <v>35.049999999999997</v>
      </c>
      <c r="O1065" s="4">
        <v>17.559999999999999</v>
      </c>
      <c r="P1065" s="4">
        <f>IF('Data 1Q Ahead Without Spaces'!T1065&lt;5,0,IF('Data 1Q Ahead Without Spaces'!T1065&lt;8,1,IF('Data 1Q Ahead Without Spaces'!T1065&lt;11,2,IF('Data 1Q Ahead Without Spaces'!T1065&lt;14,3,4))))</f>
        <v>1</v>
      </c>
      <c r="Q1065" s="7">
        <v>32492.405599999998</v>
      </c>
      <c r="R1065" s="7">
        <f>VLOOKUP('Data 1Q Ahead Without Spaces'!W1065,Industry!$A$1:$B$9,2,FALSE)</f>
        <v>5</v>
      </c>
    </row>
    <row r="1066" spans="1:18" ht="28.5" customHeight="1" thickBot="1" x14ac:dyDescent="0.4">
      <c r="A1066" s="7">
        <f>IF('Data 1Q Ahead Without Spaces'!A1066='Data 1Q Ahead Without Spaces'!A1065,A1065,A1065+1)</f>
        <v>30</v>
      </c>
      <c r="B1066" s="2">
        <v>1.02</v>
      </c>
      <c r="C1066" s="2">
        <v>1.53</v>
      </c>
      <c r="D1066" s="2">
        <v>1.29</v>
      </c>
      <c r="E1066" s="2">
        <v>9.1</v>
      </c>
      <c r="F1066" s="2">
        <v>5.61</v>
      </c>
      <c r="G1066" s="2">
        <v>7.03</v>
      </c>
      <c r="H1066" s="2">
        <v>106</v>
      </c>
      <c r="I1066" s="2">
        <v>30.21</v>
      </c>
      <c r="J1066" s="2">
        <v>40.46</v>
      </c>
      <c r="K1066" s="2">
        <v>25.94</v>
      </c>
      <c r="L1066" s="4">
        <v>13.7</v>
      </c>
      <c r="M1066" s="7">
        <v>56</v>
      </c>
      <c r="N1066" s="4">
        <v>35.9</v>
      </c>
      <c r="O1066" s="4">
        <v>18.97</v>
      </c>
      <c r="P1066" s="4">
        <f>IF('Data 1Q Ahead Without Spaces'!T1066&lt;5,0,IF('Data 1Q Ahead Without Spaces'!T1066&lt;8,1,IF('Data 1Q Ahead Without Spaces'!T1066&lt;11,2,IF('Data 1Q Ahead Without Spaces'!T1066&lt;14,3,4))))</f>
        <v>1</v>
      </c>
      <c r="Q1066" s="7">
        <v>36977.809200000003</v>
      </c>
      <c r="R1066" s="7">
        <f>VLOOKUP('Data 1Q Ahead Without Spaces'!W1066,Industry!$A$1:$B$9,2,FALSE)</f>
        <v>5</v>
      </c>
    </row>
    <row r="1067" spans="1:18" ht="28.5" customHeight="1" thickBot="1" x14ac:dyDescent="0.4">
      <c r="A1067" s="7">
        <f>IF('Data 1Q Ahead Without Spaces'!A1067='Data 1Q Ahead Without Spaces'!A1066,A1066,A1066+1)</f>
        <v>30</v>
      </c>
      <c r="B1067" s="2">
        <v>0.99</v>
      </c>
      <c r="C1067" s="2">
        <v>1.5</v>
      </c>
      <c r="D1067" s="2">
        <v>1.26</v>
      </c>
      <c r="E1067" s="2">
        <v>9.34</v>
      </c>
      <c r="F1067" s="2">
        <v>7.01</v>
      </c>
      <c r="G1067" s="2">
        <v>7.26</v>
      </c>
      <c r="H1067" s="2">
        <v>107</v>
      </c>
      <c r="I1067" s="2">
        <v>30.12</v>
      </c>
      <c r="J1067" s="2">
        <v>48.5</v>
      </c>
      <c r="K1067" s="2">
        <v>30.37</v>
      </c>
      <c r="L1067" s="4">
        <v>15.42</v>
      </c>
      <c r="M1067" s="7">
        <v>59.69</v>
      </c>
      <c r="N1067" s="4">
        <v>37.380000000000003</v>
      </c>
      <c r="O1067" s="4">
        <v>18.97</v>
      </c>
      <c r="P1067" s="4">
        <f>IF('Data 1Q Ahead Without Spaces'!T1067&lt;5,0,IF('Data 1Q Ahead Without Spaces'!T1067&lt;8,1,IF('Data 1Q Ahead Without Spaces'!T1067&lt;11,2,IF('Data 1Q Ahead Without Spaces'!T1067&lt;14,3,4))))</f>
        <v>1</v>
      </c>
      <c r="Q1067" s="7">
        <v>34504.948799999998</v>
      </c>
      <c r="R1067" s="7">
        <f>VLOOKUP('Data 1Q Ahead Without Spaces'!W1067,Industry!$A$1:$B$9,2,FALSE)</f>
        <v>5</v>
      </c>
    </row>
    <row r="1068" spans="1:18" ht="28.5" customHeight="1" thickBot="1" x14ac:dyDescent="0.4">
      <c r="A1068" s="7">
        <f>IF('Data 1Q Ahead Without Spaces'!A1068='Data 1Q Ahead Without Spaces'!A1067,A1067,A1067+1)</f>
        <v>30</v>
      </c>
      <c r="B1068" s="2">
        <v>0.94</v>
      </c>
      <c r="C1068" s="2">
        <v>1.47</v>
      </c>
      <c r="D1068" s="2">
        <v>1.18</v>
      </c>
      <c r="E1068" s="2">
        <v>11.14</v>
      </c>
      <c r="F1068" s="2">
        <v>8.83</v>
      </c>
      <c r="G1068" s="2">
        <v>9.07</v>
      </c>
      <c r="H1068" s="2">
        <v>109</v>
      </c>
      <c r="I1068" s="2">
        <v>31.31</v>
      </c>
      <c r="J1068" s="2">
        <v>45.13</v>
      </c>
      <c r="K1068" s="2">
        <v>28.64</v>
      </c>
      <c r="L1068" s="4">
        <v>14.87</v>
      </c>
      <c r="M1068" s="7">
        <v>57.56</v>
      </c>
      <c r="N1068" s="4">
        <v>36.53</v>
      </c>
      <c r="O1068" s="4">
        <v>18.96</v>
      </c>
      <c r="P1068" s="4">
        <f>IF('Data 1Q Ahead Without Spaces'!T1068&lt;5,0,IF('Data 1Q Ahead Without Spaces'!T1068&lt;8,1,IF('Data 1Q Ahead Without Spaces'!T1068&lt;11,2,IF('Data 1Q Ahead Without Spaces'!T1068&lt;14,3,4))))</f>
        <v>1</v>
      </c>
      <c r="Q1068" s="7">
        <v>34501.504000000001</v>
      </c>
      <c r="R1068" s="7">
        <f>VLOOKUP('Data 1Q Ahead Without Spaces'!W1068,Industry!$A$1:$B$9,2,FALSE)</f>
        <v>5</v>
      </c>
    </row>
    <row r="1069" spans="1:18" ht="28.5" customHeight="1" thickBot="1" x14ac:dyDescent="0.4">
      <c r="A1069" s="7">
        <f>IF('Data 1Q Ahead Without Spaces'!A1069='Data 1Q Ahead Without Spaces'!A1068,A1068,A1068+1)</f>
        <v>30</v>
      </c>
      <c r="B1069" s="2">
        <v>0.92</v>
      </c>
      <c r="C1069" s="2">
        <v>1.57</v>
      </c>
      <c r="D1069" s="2">
        <v>1.1599999999999999</v>
      </c>
      <c r="E1069" s="2">
        <v>10.42</v>
      </c>
      <c r="F1069" s="2">
        <v>8.0399999999999991</v>
      </c>
      <c r="G1069" s="2">
        <v>8.2200000000000006</v>
      </c>
      <c r="H1069" s="2">
        <v>100</v>
      </c>
      <c r="I1069" s="2">
        <v>31.69</v>
      </c>
      <c r="J1069" s="2">
        <v>43.74</v>
      </c>
      <c r="K1069" s="2">
        <v>27.48</v>
      </c>
      <c r="L1069" s="4">
        <v>14.56</v>
      </c>
      <c r="M1069" s="7">
        <v>59.17</v>
      </c>
      <c r="N1069" s="4">
        <v>37.18</v>
      </c>
      <c r="O1069" s="4">
        <v>19.7</v>
      </c>
      <c r="P1069" s="4">
        <f>IF('Data 1Q Ahead Without Spaces'!T1069&lt;5,0,IF('Data 1Q Ahead Without Spaces'!T1069&lt;8,1,IF('Data 1Q Ahead Without Spaces'!T1069&lt;11,2,IF('Data 1Q Ahead Without Spaces'!T1069&lt;14,3,4))))</f>
        <v>1</v>
      </c>
      <c r="Q1069" s="7">
        <v>21787.0635</v>
      </c>
      <c r="R1069" s="7">
        <f>VLOOKUP('Data 1Q Ahead Without Spaces'!W1069,Industry!$A$1:$B$9,2,FALSE)</f>
        <v>5</v>
      </c>
    </row>
    <row r="1070" spans="1:18" ht="28.5" customHeight="1" thickBot="1" x14ac:dyDescent="0.4">
      <c r="A1070" s="7">
        <f>IF('Data 1Q Ahead Without Spaces'!A1070='Data 1Q Ahead Without Spaces'!A1069,A1069,A1069+1)</f>
        <v>30</v>
      </c>
      <c r="B1070" s="2">
        <v>0.82</v>
      </c>
      <c r="C1070" s="2">
        <v>1.53</v>
      </c>
      <c r="D1070" s="2">
        <v>1.05</v>
      </c>
      <c r="E1070" s="2">
        <v>8.0299999999999994</v>
      </c>
      <c r="F1070" s="2">
        <v>6</v>
      </c>
      <c r="G1070" s="2">
        <v>5.86</v>
      </c>
      <c r="H1070" s="2">
        <v>110</v>
      </c>
      <c r="I1070" s="2">
        <v>31.03</v>
      </c>
      <c r="J1070" s="2">
        <v>45.33</v>
      </c>
      <c r="K1070" s="2">
        <v>29.61</v>
      </c>
      <c r="L1070" s="4">
        <v>15.71</v>
      </c>
      <c r="M1070" s="7">
        <v>53.05</v>
      </c>
      <c r="N1070" s="4">
        <v>34.659999999999997</v>
      </c>
      <c r="O1070" s="4">
        <v>18.39</v>
      </c>
      <c r="P1070" s="4">
        <f>IF('Data 1Q Ahead Without Spaces'!T1070&lt;5,0,IF('Data 1Q Ahead Without Spaces'!T1070&lt;8,1,IF('Data 1Q Ahead Without Spaces'!T1070&lt;11,2,IF('Data 1Q Ahead Without Spaces'!T1070&lt;14,3,4))))</f>
        <v>1</v>
      </c>
      <c r="Q1070" s="7">
        <v>30515.636200000001</v>
      </c>
      <c r="R1070" s="7">
        <f>VLOOKUP('Data 1Q Ahead Without Spaces'!W1070,Industry!$A$1:$B$9,2,FALSE)</f>
        <v>5</v>
      </c>
    </row>
    <row r="1071" spans="1:18" ht="46.5" customHeight="1" thickBot="1" x14ac:dyDescent="0.4">
      <c r="A1071" s="7">
        <f>IF('Data 1Q Ahead Without Spaces'!A1071='Data 1Q Ahead Without Spaces'!A1070,A1070,A1070+1)</f>
        <v>30</v>
      </c>
      <c r="B1071" s="2">
        <v>0.8</v>
      </c>
      <c r="C1071" s="2">
        <v>1.42</v>
      </c>
      <c r="D1071" s="2">
        <v>1.01</v>
      </c>
      <c r="E1071" s="2">
        <v>9.82</v>
      </c>
      <c r="F1071" s="2">
        <v>7.92</v>
      </c>
      <c r="G1071" s="2">
        <v>8.0500000000000007</v>
      </c>
      <c r="H1071" s="2">
        <v>99</v>
      </c>
      <c r="I1071" s="2">
        <v>32.01</v>
      </c>
      <c r="J1071" s="2">
        <v>45.67</v>
      </c>
      <c r="K1071" s="2">
        <v>30.27</v>
      </c>
      <c r="L1071" s="4">
        <v>15.34</v>
      </c>
      <c r="M1071" s="7">
        <v>50.88</v>
      </c>
      <c r="N1071" s="4">
        <v>33.72</v>
      </c>
      <c r="O1071" s="4">
        <v>17.100000000000001</v>
      </c>
      <c r="P1071" s="4">
        <f>IF('Data 1Q Ahead Without Spaces'!T1071&lt;5,0,IF('Data 1Q Ahead Without Spaces'!T1071&lt;8,1,IF('Data 1Q Ahead Without Spaces'!T1071&lt;11,2,IF('Data 1Q Ahead Without Spaces'!T1071&lt;14,3,4))))</f>
        <v>1</v>
      </c>
      <c r="Q1071" s="7">
        <v>35086.137799999997</v>
      </c>
      <c r="R1071" s="7">
        <f>VLOOKUP('Data 1Q Ahead Without Spaces'!W1071,Industry!$A$1:$B$9,2,FALSE)</f>
        <v>5</v>
      </c>
    </row>
    <row r="1072" spans="1:18" ht="46.5" customHeight="1" thickBot="1" x14ac:dyDescent="0.4">
      <c r="A1072" s="7">
        <f>IF('Data 1Q Ahead Without Spaces'!A1072='Data 1Q Ahead Without Spaces'!A1071,A1071,A1071+1)</f>
        <v>30</v>
      </c>
      <c r="B1072" s="2">
        <v>0.75</v>
      </c>
      <c r="C1072" s="2">
        <v>1.51</v>
      </c>
      <c r="D1072" s="2">
        <v>0.94</v>
      </c>
      <c r="E1072" s="2">
        <v>12.71</v>
      </c>
      <c r="F1072" s="2">
        <v>10.9</v>
      </c>
      <c r="G1072" s="2">
        <v>10.74</v>
      </c>
      <c r="H1072" s="2">
        <v>96</v>
      </c>
      <c r="I1072" s="2">
        <v>32.28</v>
      </c>
      <c r="J1072" s="2">
        <v>48.5</v>
      </c>
      <c r="K1072" s="2">
        <v>31.91</v>
      </c>
      <c r="L1072" s="4">
        <v>16.39</v>
      </c>
      <c r="M1072" s="7">
        <v>52.02</v>
      </c>
      <c r="N1072" s="4">
        <v>34.22</v>
      </c>
      <c r="O1072" s="4">
        <v>17.57</v>
      </c>
      <c r="P1072" s="4">
        <f>IF('Data 1Q Ahead Without Spaces'!T1072&lt;5,0,IF('Data 1Q Ahead Without Spaces'!T1072&lt;8,1,IF('Data 1Q Ahead Without Spaces'!T1072&lt;11,2,IF('Data 1Q Ahead Without Spaces'!T1072&lt;14,3,4))))</f>
        <v>1</v>
      </c>
      <c r="Q1072" s="7">
        <v>32029.991699999999</v>
      </c>
      <c r="R1072" s="7">
        <f>VLOOKUP('Data 1Q Ahead Without Spaces'!W1072,Industry!$A$1:$B$9,2,FALSE)</f>
        <v>5</v>
      </c>
    </row>
    <row r="1073" spans="1:18" ht="46.5" customHeight="1" thickBot="1" x14ac:dyDescent="0.4">
      <c r="A1073" s="7">
        <f>IF('Data 1Q Ahead Without Spaces'!A1073='Data 1Q Ahead Without Spaces'!A1072,A1072,A1072+1)</f>
        <v>30</v>
      </c>
      <c r="B1073" s="2">
        <v>0.64</v>
      </c>
      <c r="C1073" s="2">
        <v>1.44</v>
      </c>
      <c r="D1073" s="2">
        <v>0.78</v>
      </c>
      <c r="E1073" s="2">
        <v>12.63</v>
      </c>
      <c r="F1073" s="2">
        <v>10.89</v>
      </c>
      <c r="G1073" s="2">
        <v>10.77</v>
      </c>
      <c r="H1073" s="2">
        <v>93</v>
      </c>
      <c r="I1073" s="2">
        <v>33.96</v>
      </c>
      <c r="J1073" s="2">
        <v>46.2</v>
      </c>
      <c r="K1073" s="2">
        <v>30.87</v>
      </c>
      <c r="L1073" s="4">
        <v>16.38</v>
      </c>
      <c r="M1073" s="7">
        <v>49.66</v>
      </c>
      <c r="N1073" s="4">
        <v>33.18</v>
      </c>
      <c r="O1073" s="4">
        <v>17.61</v>
      </c>
      <c r="P1073" s="4">
        <f>IF('Data 1Q Ahead Without Spaces'!T1073&lt;5,0,IF('Data 1Q Ahead Without Spaces'!T1073&lt;8,1,IF('Data 1Q Ahead Without Spaces'!T1073&lt;11,2,IF('Data 1Q Ahead Without Spaces'!T1073&lt;14,3,4))))</f>
        <v>1</v>
      </c>
      <c r="Q1073" s="7">
        <v>26757.335899999998</v>
      </c>
      <c r="R1073" s="7">
        <f>VLOOKUP('Data 1Q Ahead Without Spaces'!W1073,Industry!$A$1:$B$9,2,FALSE)</f>
        <v>5</v>
      </c>
    </row>
    <row r="1074" spans="1:18" ht="46.5" customHeight="1" thickBot="1" x14ac:dyDescent="0.4">
      <c r="A1074" s="7">
        <f>IF('Data 1Q Ahead Without Spaces'!A1074='Data 1Q Ahead Without Spaces'!A1073,A1073,A1073+1)</f>
        <v>30</v>
      </c>
      <c r="B1074" s="2">
        <v>0.64</v>
      </c>
      <c r="C1074" s="2">
        <v>1.33</v>
      </c>
      <c r="D1074" s="2">
        <v>0.76</v>
      </c>
      <c r="E1074" s="2">
        <v>10.94</v>
      </c>
      <c r="F1074" s="2">
        <v>8.99</v>
      </c>
      <c r="G1074" s="2">
        <v>8.89</v>
      </c>
      <c r="H1074" s="2">
        <v>93</v>
      </c>
      <c r="I1074" s="2">
        <v>28.72</v>
      </c>
      <c r="J1074" s="2">
        <v>49.42</v>
      </c>
      <c r="K1074" s="2">
        <v>32.520000000000003</v>
      </c>
      <c r="L1074" s="4">
        <v>15.92</v>
      </c>
      <c r="M1074" s="7">
        <v>52</v>
      </c>
      <c r="N1074" s="4">
        <v>34.21</v>
      </c>
      <c r="O1074" s="4">
        <v>16.75</v>
      </c>
      <c r="P1074" s="4">
        <f>IF('Data 1Q Ahead Without Spaces'!T1074&lt;5,0,IF('Data 1Q Ahead Without Spaces'!T1074&lt;8,1,IF('Data 1Q Ahead Without Spaces'!T1074&lt;11,2,IF('Data 1Q Ahead Without Spaces'!T1074&lt;14,3,4))))</f>
        <v>1</v>
      </c>
      <c r="Q1074" s="7">
        <v>29088.2628</v>
      </c>
      <c r="R1074" s="7">
        <f>VLOOKUP('Data 1Q Ahead Without Spaces'!W1074,Industry!$A$1:$B$9,2,FALSE)</f>
        <v>5</v>
      </c>
    </row>
    <row r="1075" spans="1:18" ht="46.5" customHeight="1" thickBot="1" x14ac:dyDescent="0.4">
      <c r="A1075" s="7">
        <f>IF('Data 1Q Ahead Without Spaces'!A1075='Data 1Q Ahead Without Spaces'!A1074,A1074,A1074+1)</f>
        <v>30</v>
      </c>
      <c r="B1075" s="2">
        <v>0.67</v>
      </c>
      <c r="C1075" s="2">
        <v>1.33</v>
      </c>
      <c r="D1075" s="2">
        <v>0.81</v>
      </c>
      <c r="E1075" s="2">
        <v>11.18</v>
      </c>
      <c r="F1075" s="2">
        <v>9.89</v>
      </c>
      <c r="G1075" s="2">
        <v>9.1999999999999993</v>
      </c>
      <c r="H1075" s="2">
        <v>91</v>
      </c>
      <c r="I1075" s="2">
        <v>29.21</v>
      </c>
      <c r="J1075" s="2">
        <v>47.75</v>
      </c>
      <c r="K1075" s="2">
        <v>31.72</v>
      </c>
      <c r="L1075" s="4">
        <v>15.59</v>
      </c>
      <c r="M1075" s="7">
        <v>50.56</v>
      </c>
      <c r="N1075" s="4">
        <v>33.58</v>
      </c>
      <c r="O1075" s="4">
        <v>16.5</v>
      </c>
      <c r="P1075" s="4">
        <f>IF('Data 1Q Ahead Without Spaces'!T1075&lt;5,0,IF('Data 1Q Ahead Without Spaces'!T1075&lt;8,1,IF('Data 1Q Ahead Without Spaces'!T1075&lt;11,2,IF('Data 1Q Ahead Without Spaces'!T1075&lt;14,3,4))))</f>
        <v>1</v>
      </c>
      <c r="Q1075" s="7">
        <v>27034.915300000001</v>
      </c>
      <c r="R1075" s="7">
        <f>VLOOKUP('Data 1Q Ahead Without Spaces'!W1075,Industry!$A$1:$B$9,2,FALSE)</f>
        <v>5</v>
      </c>
    </row>
    <row r="1076" spans="1:18" ht="46.5" customHeight="1" thickBot="1" x14ac:dyDescent="0.4">
      <c r="A1076" s="7">
        <f>IF('Data 1Q Ahead Without Spaces'!A1076='Data 1Q Ahead Without Spaces'!A1075,A1075,A1075+1)</f>
        <v>30</v>
      </c>
      <c r="B1076" s="2">
        <v>0.56000000000000005</v>
      </c>
      <c r="C1076" s="2">
        <v>1.32</v>
      </c>
      <c r="D1076" s="2">
        <v>0.67</v>
      </c>
      <c r="E1076" s="2">
        <v>13.12</v>
      </c>
      <c r="F1076" s="2">
        <v>11.34</v>
      </c>
      <c r="G1076" s="2">
        <v>11.11</v>
      </c>
      <c r="H1076" s="2">
        <v>93</v>
      </c>
      <c r="I1076" s="2">
        <v>30.82</v>
      </c>
      <c r="J1076" s="2">
        <v>43.7</v>
      </c>
      <c r="K1076" s="2">
        <v>29.9</v>
      </c>
      <c r="L1076" s="4">
        <v>14.98</v>
      </c>
      <c r="M1076" s="7">
        <v>46.18</v>
      </c>
      <c r="N1076" s="4">
        <v>31.59</v>
      </c>
      <c r="O1076" s="4">
        <v>15.83</v>
      </c>
      <c r="P1076" s="4">
        <f>IF('Data 1Q Ahead Without Spaces'!T1076&lt;5,0,IF('Data 1Q Ahead Without Spaces'!T1076&lt;8,1,IF('Data 1Q Ahead Without Spaces'!T1076&lt;11,2,IF('Data 1Q Ahead Without Spaces'!T1076&lt;14,3,4))))</f>
        <v>1</v>
      </c>
      <c r="Q1076" s="7">
        <v>33206.166400000002</v>
      </c>
      <c r="R1076" s="7">
        <f>VLOOKUP('Data 1Q Ahead Without Spaces'!W1076,Industry!$A$1:$B$9,2,FALSE)</f>
        <v>5</v>
      </c>
    </row>
    <row r="1077" spans="1:18" ht="46.5" customHeight="1" thickBot="1" x14ac:dyDescent="0.4">
      <c r="A1077" s="7">
        <f>IF('Data 1Q Ahead Without Spaces'!A1077='Data 1Q Ahead Without Spaces'!A1076,A1076,A1076+1)</f>
        <v>30</v>
      </c>
      <c r="B1077" s="2">
        <v>0.9</v>
      </c>
      <c r="C1077" s="2">
        <v>1.46</v>
      </c>
      <c r="D1077" s="2">
        <v>1.08</v>
      </c>
      <c r="E1077" s="2">
        <v>13.17</v>
      </c>
      <c r="F1077" s="2">
        <v>11.84</v>
      </c>
      <c r="G1077" s="2">
        <v>11.03</v>
      </c>
      <c r="H1077" s="2">
        <v>95</v>
      </c>
      <c r="I1077" s="2">
        <v>29.71</v>
      </c>
      <c r="J1077" s="2">
        <v>41.5</v>
      </c>
      <c r="K1077" s="2">
        <v>27.91</v>
      </c>
      <c r="L1077" s="4">
        <v>13.65</v>
      </c>
      <c r="M1077" s="7">
        <v>48.69</v>
      </c>
      <c r="N1077" s="4">
        <v>32.75</v>
      </c>
      <c r="O1077" s="4">
        <v>16.02</v>
      </c>
      <c r="P1077" s="4">
        <f>IF('Data 1Q Ahead Without Spaces'!T1077&lt;5,0,IF('Data 1Q Ahead Without Spaces'!T1077&lt;8,1,IF('Data 1Q Ahead Without Spaces'!T1077&lt;11,2,IF('Data 1Q Ahead Without Spaces'!T1077&lt;14,3,4))))</f>
        <v>1</v>
      </c>
      <c r="Q1077" s="7">
        <v>36364.799500000001</v>
      </c>
      <c r="R1077" s="7">
        <f>VLOOKUP('Data 1Q Ahead Without Spaces'!W1077,Industry!$A$1:$B$9,2,FALSE)</f>
        <v>5</v>
      </c>
    </row>
    <row r="1078" spans="1:18" ht="46.5" customHeight="1" thickBot="1" x14ac:dyDescent="0.4">
      <c r="A1078" s="7">
        <f>IF('Data 1Q Ahead Without Spaces'!A1078='Data 1Q Ahead Without Spaces'!A1077,A1077,A1077+1)</f>
        <v>30</v>
      </c>
      <c r="B1078" s="2">
        <v>0.79</v>
      </c>
      <c r="C1078" s="2">
        <v>1.38</v>
      </c>
      <c r="D1078" s="2">
        <v>0.96</v>
      </c>
      <c r="E1078" s="2">
        <v>12.04</v>
      </c>
      <c r="F1078" s="2">
        <v>9.67</v>
      </c>
      <c r="G1078" s="2">
        <v>9.66</v>
      </c>
      <c r="H1078" s="2">
        <v>96</v>
      </c>
      <c r="I1078" s="2">
        <v>33.19</v>
      </c>
      <c r="J1078" s="2">
        <v>34.29</v>
      </c>
      <c r="K1078" s="2">
        <v>24.03</v>
      </c>
      <c r="L1078" s="4">
        <v>12.07</v>
      </c>
      <c r="M1078" s="7">
        <v>42.69</v>
      </c>
      <c r="N1078" s="4">
        <v>29.92</v>
      </c>
      <c r="O1078" s="4">
        <v>15.03</v>
      </c>
      <c r="P1078" s="4">
        <f>IF('Data 1Q Ahead Without Spaces'!T1078&lt;5,0,IF('Data 1Q Ahead Without Spaces'!T1078&lt;8,1,IF('Data 1Q Ahead Without Spaces'!T1078&lt;11,2,IF('Data 1Q Ahead Without Spaces'!T1078&lt;14,3,4))))</f>
        <v>1</v>
      </c>
      <c r="Q1078" s="7">
        <v>48717.655700000003</v>
      </c>
      <c r="R1078" s="7">
        <f>VLOOKUP('Data 1Q Ahead Without Spaces'!W1078,Industry!$A$1:$B$9,2,FALSE)</f>
        <v>5</v>
      </c>
    </row>
    <row r="1079" spans="1:18" ht="46.5" customHeight="1" thickBot="1" x14ac:dyDescent="0.4">
      <c r="A1079" s="7">
        <f>IF('Data 1Q Ahead Without Spaces'!A1079='Data 1Q Ahead Without Spaces'!A1078,A1078,A1078+1)</f>
        <v>30</v>
      </c>
      <c r="B1079" s="2">
        <v>0.67</v>
      </c>
      <c r="C1079" s="2">
        <v>1.26</v>
      </c>
      <c r="D1079" s="2">
        <v>0.82</v>
      </c>
      <c r="E1079" s="2">
        <v>14.08</v>
      </c>
      <c r="F1079" s="2">
        <v>12.24</v>
      </c>
      <c r="G1079" s="2">
        <v>11.07</v>
      </c>
      <c r="H1079" s="2">
        <v>87</v>
      </c>
      <c r="I1079" s="2">
        <v>33.64</v>
      </c>
      <c r="J1079" s="2">
        <v>33.07</v>
      </c>
      <c r="K1079" s="2">
        <v>23.82</v>
      </c>
      <c r="L1079" s="4">
        <v>11.86</v>
      </c>
      <c r="M1079" s="7">
        <v>38.85</v>
      </c>
      <c r="N1079" s="4">
        <v>27.98</v>
      </c>
      <c r="O1079" s="4">
        <v>13.93</v>
      </c>
      <c r="P1079" s="4">
        <f>IF('Data 1Q Ahead Without Spaces'!T1079&lt;5,0,IF('Data 1Q Ahead Without Spaces'!T1079&lt;8,1,IF('Data 1Q Ahead Without Spaces'!T1079&lt;11,2,IF('Data 1Q Ahead Without Spaces'!T1079&lt;14,3,4))))</f>
        <v>1</v>
      </c>
      <c r="Q1079" s="7">
        <v>44354.230199999998</v>
      </c>
      <c r="R1079" s="7">
        <f>VLOOKUP('Data 1Q Ahead Without Spaces'!W1079,Industry!$A$1:$B$9,2,FALSE)</f>
        <v>5</v>
      </c>
    </row>
    <row r="1080" spans="1:18" ht="46.5" customHeight="1" thickBot="1" x14ac:dyDescent="0.4">
      <c r="A1080" s="7">
        <f>IF('Data 1Q Ahead Without Spaces'!A1080='Data 1Q Ahead Without Spaces'!A1079,A1079,A1079+1)</f>
        <v>30</v>
      </c>
      <c r="B1080" s="2">
        <v>0.56999999999999995</v>
      </c>
      <c r="C1080" s="2">
        <v>1.19</v>
      </c>
      <c r="D1080" s="2">
        <v>0.7</v>
      </c>
      <c r="E1080" s="2">
        <v>16.510000000000002</v>
      </c>
      <c r="F1080" s="2">
        <v>14.4</v>
      </c>
      <c r="G1080" s="2">
        <v>13.74</v>
      </c>
      <c r="H1080" s="2">
        <v>91</v>
      </c>
      <c r="I1080" s="2">
        <v>34.01</v>
      </c>
      <c r="J1080" s="2">
        <v>31.95</v>
      </c>
      <c r="K1080" s="2">
        <v>23.26</v>
      </c>
      <c r="L1080" s="4">
        <v>11.57</v>
      </c>
      <c r="M1080" s="7">
        <v>37.35</v>
      </c>
      <c r="N1080" s="4">
        <v>27.2</v>
      </c>
      <c r="O1080" s="4">
        <v>13.53</v>
      </c>
      <c r="P1080" s="4">
        <f>IF('Data 1Q Ahead Without Spaces'!T1080&lt;5,0,IF('Data 1Q Ahead Without Spaces'!T1080&lt;8,1,IF('Data 1Q Ahead Without Spaces'!T1080&lt;11,2,IF('Data 1Q Ahead Without Spaces'!T1080&lt;14,3,4))))</f>
        <v>1</v>
      </c>
      <c r="Q1080" s="7">
        <v>46804.003900000003</v>
      </c>
      <c r="R1080" s="7">
        <f>VLOOKUP('Data 1Q Ahead Without Spaces'!W1080,Industry!$A$1:$B$9,2,FALSE)</f>
        <v>5</v>
      </c>
    </row>
    <row r="1081" spans="1:18" ht="46.5" customHeight="1" thickBot="1" x14ac:dyDescent="0.4">
      <c r="A1081" s="7">
        <f>IF('Data 1Q Ahead Without Spaces'!A1081='Data 1Q Ahead Without Spaces'!A1080,A1080,A1080+1)</f>
        <v>30</v>
      </c>
      <c r="B1081" s="2">
        <v>0.51</v>
      </c>
      <c r="C1081" s="2">
        <v>1.1599999999999999</v>
      </c>
      <c r="D1081" s="2">
        <v>0.62</v>
      </c>
      <c r="E1081" s="2">
        <v>16.45</v>
      </c>
      <c r="F1081" s="2">
        <v>14.11</v>
      </c>
      <c r="G1081" s="2">
        <v>13.87</v>
      </c>
      <c r="H1081" s="2">
        <v>89</v>
      </c>
      <c r="I1081" s="2">
        <v>34.65</v>
      </c>
      <c r="J1081" s="2">
        <v>30.66</v>
      </c>
      <c r="K1081" s="2">
        <v>22.47</v>
      </c>
      <c r="L1081" s="4">
        <v>11.3</v>
      </c>
      <c r="M1081" s="7">
        <v>36.46</v>
      </c>
      <c r="N1081" s="4">
        <v>26.72</v>
      </c>
      <c r="O1081" s="4">
        <v>13.44</v>
      </c>
      <c r="P1081" s="4">
        <f>IF('Data 1Q Ahead Without Spaces'!T1081&lt;5,0,IF('Data 1Q Ahead Without Spaces'!T1081&lt;8,1,IF('Data 1Q Ahead Without Spaces'!T1081&lt;11,2,IF('Data 1Q Ahead Without Spaces'!T1081&lt;14,3,4))))</f>
        <v>1</v>
      </c>
      <c r="Q1081" s="7">
        <v>47721.195299999999</v>
      </c>
      <c r="R1081" s="7">
        <f>VLOOKUP('Data 1Q Ahead Without Spaces'!W1081,Industry!$A$1:$B$9,2,FALSE)</f>
        <v>5</v>
      </c>
    </row>
    <row r="1082" spans="1:18" ht="46.5" customHeight="1" thickBot="1" x14ac:dyDescent="0.4">
      <c r="A1082" s="7">
        <f>IF('Data 1Q Ahead Without Spaces'!A1082='Data 1Q Ahead Without Spaces'!A1081,A1081,A1081+1)</f>
        <v>30</v>
      </c>
      <c r="B1082" s="2">
        <v>0.61</v>
      </c>
      <c r="C1082" s="2">
        <v>1.25</v>
      </c>
      <c r="D1082" s="2">
        <v>0.74</v>
      </c>
      <c r="E1082" s="2">
        <v>13.21</v>
      </c>
      <c r="F1082" s="2">
        <v>9.33</v>
      </c>
      <c r="G1082" s="2">
        <v>10.77</v>
      </c>
      <c r="H1082" s="2">
        <v>96</v>
      </c>
      <c r="I1082" s="2">
        <v>35.28</v>
      </c>
      <c r="J1082" s="2">
        <v>27.88</v>
      </c>
      <c r="K1082" s="2">
        <v>20.37</v>
      </c>
      <c r="L1082" s="4">
        <v>10.46</v>
      </c>
      <c r="M1082" s="7">
        <v>36.840000000000003</v>
      </c>
      <c r="N1082" s="4">
        <v>26.92</v>
      </c>
      <c r="O1082" s="4">
        <v>13.83</v>
      </c>
      <c r="P1082" s="4">
        <f>IF('Data 1Q Ahead Without Spaces'!T1082&lt;5,0,IF('Data 1Q Ahead Without Spaces'!T1082&lt;8,1,IF('Data 1Q Ahead Without Spaces'!T1082&lt;11,2,IF('Data 1Q Ahead Without Spaces'!T1082&lt;14,3,4))))</f>
        <v>1</v>
      </c>
      <c r="Q1082" s="7">
        <v>52821.978300000002</v>
      </c>
      <c r="R1082" s="7">
        <f>VLOOKUP('Data 1Q Ahead Without Spaces'!W1082,Industry!$A$1:$B$9,2,FALSE)</f>
        <v>5</v>
      </c>
    </row>
    <row r="1083" spans="1:18" ht="46.5" customHeight="1" thickBot="1" x14ac:dyDescent="0.4">
      <c r="A1083" s="7">
        <f>IF('Data 1Q Ahead Without Spaces'!A1083='Data 1Q Ahead Without Spaces'!A1082,A1082,A1082+1)</f>
        <v>30</v>
      </c>
      <c r="B1083" s="2">
        <v>0.52</v>
      </c>
      <c r="C1083" s="2">
        <v>1.05</v>
      </c>
      <c r="D1083" s="2">
        <v>0.63</v>
      </c>
      <c r="E1083" s="2">
        <v>13.14</v>
      </c>
      <c r="F1083" s="2">
        <v>11.17</v>
      </c>
      <c r="G1083" s="2">
        <v>10.88</v>
      </c>
      <c r="H1083" s="2">
        <v>100</v>
      </c>
      <c r="I1083" s="2">
        <v>36.26</v>
      </c>
      <c r="J1083" s="2">
        <v>27.02</v>
      </c>
      <c r="K1083" s="2">
        <v>20.63</v>
      </c>
      <c r="L1083" s="4">
        <v>10.42</v>
      </c>
      <c r="M1083" s="7">
        <v>31</v>
      </c>
      <c r="N1083" s="4">
        <v>23.67</v>
      </c>
      <c r="O1083" s="4">
        <v>11.95</v>
      </c>
      <c r="P1083" s="4">
        <f>IF('Data 1Q Ahead Without Spaces'!T1083&lt;5,0,IF('Data 1Q Ahead Without Spaces'!T1083&lt;8,1,IF('Data 1Q Ahead Without Spaces'!T1083&lt;11,2,IF('Data 1Q Ahead Without Spaces'!T1083&lt;14,3,4))))</f>
        <v>1</v>
      </c>
      <c r="Q1083" s="7">
        <v>52031.940399999999</v>
      </c>
      <c r="R1083" s="7">
        <f>VLOOKUP('Data 1Q Ahead Without Spaces'!W1083,Industry!$A$1:$B$9,2,FALSE)</f>
        <v>5</v>
      </c>
    </row>
    <row r="1084" spans="1:18" ht="46.5" customHeight="1" thickBot="1" x14ac:dyDescent="0.4">
      <c r="A1084" s="7">
        <f>IF('Data 1Q Ahead Without Spaces'!A1084='Data 1Q Ahead Without Spaces'!A1083,A1083,A1083+1)</f>
        <v>30</v>
      </c>
      <c r="B1084" s="2">
        <v>0.91</v>
      </c>
      <c r="C1084" s="2">
        <v>1.49</v>
      </c>
      <c r="D1084" s="2">
        <v>1.08</v>
      </c>
      <c r="E1084" s="2">
        <v>14.38</v>
      </c>
      <c r="F1084" s="2">
        <v>12.44</v>
      </c>
      <c r="G1084" s="2">
        <v>12.41</v>
      </c>
      <c r="H1084" s="2">
        <v>120</v>
      </c>
      <c r="I1084" s="2">
        <v>34.1</v>
      </c>
      <c r="J1084" s="2">
        <v>40.840000000000003</v>
      </c>
      <c r="K1084" s="2">
        <v>28.26</v>
      </c>
      <c r="L1084" s="4">
        <v>14.77</v>
      </c>
      <c r="M1084" s="7">
        <v>44.54</v>
      </c>
      <c r="N1084" s="4">
        <v>30.81</v>
      </c>
      <c r="O1084" s="4">
        <v>16.100000000000001</v>
      </c>
      <c r="P1084" s="4">
        <f>IF('Data 1Q Ahead Without Spaces'!T1084&lt;5,0,IF('Data 1Q Ahead Without Spaces'!T1084&lt;8,1,IF('Data 1Q Ahead Without Spaces'!T1084&lt;11,2,IF('Data 1Q Ahead Without Spaces'!T1084&lt;14,3,4))))</f>
        <v>1</v>
      </c>
      <c r="Q1084" s="7">
        <v>52621.355199999998</v>
      </c>
      <c r="R1084" s="7">
        <f>VLOOKUP('Data 1Q Ahead Without Spaces'!W1084,Industry!$A$1:$B$9,2,FALSE)</f>
        <v>5</v>
      </c>
    </row>
    <row r="1085" spans="1:18" ht="46.5" customHeight="1" thickBot="1" x14ac:dyDescent="0.4">
      <c r="A1085" s="7">
        <f>IF('Data 1Q Ahead Without Spaces'!A1085='Data 1Q Ahead Without Spaces'!A1084,A1084,A1084+1)</f>
        <v>30</v>
      </c>
      <c r="B1085" s="2">
        <v>0.96</v>
      </c>
      <c r="C1085" s="2">
        <v>1.56</v>
      </c>
      <c r="D1085" s="2">
        <v>1.1399999999999999</v>
      </c>
      <c r="E1085" s="2">
        <v>12.21</v>
      </c>
      <c r="F1085" s="2">
        <v>10.07</v>
      </c>
      <c r="G1085" s="2">
        <v>10.25</v>
      </c>
      <c r="H1085" s="2">
        <v>135</v>
      </c>
      <c r="I1085" s="2">
        <v>34.18</v>
      </c>
      <c r="J1085" s="2">
        <v>38.22</v>
      </c>
      <c r="K1085" s="2">
        <v>26.02</v>
      </c>
      <c r="L1085" s="4">
        <v>13.82</v>
      </c>
      <c r="M1085" s="7">
        <v>46.9</v>
      </c>
      <c r="N1085" s="4">
        <v>31.93</v>
      </c>
      <c r="O1085" s="4">
        <v>16.96</v>
      </c>
      <c r="P1085" s="4">
        <f>IF('Data 1Q Ahead Without Spaces'!T1085&lt;5,0,IF('Data 1Q Ahead Without Spaces'!T1085&lt;8,1,IF('Data 1Q Ahead Without Spaces'!T1085&lt;11,2,IF('Data 1Q Ahead Without Spaces'!T1085&lt;14,3,4))))</f>
        <v>1</v>
      </c>
      <c r="Q1085" s="7">
        <v>52806.946900000003</v>
      </c>
      <c r="R1085" s="7">
        <f>VLOOKUP('Data 1Q Ahead Without Spaces'!W1085,Industry!$A$1:$B$9,2,FALSE)</f>
        <v>5</v>
      </c>
    </row>
    <row r="1086" spans="1:18" ht="46.5" customHeight="1" thickBot="1" x14ac:dyDescent="0.4">
      <c r="A1086" s="7">
        <f>IF('Data 1Q Ahead Without Spaces'!A1086='Data 1Q Ahead Without Spaces'!A1085,A1085,A1085+1)</f>
        <v>30</v>
      </c>
      <c r="B1086" s="2">
        <v>0.97</v>
      </c>
      <c r="C1086" s="2">
        <v>1.59</v>
      </c>
      <c r="D1086" s="2">
        <v>1.1599999999999999</v>
      </c>
      <c r="E1086" s="2">
        <v>10.33</v>
      </c>
      <c r="F1086" s="2">
        <v>7.7</v>
      </c>
      <c r="G1086" s="2">
        <v>8.5399999999999991</v>
      </c>
      <c r="H1086" s="2">
        <v>143</v>
      </c>
      <c r="I1086" s="2">
        <v>37</v>
      </c>
      <c r="J1086" s="2">
        <v>33.4</v>
      </c>
      <c r="K1086" s="2">
        <v>22.82</v>
      </c>
      <c r="L1086" s="4">
        <v>12.92</v>
      </c>
      <c r="M1086" s="7">
        <v>46.37</v>
      </c>
      <c r="N1086" s="4">
        <v>31.68</v>
      </c>
      <c r="O1086" s="4">
        <v>17.940000000000001</v>
      </c>
      <c r="P1086" s="4">
        <f>IF('Data 1Q Ahead Without Spaces'!T1086&lt;5,0,IF('Data 1Q Ahead Without Spaces'!T1086&lt;8,1,IF('Data 1Q Ahead Without Spaces'!T1086&lt;11,2,IF('Data 1Q Ahead Without Spaces'!T1086&lt;14,3,4))))</f>
        <v>1</v>
      </c>
      <c r="Q1086" s="7">
        <v>56684.521200000003</v>
      </c>
      <c r="R1086" s="7">
        <f>VLOOKUP('Data 1Q Ahead Without Spaces'!W1086,Industry!$A$1:$B$9,2,FALSE)</f>
        <v>5</v>
      </c>
    </row>
    <row r="1087" spans="1:18" ht="46.5" customHeight="1" thickBot="1" x14ac:dyDescent="0.4">
      <c r="A1087" s="7">
        <f>IF('Data 1Q Ahead Without Spaces'!A1087='Data 1Q Ahead Without Spaces'!A1086,A1086,A1086+1)</f>
        <v>30</v>
      </c>
      <c r="B1087" s="2">
        <v>0.92</v>
      </c>
      <c r="C1087" s="2">
        <v>1.54</v>
      </c>
      <c r="D1087" s="2">
        <v>1.0900000000000001</v>
      </c>
      <c r="E1087" s="2">
        <v>10.89</v>
      </c>
      <c r="F1087" s="2">
        <v>9.09</v>
      </c>
      <c r="G1087" s="2">
        <v>9.0299999999999994</v>
      </c>
      <c r="H1087" s="2">
        <v>142</v>
      </c>
      <c r="I1087" s="2">
        <v>36.909999999999997</v>
      </c>
      <c r="J1087" s="2">
        <v>32.79</v>
      </c>
      <c r="K1087" s="2">
        <v>22.53</v>
      </c>
      <c r="L1087" s="4">
        <v>12.66</v>
      </c>
      <c r="M1087" s="7">
        <v>45.56</v>
      </c>
      <c r="N1087" s="4">
        <v>31.3</v>
      </c>
      <c r="O1087" s="4">
        <v>17.59</v>
      </c>
      <c r="P1087" s="4">
        <f>IF('Data 1Q Ahead Without Spaces'!T1087&lt;5,0,IF('Data 1Q Ahead Without Spaces'!T1087&lt;8,1,IF('Data 1Q Ahead Without Spaces'!T1087&lt;11,2,IF('Data 1Q Ahead Without Spaces'!T1087&lt;14,3,4))))</f>
        <v>1</v>
      </c>
      <c r="Q1087" s="7">
        <v>58600.036999999997</v>
      </c>
      <c r="R1087" s="7">
        <f>VLOOKUP('Data 1Q Ahead Without Spaces'!W1087,Industry!$A$1:$B$9,2,FALSE)</f>
        <v>5</v>
      </c>
    </row>
    <row r="1088" spans="1:18" ht="46.5" customHeight="1" thickBot="1" x14ac:dyDescent="0.4">
      <c r="A1088" s="7">
        <f>IF('Data 1Q Ahead Without Spaces'!A1088='Data 1Q Ahead Without Spaces'!A1087,A1087,A1087+1)</f>
        <v>30</v>
      </c>
      <c r="B1088" s="2">
        <v>0.88</v>
      </c>
      <c r="C1088" s="2">
        <v>1.56</v>
      </c>
      <c r="D1088" s="2">
        <v>1.04</v>
      </c>
      <c r="E1088" s="2">
        <v>12.88</v>
      </c>
      <c r="F1088" s="2">
        <v>11.12</v>
      </c>
      <c r="G1088" s="2">
        <v>11.23</v>
      </c>
      <c r="H1088" s="2">
        <v>155</v>
      </c>
      <c r="I1088" s="2">
        <v>37.520000000000003</v>
      </c>
      <c r="J1088" s="2">
        <v>36.630000000000003</v>
      </c>
      <c r="K1088" s="2">
        <v>25.19</v>
      </c>
      <c r="L1088" s="4">
        <v>14.36</v>
      </c>
      <c r="M1088" s="7">
        <v>45.44</v>
      </c>
      <c r="N1088" s="4">
        <v>31.24</v>
      </c>
      <c r="O1088" s="4">
        <v>17.82</v>
      </c>
      <c r="P1088" s="4">
        <f>IF('Data 1Q Ahead Without Spaces'!T1088&lt;5,0,IF('Data 1Q Ahead Without Spaces'!T1088&lt;8,1,IF('Data 1Q Ahead Without Spaces'!T1088&lt;11,2,IF('Data 1Q Ahead Without Spaces'!T1088&lt;14,3,4))))</f>
        <v>1</v>
      </c>
      <c r="Q1088" s="7">
        <v>64144.873</v>
      </c>
      <c r="R1088" s="7">
        <f>VLOOKUP('Data 1Q Ahead Without Spaces'!W1088,Industry!$A$1:$B$9,2,FALSE)</f>
        <v>5</v>
      </c>
    </row>
    <row r="1089" spans="1:18" ht="46.5" customHeight="1" thickBot="1" x14ac:dyDescent="0.4">
      <c r="A1089" s="7">
        <f>IF('Data 1Q Ahead Without Spaces'!A1089='Data 1Q Ahead Without Spaces'!A1088,A1088,A1088+1)</f>
        <v>30</v>
      </c>
      <c r="B1089" s="2">
        <v>0.78</v>
      </c>
      <c r="C1089" s="2">
        <v>1.41</v>
      </c>
      <c r="D1089" s="2">
        <v>0.91</v>
      </c>
      <c r="E1089" s="2">
        <v>12.17</v>
      </c>
      <c r="F1089" s="2">
        <v>10.72</v>
      </c>
      <c r="G1089" s="2">
        <v>10.56</v>
      </c>
      <c r="H1089" s="2">
        <v>156</v>
      </c>
      <c r="I1089" s="2">
        <v>38.18</v>
      </c>
      <c r="J1089" s="2">
        <v>35.72</v>
      </c>
      <c r="K1089" s="2">
        <v>25.17</v>
      </c>
      <c r="L1089" s="4">
        <v>14.25</v>
      </c>
      <c r="M1089" s="7">
        <v>41.91</v>
      </c>
      <c r="N1089" s="4">
        <v>29.53</v>
      </c>
      <c r="O1089" s="4">
        <v>16.72</v>
      </c>
      <c r="P1089" s="4">
        <f>IF('Data 1Q Ahead Without Spaces'!T1089&lt;5,0,IF('Data 1Q Ahead Without Spaces'!T1089&lt;8,1,IF('Data 1Q Ahead Without Spaces'!T1089&lt;11,2,IF('Data 1Q Ahead Without Spaces'!T1089&lt;14,3,4))))</f>
        <v>1</v>
      </c>
      <c r="Q1089" s="7">
        <v>63581.282599999999</v>
      </c>
      <c r="R1089" s="7">
        <f>VLOOKUP('Data 1Q Ahead Without Spaces'!W1089,Industry!$A$1:$B$9,2,FALSE)</f>
        <v>5</v>
      </c>
    </row>
    <row r="1090" spans="1:18" ht="46.5" customHeight="1" thickBot="1" x14ac:dyDescent="0.4">
      <c r="A1090" s="7">
        <f>IF('Data 1Q Ahead Without Spaces'!A1090='Data 1Q Ahead Without Spaces'!A1089,A1089,A1089+1)</f>
        <v>30</v>
      </c>
      <c r="B1090" s="2">
        <v>0.76</v>
      </c>
      <c r="C1090" s="2">
        <v>1.3</v>
      </c>
      <c r="D1090" s="2">
        <v>0.88</v>
      </c>
      <c r="E1090" s="2">
        <v>11.04</v>
      </c>
      <c r="F1090" s="2">
        <v>8.52</v>
      </c>
      <c r="G1090" s="2">
        <v>9.33</v>
      </c>
      <c r="H1090" s="2">
        <v>153</v>
      </c>
      <c r="I1090" s="2">
        <v>36.69</v>
      </c>
      <c r="J1090" s="2">
        <v>38.81</v>
      </c>
      <c r="K1090" s="2">
        <v>27</v>
      </c>
      <c r="L1090" s="4">
        <v>14.93</v>
      </c>
      <c r="M1090" s="7">
        <v>43.74</v>
      </c>
      <c r="N1090" s="4">
        <v>30.43</v>
      </c>
      <c r="O1090" s="4">
        <v>16.82</v>
      </c>
      <c r="P1090" s="4">
        <f>IF('Data 1Q Ahead Without Spaces'!T1090&lt;5,0,IF('Data 1Q Ahead Without Spaces'!T1090&lt;8,1,IF('Data 1Q Ahead Without Spaces'!T1090&lt;11,2,IF('Data 1Q Ahead Without Spaces'!T1090&lt;14,3,4))))</f>
        <v>1</v>
      </c>
      <c r="Q1090" s="7">
        <v>62251.163999999997</v>
      </c>
      <c r="R1090" s="7">
        <f>VLOOKUP('Data 1Q Ahead Without Spaces'!W1090,Industry!$A$1:$B$9,2,FALSE)</f>
        <v>5</v>
      </c>
    </row>
    <row r="1091" spans="1:18" ht="46.5" customHeight="1" thickBot="1" x14ac:dyDescent="0.4">
      <c r="A1091" s="7">
        <f>IF('Data 1Q Ahead Without Spaces'!A1091='Data 1Q Ahead Without Spaces'!A1090,A1090,A1090+1)</f>
        <v>30</v>
      </c>
      <c r="B1091" s="2">
        <v>0.78</v>
      </c>
      <c r="C1091" s="2">
        <v>1.31</v>
      </c>
      <c r="D1091" s="2">
        <v>0.92</v>
      </c>
      <c r="E1091" s="2">
        <v>11.88</v>
      </c>
      <c r="F1091" s="2">
        <v>10.220000000000001</v>
      </c>
      <c r="G1091" s="2">
        <v>10.029999999999999</v>
      </c>
      <c r="H1091" s="2">
        <v>150</v>
      </c>
      <c r="I1091" s="2">
        <v>37.270000000000003</v>
      </c>
      <c r="J1091" s="2">
        <v>37.1</v>
      </c>
      <c r="K1091" s="2">
        <v>25.84</v>
      </c>
      <c r="L1091" s="4">
        <v>14.48</v>
      </c>
      <c r="M1091" s="7">
        <v>43.59</v>
      </c>
      <c r="N1091" s="4">
        <v>30.36</v>
      </c>
      <c r="O1091" s="4">
        <v>17.010000000000002</v>
      </c>
      <c r="P1091" s="4">
        <f>IF('Data 1Q Ahead Without Spaces'!T1091&lt;5,0,IF('Data 1Q Ahead Without Spaces'!T1091&lt;8,1,IF('Data 1Q Ahead Without Spaces'!T1091&lt;11,2,IF('Data 1Q Ahead Without Spaces'!T1091&lt;14,3,4))))</f>
        <v>1</v>
      </c>
      <c r="Q1091" s="7">
        <v>64637.973899999997</v>
      </c>
      <c r="R1091" s="7">
        <f>VLOOKUP('Data 1Q Ahead Without Spaces'!W1091,Industry!$A$1:$B$9,2,FALSE)</f>
        <v>5</v>
      </c>
    </row>
    <row r="1092" spans="1:18" ht="46.5" customHeight="1" thickBot="1" x14ac:dyDescent="0.4">
      <c r="A1092" s="7">
        <f>IF('Data 1Q Ahead Without Spaces'!A1092='Data 1Q Ahead Without Spaces'!A1091,A1091,A1091+1)</f>
        <v>30</v>
      </c>
      <c r="B1092" s="2">
        <v>0.71</v>
      </c>
      <c r="C1092" s="2">
        <v>1.33</v>
      </c>
      <c r="D1092" s="2">
        <v>0.82</v>
      </c>
      <c r="E1092" s="2">
        <v>13.14</v>
      </c>
      <c r="F1092" s="2">
        <v>11.6</v>
      </c>
      <c r="G1092" s="2">
        <v>11.44</v>
      </c>
      <c r="H1092" s="2">
        <v>163</v>
      </c>
      <c r="I1092" s="2">
        <v>37.97</v>
      </c>
      <c r="J1092" s="2">
        <v>35.08</v>
      </c>
      <c r="K1092" s="2">
        <v>24.57</v>
      </c>
      <c r="L1092" s="4">
        <v>13.93</v>
      </c>
      <c r="M1092" s="7">
        <v>42.79</v>
      </c>
      <c r="N1092" s="4">
        <v>29.97</v>
      </c>
      <c r="O1092" s="4">
        <v>17</v>
      </c>
      <c r="P1092" s="4">
        <f>IF('Data 1Q Ahead Without Spaces'!T1092&lt;5,0,IF('Data 1Q Ahead Without Spaces'!T1092&lt;8,1,IF('Data 1Q Ahead Without Spaces'!T1092&lt;11,2,IF('Data 1Q Ahead Without Spaces'!T1092&lt;14,3,4))))</f>
        <v>1</v>
      </c>
      <c r="Q1092" s="7">
        <v>68518.38</v>
      </c>
      <c r="R1092" s="7">
        <f>VLOOKUP('Data 1Q Ahead Without Spaces'!W1092,Industry!$A$1:$B$9,2,FALSE)</f>
        <v>5</v>
      </c>
    </row>
    <row r="1093" spans="1:18" ht="46.5" customHeight="1" thickBot="1" x14ac:dyDescent="0.4">
      <c r="A1093" s="7">
        <f>IF('Data 1Q Ahead Without Spaces'!A1093='Data 1Q Ahead Without Spaces'!A1092,A1092,A1092+1)</f>
        <v>30</v>
      </c>
      <c r="B1093" s="2">
        <v>0.83</v>
      </c>
      <c r="C1093" s="2">
        <v>1.4</v>
      </c>
      <c r="D1093" s="2">
        <v>0.97</v>
      </c>
      <c r="E1093" s="2">
        <v>12.27</v>
      </c>
      <c r="F1093" s="2">
        <v>10.25</v>
      </c>
      <c r="G1093" s="2">
        <v>10.55</v>
      </c>
      <c r="H1093" s="2">
        <v>179</v>
      </c>
      <c r="I1093" s="2">
        <v>37.9</v>
      </c>
      <c r="J1093" s="2">
        <v>33.39</v>
      </c>
      <c r="K1093" s="2">
        <v>23.17</v>
      </c>
      <c r="L1093" s="4">
        <v>13.2</v>
      </c>
      <c r="M1093" s="7">
        <v>44.12</v>
      </c>
      <c r="N1093" s="4">
        <v>30.61</v>
      </c>
      <c r="O1093" s="4">
        <v>17.43</v>
      </c>
      <c r="P1093" s="4">
        <f>IF('Data 1Q Ahead Without Spaces'!T1093&lt;5,0,IF('Data 1Q Ahead Without Spaces'!T1093&lt;8,1,IF('Data 1Q Ahead Without Spaces'!T1093&lt;11,2,IF('Data 1Q Ahead Without Spaces'!T1093&lt;14,3,4))))</f>
        <v>1</v>
      </c>
      <c r="Q1093" s="7">
        <v>79555.131999999998</v>
      </c>
      <c r="R1093" s="7">
        <f>VLOOKUP('Data 1Q Ahead Without Spaces'!W1093,Industry!$A$1:$B$9,2,FALSE)</f>
        <v>5</v>
      </c>
    </row>
    <row r="1094" spans="1:18" ht="46.5" customHeight="1" thickBot="1" x14ac:dyDescent="0.4">
      <c r="A1094" s="7">
        <f>IF('Data 1Q Ahead Without Spaces'!A1094='Data 1Q Ahead Without Spaces'!A1093,A1093,A1093+1)</f>
        <v>30</v>
      </c>
      <c r="B1094" s="2">
        <v>0.76</v>
      </c>
      <c r="C1094" s="2">
        <v>1.3</v>
      </c>
      <c r="D1094" s="2">
        <v>0.89</v>
      </c>
      <c r="E1094" s="2">
        <v>12.09</v>
      </c>
      <c r="F1094" s="2">
        <v>9.25</v>
      </c>
      <c r="G1094" s="2">
        <v>10.3</v>
      </c>
      <c r="H1094" s="2">
        <v>174</v>
      </c>
      <c r="I1094" s="2">
        <v>39.130000000000003</v>
      </c>
      <c r="J1094" s="2">
        <v>35.99</v>
      </c>
      <c r="K1094" s="2">
        <v>25.51</v>
      </c>
      <c r="L1094" s="4">
        <v>14.69</v>
      </c>
      <c r="M1094" s="7">
        <v>41.08</v>
      </c>
      <c r="N1094" s="4">
        <v>29.12</v>
      </c>
      <c r="O1094" s="4">
        <v>16.760000000000002</v>
      </c>
      <c r="P1094" s="4">
        <f>IF('Data 1Q Ahead Without Spaces'!T1094&lt;5,0,IF('Data 1Q Ahead Without Spaces'!T1094&lt;8,1,IF('Data 1Q Ahead Without Spaces'!T1094&lt;11,2,IF('Data 1Q Ahead Without Spaces'!T1094&lt;14,3,4))))</f>
        <v>1</v>
      </c>
      <c r="Q1094" s="7">
        <v>75280.687399999995</v>
      </c>
      <c r="R1094" s="7">
        <f>VLOOKUP('Data 1Q Ahead Without Spaces'!W1094,Industry!$A$1:$B$9,2,FALSE)</f>
        <v>5</v>
      </c>
    </row>
    <row r="1095" spans="1:18" ht="46.5" customHeight="1" thickBot="1" x14ac:dyDescent="0.4">
      <c r="A1095" s="7">
        <f>IF('Data 1Q Ahead Without Spaces'!A1095='Data 1Q Ahead Without Spaces'!A1094,A1094,A1094+1)</f>
        <v>30</v>
      </c>
      <c r="B1095" s="2">
        <v>0.82</v>
      </c>
      <c r="C1095" s="2">
        <v>1.39</v>
      </c>
      <c r="D1095" s="2">
        <v>0.95</v>
      </c>
      <c r="E1095" s="2">
        <v>12.08</v>
      </c>
      <c r="F1095" s="2">
        <v>10.33</v>
      </c>
      <c r="G1095" s="2">
        <v>10.15</v>
      </c>
      <c r="H1095" s="2">
        <v>165</v>
      </c>
      <c r="I1095" s="2">
        <v>37.83</v>
      </c>
      <c r="J1095" s="2">
        <v>35.51</v>
      </c>
      <c r="K1095" s="2">
        <v>24.59</v>
      </c>
      <c r="L1095" s="4">
        <v>14.05</v>
      </c>
      <c r="M1095" s="7">
        <v>44.38</v>
      </c>
      <c r="N1095" s="4">
        <v>30.74</v>
      </c>
      <c r="O1095" s="4">
        <v>17.559999999999999</v>
      </c>
      <c r="P1095" s="4">
        <f>IF('Data 1Q Ahead Without Spaces'!T1095&lt;5,0,IF('Data 1Q Ahead Without Spaces'!T1095&lt;8,1,IF('Data 1Q Ahead Without Spaces'!T1095&lt;11,2,IF('Data 1Q Ahead Without Spaces'!T1095&lt;14,3,4))))</f>
        <v>1</v>
      </c>
      <c r="Q1095" s="7">
        <v>66975.874800000005</v>
      </c>
      <c r="R1095" s="7">
        <f>VLOOKUP('Data 1Q Ahead Without Spaces'!W1095,Industry!$A$1:$B$9,2,FALSE)</f>
        <v>5</v>
      </c>
    </row>
    <row r="1096" spans="1:18" ht="46.5" customHeight="1" thickBot="1" x14ac:dyDescent="0.4">
      <c r="A1096" s="7">
        <f>IF('Data 1Q Ahead Without Spaces'!A1096='Data 1Q Ahead Without Spaces'!A1095,A1095,A1095+1)</f>
        <v>30</v>
      </c>
      <c r="B1096" s="2">
        <v>0.84</v>
      </c>
      <c r="C1096" s="2">
        <v>1.44</v>
      </c>
      <c r="D1096" s="2">
        <v>0.98</v>
      </c>
      <c r="E1096" s="2">
        <v>13.78</v>
      </c>
      <c r="F1096" s="2">
        <v>11.71</v>
      </c>
      <c r="G1096" s="2">
        <v>11.93</v>
      </c>
      <c r="H1096" s="2">
        <v>176</v>
      </c>
      <c r="I1096" s="2">
        <v>37.47</v>
      </c>
      <c r="J1096" s="2">
        <v>35.450000000000003</v>
      </c>
      <c r="K1096" s="2">
        <v>24.13</v>
      </c>
      <c r="L1096" s="4">
        <v>13.86</v>
      </c>
      <c r="M1096" s="7">
        <v>46.92</v>
      </c>
      <c r="N1096" s="4">
        <v>31.94</v>
      </c>
      <c r="O1096" s="4">
        <v>18.350000000000001</v>
      </c>
      <c r="P1096" s="4">
        <f>IF('Data 1Q Ahead Without Spaces'!T1096&lt;5,0,IF('Data 1Q Ahead Without Spaces'!T1096&lt;8,1,IF('Data 1Q Ahead Without Spaces'!T1096&lt;11,2,IF('Data 1Q Ahead Without Spaces'!T1096&lt;14,3,4))))</f>
        <v>1</v>
      </c>
      <c r="Q1096" s="7">
        <v>59500.814899999998</v>
      </c>
      <c r="R1096" s="7">
        <f>VLOOKUP('Data 1Q Ahead Without Spaces'!W1096,Industry!$A$1:$B$9,2,FALSE)</f>
        <v>5</v>
      </c>
    </row>
    <row r="1097" spans="1:18" ht="46.5" customHeight="1" thickBot="1" x14ac:dyDescent="0.4">
      <c r="A1097" s="7">
        <f>IF('Data 1Q Ahead Without Spaces'!A1097='Data 1Q Ahead Without Spaces'!A1096,A1096,A1096+1)</f>
        <v>30</v>
      </c>
      <c r="B1097" s="2">
        <v>0.76</v>
      </c>
      <c r="C1097" s="2">
        <v>1.36</v>
      </c>
      <c r="D1097" s="2">
        <v>0.89</v>
      </c>
      <c r="E1097" s="2">
        <v>13.42</v>
      </c>
      <c r="F1097" s="2">
        <v>11.64</v>
      </c>
      <c r="G1097" s="2">
        <v>11.58</v>
      </c>
      <c r="H1097" s="2">
        <v>177</v>
      </c>
      <c r="I1097" s="2">
        <v>37.11</v>
      </c>
      <c r="J1097" s="2">
        <v>36.799999999999997</v>
      </c>
      <c r="K1097" s="2">
        <v>25.03</v>
      </c>
      <c r="L1097" s="4">
        <v>14.28</v>
      </c>
      <c r="M1097" s="7">
        <v>47.05</v>
      </c>
      <c r="N1097" s="4">
        <v>32</v>
      </c>
      <c r="O1097" s="4">
        <v>18.260000000000002</v>
      </c>
      <c r="P1097" s="4">
        <f>IF('Data 1Q Ahead Without Spaces'!T1097&lt;5,0,IF('Data 1Q Ahead Without Spaces'!T1097&lt;8,1,IF('Data 1Q Ahead Without Spaces'!T1097&lt;11,2,IF('Data 1Q Ahead Without Spaces'!T1097&lt;14,3,4))))</f>
        <v>1</v>
      </c>
      <c r="Q1097" s="7">
        <v>57093.999900000003</v>
      </c>
      <c r="R1097" s="7">
        <f>VLOOKUP('Data 1Q Ahead Without Spaces'!W1097,Industry!$A$1:$B$9,2,FALSE)</f>
        <v>5</v>
      </c>
    </row>
    <row r="1098" spans="1:18" ht="46.5" customHeight="1" thickBot="1" x14ac:dyDescent="0.4">
      <c r="A1098" s="7">
        <f>IF('Data 1Q Ahead Without Spaces'!A1098='Data 1Q Ahead Without Spaces'!A1097,A1097,A1097+1)</f>
        <v>30</v>
      </c>
      <c r="B1098" s="2">
        <v>0.8</v>
      </c>
      <c r="C1098" s="2">
        <v>1.51</v>
      </c>
      <c r="D1098" s="2">
        <v>0.94</v>
      </c>
      <c r="E1098" s="2">
        <v>12.59</v>
      </c>
      <c r="F1098" s="2">
        <v>9.93</v>
      </c>
      <c r="G1098" s="2">
        <v>10.54</v>
      </c>
      <c r="H1098" s="2">
        <v>171</v>
      </c>
      <c r="I1098" s="2">
        <v>27.73</v>
      </c>
      <c r="J1098" s="2">
        <v>55.16</v>
      </c>
      <c r="K1098" s="2">
        <v>32.869999999999997</v>
      </c>
      <c r="L1098" s="4">
        <v>16.43</v>
      </c>
      <c r="M1098" s="7">
        <v>67.8</v>
      </c>
      <c r="N1098" s="4">
        <v>40.409999999999997</v>
      </c>
      <c r="O1098" s="4">
        <v>20.190000000000001</v>
      </c>
      <c r="P1098" s="4">
        <f>IF('Data 1Q Ahead Without Spaces'!T1098&lt;5,0,IF('Data 1Q Ahead Without Spaces'!T1098&lt;8,1,IF('Data 1Q Ahead Without Spaces'!T1098&lt;11,2,IF('Data 1Q Ahead Without Spaces'!T1098&lt;14,3,4))))</f>
        <v>1</v>
      </c>
      <c r="Q1098" s="7">
        <v>50209.371200000001</v>
      </c>
      <c r="R1098" s="7">
        <f>VLOOKUP('Data 1Q Ahead Without Spaces'!W1098,Industry!$A$1:$B$9,2,FALSE)</f>
        <v>5</v>
      </c>
    </row>
    <row r="1099" spans="1:18" ht="46.5" customHeight="1" thickBot="1" x14ac:dyDescent="0.4">
      <c r="A1099" s="7">
        <f>IF('Data 1Q Ahead Without Spaces'!A1099='Data 1Q Ahead Without Spaces'!A1098,A1098,A1098+1)</f>
        <v>30</v>
      </c>
      <c r="B1099" s="2">
        <v>0.89</v>
      </c>
      <c r="C1099" s="2">
        <v>1.5</v>
      </c>
      <c r="D1099" s="2">
        <v>1.05</v>
      </c>
      <c r="E1099" s="2">
        <v>8.89</v>
      </c>
      <c r="F1099" s="2">
        <v>7.72</v>
      </c>
      <c r="G1099" s="2">
        <v>7.14</v>
      </c>
      <c r="H1099" s="2">
        <v>175</v>
      </c>
      <c r="I1099" s="2">
        <v>28.86</v>
      </c>
      <c r="J1099" s="2">
        <v>55.49</v>
      </c>
      <c r="K1099" s="2">
        <v>33.729999999999997</v>
      </c>
      <c r="L1099" s="4">
        <v>17</v>
      </c>
      <c r="M1099" s="7">
        <v>64.5</v>
      </c>
      <c r="N1099" s="4">
        <v>39.21</v>
      </c>
      <c r="O1099" s="4">
        <v>19.760000000000002</v>
      </c>
      <c r="P1099" s="4">
        <f>IF('Data 1Q Ahead Without Spaces'!T1099&lt;5,0,IF('Data 1Q Ahead Without Spaces'!T1099&lt;8,1,IF('Data 1Q Ahead Without Spaces'!T1099&lt;11,2,IF('Data 1Q Ahead Without Spaces'!T1099&lt;14,3,4))))</f>
        <v>1</v>
      </c>
      <c r="Q1099" s="7">
        <v>40488.692999999999</v>
      </c>
      <c r="R1099" s="7">
        <f>VLOOKUP('Data 1Q Ahead Without Spaces'!W1099,Industry!$A$1:$B$9,2,FALSE)</f>
        <v>5</v>
      </c>
    </row>
    <row r="1100" spans="1:18" ht="46.5" customHeight="1" thickBot="1" x14ac:dyDescent="0.4">
      <c r="A1100" s="7">
        <f>IF('Data 1Q Ahead Without Spaces'!A1100='Data 1Q Ahead Without Spaces'!A1099,A1099,A1099+1)</f>
        <v>30</v>
      </c>
      <c r="B1100" s="2">
        <v>0.85</v>
      </c>
      <c r="C1100" s="2">
        <v>1.6</v>
      </c>
      <c r="D1100" s="2">
        <v>1.01</v>
      </c>
      <c r="E1100" s="2">
        <v>10.96</v>
      </c>
      <c r="F1100" s="2">
        <v>9.7100000000000009</v>
      </c>
      <c r="G1100" s="2">
        <v>9.25</v>
      </c>
      <c r="H1100" s="2">
        <v>177</v>
      </c>
      <c r="I1100" s="2">
        <v>30.73</v>
      </c>
      <c r="J1100" s="2">
        <v>47.38</v>
      </c>
      <c r="K1100" s="2">
        <v>29.84</v>
      </c>
      <c r="L1100" s="4">
        <v>15.42</v>
      </c>
      <c r="M1100" s="7">
        <v>58.76</v>
      </c>
      <c r="N1100" s="4">
        <v>37.01</v>
      </c>
      <c r="O1100" s="4">
        <v>19.13</v>
      </c>
      <c r="P1100" s="4">
        <f>IF('Data 1Q Ahead Without Spaces'!T1100&lt;5,0,IF('Data 1Q Ahead Without Spaces'!T1100&lt;8,1,IF('Data 1Q Ahead Without Spaces'!T1100&lt;11,2,IF('Data 1Q Ahead Without Spaces'!T1100&lt;14,3,4))))</f>
        <v>1</v>
      </c>
      <c r="Q1100" s="7">
        <v>48908.565900000001</v>
      </c>
      <c r="R1100" s="7">
        <f>VLOOKUP('Data 1Q Ahead Without Spaces'!W1100,Industry!$A$1:$B$9,2,FALSE)</f>
        <v>5</v>
      </c>
    </row>
    <row r="1101" spans="1:18" ht="46.5" customHeight="1" thickBot="1" x14ac:dyDescent="0.4">
      <c r="A1101" s="7">
        <f>IF('Data 1Q Ahead Without Spaces'!A1101='Data 1Q Ahead Without Spaces'!A1100,A1100,A1100+1)</f>
        <v>30</v>
      </c>
      <c r="B1101" s="2">
        <v>0.75</v>
      </c>
      <c r="C1101" s="2">
        <v>1.61</v>
      </c>
      <c r="D1101" s="2">
        <v>0.9</v>
      </c>
      <c r="E1101" s="2">
        <v>12.28</v>
      </c>
      <c r="F1101" s="2">
        <v>11.07</v>
      </c>
      <c r="G1101" s="2">
        <v>10.42</v>
      </c>
      <c r="H1101" s="2">
        <v>170</v>
      </c>
      <c r="I1101" s="2">
        <v>32.11</v>
      </c>
      <c r="J1101" s="2">
        <v>44.43</v>
      </c>
      <c r="K1101" s="2">
        <v>29.02</v>
      </c>
      <c r="L1101" s="4">
        <v>15.16</v>
      </c>
      <c r="M1101" s="7">
        <v>53.1</v>
      </c>
      <c r="N1101" s="4">
        <v>34.68</v>
      </c>
      <c r="O1101" s="4">
        <v>18.12</v>
      </c>
      <c r="P1101" s="4">
        <f>IF('Data 1Q Ahead Without Spaces'!T1101&lt;5,0,IF('Data 1Q Ahead Without Spaces'!T1101&lt;8,1,IF('Data 1Q Ahead Without Spaces'!T1101&lt;11,2,IF('Data 1Q Ahead Without Spaces'!T1101&lt;14,3,4))))</f>
        <v>1</v>
      </c>
      <c r="Q1101" s="7">
        <v>57124.276700000002</v>
      </c>
      <c r="R1101" s="7">
        <f>VLOOKUP('Data 1Q Ahead Without Spaces'!W1101,Industry!$A$1:$B$9,2,FALSE)</f>
        <v>5</v>
      </c>
    </row>
    <row r="1102" spans="1:18" ht="46.5" customHeight="1" thickBot="1" x14ac:dyDescent="0.4">
      <c r="A1102" s="7">
        <f>IF('Data 1Q Ahead Without Spaces'!A1102='Data 1Q Ahead Without Spaces'!A1101,A1101,A1101+1)</f>
        <v>30</v>
      </c>
      <c r="B1102" s="2">
        <v>0.69</v>
      </c>
      <c r="C1102" s="2">
        <v>1.51</v>
      </c>
      <c r="D1102" s="2">
        <v>0.82</v>
      </c>
      <c r="E1102" s="2">
        <v>11.69</v>
      </c>
      <c r="F1102" s="2">
        <v>9.7100000000000009</v>
      </c>
      <c r="G1102" s="2">
        <v>9.8699999999999992</v>
      </c>
      <c r="H1102" s="2">
        <v>183</v>
      </c>
      <c r="I1102" s="2">
        <v>35.99</v>
      </c>
      <c r="J1102" s="2">
        <v>38.61</v>
      </c>
      <c r="K1102" s="2">
        <v>26.52</v>
      </c>
      <c r="L1102" s="4">
        <v>14.81</v>
      </c>
      <c r="M1102" s="7">
        <v>45.56</v>
      </c>
      <c r="N1102" s="4">
        <v>31.3</v>
      </c>
      <c r="O1102" s="4">
        <v>17.47</v>
      </c>
      <c r="P1102" s="4">
        <f>IF('Data 1Q Ahead Without Spaces'!T1102&lt;5,0,IF('Data 1Q Ahead Without Spaces'!T1102&lt;8,1,IF('Data 1Q Ahead Without Spaces'!T1102&lt;11,2,IF('Data 1Q Ahead Without Spaces'!T1102&lt;14,3,4))))</f>
        <v>1</v>
      </c>
      <c r="Q1102" s="7">
        <v>65019.262199999997</v>
      </c>
      <c r="R1102" s="7">
        <f>VLOOKUP('Data 1Q Ahead Without Spaces'!W1102,Industry!$A$1:$B$9,2,FALSE)</f>
        <v>5</v>
      </c>
    </row>
    <row r="1103" spans="1:18" ht="46.5" customHeight="1" thickBot="1" x14ac:dyDescent="0.4">
      <c r="A1103" s="7">
        <f>IF('Data 1Q Ahead Without Spaces'!A1103='Data 1Q Ahead Without Spaces'!A1102,A1102,A1102+1)</f>
        <v>30</v>
      </c>
      <c r="B1103" s="2">
        <v>0.89</v>
      </c>
      <c r="C1103" s="2">
        <v>1.77</v>
      </c>
      <c r="D1103" s="2">
        <v>1.06</v>
      </c>
      <c r="E1103" s="2">
        <v>9.9499999999999993</v>
      </c>
      <c r="F1103" s="2">
        <v>8.9600000000000009</v>
      </c>
      <c r="G1103" s="2">
        <v>8.19</v>
      </c>
      <c r="H1103" s="2">
        <v>186</v>
      </c>
      <c r="I1103" s="2">
        <v>34.19</v>
      </c>
      <c r="J1103" s="2">
        <v>46.96</v>
      </c>
      <c r="K1103" s="2">
        <v>30.08</v>
      </c>
      <c r="L1103" s="4">
        <v>17.13</v>
      </c>
      <c r="M1103" s="7">
        <v>56.11</v>
      </c>
      <c r="N1103" s="4">
        <v>35.94</v>
      </c>
      <c r="O1103" s="4">
        <v>20.47</v>
      </c>
      <c r="P1103" s="4">
        <f>IF('Data 1Q Ahead Without Spaces'!T1103&lt;5,0,IF('Data 1Q Ahead Without Spaces'!T1103&lt;8,1,IF('Data 1Q Ahead Without Spaces'!T1103&lt;11,2,IF('Data 1Q Ahead Without Spaces'!T1103&lt;14,3,4))))</f>
        <v>1</v>
      </c>
      <c r="Q1103" s="7">
        <v>68684.022299999997</v>
      </c>
      <c r="R1103" s="7">
        <f>VLOOKUP('Data 1Q Ahead Without Spaces'!W1103,Industry!$A$1:$B$9,2,FALSE)</f>
        <v>5</v>
      </c>
    </row>
    <row r="1104" spans="1:18" ht="46.5" customHeight="1" thickBot="1" x14ac:dyDescent="0.4">
      <c r="A1104" s="7">
        <f>IF('Data 1Q Ahead Without Spaces'!A1104='Data 1Q Ahead Without Spaces'!A1103,A1103,A1103+1)</f>
        <v>30</v>
      </c>
      <c r="B1104" s="2">
        <v>0.85</v>
      </c>
      <c r="C1104" s="2">
        <v>1.73</v>
      </c>
      <c r="D1104" s="2">
        <v>1.01</v>
      </c>
      <c r="E1104" s="2">
        <v>11.57</v>
      </c>
      <c r="F1104" s="2">
        <v>10.49</v>
      </c>
      <c r="G1104" s="2">
        <v>9.8000000000000007</v>
      </c>
      <c r="H1104" s="2">
        <v>192</v>
      </c>
      <c r="I1104" s="2">
        <v>34.17</v>
      </c>
      <c r="J1104" s="2">
        <v>48</v>
      </c>
      <c r="K1104" s="2">
        <v>30.44</v>
      </c>
      <c r="L1104" s="4">
        <v>17.21</v>
      </c>
      <c r="M1104" s="7">
        <v>57.69</v>
      </c>
      <c r="N1104" s="4">
        <v>36.58</v>
      </c>
      <c r="O1104" s="4">
        <v>20.68</v>
      </c>
      <c r="P1104" s="4">
        <f>IF('Data 1Q Ahead Without Spaces'!T1104&lt;5,0,IF('Data 1Q Ahead Without Spaces'!T1104&lt;8,1,IF('Data 1Q Ahead Without Spaces'!T1104&lt;11,2,IF('Data 1Q Ahead Without Spaces'!T1104&lt;14,3,4))))</f>
        <v>1</v>
      </c>
      <c r="Q1104" s="7">
        <v>60305.915300000001</v>
      </c>
      <c r="R1104" s="7">
        <f>VLOOKUP('Data 1Q Ahead Without Spaces'!W1104,Industry!$A$1:$B$9,2,FALSE)</f>
        <v>5</v>
      </c>
    </row>
    <row r="1105" spans="1:18" ht="46.5" customHeight="1" thickBot="1" x14ac:dyDescent="0.4">
      <c r="A1105" s="7">
        <f>IF('Data 1Q Ahead Without Spaces'!A1105='Data 1Q Ahead Without Spaces'!A1104,A1104,A1104+1)</f>
        <v>30</v>
      </c>
      <c r="B1105" s="2">
        <v>0.77</v>
      </c>
      <c r="C1105" s="2">
        <v>1.72</v>
      </c>
      <c r="D1105" s="2">
        <v>0.92</v>
      </c>
      <c r="E1105" s="2">
        <v>12.47</v>
      </c>
      <c r="F1105" s="2">
        <v>11.25</v>
      </c>
      <c r="G1105" s="2">
        <v>10.59</v>
      </c>
      <c r="H1105" s="2">
        <v>182</v>
      </c>
      <c r="I1105" s="2">
        <v>35.04</v>
      </c>
      <c r="J1105" s="2">
        <v>44.62</v>
      </c>
      <c r="K1105" s="2">
        <v>28.88</v>
      </c>
      <c r="L1105" s="4">
        <v>16.61</v>
      </c>
      <c r="M1105" s="7">
        <v>54.5</v>
      </c>
      <c r="N1105" s="4">
        <v>35.28</v>
      </c>
      <c r="O1105" s="4">
        <v>20.28</v>
      </c>
      <c r="P1105" s="4">
        <f>IF('Data 1Q Ahead Without Spaces'!T1105&lt;5,0,IF('Data 1Q Ahead Without Spaces'!T1105&lt;8,1,IF('Data 1Q Ahead Without Spaces'!T1105&lt;11,2,IF('Data 1Q Ahead Without Spaces'!T1105&lt;14,3,4))))</f>
        <v>1</v>
      </c>
      <c r="Q1105" s="7">
        <v>65774.287299999996</v>
      </c>
      <c r="R1105" s="7">
        <f>VLOOKUP('Data 1Q Ahead Without Spaces'!W1105,Industry!$A$1:$B$9,2,FALSE)</f>
        <v>5</v>
      </c>
    </row>
    <row r="1106" spans="1:18" ht="46.5" customHeight="1" thickBot="1" x14ac:dyDescent="0.4">
      <c r="A1106" s="7">
        <f>IF('Data 1Q Ahead Without Spaces'!A1106='Data 1Q Ahead Without Spaces'!A1105,A1105,A1105+1)</f>
        <v>30</v>
      </c>
      <c r="B1106" s="2">
        <v>0.73</v>
      </c>
      <c r="C1106" s="2">
        <v>1.43</v>
      </c>
      <c r="D1106" s="2">
        <v>0.86</v>
      </c>
      <c r="E1106" s="2">
        <v>13.18</v>
      </c>
      <c r="F1106" s="2">
        <v>10.61</v>
      </c>
      <c r="G1106" s="2">
        <v>11.1</v>
      </c>
      <c r="H1106" s="2">
        <v>167</v>
      </c>
      <c r="I1106" s="2">
        <v>36.56</v>
      </c>
      <c r="J1106" s="2">
        <v>44.2</v>
      </c>
      <c r="K1106" s="2">
        <v>30.39</v>
      </c>
      <c r="L1106" s="4">
        <v>17.11</v>
      </c>
      <c r="M1106" s="7">
        <v>45.43</v>
      </c>
      <c r="N1106" s="4">
        <v>31.24</v>
      </c>
      <c r="O1106" s="4">
        <v>17.59</v>
      </c>
      <c r="P1106" s="4">
        <f>IF('Data 1Q Ahead Without Spaces'!T1106&lt;5,0,IF('Data 1Q Ahead Without Spaces'!T1106&lt;8,1,IF('Data 1Q Ahead Without Spaces'!T1106&lt;11,2,IF('Data 1Q Ahead Without Spaces'!T1106&lt;14,3,4))))</f>
        <v>1</v>
      </c>
      <c r="Q1106" s="7">
        <v>72522.295700000002</v>
      </c>
      <c r="R1106" s="7">
        <f>VLOOKUP('Data 1Q Ahead Without Spaces'!W1106,Industry!$A$1:$B$9,2,FALSE)</f>
        <v>5</v>
      </c>
    </row>
    <row r="1107" spans="1:18" ht="46.5" customHeight="1" thickBot="1" x14ac:dyDescent="0.4">
      <c r="A1107" s="7">
        <f>IF('Data 1Q Ahead Without Spaces'!A1107='Data 1Q Ahead Without Spaces'!A1106,A1106,A1106+1)</f>
        <v>30</v>
      </c>
      <c r="B1107" s="2">
        <v>0.7</v>
      </c>
      <c r="C1107" s="2">
        <v>1.43</v>
      </c>
      <c r="D1107" s="2">
        <v>0.82</v>
      </c>
      <c r="E1107" s="2">
        <v>12.15</v>
      </c>
      <c r="F1107" s="2">
        <v>10.78</v>
      </c>
      <c r="G1107" s="2">
        <v>10.23</v>
      </c>
      <c r="H1107" s="2">
        <v>165</v>
      </c>
      <c r="I1107" s="2">
        <v>36.47</v>
      </c>
      <c r="J1107" s="2">
        <v>42.59</v>
      </c>
      <c r="K1107" s="2">
        <v>29.43</v>
      </c>
      <c r="L1107" s="4">
        <v>16.46</v>
      </c>
      <c r="M1107" s="7">
        <v>44.73</v>
      </c>
      <c r="N1107" s="4">
        <v>30.91</v>
      </c>
      <c r="O1107" s="4">
        <v>17.29</v>
      </c>
      <c r="P1107" s="4">
        <f>IF('Data 1Q Ahead Without Spaces'!T1107&lt;5,0,IF('Data 1Q Ahead Without Spaces'!T1107&lt;8,1,IF('Data 1Q Ahead Without Spaces'!T1107&lt;11,2,IF('Data 1Q Ahead Without Spaces'!T1107&lt;14,3,4))))</f>
        <v>1</v>
      </c>
      <c r="Q1107" s="7">
        <v>77476.9231</v>
      </c>
      <c r="R1107" s="7">
        <f>VLOOKUP('Data 1Q Ahead Without Spaces'!W1107,Industry!$A$1:$B$9,2,FALSE)</f>
        <v>5</v>
      </c>
    </row>
    <row r="1108" spans="1:18" ht="46.5" customHeight="1" thickBot="1" x14ac:dyDescent="0.4">
      <c r="A1108" s="7">
        <f>IF('Data 1Q Ahead Without Spaces'!A1108='Data 1Q Ahead Without Spaces'!A1107,A1107,A1107+1)</f>
        <v>30</v>
      </c>
      <c r="B1108" s="2">
        <v>0.67</v>
      </c>
      <c r="C1108" s="2">
        <v>1.5</v>
      </c>
      <c r="D1108" s="2">
        <v>0.79</v>
      </c>
      <c r="E1108" s="2">
        <v>14.97</v>
      </c>
      <c r="F1108" s="2">
        <v>13.32</v>
      </c>
      <c r="G1108" s="2">
        <v>13.11</v>
      </c>
      <c r="H1108" s="2">
        <v>164</v>
      </c>
      <c r="I1108" s="2">
        <v>36.56</v>
      </c>
      <c r="J1108" s="2">
        <v>39.409999999999997</v>
      </c>
      <c r="K1108" s="2">
        <v>26.75</v>
      </c>
      <c r="L1108" s="4">
        <v>15.27</v>
      </c>
      <c r="M1108" s="7">
        <v>47.32</v>
      </c>
      <c r="N1108" s="4">
        <v>32.119999999999997</v>
      </c>
      <c r="O1108" s="4">
        <v>18.34</v>
      </c>
      <c r="P1108" s="4">
        <f>IF('Data 1Q Ahead Without Spaces'!T1108&lt;5,0,IF('Data 1Q Ahead Without Spaces'!T1108&lt;8,1,IF('Data 1Q Ahead Without Spaces'!T1108&lt;11,2,IF('Data 1Q Ahead Without Spaces'!T1108&lt;14,3,4))))</f>
        <v>1</v>
      </c>
      <c r="Q1108" s="7">
        <v>80430.181500000006</v>
      </c>
      <c r="R1108" s="7">
        <f>VLOOKUP('Data 1Q Ahead Without Spaces'!W1108,Industry!$A$1:$B$9,2,FALSE)</f>
        <v>5</v>
      </c>
    </row>
    <row r="1109" spans="1:18" ht="46.5" customHeight="1" thickBot="1" x14ac:dyDescent="0.4">
      <c r="A1109" s="7">
        <f>IF('Data 1Q Ahead Without Spaces'!A1109='Data 1Q Ahead Without Spaces'!A1108,A1108,A1108+1)</f>
        <v>30</v>
      </c>
      <c r="B1109" s="2">
        <v>0.59</v>
      </c>
      <c r="C1109" s="2">
        <v>1.45</v>
      </c>
      <c r="D1109" s="2">
        <v>0.69</v>
      </c>
      <c r="E1109" s="2">
        <v>15.01</v>
      </c>
      <c r="F1109" s="2">
        <v>13.44</v>
      </c>
      <c r="G1109" s="2">
        <v>12.96</v>
      </c>
      <c r="H1109" s="2">
        <v>166</v>
      </c>
      <c r="I1109" s="2">
        <v>36.47</v>
      </c>
      <c r="J1109" s="2">
        <v>39.729999999999997</v>
      </c>
      <c r="K1109" s="2">
        <v>26.93</v>
      </c>
      <c r="L1109" s="4">
        <v>15.34</v>
      </c>
      <c r="M1109" s="7">
        <v>47.52</v>
      </c>
      <c r="N1109" s="4">
        <v>32.21</v>
      </c>
      <c r="O1109" s="4">
        <v>18.34</v>
      </c>
      <c r="P1109" s="4">
        <f>IF('Data 1Q Ahead Without Spaces'!T1109&lt;5,0,IF('Data 1Q Ahead Without Spaces'!T1109&lt;8,1,IF('Data 1Q Ahead Without Spaces'!T1109&lt;11,2,IF('Data 1Q Ahead Without Spaces'!T1109&lt;14,3,4))))</f>
        <v>1</v>
      </c>
      <c r="Q1109" s="7">
        <v>63752.328399999999</v>
      </c>
      <c r="R1109" s="7">
        <f>VLOOKUP('Data 1Q Ahead Without Spaces'!W1109,Industry!$A$1:$B$9,2,FALSE)</f>
        <v>5</v>
      </c>
    </row>
    <row r="1110" spans="1:18" ht="46.5" customHeight="1" thickBot="1" x14ac:dyDescent="0.4">
      <c r="A1110" s="7">
        <f>IF('Data 1Q Ahead Without Spaces'!A1110='Data 1Q Ahead Without Spaces'!A1109,A1109,A1109+1)</f>
        <v>30</v>
      </c>
      <c r="B1110" s="2">
        <v>0.47</v>
      </c>
      <c r="C1110" s="2">
        <v>1.31</v>
      </c>
      <c r="D1110" s="2">
        <v>0.55000000000000004</v>
      </c>
      <c r="E1110" s="2">
        <v>12.12</v>
      </c>
      <c r="F1110" s="2">
        <v>9.82</v>
      </c>
      <c r="G1110" s="2">
        <v>10.42</v>
      </c>
      <c r="H1110" s="2">
        <v>177</v>
      </c>
      <c r="I1110" s="2">
        <v>35.61</v>
      </c>
      <c r="J1110" s="2">
        <v>40.99</v>
      </c>
      <c r="K1110" s="2">
        <v>28.41</v>
      </c>
      <c r="L1110" s="4">
        <v>15.46</v>
      </c>
      <c r="M1110" s="7">
        <v>44.27</v>
      </c>
      <c r="N1110" s="4">
        <v>30.68</v>
      </c>
      <c r="O1110" s="4">
        <v>16.7</v>
      </c>
      <c r="P1110" s="4">
        <f>IF('Data 1Q Ahead Without Spaces'!T1110&lt;5,0,IF('Data 1Q Ahead Without Spaces'!T1110&lt;8,1,IF('Data 1Q Ahead Without Spaces'!T1110&lt;11,2,IF('Data 1Q Ahead Without Spaces'!T1110&lt;14,3,4))))</f>
        <v>1</v>
      </c>
      <c r="Q1110" s="7">
        <v>66308.856</v>
      </c>
      <c r="R1110" s="7">
        <f>VLOOKUP('Data 1Q Ahead Without Spaces'!W1110,Industry!$A$1:$B$9,2,FALSE)</f>
        <v>5</v>
      </c>
    </row>
    <row r="1111" spans="1:18" ht="46.5" customHeight="1" thickBot="1" x14ac:dyDescent="0.4">
      <c r="A1111" s="7">
        <f>IF('Data 1Q Ahead Without Spaces'!A1111='Data 1Q Ahead Without Spaces'!A1110,A1110,A1110+1)</f>
        <v>30</v>
      </c>
      <c r="B1111" s="2">
        <v>0.38</v>
      </c>
      <c r="C1111" s="2">
        <v>1.25</v>
      </c>
      <c r="D1111" s="2">
        <v>0.45</v>
      </c>
      <c r="E1111" s="2">
        <v>12.38</v>
      </c>
      <c r="F1111" s="2">
        <v>10.91</v>
      </c>
      <c r="G1111" s="2">
        <v>10.45</v>
      </c>
      <c r="H1111" s="2">
        <v>164</v>
      </c>
      <c r="I1111" s="2">
        <v>36.44</v>
      </c>
      <c r="J1111" s="2">
        <v>39.89</v>
      </c>
      <c r="K1111" s="2">
        <v>28.26</v>
      </c>
      <c r="L1111" s="4">
        <v>15.38</v>
      </c>
      <c r="M1111" s="7">
        <v>41.15</v>
      </c>
      <c r="N1111" s="4">
        <v>29.15</v>
      </c>
      <c r="O1111" s="4">
        <v>15.86</v>
      </c>
      <c r="P1111" s="4">
        <f>IF('Data 1Q Ahead Without Spaces'!T1111&lt;5,0,IF('Data 1Q Ahead Without Spaces'!T1111&lt;8,1,IF('Data 1Q Ahead Without Spaces'!T1111&lt;11,2,IF('Data 1Q Ahead Without Spaces'!T1111&lt;14,3,4))))</f>
        <v>1</v>
      </c>
      <c r="Q1111" s="7">
        <v>75588.045100000003</v>
      </c>
      <c r="R1111" s="7">
        <f>VLOOKUP('Data 1Q Ahead Without Spaces'!W1111,Industry!$A$1:$B$9,2,FALSE)</f>
        <v>5</v>
      </c>
    </row>
    <row r="1112" spans="1:18" ht="46.5" customHeight="1" thickBot="1" x14ac:dyDescent="0.4">
      <c r="A1112" s="7">
        <f>IF('Data 1Q Ahead Without Spaces'!A1112='Data 1Q Ahead Without Spaces'!A1111,A1111,A1111+1)</f>
        <v>30</v>
      </c>
      <c r="B1112" s="2">
        <v>1.61</v>
      </c>
      <c r="C1112" s="2">
        <v>2.63</v>
      </c>
      <c r="D1112" s="2">
        <v>1.87</v>
      </c>
      <c r="E1112" s="2">
        <v>13.07</v>
      </c>
      <c r="F1112" s="2">
        <v>11.49</v>
      </c>
      <c r="G1112" s="2">
        <v>11.47</v>
      </c>
      <c r="H1112" s="2">
        <v>190</v>
      </c>
      <c r="I1112" s="2">
        <v>30.28</v>
      </c>
      <c r="J1112" s="2">
        <v>85.34</v>
      </c>
      <c r="K1112" s="2">
        <v>45.77</v>
      </c>
      <c r="L1112" s="4">
        <v>27.39</v>
      </c>
      <c r="M1112" s="7">
        <v>86.47</v>
      </c>
      <c r="N1112" s="4">
        <v>46.37</v>
      </c>
      <c r="O1112" s="4">
        <v>27.76</v>
      </c>
      <c r="P1112" s="4">
        <f>IF('Data 1Q Ahead Without Spaces'!T1112&lt;5,0,IF('Data 1Q Ahead Without Spaces'!T1112&lt;8,1,IF('Data 1Q Ahead Without Spaces'!T1112&lt;11,2,IF('Data 1Q Ahead Without Spaces'!T1112&lt;14,3,4))))</f>
        <v>1</v>
      </c>
      <c r="Q1112" s="7">
        <v>68867.289900000003</v>
      </c>
      <c r="R1112" s="7">
        <f>VLOOKUP('Data 1Q Ahead Without Spaces'!W1112,Industry!$A$1:$B$9,2,FALSE)</f>
        <v>5</v>
      </c>
    </row>
    <row r="1113" spans="1:18" ht="46.5" customHeight="1" thickBot="1" x14ac:dyDescent="0.4">
      <c r="A1113" s="7">
        <f>IF('Data 1Q Ahead Without Spaces'!A1113='Data 1Q Ahead Without Spaces'!A1112,A1112,A1112+1)</f>
        <v>30</v>
      </c>
      <c r="B1113" s="2">
        <v>2.46</v>
      </c>
      <c r="C1113" s="2">
        <v>3.69</v>
      </c>
      <c r="D1113" s="2">
        <v>2.89</v>
      </c>
      <c r="E1113" s="2">
        <v>9.4700000000000006</v>
      </c>
      <c r="F1113" s="2">
        <v>8.1</v>
      </c>
      <c r="G1113" s="2">
        <v>7.85</v>
      </c>
      <c r="H1113" s="2">
        <v>260</v>
      </c>
      <c r="I1113" s="2">
        <v>27.14</v>
      </c>
      <c r="J1113" s="2">
        <v>88.93</v>
      </c>
      <c r="K1113" s="2">
        <v>42.54</v>
      </c>
      <c r="L1113" s="4">
        <v>25.46</v>
      </c>
      <c r="M1113" s="7">
        <v>109.03</v>
      </c>
      <c r="N1113" s="4">
        <v>52.16</v>
      </c>
      <c r="O1113" s="4">
        <v>31.21</v>
      </c>
      <c r="P1113" s="4">
        <f>IF('Data 1Q Ahead Without Spaces'!T1113&lt;5,0,IF('Data 1Q Ahead Without Spaces'!T1113&lt;8,1,IF('Data 1Q Ahead Without Spaces'!T1113&lt;11,2,IF('Data 1Q Ahead Without Spaces'!T1113&lt;14,3,4))))</f>
        <v>1</v>
      </c>
      <c r="Q1113" s="7">
        <v>71756.271099999998</v>
      </c>
      <c r="R1113" s="7">
        <f>VLOOKUP('Data 1Q Ahead Without Spaces'!W1113,Industry!$A$1:$B$9,2,FALSE)</f>
        <v>5</v>
      </c>
    </row>
    <row r="1114" spans="1:18" ht="46.5" customHeight="1" thickBot="1" x14ac:dyDescent="0.4">
      <c r="A1114" s="7">
        <f>IF('Data 1Q Ahead Without Spaces'!A1114='Data 1Q Ahead Without Spaces'!A1113,A1113,A1113+1)</f>
        <v>30</v>
      </c>
      <c r="B1114" s="2">
        <v>2</v>
      </c>
      <c r="C1114" s="2">
        <v>3.02</v>
      </c>
      <c r="D1114" s="2">
        <v>2.39</v>
      </c>
      <c r="E1114" s="2">
        <v>7.99</v>
      </c>
      <c r="F1114" s="2">
        <v>5.61</v>
      </c>
      <c r="G1114" s="2">
        <v>6.28</v>
      </c>
      <c r="H1114" s="2">
        <v>279</v>
      </c>
      <c r="I1114" s="2">
        <v>28.98</v>
      </c>
      <c r="J1114" s="2">
        <v>79.09</v>
      </c>
      <c r="K1114" s="2">
        <v>42.74</v>
      </c>
      <c r="L1114" s="4">
        <v>24.16</v>
      </c>
      <c r="M1114" s="7">
        <v>85.04</v>
      </c>
      <c r="N1114" s="4">
        <v>45.96</v>
      </c>
      <c r="O1114" s="4">
        <v>25.97</v>
      </c>
      <c r="P1114" s="4">
        <f>IF('Data 1Q Ahead Without Spaces'!T1114&lt;5,0,IF('Data 1Q Ahead Without Spaces'!T1114&lt;8,1,IF('Data 1Q Ahead Without Spaces'!T1114&lt;11,2,IF('Data 1Q Ahead Without Spaces'!T1114&lt;14,3,4))))</f>
        <v>1</v>
      </c>
      <c r="Q1114" s="7">
        <v>75354.806500000006</v>
      </c>
      <c r="R1114" s="7">
        <f>VLOOKUP('Data 1Q Ahead Without Spaces'!W1114,Industry!$A$1:$B$9,2,FALSE)</f>
        <v>5</v>
      </c>
    </row>
    <row r="1115" spans="1:18" ht="46.5" customHeight="1" thickBot="1" x14ac:dyDescent="0.4">
      <c r="A1115" s="7">
        <f>IF('Data 1Q Ahead Without Spaces'!A1115='Data 1Q Ahead Without Spaces'!A1114,A1114,A1114+1)</f>
        <v>30</v>
      </c>
      <c r="B1115" s="2">
        <v>1.88</v>
      </c>
      <c r="C1115" s="2">
        <v>2.86</v>
      </c>
      <c r="D1115" s="2">
        <v>2.2599999999999998</v>
      </c>
      <c r="E1115" s="2">
        <v>9.61</v>
      </c>
      <c r="F1115" s="2">
        <v>8.26</v>
      </c>
      <c r="G1115" s="2">
        <v>7.87</v>
      </c>
      <c r="H1115" s="2">
        <v>255</v>
      </c>
      <c r="I1115" s="2">
        <v>29.59</v>
      </c>
      <c r="J1115" s="2">
        <v>77.55</v>
      </c>
      <c r="K1115" s="2">
        <v>42.6</v>
      </c>
      <c r="L1115" s="4">
        <v>24.37</v>
      </c>
      <c r="M1115" s="7">
        <v>82.05</v>
      </c>
      <c r="N1115" s="4">
        <v>45.07</v>
      </c>
      <c r="O1115" s="4">
        <v>25.79</v>
      </c>
      <c r="P1115" s="4">
        <f>IF('Data 1Q Ahead Without Spaces'!T1115&lt;5,0,IF('Data 1Q Ahead Without Spaces'!T1115&lt;8,1,IF('Data 1Q Ahead Without Spaces'!T1115&lt;11,2,IF('Data 1Q Ahead Without Spaces'!T1115&lt;14,3,4))))</f>
        <v>1</v>
      </c>
      <c r="Q1115" s="7">
        <v>85890.265299999999</v>
      </c>
      <c r="R1115" s="7">
        <f>VLOOKUP('Data 1Q Ahead Without Spaces'!W1115,Industry!$A$1:$B$9,2,FALSE)</f>
        <v>5</v>
      </c>
    </row>
    <row r="1116" spans="1:18" ht="46.5" customHeight="1" thickBot="1" x14ac:dyDescent="0.4">
      <c r="A1116" s="7">
        <f>IF('Data 1Q Ahead Without Spaces'!A1116='Data 1Q Ahead Without Spaces'!A1115,A1115,A1115+1)</f>
        <v>30</v>
      </c>
      <c r="B1116" s="2">
        <v>1.66</v>
      </c>
      <c r="C1116" s="2">
        <v>2.61</v>
      </c>
      <c r="D1116" s="2">
        <v>2.02</v>
      </c>
      <c r="E1116" s="2">
        <v>10.83</v>
      </c>
      <c r="F1116" s="2">
        <v>9.27</v>
      </c>
      <c r="G1116" s="2">
        <v>9.2200000000000006</v>
      </c>
      <c r="H1116" s="2">
        <v>272</v>
      </c>
      <c r="I1116" s="2">
        <v>30.41</v>
      </c>
      <c r="J1116" s="2">
        <v>71.38</v>
      </c>
      <c r="K1116" s="2">
        <v>40.590000000000003</v>
      </c>
      <c r="L1116" s="4">
        <v>22.96</v>
      </c>
      <c r="M1116" s="7">
        <v>75.87</v>
      </c>
      <c r="N1116" s="4">
        <v>43.14</v>
      </c>
      <c r="O1116" s="4">
        <v>24.4</v>
      </c>
      <c r="P1116" s="4">
        <f>IF('Data 1Q Ahead Without Spaces'!T1116&lt;5,0,IF('Data 1Q Ahead Without Spaces'!T1116&lt;8,1,IF('Data 1Q Ahead Without Spaces'!T1116&lt;11,2,IF('Data 1Q Ahead Without Spaces'!T1116&lt;14,3,4))))</f>
        <v>1</v>
      </c>
      <c r="Q1116" s="7">
        <v>85273.315700000006</v>
      </c>
      <c r="R1116" s="7">
        <f>VLOOKUP('Data 1Q Ahead Without Spaces'!W1116,Industry!$A$1:$B$9,2,FALSE)</f>
        <v>5</v>
      </c>
    </row>
    <row r="1117" spans="1:18" ht="46.5" customHeight="1" thickBot="1" x14ac:dyDescent="0.4">
      <c r="A1117" s="7">
        <f>IF('Data 1Q Ahead Without Spaces'!A1117='Data 1Q Ahead Without Spaces'!A1116,A1116,A1116+1)</f>
        <v>30</v>
      </c>
      <c r="B1117" s="2">
        <v>1.59</v>
      </c>
      <c r="C1117" s="2">
        <v>2.46</v>
      </c>
      <c r="D1117" s="2">
        <v>1.92</v>
      </c>
      <c r="E1117" s="2">
        <v>11.36</v>
      </c>
      <c r="F1117" s="2">
        <v>9.6199999999999992</v>
      </c>
      <c r="G1117" s="2">
        <v>9.5399999999999991</v>
      </c>
      <c r="H1117" s="2">
        <v>248</v>
      </c>
      <c r="I1117" s="2">
        <v>31.64</v>
      </c>
      <c r="J1117" s="2">
        <v>65.86</v>
      </c>
      <c r="K1117" s="2">
        <v>38.619999999999997</v>
      </c>
      <c r="L1117" s="4">
        <v>21.9</v>
      </c>
      <c r="M1117" s="7">
        <v>70.53</v>
      </c>
      <c r="N1117" s="4">
        <v>41.36</v>
      </c>
      <c r="O1117" s="4">
        <v>23.46</v>
      </c>
      <c r="P1117" s="4">
        <f>IF('Data 1Q Ahead Without Spaces'!T1117&lt;5,0,IF('Data 1Q Ahead Without Spaces'!T1117&lt;8,1,IF('Data 1Q Ahead Without Spaces'!T1117&lt;11,2,IF('Data 1Q Ahead Without Spaces'!T1117&lt;14,3,4))))</f>
        <v>1</v>
      </c>
      <c r="Q1117" s="7">
        <v>98933.6875</v>
      </c>
      <c r="R1117" s="7">
        <f>VLOOKUP('Data 1Q Ahead Without Spaces'!W1117,Industry!$A$1:$B$9,2,FALSE)</f>
        <v>5</v>
      </c>
    </row>
    <row r="1118" spans="1:18" ht="46.5" customHeight="1" thickBot="1" x14ac:dyDescent="0.4">
      <c r="A1118" s="7">
        <f>IF('Data 1Q Ahead Without Spaces'!A1118='Data 1Q Ahead Without Spaces'!A1117,A1117,A1117+1)</f>
        <v>30</v>
      </c>
      <c r="B1118" s="2">
        <v>1.42</v>
      </c>
      <c r="C1118" s="2">
        <v>2.2000000000000002</v>
      </c>
      <c r="D1118" s="2">
        <v>1.7</v>
      </c>
      <c r="E1118" s="2">
        <v>10.87</v>
      </c>
      <c r="F1118" s="2">
        <v>8.24</v>
      </c>
      <c r="G1118" s="2">
        <v>9</v>
      </c>
      <c r="H1118" s="2">
        <v>259</v>
      </c>
      <c r="I1118" s="2">
        <v>35.17</v>
      </c>
      <c r="J1118" s="2">
        <v>59.23</v>
      </c>
      <c r="K1118" s="2">
        <v>36.85</v>
      </c>
      <c r="L1118" s="4">
        <v>21.79</v>
      </c>
      <c r="M1118" s="7">
        <v>60.73</v>
      </c>
      <c r="N1118" s="4">
        <v>37.78</v>
      </c>
      <c r="O1118" s="4">
        <v>22.34</v>
      </c>
      <c r="P1118" s="4">
        <f>IF('Data 1Q Ahead Without Spaces'!T1118&lt;5,0,IF('Data 1Q Ahead Without Spaces'!T1118&lt;8,1,IF('Data 1Q Ahead Without Spaces'!T1118&lt;11,2,IF('Data 1Q Ahead Without Spaces'!T1118&lt;14,3,4))))</f>
        <v>1</v>
      </c>
      <c r="Q1118" s="7">
        <v>104318.8668</v>
      </c>
      <c r="R1118" s="7">
        <f>VLOOKUP('Data 1Q Ahead Without Spaces'!W1118,Industry!$A$1:$B$9,2,FALSE)</f>
        <v>5</v>
      </c>
    </row>
    <row r="1119" spans="1:18" ht="46.5" customHeight="1" thickBot="1" x14ac:dyDescent="0.4">
      <c r="A1119" s="7">
        <f>IF('Data 1Q Ahead Without Spaces'!A1119='Data 1Q Ahead Without Spaces'!A1118,A1118,A1118+1)</f>
        <v>30</v>
      </c>
      <c r="B1119" s="2">
        <v>1.4</v>
      </c>
      <c r="C1119" s="2">
        <v>2.15</v>
      </c>
      <c r="D1119" s="2">
        <v>1.67</v>
      </c>
      <c r="E1119" s="2">
        <v>10.56</v>
      </c>
      <c r="F1119" s="2">
        <v>8.9600000000000009</v>
      </c>
      <c r="G1119" s="2">
        <v>8.6300000000000008</v>
      </c>
      <c r="H1119" s="2">
        <v>243</v>
      </c>
      <c r="I1119" s="2">
        <v>35.42</v>
      </c>
      <c r="J1119" s="2">
        <v>58.34</v>
      </c>
      <c r="K1119" s="2">
        <v>36.64</v>
      </c>
      <c r="L1119" s="4">
        <v>21.64</v>
      </c>
      <c r="M1119" s="7">
        <v>59.24</v>
      </c>
      <c r="N1119" s="4">
        <v>37.200000000000003</v>
      </c>
      <c r="O1119" s="4">
        <v>21.97</v>
      </c>
      <c r="P1119" s="4">
        <f>IF('Data 1Q Ahead Without Spaces'!T1119&lt;5,0,IF('Data 1Q Ahead Without Spaces'!T1119&lt;8,1,IF('Data 1Q Ahead Without Spaces'!T1119&lt;11,2,IF('Data 1Q Ahead Without Spaces'!T1119&lt;14,3,4))))</f>
        <v>1</v>
      </c>
      <c r="Q1119" s="7">
        <v>107110.8885</v>
      </c>
      <c r="R1119" s="7">
        <f>VLOOKUP('Data 1Q Ahead Without Spaces'!W1119,Industry!$A$1:$B$9,2,FALSE)</f>
        <v>5</v>
      </c>
    </row>
    <row r="1120" spans="1:18" ht="46.5" customHeight="1" thickBot="1" x14ac:dyDescent="0.4">
      <c r="A1120" s="7">
        <f>IF('Data 1Q Ahead Without Spaces'!A1120='Data 1Q Ahead Without Spaces'!A1119,A1119,A1119+1)</f>
        <v>30</v>
      </c>
      <c r="B1120" s="2">
        <v>1.37</v>
      </c>
      <c r="C1120" s="2">
        <v>2.19</v>
      </c>
      <c r="D1120" s="2">
        <v>1.65</v>
      </c>
      <c r="E1120" s="2">
        <v>11.52</v>
      </c>
      <c r="F1120" s="2">
        <v>9.59</v>
      </c>
      <c r="G1120" s="2">
        <v>9.61</v>
      </c>
      <c r="H1120" s="2">
        <v>245</v>
      </c>
      <c r="I1120" s="2">
        <v>36.67</v>
      </c>
      <c r="J1120" s="2">
        <v>50.47</v>
      </c>
      <c r="K1120" s="2">
        <v>32.19</v>
      </c>
      <c r="L1120" s="4">
        <v>19.36</v>
      </c>
      <c r="M1120" s="7">
        <v>56.8</v>
      </c>
      <c r="N1120" s="4">
        <v>36.22</v>
      </c>
      <c r="O1120" s="4">
        <v>21.78</v>
      </c>
      <c r="P1120" s="4">
        <f>IF('Data 1Q Ahead Without Spaces'!T1120&lt;5,0,IF('Data 1Q Ahead Without Spaces'!T1120&lt;8,1,IF('Data 1Q Ahead Without Spaces'!T1120&lt;11,2,IF('Data 1Q Ahead Without Spaces'!T1120&lt;14,3,4))))</f>
        <v>1</v>
      </c>
      <c r="Q1120" s="7">
        <v>105614.81630000001</v>
      </c>
      <c r="R1120" s="7">
        <f>VLOOKUP('Data 1Q Ahead Without Spaces'!W1120,Industry!$A$1:$B$9,2,FALSE)</f>
        <v>5</v>
      </c>
    </row>
    <row r="1121" spans="1:18" ht="46.5" customHeight="1" thickBot="1" x14ac:dyDescent="0.4">
      <c r="A1121" s="7">
        <f>IF('Data 1Q Ahead Without Spaces'!A1121='Data 1Q Ahead Without Spaces'!A1120,A1120,A1120+1)</f>
        <v>30</v>
      </c>
      <c r="B1121" s="2">
        <v>1.33</v>
      </c>
      <c r="C1121" s="2">
        <v>2.13</v>
      </c>
      <c r="D1121" s="2">
        <v>1.59</v>
      </c>
      <c r="E1121" s="2">
        <v>12.89</v>
      </c>
      <c r="F1121" s="2">
        <v>11.22</v>
      </c>
      <c r="G1121" s="2">
        <v>11.11</v>
      </c>
      <c r="H1121" s="2">
        <v>235</v>
      </c>
      <c r="I1121" s="2">
        <v>37.1</v>
      </c>
      <c r="J1121" s="2">
        <v>50.26</v>
      </c>
      <c r="K1121" s="2">
        <v>32.159999999999997</v>
      </c>
      <c r="L1121" s="4">
        <v>19.46</v>
      </c>
      <c r="M1121" s="7">
        <v>56.28</v>
      </c>
      <c r="N1121" s="4">
        <v>36.01</v>
      </c>
      <c r="O1121" s="4">
        <v>21.79</v>
      </c>
      <c r="P1121" s="4">
        <f>IF('Data 1Q Ahead Without Spaces'!T1121&lt;5,0,IF('Data 1Q Ahead Without Spaces'!T1121&lt;8,1,IF('Data 1Q Ahead Without Spaces'!T1121&lt;11,2,IF('Data 1Q Ahead Without Spaces'!T1121&lt;14,3,4))))</f>
        <v>1</v>
      </c>
      <c r="Q1121" s="7">
        <v>96271.119099999996</v>
      </c>
      <c r="R1121" s="7">
        <f>VLOOKUP('Data 1Q Ahead Without Spaces'!W1121,Industry!$A$1:$B$9,2,FALSE)</f>
        <v>5</v>
      </c>
    </row>
    <row r="1122" spans="1:18" ht="46.5" customHeight="1" thickBot="1" x14ac:dyDescent="0.4">
      <c r="A1122" s="7">
        <f>IF('Data 1Q Ahead Without Spaces'!A1122='Data 1Q Ahead Without Spaces'!A1121,A1121,A1121+1)</f>
        <v>30</v>
      </c>
      <c r="B1122" s="2">
        <v>1.3</v>
      </c>
      <c r="C1122" s="2">
        <v>2.11</v>
      </c>
      <c r="D1122" s="2">
        <v>1.55</v>
      </c>
      <c r="E1122" s="2">
        <v>7.29</v>
      </c>
      <c r="F1122" s="2">
        <v>5.79</v>
      </c>
      <c r="G1122" s="2">
        <v>6.05</v>
      </c>
      <c r="H1122" s="2">
        <v>377</v>
      </c>
      <c r="I1122" s="2">
        <v>34.22</v>
      </c>
      <c r="J1122" s="2">
        <v>54.38</v>
      </c>
      <c r="K1122" s="2">
        <v>33.94</v>
      </c>
      <c r="L1122" s="4">
        <v>19.5</v>
      </c>
      <c r="M1122" s="7">
        <v>60.24</v>
      </c>
      <c r="N1122" s="4">
        <v>37.590000000000003</v>
      </c>
      <c r="O1122" s="4">
        <v>21.6</v>
      </c>
      <c r="P1122" s="4">
        <f>IF('Data 1Q Ahead Without Spaces'!T1122&lt;5,0,IF('Data 1Q Ahead Without Spaces'!T1122&lt;8,1,IF('Data 1Q Ahead Without Spaces'!T1122&lt;11,2,IF('Data 1Q Ahead Without Spaces'!T1122&lt;14,3,4))))</f>
        <v>1</v>
      </c>
      <c r="Q1122" s="7">
        <v>104578.125</v>
      </c>
      <c r="R1122" s="7">
        <f>VLOOKUP('Data 1Q Ahead Without Spaces'!W1122,Industry!$A$1:$B$9,2,FALSE)</f>
        <v>5</v>
      </c>
    </row>
    <row r="1123" spans="1:18" ht="46.5" customHeight="1" thickBot="1" x14ac:dyDescent="0.4">
      <c r="A1123" s="7">
        <f>IF('Data 1Q Ahead Without Spaces'!A1123='Data 1Q Ahead Without Spaces'!A1122,A1122,A1122+1)</f>
        <v>30</v>
      </c>
      <c r="B1123" s="2">
        <v>1.49</v>
      </c>
      <c r="C1123" s="2">
        <v>2.33</v>
      </c>
      <c r="D1123" s="2">
        <v>1.77</v>
      </c>
      <c r="E1123" s="2">
        <v>11.05</v>
      </c>
      <c r="F1123" s="2">
        <v>9.3800000000000008</v>
      </c>
      <c r="G1123" s="2">
        <v>9.1300000000000008</v>
      </c>
      <c r="H1123" s="2">
        <v>239</v>
      </c>
      <c r="I1123" s="2">
        <v>31.37</v>
      </c>
      <c r="J1123" s="2">
        <v>58.77</v>
      </c>
      <c r="K1123" s="2">
        <v>34.049999999999997</v>
      </c>
      <c r="L1123" s="4">
        <v>19.5</v>
      </c>
      <c r="M1123" s="7">
        <v>72.58</v>
      </c>
      <c r="N1123" s="4">
        <v>42.06</v>
      </c>
      <c r="O1123" s="4">
        <v>24.08</v>
      </c>
      <c r="P1123" s="4">
        <f>IF('Data 1Q Ahead Without Spaces'!T1123&lt;5,0,IF('Data 1Q Ahead Without Spaces'!T1123&lt;8,1,IF('Data 1Q Ahead Without Spaces'!T1123&lt;11,2,IF('Data 1Q Ahead Without Spaces'!T1123&lt;14,3,4))))</f>
        <v>1</v>
      </c>
      <c r="Q1123" s="7">
        <v>104331.65029999999</v>
      </c>
      <c r="R1123" s="7">
        <f>VLOOKUP('Data 1Q Ahead Without Spaces'!W1123,Industry!$A$1:$B$9,2,FALSE)</f>
        <v>5</v>
      </c>
    </row>
    <row r="1124" spans="1:18" ht="46.5" customHeight="1" thickBot="1" x14ac:dyDescent="0.4">
      <c r="A1124" s="7">
        <f>IF('Data 1Q Ahead Without Spaces'!A1124='Data 1Q Ahead Without Spaces'!A1123,A1123,A1123+1)</f>
        <v>30</v>
      </c>
      <c r="B1124" s="2">
        <v>1.46</v>
      </c>
      <c r="C1124" s="2">
        <v>2.37</v>
      </c>
      <c r="D1124" s="2">
        <v>1.74</v>
      </c>
      <c r="E1124" s="2">
        <v>11.72</v>
      </c>
      <c r="F1124" s="2">
        <v>10.119999999999999</v>
      </c>
      <c r="G1124" s="2">
        <v>9.86</v>
      </c>
      <c r="H1124" s="2">
        <v>245</v>
      </c>
      <c r="I1124" s="2">
        <v>32.74</v>
      </c>
      <c r="J1124" s="2">
        <v>60.77</v>
      </c>
      <c r="K1124" s="2">
        <v>35.75</v>
      </c>
      <c r="L1124" s="4">
        <v>21.01</v>
      </c>
      <c r="M1124" s="7">
        <v>69.98</v>
      </c>
      <c r="N1124" s="4">
        <v>41.17</v>
      </c>
      <c r="O1124" s="4">
        <v>24.19</v>
      </c>
      <c r="P1124" s="4">
        <f>IF('Data 1Q Ahead Without Spaces'!T1124&lt;5,0,IF('Data 1Q Ahead Without Spaces'!T1124&lt;8,1,IF('Data 1Q Ahead Without Spaces'!T1124&lt;11,2,IF('Data 1Q Ahead Without Spaces'!T1124&lt;14,3,4))))</f>
        <v>1</v>
      </c>
      <c r="Q1124" s="7">
        <v>98794.007899999997</v>
      </c>
      <c r="R1124" s="7">
        <f>VLOOKUP('Data 1Q Ahead Without Spaces'!W1124,Industry!$A$1:$B$9,2,FALSE)</f>
        <v>5</v>
      </c>
    </row>
    <row r="1125" spans="1:18" ht="46.5" customHeight="1" thickBot="1" x14ac:dyDescent="0.4">
      <c r="A1125" s="7">
        <f>IF('Data 1Q Ahead Without Spaces'!A1125='Data 1Q Ahead Without Spaces'!A1124,A1124,A1124+1)</f>
        <v>30</v>
      </c>
      <c r="B1125" s="2">
        <v>1.56</v>
      </c>
      <c r="C1125" s="2">
        <v>2.4700000000000002</v>
      </c>
      <c r="D1125" s="2">
        <v>1.87</v>
      </c>
      <c r="E1125" s="2">
        <v>12.31</v>
      </c>
      <c r="F1125" s="2">
        <v>10.47</v>
      </c>
      <c r="G1125" s="2">
        <v>10.32</v>
      </c>
      <c r="H1125" s="2">
        <v>223</v>
      </c>
      <c r="I1125" s="2">
        <v>33.130000000000003</v>
      </c>
      <c r="J1125" s="2">
        <v>60.37</v>
      </c>
      <c r="K1125" s="2">
        <v>35.42</v>
      </c>
      <c r="L1125" s="4">
        <v>21.09</v>
      </c>
      <c r="M1125" s="7">
        <v>70.430000000000007</v>
      </c>
      <c r="N1125" s="4">
        <v>41.33</v>
      </c>
      <c r="O1125" s="4">
        <v>24.6</v>
      </c>
      <c r="P1125" s="4">
        <f>IF('Data 1Q Ahead Without Spaces'!T1125&lt;5,0,IF('Data 1Q Ahead Without Spaces'!T1125&lt;8,1,IF('Data 1Q Ahead Without Spaces'!T1125&lt;11,2,IF('Data 1Q Ahead Without Spaces'!T1125&lt;14,3,4))))</f>
        <v>1</v>
      </c>
      <c r="Q1125" s="7">
        <v>78935.993199999997</v>
      </c>
      <c r="R1125" s="7">
        <f>VLOOKUP('Data 1Q Ahead Without Spaces'!W1125,Industry!$A$1:$B$9,2,FALSE)</f>
        <v>5</v>
      </c>
    </row>
    <row r="1126" spans="1:18" ht="46.5" customHeight="1" thickBot="1" x14ac:dyDescent="0.4">
      <c r="A1126" s="7">
        <f>IF('Data 1Q Ahead Without Spaces'!A1126='Data 1Q Ahead Without Spaces'!A1125,A1125,A1125+1)</f>
        <v>30</v>
      </c>
      <c r="B1126" s="2">
        <v>1.47</v>
      </c>
      <c r="C1126" s="2">
        <v>2.8</v>
      </c>
      <c r="D1126" s="2">
        <v>1.83</v>
      </c>
      <c r="E1126" s="2">
        <v>3.59</v>
      </c>
      <c r="F1126" s="2">
        <v>1.01</v>
      </c>
      <c r="G1126" s="2">
        <v>1.65</v>
      </c>
      <c r="H1126" s="2">
        <v>238</v>
      </c>
      <c r="I1126" s="2">
        <v>31.27</v>
      </c>
      <c r="J1126" s="2">
        <v>66.7</v>
      </c>
      <c r="K1126" s="2">
        <v>39.119999999999997</v>
      </c>
      <c r="L1126" s="4">
        <v>22.08</v>
      </c>
      <c r="M1126" s="7">
        <v>70.510000000000005</v>
      </c>
      <c r="N1126" s="4">
        <v>41.35</v>
      </c>
      <c r="O1126" s="4">
        <v>23.35</v>
      </c>
      <c r="P1126" s="4">
        <f>IF('Data 1Q Ahead Without Spaces'!T1126&lt;5,0,IF('Data 1Q Ahead Without Spaces'!T1126&lt;8,1,IF('Data 1Q Ahead Without Spaces'!T1126&lt;11,2,IF('Data 1Q Ahead Without Spaces'!T1126&lt;14,3,4))))</f>
        <v>1</v>
      </c>
      <c r="Q1126" s="7">
        <v>80539.708100000003</v>
      </c>
      <c r="R1126" s="7">
        <f>VLOOKUP('Data 1Q Ahead Without Spaces'!W1126,Industry!$A$1:$B$9,2,FALSE)</f>
        <v>5</v>
      </c>
    </row>
    <row r="1127" spans="1:18" ht="46.5" customHeight="1" thickBot="1" x14ac:dyDescent="0.4">
      <c r="A1127" s="7">
        <f>IF('Data 1Q Ahead Without Spaces'!A1127='Data 1Q Ahead Without Spaces'!A1126,A1126,A1126+1)</f>
        <v>30</v>
      </c>
      <c r="B1127" s="2">
        <v>1.78</v>
      </c>
      <c r="C1127" s="2">
        <v>3.27</v>
      </c>
      <c r="D1127" s="2">
        <v>2.2400000000000002</v>
      </c>
      <c r="E1127" s="2">
        <v>10</v>
      </c>
      <c r="F1127" s="2">
        <v>8.5</v>
      </c>
      <c r="G1127" s="2">
        <v>8.07</v>
      </c>
      <c r="H1127" s="2">
        <v>241</v>
      </c>
      <c r="I1127" s="2">
        <v>32.01</v>
      </c>
      <c r="J1127" s="2">
        <v>72.22</v>
      </c>
      <c r="K1127" s="2">
        <v>40.86</v>
      </c>
      <c r="L1127" s="4">
        <v>24.49</v>
      </c>
      <c r="M1127" s="7">
        <v>76.760000000000005</v>
      </c>
      <c r="N1127" s="4">
        <v>43.43</v>
      </c>
      <c r="O1127" s="4">
        <v>26.03</v>
      </c>
      <c r="P1127" s="4">
        <f>IF('Data 1Q Ahead Without Spaces'!T1127&lt;5,0,IF('Data 1Q Ahead Without Spaces'!T1127&lt;8,1,IF('Data 1Q Ahead Without Spaces'!T1127&lt;11,2,IF('Data 1Q Ahead Without Spaces'!T1127&lt;14,3,4))))</f>
        <v>1</v>
      </c>
      <c r="Q1127" s="7">
        <v>83770.255000000005</v>
      </c>
      <c r="R1127" s="7">
        <f>VLOOKUP('Data 1Q Ahead Without Spaces'!W1127,Industry!$A$1:$B$9,2,FALSE)</f>
        <v>5</v>
      </c>
    </row>
    <row r="1128" spans="1:18" ht="46.5" customHeight="1" thickBot="1" x14ac:dyDescent="0.4">
      <c r="A1128" s="7">
        <f>IF('Data 1Q Ahead Without Spaces'!A1128='Data 1Q Ahead Without Spaces'!A1127,A1127,A1127+1)</f>
        <v>30</v>
      </c>
      <c r="B1128" s="2">
        <v>1.78</v>
      </c>
      <c r="C1128" s="2">
        <v>3.23</v>
      </c>
      <c r="D1128" s="2">
        <v>2.2599999999999998</v>
      </c>
      <c r="E1128" s="2">
        <v>11.42</v>
      </c>
      <c r="F1128" s="2">
        <v>9.68</v>
      </c>
      <c r="G1128" s="2">
        <v>9.42</v>
      </c>
      <c r="H1128" s="2">
        <v>248</v>
      </c>
      <c r="I1128" s="2">
        <v>32.51</v>
      </c>
      <c r="J1128" s="2">
        <v>65.02</v>
      </c>
      <c r="K1128" s="2">
        <v>37.630000000000003</v>
      </c>
      <c r="L1128" s="4">
        <v>22.5</v>
      </c>
      <c r="M1128" s="7">
        <v>72.790000000000006</v>
      </c>
      <c r="N1128" s="4">
        <v>42.13</v>
      </c>
      <c r="O1128" s="4">
        <v>25.19</v>
      </c>
      <c r="P1128" s="4">
        <f>IF('Data 1Q Ahead Without Spaces'!T1128&lt;5,0,IF('Data 1Q Ahead Without Spaces'!T1128&lt;8,1,IF('Data 1Q Ahead Without Spaces'!T1128&lt;11,2,IF('Data 1Q Ahead Without Spaces'!T1128&lt;14,3,4))))</f>
        <v>1</v>
      </c>
      <c r="Q1128" s="7">
        <v>85826.858600000007</v>
      </c>
      <c r="R1128" s="7">
        <f>VLOOKUP('Data 1Q Ahead Without Spaces'!W1128,Industry!$A$1:$B$9,2,FALSE)</f>
        <v>5</v>
      </c>
    </row>
    <row r="1129" spans="1:18" ht="46.5" customHeight="1" thickBot="1" x14ac:dyDescent="0.4">
      <c r="A1129" s="7">
        <f>IF('Data 1Q Ahead Without Spaces'!A1129='Data 1Q Ahead Without Spaces'!A1128,A1128,A1128+1)</f>
        <v>31</v>
      </c>
      <c r="B1129" s="2">
        <v>1.36</v>
      </c>
      <c r="C1129" s="2">
        <v>2.7</v>
      </c>
      <c r="D1129" s="2">
        <v>1.79</v>
      </c>
      <c r="E1129" s="2">
        <v>5.74</v>
      </c>
      <c r="F1129" s="2">
        <v>2.91</v>
      </c>
      <c r="G1129" s="2">
        <v>3.96</v>
      </c>
      <c r="H1129" s="2">
        <v>47</v>
      </c>
      <c r="I1129" s="2">
        <v>30.39</v>
      </c>
      <c r="J1129" s="2">
        <v>131.91999999999999</v>
      </c>
      <c r="K1129" s="2">
        <v>56.79</v>
      </c>
      <c r="L1129" s="4">
        <v>40.090000000000003</v>
      </c>
      <c r="M1129" s="7">
        <v>132.29</v>
      </c>
      <c r="N1129" s="4">
        <v>56.95</v>
      </c>
      <c r="O1129" s="4">
        <v>40.200000000000003</v>
      </c>
      <c r="P1129" s="4">
        <f>IF('Data 1Q Ahead Without Spaces'!T1129&lt;5,0,IF('Data 1Q Ahead Without Spaces'!T1129&lt;8,1,IF('Data 1Q Ahead Without Spaces'!T1129&lt;11,2,IF('Data 1Q Ahead Without Spaces'!T1129&lt;14,3,4))))</f>
        <v>3</v>
      </c>
      <c r="Q1129" s="7">
        <v>5461.29</v>
      </c>
      <c r="R1129" s="7">
        <f>VLOOKUP('Data 1Q Ahead Without Spaces'!W1129,Industry!$A$1:$B$9,2,FALSE)</f>
        <v>4</v>
      </c>
    </row>
    <row r="1130" spans="1:18" ht="46.5" customHeight="1" thickBot="1" x14ac:dyDescent="0.4">
      <c r="A1130" s="7">
        <f>IF('Data 1Q Ahead Without Spaces'!A1130='Data 1Q Ahead Without Spaces'!A1129,A1129,A1129+1)</f>
        <v>31</v>
      </c>
      <c r="B1130" s="2">
        <v>1.81</v>
      </c>
      <c r="C1130" s="2">
        <v>2.74</v>
      </c>
      <c r="D1130" s="2">
        <v>2.38</v>
      </c>
      <c r="E1130" s="2">
        <v>2.8</v>
      </c>
      <c r="F1130" s="2">
        <v>-0.25</v>
      </c>
      <c r="G1130" s="2">
        <v>0.93</v>
      </c>
      <c r="H1130" s="2">
        <v>44</v>
      </c>
      <c r="I1130" s="2">
        <v>27.58</v>
      </c>
      <c r="J1130" s="2">
        <v>148.26</v>
      </c>
      <c r="K1130" s="2">
        <v>59.72</v>
      </c>
      <c r="L1130" s="4">
        <v>40.909999999999997</v>
      </c>
      <c r="M1130" s="7">
        <v>148.26</v>
      </c>
      <c r="N1130" s="4">
        <v>59.72</v>
      </c>
      <c r="O1130" s="4">
        <v>40.909999999999997</v>
      </c>
      <c r="P1130" s="4">
        <f>IF('Data 1Q Ahead Without Spaces'!T1130&lt;5,0,IF('Data 1Q Ahead Without Spaces'!T1130&lt;8,1,IF('Data 1Q Ahead Without Spaces'!T1130&lt;11,2,IF('Data 1Q Ahead Without Spaces'!T1130&lt;14,3,4))))</f>
        <v>3</v>
      </c>
      <c r="Q1130" s="7">
        <v>3905.48</v>
      </c>
      <c r="R1130" s="7">
        <f>VLOOKUP('Data 1Q Ahead Without Spaces'!W1130,Industry!$A$1:$B$9,2,FALSE)</f>
        <v>4</v>
      </c>
    </row>
    <row r="1131" spans="1:18" ht="46.5" customHeight="1" thickBot="1" x14ac:dyDescent="0.4">
      <c r="A1131" s="7">
        <f>IF('Data 1Q Ahead Without Spaces'!A1131='Data 1Q Ahead Without Spaces'!A1130,A1130,A1130+1)</f>
        <v>31</v>
      </c>
      <c r="B1131" s="2">
        <v>1.85</v>
      </c>
      <c r="C1131" s="2">
        <v>4.92</v>
      </c>
      <c r="D1131" s="2">
        <v>2.93</v>
      </c>
      <c r="E1131" s="2">
        <v>5.52</v>
      </c>
      <c r="F1131" s="2">
        <v>3.88</v>
      </c>
      <c r="G1131" s="2">
        <v>3.44</v>
      </c>
      <c r="H1131" s="2">
        <v>44.6</v>
      </c>
      <c r="I1131" s="2">
        <v>26.88</v>
      </c>
      <c r="J1131" s="2">
        <v>154.51</v>
      </c>
      <c r="K1131" s="2">
        <v>60.71</v>
      </c>
      <c r="L1131" s="4">
        <v>41.55</v>
      </c>
      <c r="M1131" s="7">
        <v>154.51</v>
      </c>
      <c r="N1131" s="4">
        <v>60.71</v>
      </c>
      <c r="O1131" s="4">
        <v>41.55</v>
      </c>
      <c r="P1131" s="4">
        <f>IF('Data 1Q Ahead Without Spaces'!T1131&lt;5,0,IF('Data 1Q Ahead Without Spaces'!T1131&lt;8,1,IF('Data 1Q Ahead Without Spaces'!T1131&lt;11,2,IF('Data 1Q Ahead Without Spaces'!T1131&lt;14,3,4))))</f>
        <v>3</v>
      </c>
      <c r="Q1131" s="7">
        <v>2542.3200000000002</v>
      </c>
      <c r="R1131" s="7">
        <f>VLOOKUP('Data 1Q Ahead Without Spaces'!W1131,Industry!$A$1:$B$9,2,FALSE)</f>
        <v>4</v>
      </c>
    </row>
    <row r="1132" spans="1:18" ht="46.5" customHeight="1" thickBot="1" x14ac:dyDescent="0.4">
      <c r="A1132" s="7">
        <f>IF('Data 1Q Ahead Without Spaces'!A1132='Data 1Q Ahead Without Spaces'!A1131,A1131,A1131+1)</f>
        <v>31</v>
      </c>
      <c r="B1132" s="2">
        <v>2.46</v>
      </c>
      <c r="C1132" s="2">
        <v>6.51</v>
      </c>
      <c r="D1132" s="2">
        <v>4.41</v>
      </c>
      <c r="E1132" s="2">
        <v>2.56</v>
      </c>
      <c r="F1132" s="2">
        <v>1.74</v>
      </c>
      <c r="G1132" s="2">
        <v>1.05</v>
      </c>
      <c r="H1132" s="2">
        <v>62</v>
      </c>
      <c r="I1132" s="2">
        <v>27.53</v>
      </c>
      <c r="J1132" s="2">
        <v>157.53</v>
      </c>
      <c r="K1132" s="2">
        <v>61.17</v>
      </c>
      <c r="L1132" s="4">
        <v>43.37</v>
      </c>
      <c r="M1132" s="7">
        <v>157.53</v>
      </c>
      <c r="N1132" s="4">
        <v>61.17</v>
      </c>
      <c r="O1132" s="4">
        <v>43.37</v>
      </c>
      <c r="P1132" s="4">
        <f>IF('Data 1Q Ahead Without Spaces'!T1132&lt;5,0,IF('Data 1Q Ahead Without Spaces'!T1132&lt;8,1,IF('Data 1Q Ahead Without Spaces'!T1132&lt;11,2,IF('Data 1Q Ahead Without Spaces'!T1132&lt;14,3,4))))</f>
        <v>3</v>
      </c>
      <c r="Q1132" s="7">
        <v>3574.2</v>
      </c>
      <c r="R1132" s="7">
        <f>VLOOKUP('Data 1Q Ahead Without Spaces'!W1132,Industry!$A$1:$B$9,2,FALSE)</f>
        <v>4</v>
      </c>
    </row>
    <row r="1133" spans="1:18" ht="46.5" customHeight="1" thickBot="1" x14ac:dyDescent="0.4">
      <c r="A1133" s="7">
        <f>IF('Data 1Q Ahead Without Spaces'!A1133='Data 1Q Ahead Without Spaces'!A1132,A1132,A1132+1)</f>
        <v>31</v>
      </c>
      <c r="B1133" s="2">
        <v>2.17</v>
      </c>
      <c r="C1133" s="2">
        <v>7.79</v>
      </c>
      <c r="D1133" s="2">
        <v>4.08</v>
      </c>
      <c r="E1133" s="2">
        <v>4.4000000000000004</v>
      </c>
      <c r="F1133" s="2">
        <v>3.6</v>
      </c>
      <c r="G1133" s="2">
        <v>2.72</v>
      </c>
      <c r="H1133" s="2">
        <v>58</v>
      </c>
      <c r="I1133" s="2">
        <v>26.11</v>
      </c>
      <c r="J1133" s="2">
        <v>173.29</v>
      </c>
      <c r="K1133" s="2">
        <v>63.41</v>
      </c>
      <c r="L1133" s="4">
        <v>45.25</v>
      </c>
      <c r="M1133" s="7">
        <v>173.29</v>
      </c>
      <c r="N1133" s="4">
        <v>63.41</v>
      </c>
      <c r="O1133" s="4">
        <v>45.25</v>
      </c>
      <c r="P1133" s="4">
        <f>IF('Data 1Q Ahead Without Spaces'!T1133&lt;5,0,IF('Data 1Q Ahead Without Spaces'!T1133&lt;8,1,IF('Data 1Q Ahead Without Spaces'!T1133&lt;11,2,IF('Data 1Q Ahead Without Spaces'!T1133&lt;14,3,4))))</f>
        <v>3</v>
      </c>
      <c r="Q1133" s="7">
        <v>4166.68</v>
      </c>
      <c r="R1133" s="7">
        <f>VLOOKUP('Data 1Q Ahead Without Spaces'!W1133,Industry!$A$1:$B$9,2,FALSE)</f>
        <v>4</v>
      </c>
    </row>
    <row r="1134" spans="1:18" ht="46.5" customHeight="1" thickBot="1" x14ac:dyDescent="0.4">
      <c r="A1134" s="7">
        <f>IF('Data 1Q Ahead Without Spaces'!A1134='Data 1Q Ahead Without Spaces'!A1133,A1133,A1133+1)</f>
        <v>31</v>
      </c>
      <c r="B1134" s="2">
        <v>2.34</v>
      </c>
      <c r="C1134" s="2">
        <v>6.62</v>
      </c>
      <c r="D1134" s="2">
        <v>4.3899999999999997</v>
      </c>
      <c r="E1134" s="2">
        <v>2.79</v>
      </c>
      <c r="F1134" s="2">
        <v>1.66</v>
      </c>
      <c r="G1134" s="2">
        <v>1.05</v>
      </c>
      <c r="H1134" s="2">
        <v>56</v>
      </c>
      <c r="I1134" s="2">
        <v>26.88</v>
      </c>
      <c r="J1134" s="2">
        <v>154.41999999999999</v>
      </c>
      <c r="K1134" s="2">
        <v>60.7</v>
      </c>
      <c r="L1134" s="4">
        <v>41.53</v>
      </c>
      <c r="M1134" s="7">
        <v>154.41999999999999</v>
      </c>
      <c r="N1134" s="4">
        <v>60.7</v>
      </c>
      <c r="O1134" s="4">
        <v>41.53</v>
      </c>
      <c r="P1134" s="4">
        <f>IF('Data 1Q Ahead Without Spaces'!T1134&lt;5,0,IF('Data 1Q Ahead Without Spaces'!T1134&lt;8,1,IF('Data 1Q Ahead Without Spaces'!T1134&lt;11,2,IF('Data 1Q Ahead Without Spaces'!T1134&lt;14,3,4))))</f>
        <v>3</v>
      </c>
      <c r="Q1134" s="7">
        <v>5667.2</v>
      </c>
      <c r="R1134" s="7">
        <f>VLOOKUP('Data 1Q Ahead Without Spaces'!W1134,Industry!$A$1:$B$9,2,FALSE)</f>
        <v>4</v>
      </c>
    </row>
    <row r="1135" spans="1:18" ht="46.5" customHeight="1" thickBot="1" x14ac:dyDescent="0.4">
      <c r="A1135" s="7">
        <f>IF('Data 1Q Ahead Without Spaces'!A1135='Data 1Q Ahead Without Spaces'!A1134,A1134,A1134+1)</f>
        <v>31</v>
      </c>
      <c r="B1135" s="2">
        <v>0.73</v>
      </c>
      <c r="C1135" s="2">
        <v>3.14</v>
      </c>
      <c r="D1135" s="2">
        <v>1.06</v>
      </c>
      <c r="E1135" s="2">
        <v>11.27</v>
      </c>
      <c r="F1135" s="2">
        <v>10.58</v>
      </c>
      <c r="G1135" s="2">
        <v>9.5500000000000007</v>
      </c>
      <c r="H1135" s="2">
        <v>61.3</v>
      </c>
      <c r="I1135" s="2">
        <v>30.43</v>
      </c>
      <c r="J1135" s="2">
        <v>124.68</v>
      </c>
      <c r="K1135" s="2">
        <v>55.49</v>
      </c>
      <c r="L1135" s="4">
        <v>37.96</v>
      </c>
      <c r="M1135" s="7">
        <v>124.68</v>
      </c>
      <c r="N1135" s="4">
        <v>55.49</v>
      </c>
      <c r="O1135" s="4">
        <v>37.96</v>
      </c>
      <c r="P1135" s="4">
        <f>IF('Data 1Q Ahead Without Spaces'!T1135&lt;5,0,IF('Data 1Q Ahead Without Spaces'!T1135&lt;8,1,IF('Data 1Q Ahead Without Spaces'!T1135&lt;11,2,IF('Data 1Q Ahead Without Spaces'!T1135&lt;14,3,4))))</f>
        <v>3</v>
      </c>
      <c r="Q1135" s="7">
        <v>6143.46</v>
      </c>
      <c r="R1135" s="7">
        <f>VLOOKUP('Data 1Q Ahead Without Spaces'!W1135,Industry!$A$1:$B$9,2,FALSE)</f>
        <v>4</v>
      </c>
    </row>
    <row r="1136" spans="1:18" ht="46.5" customHeight="1" thickBot="1" x14ac:dyDescent="0.4">
      <c r="A1136" s="7">
        <f>IF('Data 1Q Ahead Without Spaces'!A1136='Data 1Q Ahead Without Spaces'!A1135,A1135,A1135+1)</f>
        <v>31</v>
      </c>
      <c r="B1136" s="2">
        <v>0.96</v>
      </c>
      <c r="C1136" s="2">
        <v>2.5499999999999998</v>
      </c>
      <c r="D1136" s="2">
        <v>1.35</v>
      </c>
      <c r="E1136" s="2">
        <v>4.62</v>
      </c>
      <c r="F1136" s="2">
        <v>3.9</v>
      </c>
      <c r="G1136" s="2">
        <v>3.03</v>
      </c>
      <c r="H1136" s="2">
        <v>61</v>
      </c>
      <c r="I1136" s="2">
        <v>29.99</v>
      </c>
      <c r="J1136" s="2">
        <v>127.62</v>
      </c>
      <c r="K1136" s="2">
        <v>56.07</v>
      </c>
      <c r="L1136" s="4">
        <v>38.270000000000003</v>
      </c>
      <c r="M1136" s="7">
        <v>127.62</v>
      </c>
      <c r="N1136" s="4">
        <v>56.07</v>
      </c>
      <c r="O1136" s="4">
        <v>38.270000000000003</v>
      </c>
      <c r="P1136" s="4">
        <f>IF('Data 1Q Ahead Without Spaces'!T1136&lt;5,0,IF('Data 1Q Ahead Without Spaces'!T1136&lt;8,1,IF('Data 1Q Ahead Without Spaces'!T1136&lt;11,2,IF('Data 1Q Ahead Without Spaces'!T1136&lt;14,3,4))))</f>
        <v>3</v>
      </c>
      <c r="Q1136" s="7">
        <v>8710</v>
      </c>
      <c r="R1136" s="7">
        <f>VLOOKUP('Data 1Q Ahead Without Spaces'!W1136,Industry!$A$1:$B$9,2,FALSE)</f>
        <v>4</v>
      </c>
    </row>
    <row r="1137" spans="1:18" ht="46.5" customHeight="1" thickBot="1" x14ac:dyDescent="0.4">
      <c r="A1137" s="7">
        <f>IF('Data 1Q Ahead Without Spaces'!A1137='Data 1Q Ahead Without Spaces'!A1136,A1136,A1136+1)</f>
        <v>31</v>
      </c>
      <c r="B1137" s="2">
        <v>0.84</v>
      </c>
      <c r="C1137" s="2">
        <v>2.38</v>
      </c>
      <c r="D1137" s="2">
        <v>1.1599999999999999</v>
      </c>
      <c r="E1137" s="2">
        <v>6.53</v>
      </c>
      <c r="F1137" s="2">
        <v>5.24</v>
      </c>
      <c r="G1137" s="2">
        <v>4.63</v>
      </c>
      <c r="H1137" s="2">
        <v>51</v>
      </c>
      <c r="I1137" s="2">
        <v>30.84</v>
      </c>
      <c r="J1137" s="2">
        <v>122.14</v>
      </c>
      <c r="K1137" s="2">
        <v>54.98</v>
      </c>
      <c r="L1137" s="4">
        <v>37.67</v>
      </c>
      <c r="M1137" s="7">
        <v>122.14</v>
      </c>
      <c r="N1137" s="4">
        <v>54.98</v>
      </c>
      <c r="O1137" s="4">
        <v>37.67</v>
      </c>
      <c r="P1137" s="4">
        <f>IF('Data 1Q Ahead Without Spaces'!T1137&lt;5,0,IF('Data 1Q Ahead Without Spaces'!T1137&lt;8,1,IF('Data 1Q Ahead Without Spaces'!T1137&lt;11,2,IF('Data 1Q Ahead Without Spaces'!T1137&lt;14,3,4))))</f>
        <v>3</v>
      </c>
      <c r="Q1137" s="7">
        <v>8281.7199999999993</v>
      </c>
      <c r="R1137" s="7">
        <f>VLOOKUP('Data 1Q Ahead Without Spaces'!W1137,Industry!$A$1:$B$9,2,FALSE)</f>
        <v>4</v>
      </c>
    </row>
    <row r="1138" spans="1:18" ht="46.5" customHeight="1" thickBot="1" x14ac:dyDescent="0.4">
      <c r="A1138" s="7">
        <f>IF('Data 1Q Ahead Without Spaces'!A1138='Data 1Q Ahead Without Spaces'!A1137,A1137,A1137+1)</f>
        <v>31</v>
      </c>
      <c r="B1138" s="2">
        <v>0.99</v>
      </c>
      <c r="C1138" s="2">
        <v>2.1800000000000002</v>
      </c>
      <c r="D1138" s="2">
        <v>1.32</v>
      </c>
      <c r="E1138" s="2">
        <v>5.13</v>
      </c>
      <c r="F1138" s="2">
        <v>3.31</v>
      </c>
      <c r="G1138" s="2">
        <v>3.1</v>
      </c>
      <c r="H1138" s="2">
        <v>48</v>
      </c>
      <c r="I1138" s="2">
        <v>29.65</v>
      </c>
      <c r="J1138" s="2">
        <v>123.24</v>
      </c>
      <c r="K1138" s="2">
        <v>55.2</v>
      </c>
      <c r="L1138" s="4">
        <v>36.549999999999997</v>
      </c>
      <c r="M1138" s="7">
        <v>123.24</v>
      </c>
      <c r="N1138" s="4">
        <v>55.2</v>
      </c>
      <c r="O1138" s="4">
        <v>36.549999999999997</v>
      </c>
      <c r="P1138" s="4">
        <f>IF('Data 1Q Ahead Without Spaces'!T1138&lt;5,0,IF('Data 1Q Ahead Without Spaces'!T1138&lt;8,1,IF('Data 1Q Ahead Without Spaces'!T1138&lt;11,2,IF('Data 1Q Ahead Without Spaces'!T1138&lt;14,3,4))))</f>
        <v>3</v>
      </c>
      <c r="Q1138" s="7">
        <v>9434.19</v>
      </c>
      <c r="R1138" s="7">
        <f>VLOOKUP('Data 1Q Ahead Without Spaces'!W1138,Industry!$A$1:$B$9,2,FALSE)</f>
        <v>4</v>
      </c>
    </row>
    <row r="1139" spans="1:18" ht="46.5" customHeight="1" thickBot="1" x14ac:dyDescent="0.4">
      <c r="A1139" s="7">
        <f>IF('Data 1Q Ahead Without Spaces'!A1139='Data 1Q Ahead Without Spaces'!A1138,A1138,A1138+1)</f>
        <v>31</v>
      </c>
      <c r="B1139" s="2">
        <v>0.82</v>
      </c>
      <c r="C1139" s="2">
        <v>1.95</v>
      </c>
      <c r="D1139" s="2">
        <v>1.07</v>
      </c>
      <c r="E1139" s="2">
        <v>16.91</v>
      </c>
      <c r="F1139" s="2">
        <v>15.31</v>
      </c>
      <c r="G1139" s="2">
        <v>14.77</v>
      </c>
      <c r="H1139" s="2">
        <v>48.3</v>
      </c>
      <c r="I1139" s="2">
        <v>22.88</v>
      </c>
      <c r="J1139" s="2">
        <v>169.74</v>
      </c>
      <c r="K1139" s="2">
        <v>62.93</v>
      </c>
      <c r="L1139" s="4">
        <v>38.86</v>
      </c>
      <c r="M1139" s="7">
        <v>169.74</v>
      </c>
      <c r="N1139" s="4">
        <v>62.93</v>
      </c>
      <c r="O1139" s="4">
        <v>38.86</v>
      </c>
      <c r="P1139" s="4">
        <f>IF('Data 1Q Ahead Without Spaces'!T1139&lt;5,0,IF('Data 1Q Ahead Without Spaces'!T1139&lt;8,1,IF('Data 1Q Ahead Without Spaces'!T1139&lt;11,2,IF('Data 1Q Ahead Without Spaces'!T1139&lt;14,3,4))))</f>
        <v>3</v>
      </c>
      <c r="Q1139" s="7">
        <v>9283.32</v>
      </c>
      <c r="R1139" s="7">
        <f>VLOOKUP('Data 1Q Ahead Without Spaces'!W1139,Industry!$A$1:$B$9,2,FALSE)</f>
        <v>4</v>
      </c>
    </row>
    <row r="1140" spans="1:18" ht="46.5" customHeight="1" thickBot="1" x14ac:dyDescent="0.4">
      <c r="A1140" s="7">
        <f>IF('Data 1Q Ahead Without Spaces'!A1140='Data 1Q Ahead Without Spaces'!A1139,A1139,A1139+1)</f>
        <v>31</v>
      </c>
      <c r="B1140" s="2">
        <v>1.1399999999999999</v>
      </c>
      <c r="C1140" s="2">
        <v>2.67</v>
      </c>
      <c r="D1140" s="2">
        <v>1.48</v>
      </c>
      <c r="E1140" s="2">
        <v>5.73</v>
      </c>
      <c r="F1140" s="2">
        <v>4.33</v>
      </c>
      <c r="G1140" s="2">
        <v>3.95</v>
      </c>
      <c r="H1140" s="2">
        <v>55</v>
      </c>
      <c r="I1140" s="2">
        <v>16.07</v>
      </c>
      <c r="J1140" s="2">
        <v>311.45</v>
      </c>
      <c r="K1140" s="2">
        <v>75.7</v>
      </c>
      <c r="L1140" s="4">
        <v>50.04</v>
      </c>
      <c r="M1140" s="7">
        <v>311.45</v>
      </c>
      <c r="N1140" s="4">
        <v>75.7</v>
      </c>
      <c r="O1140" s="4">
        <v>50.04</v>
      </c>
      <c r="P1140" s="4">
        <f>IF('Data 1Q Ahead Without Spaces'!T1140&lt;5,0,IF('Data 1Q Ahead Without Spaces'!T1140&lt;8,1,IF('Data 1Q Ahead Without Spaces'!T1140&lt;11,2,IF('Data 1Q Ahead Without Spaces'!T1140&lt;14,3,4))))</f>
        <v>3</v>
      </c>
      <c r="Q1140" s="7">
        <v>12677.28</v>
      </c>
      <c r="R1140" s="7">
        <f>VLOOKUP('Data 1Q Ahead Without Spaces'!W1140,Industry!$A$1:$B$9,2,FALSE)</f>
        <v>4</v>
      </c>
    </row>
    <row r="1141" spans="1:18" ht="46.5" customHeight="1" thickBot="1" x14ac:dyDescent="0.4">
      <c r="A1141" s="7">
        <f>IF('Data 1Q Ahead Without Spaces'!A1141='Data 1Q Ahead Without Spaces'!A1140,A1140,A1140+1)</f>
        <v>31</v>
      </c>
      <c r="B1141" s="2">
        <v>1.49</v>
      </c>
      <c r="C1141" s="2">
        <v>2.77</v>
      </c>
      <c r="D1141" s="2">
        <v>1.95</v>
      </c>
      <c r="E1141" s="2">
        <v>4.5599999999999996</v>
      </c>
      <c r="F1141" s="2">
        <v>3.23</v>
      </c>
      <c r="G1141" s="2">
        <v>3.03</v>
      </c>
      <c r="H1141" s="2">
        <v>64</v>
      </c>
      <c r="I1141" s="2">
        <v>9.6199999999999992</v>
      </c>
      <c r="J1141" s="2">
        <v>563.84</v>
      </c>
      <c r="K1141" s="2">
        <v>84.94</v>
      </c>
      <c r="L1141" s="4">
        <v>54.22</v>
      </c>
      <c r="M1141" s="7">
        <v>563.84</v>
      </c>
      <c r="N1141" s="4">
        <v>84.94</v>
      </c>
      <c r="O1141" s="4">
        <v>54.22</v>
      </c>
      <c r="P1141" s="4">
        <f>IF('Data 1Q Ahead Without Spaces'!T1141&lt;5,0,IF('Data 1Q Ahead Without Spaces'!T1141&lt;8,1,IF('Data 1Q Ahead Without Spaces'!T1141&lt;11,2,IF('Data 1Q Ahead Without Spaces'!T1141&lt;14,3,4))))</f>
        <v>3</v>
      </c>
      <c r="Q1141" s="7">
        <v>11395.86</v>
      </c>
      <c r="R1141" s="7">
        <f>VLOOKUP('Data 1Q Ahead Without Spaces'!W1141,Industry!$A$1:$B$9,2,FALSE)</f>
        <v>4</v>
      </c>
    </row>
    <row r="1142" spans="1:18" ht="46.5" customHeight="1" thickBot="1" x14ac:dyDescent="0.4">
      <c r="A1142" s="7">
        <f>IF('Data 1Q Ahead Without Spaces'!A1142='Data 1Q Ahead Without Spaces'!A1141,A1141,A1141+1)</f>
        <v>31</v>
      </c>
      <c r="B1142" s="2">
        <v>1.78</v>
      </c>
      <c r="C1142" s="2">
        <v>2.7</v>
      </c>
      <c r="D1142" s="2">
        <v>2.3199999999999998</v>
      </c>
      <c r="E1142" s="2">
        <v>4.38</v>
      </c>
      <c r="F1142" s="2">
        <v>1.63</v>
      </c>
      <c r="G1142" s="2">
        <v>2.91</v>
      </c>
      <c r="H1142" s="2">
        <v>64</v>
      </c>
      <c r="I1142" s="2">
        <v>7.98</v>
      </c>
      <c r="J1142" s="2">
        <v>678.69</v>
      </c>
      <c r="K1142" s="2">
        <v>87.16</v>
      </c>
      <c r="L1142" s="4">
        <v>54.26</v>
      </c>
      <c r="M1142" s="7">
        <v>678.69</v>
      </c>
      <c r="N1142" s="4">
        <v>87.16</v>
      </c>
      <c r="O1142" s="4">
        <v>54.26</v>
      </c>
      <c r="P1142" s="4">
        <f>IF('Data 1Q Ahead Without Spaces'!T1142&lt;5,0,IF('Data 1Q Ahead Without Spaces'!T1142&lt;8,1,IF('Data 1Q Ahead Without Spaces'!T1142&lt;11,2,IF('Data 1Q Ahead Without Spaces'!T1142&lt;14,3,4))))</f>
        <v>3</v>
      </c>
      <c r="Q1142" s="7">
        <v>13035.33</v>
      </c>
      <c r="R1142" s="7">
        <f>VLOOKUP('Data 1Q Ahead Without Spaces'!W1142,Industry!$A$1:$B$9,2,FALSE)</f>
        <v>4</v>
      </c>
    </row>
    <row r="1143" spans="1:18" ht="46.5" customHeight="1" thickBot="1" x14ac:dyDescent="0.4">
      <c r="A1143" s="7">
        <f>IF('Data 1Q Ahead Without Spaces'!A1143='Data 1Q Ahead Without Spaces'!A1142,A1142,A1142+1)</f>
        <v>32</v>
      </c>
      <c r="B1143" s="2">
        <v>-2.0499999999999998</v>
      </c>
      <c r="C1143" s="2">
        <v>3.84</v>
      </c>
      <c r="D1143" s="2">
        <v>-2.93</v>
      </c>
      <c r="E1143" s="2">
        <v>7.05</v>
      </c>
      <c r="F1143" s="2">
        <v>2.3199999999999998</v>
      </c>
      <c r="G1143" s="2">
        <v>5.05</v>
      </c>
      <c r="H1143" s="2">
        <v>3.1</v>
      </c>
      <c r="I1143" s="2">
        <v>38.04</v>
      </c>
      <c r="J1143" s="2">
        <v>54.24</v>
      </c>
      <c r="K1143" s="2">
        <v>35.11</v>
      </c>
      <c r="L1143" s="4">
        <v>20.63</v>
      </c>
      <c r="M1143" s="7">
        <v>54.5</v>
      </c>
      <c r="N1143" s="4">
        <v>35.28</v>
      </c>
      <c r="O1143" s="4">
        <v>20.73</v>
      </c>
      <c r="P1143" s="4">
        <f>IF('Data 1Q Ahead Without Spaces'!T1143&lt;5,0,IF('Data 1Q Ahead Without Spaces'!T1143&lt;8,1,IF('Data 1Q Ahead Without Spaces'!T1143&lt;11,2,IF('Data 1Q Ahead Without Spaces'!T1143&lt;14,3,4))))</f>
        <v>3</v>
      </c>
      <c r="Q1143" s="7">
        <v>911.98030000000006</v>
      </c>
      <c r="R1143" s="7">
        <f>VLOOKUP('Data 1Q Ahead Without Spaces'!W1143,Industry!$A$1:$B$9,2,FALSE)</f>
        <v>2</v>
      </c>
    </row>
    <row r="1144" spans="1:18" ht="46.5" customHeight="1" thickBot="1" x14ac:dyDescent="0.4">
      <c r="A1144" s="7">
        <f>IF('Data 1Q Ahead Without Spaces'!A1144='Data 1Q Ahead Without Spaces'!A1143,A1143,A1143+1)</f>
        <v>32</v>
      </c>
      <c r="B1144" s="2">
        <v>-0.93</v>
      </c>
      <c r="C1144" s="2">
        <v>3.34</v>
      </c>
      <c r="D1144" s="2">
        <v>-1.31</v>
      </c>
      <c r="E1144" s="2">
        <v>4.93</v>
      </c>
      <c r="F1144" s="2">
        <v>1.47</v>
      </c>
      <c r="G1144" s="2">
        <v>3.33</v>
      </c>
      <c r="H1144" s="2">
        <v>4.2</v>
      </c>
      <c r="I1144" s="2">
        <v>37.24</v>
      </c>
      <c r="J1144" s="2">
        <v>51.19</v>
      </c>
      <c r="K1144" s="2">
        <v>33.799999999999997</v>
      </c>
      <c r="L1144" s="4">
        <v>19.059999999999999</v>
      </c>
      <c r="M1144" s="7">
        <v>51.44</v>
      </c>
      <c r="N1144" s="4">
        <v>33.97</v>
      </c>
      <c r="O1144" s="4">
        <v>19.16</v>
      </c>
      <c r="P1144" s="4">
        <f>IF('Data 1Q Ahead Without Spaces'!T1144&lt;5,0,IF('Data 1Q Ahead Without Spaces'!T1144&lt;8,1,IF('Data 1Q Ahead Without Spaces'!T1144&lt;11,2,IF('Data 1Q Ahead Without Spaces'!T1144&lt;14,3,4))))</f>
        <v>3</v>
      </c>
      <c r="Q1144" s="7">
        <v>935.28510000000006</v>
      </c>
      <c r="R1144" s="7">
        <f>VLOOKUP('Data 1Q Ahead Without Spaces'!W1144,Industry!$A$1:$B$9,2,FALSE)</f>
        <v>2</v>
      </c>
    </row>
    <row r="1145" spans="1:18" ht="46.5" customHeight="1" thickBot="1" x14ac:dyDescent="0.4">
      <c r="A1145" s="7">
        <f>IF('Data 1Q Ahead Without Spaces'!A1145='Data 1Q Ahead Without Spaces'!A1144,A1144,A1144+1)</f>
        <v>32</v>
      </c>
      <c r="B1145" s="2">
        <v>-1.36</v>
      </c>
      <c r="C1145" s="2">
        <v>3.18</v>
      </c>
      <c r="D1145" s="2">
        <v>-1.9</v>
      </c>
      <c r="E1145" s="2">
        <v>7.5</v>
      </c>
      <c r="F1145" s="2">
        <v>4.53</v>
      </c>
      <c r="G1145" s="2">
        <v>5.73</v>
      </c>
      <c r="H1145" s="2">
        <v>4.2</v>
      </c>
      <c r="I1145" s="2">
        <v>37.61</v>
      </c>
      <c r="J1145" s="2">
        <v>49.23</v>
      </c>
      <c r="K1145" s="2">
        <v>32.94</v>
      </c>
      <c r="L1145" s="4">
        <v>18.52</v>
      </c>
      <c r="M1145" s="7">
        <v>49.48</v>
      </c>
      <c r="N1145" s="4">
        <v>33.1</v>
      </c>
      <c r="O1145" s="4">
        <v>18.61</v>
      </c>
      <c r="P1145" s="4">
        <f>IF('Data 1Q Ahead Without Spaces'!T1145&lt;5,0,IF('Data 1Q Ahead Without Spaces'!T1145&lt;8,1,IF('Data 1Q Ahead Without Spaces'!T1145&lt;11,2,IF('Data 1Q Ahead Without Spaces'!T1145&lt;14,3,4))))</f>
        <v>3</v>
      </c>
      <c r="Q1145" s="7">
        <v>935.60860000000002</v>
      </c>
      <c r="R1145" s="7">
        <f>VLOOKUP('Data 1Q Ahead Without Spaces'!W1145,Industry!$A$1:$B$9,2,FALSE)</f>
        <v>2</v>
      </c>
    </row>
    <row r="1146" spans="1:18" ht="46.5" customHeight="1" thickBot="1" x14ac:dyDescent="0.4">
      <c r="A1146" s="7">
        <f>IF('Data 1Q Ahead Without Spaces'!A1146='Data 1Q Ahead Without Spaces'!A1145,A1145,A1145+1)</f>
        <v>32</v>
      </c>
      <c r="B1146" s="2">
        <v>-1.3</v>
      </c>
      <c r="C1146" s="2">
        <v>3.88</v>
      </c>
      <c r="D1146" s="2">
        <v>-1.98</v>
      </c>
      <c r="E1146" s="2">
        <v>1.75</v>
      </c>
      <c r="F1146" s="2">
        <v>-1.21</v>
      </c>
      <c r="G1146" s="2">
        <v>-0.06</v>
      </c>
      <c r="H1146" s="2">
        <v>4.0999999999999996</v>
      </c>
      <c r="I1146" s="2">
        <v>37</v>
      </c>
      <c r="J1146" s="2">
        <v>49.73</v>
      </c>
      <c r="K1146" s="2">
        <v>33.159999999999997</v>
      </c>
      <c r="L1146" s="4">
        <v>18.399999999999999</v>
      </c>
      <c r="M1146" s="7">
        <v>49.96</v>
      </c>
      <c r="N1146" s="4">
        <v>33.32</v>
      </c>
      <c r="O1146" s="4">
        <v>18.489999999999998</v>
      </c>
      <c r="P1146" s="4">
        <f>IF('Data 1Q Ahead Without Spaces'!T1146&lt;5,0,IF('Data 1Q Ahead Without Spaces'!T1146&lt;8,1,IF('Data 1Q Ahead Without Spaces'!T1146&lt;11,2,IF('Data 1Q Ahead Without Spaces'!T1146&lt;14,3,4))))</f>
        <v>3</v>
      </c>
      <c r="Q1146" s="7">
        <v>1198.2454</v>
      </c>
      <c r="R1146" s="7">
        <f>VLOOKUP('Data 1Q Ahead Without Spaces'!W1146,Industry!$A$1:$B$9,2,FALSE)</f>
        <v>2</v>
      </c>
    </row>
    <row r="1147" spans="1:18" ht="46.5" customHeight="1" thickBot="1" x14ac:dyDescent="0.4">
      <c r="A1147" s="7">
        <f>IF('Data 1Q Ahead Without Spaces'!A1147='Data 1Q Ahead Without Spaces'!A1146,A1146,A1146+1)</f>
        <v>32</v>
      </c>
      <c r="B1147" s="2">
        <v>-1.05</v>
      </c>
      <c r="C1147" s="2">
        <v>2.92</v>
      </c>
      <c r="D1147" s="2">
        <v>-1.47</v>
      </c>
      <c r="E1147" s="2">
        <v>11.04</v>
      </c>
      <c r="F1147" s="2">
        <v>6.06</v>
      </c>
      <c r="G1147" s="2">
        <v>9.09</v>
      </c>
      <c r="H1147" s="2">
        <v>4</v>
      </c>
      <c r="I1147" s="2">
        <v>38.909999999999997</v>
      </c>
      <c r="J1147" s="2">
        <v>48.69</v>
      </c>
      <c r="K1147" s="2">
        <v>32.729999999999997</v>
      </c>
      <c r="L1147" s="4">
        <v>18.940000000000001</v>
      </c>
      <c r="M1147" s="7">
        <v>48.79</v>
      </c>
      <c r="N1147" s="4">
        <v>32.79</v>
      </c>
      <c r="O1147" s="4">
        <v>18.98</v>
      </c>
      <c r="P1147" s="4">
        <f>IF('Data 1Q Ahead Without Spaces'!T1147&lt;5,0,IF('Data 1Q Ahead Without Spaces'!T1147&lt;8,1,IF('Data 1Q Ahead Without Spaces'!T1147&lt;11,2,IF('Data 1Q Ahead Without Spaces'!T1147&lt;14,3,4))))</f>
        <v>3</v>
      </c>
      <c r="Q1147" s="7">
        <v>605.33510000000001</v>
      </c>
      <c r="R1147" s="7">
        <f>VLOOKUP('Data 1Q Ahead Without Spaces'!W1147,Industry!$A$1:$B$9,2,FALSE)</f>
        <v>2</v>
      </c>
    </row>
    <row r="1148" spans="1:18" ht="46.5" customHeight="1" thickBot="1" x14ac:dyDescent="0.4">
      <c r="A1148" s="7">
        <f>IF('Data 1Q Ahead Without Spaces'!A1148='Data 1Q Ahead Without Spaces'!A1147,A1147,A1147+1)</f>
        <v>32</v>
      </c>
      <c r="B1148" s="2">
        <v>-1.72</v>
      </c>
      <c r="C1148" s="2">
        <v>2.5299999999999998</v>
      </c>
      <c r="D1148" s="2">
        <v>-2.33</v>
      </c>
      <c r="E1148" s="2">
        <v>8.93</v>
      </c>
      <c r="F1148" s="2">
        <v>5.32</v>
      </c>
      <c r="G1148" s="2">
        <v>6.86</v>
      </c>
      <c r="H1148" s="2">
        <v>4.0999999999999996</v>
      </c>
      <c r="I1148" s="2">
        <v>37.840000000000003</v>
      </c>
      <c r="J1148" s="2">
        <v>48.23</v>
      </c>
      <c r="K1148" s="2">
        <v>32.520000000000003</v>
      </c>
      <c r="L1148" s="4">
        <v>18.25</v>
      </c>
      <c r="M1148" s="7">
        <v>48.31</v>
      </c>
      <c r="N1148" s="4">
        <v>32.57</v>
      </c>
      <c r="O1148" s="4">
        <v>18.28</v>
      </c>
      <c r="P1148" s="4">
        <f>IF('Data 1Q Ahead Without Spaces'!T1148&lt;5,0,IF('Data 1Q Ahead Without Spaces'!T1148&lt;8,1,IF('Data 1Q Ahead Without Spaces'!T1148&lt;11,2,IF('Data 1Q Ahead Without Spaces'!T1148&lt;14,3,4))))</f>
        <v>3</v>
      </c>
      <c r="Q1148" s="7">
        <v>726.36699999999996</v>
      </c>
      <c r="R1148" s="7">
        <f>VLOOKUP('Data 1Q Ahead Without Spaces'!W1148,Industry!$A$1:$B$9,2,FALSE)</f>
        <v>2</v>
      </c>
    </row>
    <row r="1149" spans="1:18" ht="46.5" customHeight="1" thickBot="1" x14ac:dyDescent="0.4">
      <c r="A1149" s="7">
        <f>IF('Data 1Q Ahead Without Spaces'!A1149='Data 1Q Ahead Without Spaces'!A1148,A1148,A1148+1)</f>
        <v>32</v>
      </c>
      <c r="B1149" s="2">
        <v>-1.44</v>
      </c>
      <c r="C1149" s="2">
        <v>2.61</v>
      </c>
      <c r="D1149" s="2">
        <v>-1.94</v>
      </c>
      <c r="E1149" s="2">
        <v>9.5299999999999994</v>
      </c>
      <c r="F1149" s="2">
        <v>5.41</v>
      </c>
      <c r="G1149" s="2">
        <v>7.29</v>
      </c>
      <c r="H1149" s="2">
        <v>4.4000000000000004</v>
      </c>
      <c r="I1149" s="2">
        <v>35.17</v>
      </c>
      <c r="J1149" s="2">
        <v>52.28</v>
      </c>
      <c r="K1149" s="2">
        <v>34.32</v>
      </c>
      <c r="L1149" s="4">
        <v>18.39</v>
      </c>
      <c r="M1149" s="7">
        <v>52.34</v>
      </c>
      <c r="N1149" s="4">
        <v>34.36</v>
      </c>
      <c r="O1149" s="4">
        <v>18.41</v>
      </c>
      <c r="P1149" s="4">
        <f>IF('Data 1Q Ahead Without Spaces'!T1149&lt;5,0,IF('Data 1Q Ahead Without Spaces'!T1149&lt;8,1,IF('Data 1Q Ahead Without Spaces'!T1149&lt;11,2,IF('Data 1Q Ahead Without Spaces'!T1149&lt;14,3,4))))</f>
        <v>3</v>
      </c>
      <c r="Q1149" s="7">
        <v>885.21010000000001</v>
      </c>
      <c r="R1149" s="7">
        <f>VLOOKUP('Data 1Q Ahead Without Spaces'!W1149,Industry!$A$1:$B$9,2,FALSE)</f>
        <v>2</v>
      </c>
    </row>
    <row r="1150" spans="1:18" ht="46.5" customHeight="1" thickBot="1" x14ac:dyDescent="0.4">
      <c r="A1150" s="7">
        <f>IF('Data 1Q Ahead Without Spaces'!A1150='Data 1Q Ahead Without Spaces'!A1149,A1149,A1149+1)</f>
        <v>32</v>
      </c>
      <c r="B1150" s="2">
        <v>-1.29</v>
      </c>
      <c r="C1150" s="2">
        <v>2.0099999999999998</v>
      </c>
      <c r="D1150" s="2">
        <v>-1.64</v>
      </c>
      <c r="E1150" s="2">
        <v>10.59</v>
      </c>
      <c r="F1150" s="2">
        <v>7.62</v>
      </c>
      <c r="G1150" s="2">
        <v>8.3699999999999992</v>
      </c>
      <c r="H1150" s="2">
        <v>4.2</v>
      </c>
      <c r="I1150" s="2">
        <v>34.54</v>
      </c>
      <c r="J1150" s="2">
        <v>52.79</v>
      </c>
      <c r="K1150" s="2">
        <v>34.54</v>
      </c>
      <c r="L1150" s="4">
        <v>18.239999999999998</v>
      </c>
      <c r="M1150" s="7">
        <v>52.84</v>
      </c>
      <c r="N1150" s="4">
        <v>34.57</v>
      </c>
      <c r="O1150" s="4">
        <v>18.25</v>
      </c>
      <c r="P1150" s="4">
        <f>IF('Data 1Q Ahead Without Spaces'!T1150&lt;5,0,IF('Data 1Q Ahead Without Spaces'!T1150&lt;8,1,IF('Data 1Q Ahead Without Spaces'!T1150&lt;11,2,IF('Data 1Q Ahead Without Spaces'!T1150&lt;14,3,4))))</f>
        <v>3</v>
      </c>
      <c r="Q1150" s="7">
        <v>847.28880000000004</v>
      </c>
      <c r="R1150" s="7">
        <f>VLOOKUP('Data 1Q Ahead Without Spaces'!W1150,Industry!$A$1:$B$9,2,FALSE)</f>
        <v>2</v>
      </c>
    </row>
    <row r="1151" spans="1:18" ht="46.5" customHeight="1" thickBot="1" x14ac:dyDescent="0.4">
      <c r="A1151" s="7">
        <f>IF('Data 1Q Ahead Without Spaces'!A1151='Data 1Q Ahead Without Spaces'!A1150,A1150,A1150+1)</f>
        <v>32</v>
      </c>
      <c r="B1151" s="2">
        <v>-0.73</v>
      </c>
      <c r="C1151" s="2">
        <v>2.2999999999999998</v>
      </c>
      <c r="D1151" s="2">
        <v>-0.95</v>
      </c>
      <c r="E1151" s="2">
        <v>10.32</v>
      </c>
      <c r="F1151" s="2">
        <v>7.52</v>
      </c>
      <c r="G1151" s="2">
        <v>7.76</v>
      </c>
      <c r="H1151" s="2">
        <v>4</v>
      </c>
      <c r="I1151" s="2">
        <v>33.89</v>
      </c>
      <c r="J1151" s="2">
        <v>49.08</v>
      </c>
      <c r="K1151" s="2">
        <v>32.11</v>
      </c>
      <c r="L1151" s="4">
        <v>17.37</v>
      </c>
      <c r="M1151" s="7">
        <v>52.83</v>
      </c>
      <c r="N1151" s="4">
        <v>34.57</v>
      </c>
      <c r="O1151" s="4">
        <v>18.7</v>
      </c>
      <c r="P1151" s="4">
        <f>IF('Data 1Q Ahead Without Spaces'!T1151&lt;5,0,IF('Data 1Q Ahead Without Spaces'!T1151&lt;8,1,IF('Data 1Q Ahead Without Spaces'!T1151&lt;11,2,IF('Data 1Q Ahead Without Spaces'!T1151&lt;14,3,4))))</f>
        <v>3</v>
      </c>
      <c r="Q1151" s="7">
        <v>777.72749999999996</v>
      </c>
      <c r="R1151" s="7">
        <f>VLOOKUP('Data 1Q Ahead Without Spaces'!W1151,Industry!$A$1:$B$9,2,FALSE)</f>
        <v>2</v>
      </c>
    </row>
    <row r="1152" spans="1:18" ht="46.5" customHeight="1" thickBot="1" x14ac:dyDescent="0.4">
      <c r="A1152" s="7">
        <f>IF('Data 1Q Ahead Without Spaces'!A1152='Data 1Q Ahead Without Spaces'!A1151,A1151,A1151+1)</f>
        <v>32</v>
      </c>
      <c r="B1152" s="2">
        <v>-0.91</v>
      </c>
      <c r="C1152" s="2">
        <v>2.23</v>
      </c>
      <c r="D1152" s="2">
        <v>-1.2</v>
      </c>
      <c r="E1152" s="2">
        <v>10.119999999999999</v>
      </c>
      <c r="F1152" s="2">
        <v>5.63</v>
      </c>
      <c r="G1152" s="2">
        <v>7.56</v>
      </c>
      <c r="H1152" s="2">
        <v>4.2</v>
      </c>
      <c r="I1152" s="2">
        <v>34.4</v>
      </c>
      <c r="J1152" s="2">
        <v>49.32</v>
      </c>
      <c r="K1152" s="2">
        <v>33.020000000000003</v>
      </c>
      <c r="L1152" s="4">
        <v>18.190000000000001</v>
      </c>
      <c r="M1152" s="7">
        <v>49.36</v>
      </c>
      <c r="N1152" s="4">
        <v>33.049999999999997</v>
      </c>
      <c r="O1152" s="4">
        <v>18.2</v>
      </c>
      <c r="P1152" s="4">
        <f>IF('Data 1Q Ahead Without Spaces'!T1152&lt;5,0,IF('Data 1Q Ahead Without Spaces'!T1152&lt;8,1,IF('Data 1Q Ahead Without Spaces'!T1152&lt;11,2,IF('Data 1Q Ahead Without Spaces'!T1152&lt;14,3,4))))</f>
        <v>3</v>
      </c>
      <c r="Q1152" s="7">
        <v>858.65219999999999</v>
      </c>
      <c r="R1152" s="7">
        <f>VLOOKUP('Data 1Q Ahead Without Spaces'!W1152,Industry!$A$1:$B$9,2,FALSE)</f>
        <v>2</v>
      </c>
    </row>
    <row r="1153" spans="1:18" ht="46.5" customHeight="1" thickBot="1" x14ac:dyDescent="0.4">
      <c r="A1153" s="7">
        <f>IF('Data 1Q Ahead Without Spaces'!A1153='Data 1Q Ahead Without Spaces'!A1152,A1152,A1152+1)</f>
        <v>32</v>
      </c>
      <c r="B1153" s="2">
        <v>-0.89</v>
      </c>
      <c r="C1153" s="2">
        <v>2.04</v>
      </c>
      <c r="D1153" s="2">
        <v>-1.1599999999999999</v>
      </c>
      <c r="E1153" s="2">
        <v>11.79</v>
      </c>
      <c r="F1153" s="2">
        <v>8.6300000000000008</v>
      </c>
      <c r="G1153" s="2">
        <v>9.35</v>
      </c>
      <c r="H1153" s="2">
        <v>4.0999999999999996</v>
      </c>
      <c r="I1153" s="2">
        <v>35.119999999999997</v>
      </c>
      <c r="J1153" s="2">
        <v>46.64</v>
      </c>
      <c r="K1153" s="2">
        <v>31.78</v>
      </c>
      <c r="L1153" s="4">
        <v>16.920000000000002</v>
      </c>
      <c r="M1153" s="7">
        <v>46.75</v>
      </c>
      <c r="N1153" s="4">
        <v>31.86</v>
      </c>
      <c r="O1153" s="4">
        <v>16.96</v>
      </c>
      <c r="P1153" s="4">
        <f>IF('Data 1Q Ahead Without Spaces'!T1153&lt;5,0,IF('Data 1Q Ahead Without Spaces'!T1153&lt;8,1,IF('Data 1Q Ahead Without Spaces'!T1153&lt;11,2,IF('Data 1Q Ahead Without Spaces'!T1153&lt;14,3,4))))</f>
        <v>3</v>
      </c>
      <c r="Q1153" s="7">
        <v>859.92089999999996</v>
      </c>
      <c r="R1153" s="7">
        <f>VLOOKUP('Data 1Q Ahead Without Spaces'!W1153,Industry!$A$1:$B$9,2,FALSE)</f>
        <v>2</v>
      </c>
    </row>
    <row r="1154" spans="1:18" ht="46.5" customHeight="1" thickBot="1" x14ac:dyDescent="0.4">
      <c r="A1154" s="7">
        <f>IF('Data 1Q Ahead Without Spaces'!A1154='Data 1Q Ahead Without Spaces'!A1153,A1153,A1153+1)</f>
        <v>32</v>
      </c>
      <c r="B1154" s="2">
        <v>-0.73</v>
      </c>
      <c r="C1154" s="2">
        <v>2.23</v>
      </c>
      <c r="D1154" s="2">
        <v>-0.96</v>
      </c>
      <c r="E1154" s="2">
        <v>12.41</v>
      </c>
      <c r="F1154" s="2">
        <v>2.57</v>
      </c>
      <c r="G1154" s="2">
        <v>9.1999999999999993</v>
      </c>
      <c r="H1154" s="2">
        <v>4.0999999999999996</v>
      </c>
      <c r="I1154" s="2">
        <v>35.29</v>
      </c>
      <c r="J1154" s="2">
        <v>49.58</v>
      </c>
      <c r="K1154" s="2">
        <v>33.119999999999997</v>
      </c>
      <c r="L1154" s="4">
        <v>18.04</v>
      </c>
      <c r="M1154" s="7">
        <v>49.68</v>
      </c>
      <c r="N1154" s="4">
        <v>33.19</v>
      </c>
      <c r="O1154" s="4">
        <v>18.079999999999998</v>
      </c>
      <c r="P1154" s="4">
        <f>IF('Data 1Q Ahead Without Spaces'!T1154&lt;5,0,IF('Data 1Q Ahead Without Spaces'!T1154&lt;8,1,IF('Data 1Q Ahead Without Spaces'!T1154&lt;11,2,IF('Data 1Q Ahead Without Spaces'!T1154&lt;14,3,4))))</f>
        <v>3</v>
      </c>
      <c r="Q1154" s="7">
        <v>965.21190000000001</v>
      </c>
      <c r="R1154" s="7">
        <f>VLOOKUP('Data 1Q Ahead Without Spaces'!W1154,Industry!$A$1:$B$9,2,FALSE)</f>
        <v>2</v>
      </c>
    </row>
    <row r="1155" spans="1:18" ht="46.5" customHeight="1" thickBot="1" x14ac:dyDescent="0.4">
      <c r="A1155" s="7">
        <f>IF('Data 1Q Ahead Without Spaces'!A1155='Data 1Q Ahead Without Spaces'!A1154,A1154,A1154+1)</f>
        <v>32</v>
      </c>
      <c r="B1155" s="2">
        <v>-0.86</v>
      </c>
      <c r="C1155" s="2">
        <v>1.7</v>
      </c>
      <c r="D1155" s="2">
        <v>-1.1499999999999999</v>
      </c>
      <c r="E1155" s="2">
        <v>11.05</v>
      </c>
      <c r="F1155" s="2">
        <v>4.47</v>
      </c>
      <c r="G1155" s="2">
        <v>7.77</v>
      </c>
      <c r="H1155" s="2">
        <v>3.8</v>
      </c>
      <c r="I1155" s="2">
        <v>42.37</v>
      </c>
      <c r="J1155" s="2">
        <v>30.96</v>
      </c>
      <c r="K1155" s="2">
        <v>23.63</v>
      </c>
      <c r="L1155" s="4">
        <v>13.41</v>
      </c>
      <c r="M1155" s="7">
        <v>31.05</v>
      </c>
      <c r="N1155" s="4">
        <v>23.69</v>
      </c>
      <c r="O1155" s="4">
        <v>13.45</v>
      </c>
      <c r="P1155" s="4">
        <f>IF('Data 1Q Ahead Without Spaces'!T1155&lt;5,0,IF('Data 1Q Ahead Without Spaces'!T1155&lt;8,1,IF('Data 1Q Ahead Without Spaces'!T1155&lt;11,2,IF('Data 1Q Ahead Without Spaces'!T1155&lt;14,3,4))))</f>
        <v>3</v>
      </c>
      <c r="Q1155" s="7">
        <v>1179.1618000000001</v>
      </c>
      <c r="R1155" s="7">
        <f>VLOOKUP('Data 1Q Ahead Without Spaces'!W1155,Industry!$A$1:$B$9,2,FALSE)</f>
        <v>2</v>
      </c>
    </row>
    <row r="1156" spans="1:18" ht="46.5" customHeight="1" thickBot="1" x14ac:dyDescent="0.4">
      <c r="A1156" s="7">
        <f>IF('Data 1Q Ahead Without Spaces'!A1156='Data 1Q Ahead Without Spaces'!A1155,A1155,A1155+1)</f>
        <v>32</v>
      </c>
      <c r="B1156" s="2">
        <v>-0.21</v>
      </c>
      <c r="C1156" s="2">
        <v>1.72</v>
      </c>
      <c r="D1156" s="2">
        <v>-0.28000000000000003</v>
      </c>
      <c r="E1156" s="2">
        <v>13.98</v>
      </c>
      <c r="F1156" s="2">
        <v>3.02</v>
      </c>
      <c r="G1156" s="2">
        <v>10.78</v>
      </c>
      <c r="H1156" s="2">
        <v>3.9</v>
      </c>
      <c r="I1156" s="2">
        <v>44.03</v>
      </c>
      <c r="J1156" s="2">
        <v>32.35</v>
      </c>
      <c r="K1156" s="2">
        <v>24.42</v>
      </c>
      <c r="L1156" s="4">
        <v>14.54</v>
      </c>
      <c r="M1156" s="7">
        <v>32.44</v>
      </c>
      <c r="N1156" s="4">
        <v>24.5</v>
      </c>
      <c r="O1156" s="4">
        <v>14.58</v>
      </c>
      <c r="P1156" s="4">
        <f>IF('Data 1Q Ahead Without Spaces'!T1156&lt;5,0,IF('Data 1Q Ahead Without Spaces'!T1156&lt;8,1,IF('Data 1Q Ahead Without Spaces'!T1156&lt;11,2,IF('Data 1Q Ahead Without Spaces'!T1156&lt;14,3,4))))</f>
        <v>3</v>
      </c>
      <c r="Q1156" s="7">
        <v>1058.0259000000001</v>
      </c>
      <c r="R1156" s="7">
        <f>VLOOKUP('Data 1Q Ahead Without Spaces'!W1156,Industry!$A$1:$B$9,2,FALSE)</f>
        <v>2</v>
      </c>
    </row>
    <row r="1157" spans="1:18" ht="46.5" customHeight="1" thickBot="1" x14ac:dyDescent="0.4">
      <c r="A1157" s="7">
        <f>IF('Data 1Q Ahead Without Spaces'!A1157='Data 1Q Ahead Without Spaces'!A1156,A1156,A1156+1)</f>
        <v>32</v>
      </c>
      <c r="B1157" s="2">
        <v>-0.82</v>
      </c>
      <c r="C1157" s="2">
        <v>1.77</v>
      </c>
      <c r="D1157" s="2">
        <v>-1.1000000000000001</v>
      </c>
      <c r="E1157" s="2">
        <v>11.11</v>
      </c>
      <c r="F1157" s="2">
        <v>4.3</v>
      </c>
      <c r="G1157" s="2">
        <v>8.2799999999999994</v>
      </c>
      <c r="H1157" s="2">
        <v>4.9000000000000004</v>
      </c>
      <c r="I1157" s="2">
        <v>44.02</v>
      </c>
      <c r="J1157" s="2">
        <v>32.78</v>
      </c>
      <c r="K1157" s="2">
        <v>24.67</v>
      </c>
      <c r="L1157" s="4">
        <v>14.68</v>
      </c>
      <c r="M1157" s="7">
        <v>32.86</v>
      </c>
      <c r="N1157" s="4">
        <v>24.73</v>
      </c>
      <c r="O1157" s="4">
        <v>14.72</v>
      </c>
      <c r="P1157" s="4">
        <f>IF('Data 1Q Ahead Without Spaces'!T1157&lt;5,0,IF('Data 1Q Ahead Without Spaces'!T1157&lt;8,1,IF('Data 1Q Ahead Without Spaces'!T1157&lt;11,2,IF('Data 1Q Ahead Without Spaces'!T1157&lt;14,3,4))))</f>
        <v>3</v>
      </c>
      <c r="Q1157" s="7">
        <v>1162.182</v>
      </c>
      <c r="R1157" s="7">
        <f>VLOOKUP('Data 1Q Ahead Without Spaces'!W1157,Industry!$A$1:$B$9,2,FALSE)</f>
        <v>2</v>
      </c>
    </row>
    <row r="1158" spans="1:18" ht="37.5" customHeight="1" thickBot="1" x14ac:dyDescent="0.4">
      <c r="A1158" s="7">
        <f>IF('Data 1Q Ahead Without Spaces'!A1158='Data 1Q Ahead Without Spaces'!A1157,A1157,A1157+1)</f>
        <v>32</v>
      </c>
      <c r="B1158" s="2">
        <v>-0.6</v>
      </c>
      <c r="C1158" s="2">
        <v>2.11</v>
      </c>
      <c r="D1158" s="2">
        <v>-0.79</v>
      </c>
      <c r="E1158" s="2">
        <v>10.8</v>
      </c>
      <c r="F1158" s="2">
        <v>5.92</v>
      </c>
      <c r="G1158" s="2">
        <v>8.35</v>
      </c>
      <c r="H1158" s="2">
        <v>5.5</v>
      </c>
      <c r="I1158" s="2">
        <v>40.840000000000003</v>
      </c>
      <c r="J1158" s="2">
        <v>41.13</v>
      </c>
      <c r="K1158" s="2">
        <v>29.07</v>
      </c>
      <c r="L1158" s="4">
        <v>16.86</v>
      </c>
      <c r="M1158" s="7">
        <v>41.48</v>
      </c>
      <c r="N1158" s="4">
        <v>29.32</v>
      </c>
      <c r="O1158" s="4">
        <v>17.010000000000002</v>
      </c>
      <c r="P1158" s="4">
        <f>IF('Data 1Q Ahead Without Spaces'!T1158&lt;5,0,IF('Data 1Q Ahead Without Spaces'!T1158&lt;8,1,IF('Data 1Q Ahead Without Spaces'!T1158&lt;11,2,IF('Data 1Q Ahead Without Spaces'!T1158&lt;14,3,4))))</f>
        <v>3</v>
      </c>
      <c r="Q1158" s="7">
        <v>1257.2902999999999</v>
      </c>
      <c r="R1158" s="7">
        <f>VLOOKUP('Data 1Q Ahead Without Spaces'!W1158,Industry!$A$1:$B$9,2,FALSE)</f>
        <v>2</v>
      </c>
    </row>
    <row r="1159" spans="1:18" ht="37.5" customHeight="1" thickBot="1" x14ac:dyDescent="0.4">
      <c r="A1159" s="7">
        <f>IF('Data 1Q Ahead Without Spaces'!A1159='Data 1Q Ahead Without Spaces'!A1158,A1158,A1158+1)</f>
        <v>32</v>
      </c>
      <c r="B1159" s="2">
        <v>-1.0900000000000001</v>
      </c>
      <c r="C1159" s="2">
        <v>1.83</v>
      </c>
      <c r="D1159" s="2">
        <v>-1.44</v>
      </c>
      <c r="E1159" s="2">
        <v>9.3800000000000008</v>
      </c>
      <c r="F1159" s="2">
        <v>6.42</v>
      </c>
      <c r="G1159" s="2">
        <v>6.87</v>
      </c>
      <c r="H1159" s="2">
        <v>5.7</v>
      </c>
      <c r="I1159" s="2">
        <v>41.37</v>
      </c>
      <c r="J1159" s="2">
        <v>36.369999999999997</v>
      </c>
      <c r="K1159" s="2">
        <v>26.6</v>
      </c>
      <c r="L1159" s="4">
        <v>15.09</v>
      </c>
      <c r="M1159" s="7">
        <v>36.74</v>
      </c>
      <c r="N1159" s="4">
        <v>26.87</v>
      </c>
      <c r="O1159" s="4">
        <v>15.24</v>
      </c>
      <c r="P1159" s="4">
        <f>IF('Data 1Q Ahead Without Spaces'!T1159&lt;5,0,IF('Data 1Q Ahead Without Spaces'!T1159&lt;8,1,IF('Data 1Q Ahead Without Spaces'!T1159&lt;11,2,IF('Data 1Q Ahead Without Spaces'!T1159&lt;14,3,4))))</f>
        <v>3</v>
      </c>
      <c r="Q1159" s="7">
        <v>1647.8575000000001</v>
      </c>
      <c r="R1159" s="7">
        <f>VLOOKUP('Data 1Q Ahead Without Spaces'!W1159,Industry!$A$1:$B$9,2,FALSE)</f>
        <v>2</v>
      </c>
    </row>
    <row r="1160" spans="1:18" ht="37.5" customHeight="1" thickBot="1" x14ac:dyDescent="0.4">
      <c r="A1160" s="7">
        <f>IF('Data 1Q Ahead Without Spaces'!A1160='Data 1Q Ahead Without Spaces'!A1159,A1159,A1159+1)</f>
        <v>32</v>
      </c>
      <c r="B1160" s="2">
        <v>-0.91</v>
      </c>
      <c r="C1160" s="2">
        <v>1.89</v>
      </c>
      <c r="D1160" s="2">
        <v>-1.19</v>
      </c>
      <c r="E1160" s="2">
        <v>13.23</v>
      </c>
      <c r="F1160" s="2">
        <v>8.08</v>
      </c>
      <c r="G1160" s="2">
        <v>10.52</v>
      </c>
      <c r="H1160" s="2">
        <v>5.3</v>
      </c>
      <c r="I1160" s="2">
        <v>43.2</v>
      </c>
      <c r="J1160" s="2">
        <v>38.659999999999997</v>
      </c>
      <c r="K1160" s="2">
        <v>27.81</v>
      </c>
      <c r="L1160" s="4">
        <v>16.739999999999998</v>
      </c>
      <c r="M1160" s="7">
        <v>39.03</v>
      </c>
      <c r="N1160" s="4">
        <v>28.07</v>
      </c>
      <c r="O1160" s="4">
        <v>16.89</v>
      </c>
      <c r="P1160" s="4">
        <f>IF('Data 1Q Ahead Without Spaces'!T1160&lt;5,0,IF('Data 1Q Ahead Without Spaces'!T1160&lt;8,1,IF('Data 1Q Ahead Without Spaces'!T1160&lt;11,2,IF('Data 1Q Ahead Without Spaces'!T1160&lt;14,3,4))))</f>
        <v>3</v>
      </c>
      <c r="Q1160" s="7">
        <v>1786.9929999999999</v>
      </c>
      <c r="R1160" s="7">
        <f>VLOOKUP('Data 1Q Ahead Without Spaces'!W1160,Industry!$A$1:$B$9,2,FALSE)</f>
        <v>2</v>
      </c>
    </row>
    <row r="1161" spans="1:18" ht="37.5" customHeight="1" thickBot="1" x14ac:dyDescent="0.4">
      <c r="A1161" s="7">
        <f>IF('Data 1Q Ahead Without Spaces'!A1161='Data 1Q Ahead Without Spaces'!A1160,A1160,A1160+1)</f>
        <v>32</v>
      </c>
      <c r="B1161" s="2">
        <v>-0.84</v>
      </c>
      <c r="C1161" s="2">
        <v>1.86</v>
      </c>
      <c r="D1161" s="2">
        <v>-1.1000000000000001</v>
      </c>
      <c r="E1161" s="2">
        <v>13.79</v>
      </c>
      <c r="F1161" s="2">
        <v>9.02</v>
      </c>
      <c r="G1161" s="2">
        <v>10.62</v>
      </c>
      <c r="H1161" s="2">
        <v>4.5999999999999996</v>
      </c>
      <c r="I1161" s="2">
        <v>44.3</v>
      </c>
      <c r="J1161" s="2">
        <v>38.5</v>
      </c>
      <c r="K1161" s="2">
        <v>27.73</v>
      </c>
      <c r="L1161" s="4">
        <v>17.079999999999998</v>
      </c>
      <c r="M1161" s="7">
        <v>38.86</v>
      </c>
      <c r="N1161" s="4">
        <v>27.98</v>
      </c>
      <c r="O1161" s="4">
        <v>17.239999999999998</v>
      </c>
      <c r="P1161" s="4">
        <f>IF('Data 1Q Ahead Without Spaces'!T1161&lt;5,0,IF('Data 1Q Ahead Without Spaces'!T1161&lt;8,1,IF('Data 1Q Ahead Without Spaces'!T1161&lt;11,2,IF('Data 1Q Ahead Without Spaces'!T1161&lt;14,3,4))))</f>
        <v>3</v>
      </c>
      <c r="Q1161" s="7">
        <v>1444.3308</v>
      </c>
      <c r="R1161" s="7">
        <f>VLOOKUP('Data 1Q Ahead Without Spaces'!W1161,Industry!$A$1:$B$9,2,FALSE)</f>
        <v>2</v>
      </c>
    </row>
    <row r="1162" spans="1:18" ht="37.5" customHeight="1" thickBot="1" x14ac:dyDescent="0.4">
      <c r="A1162" s="7">
        <f>IF('Data 1Q Ahead Without Spaces'!A1162='Data 1Q Ahead Without Spaces'!A1161,A1161,A1161+1)</f>
        <v>32</v>
      </c>
      <c r="B1162" s="2">
        <v>-1.42</v>
      </c>
      <c r="C1162" s="2">
        <v>1.85</v>
      </c>
      <c r="D1162" s="2">
        <v>-1.85</v>
      </c>
      <c r="E1162" s="2">
        <v>13.06</v>
      </c>
      <c r="F1162" s="2">
        <v>9.56</v>
      </c>
      <c r="G1162" s="2">
        <v>9.8800000000000008</v>
      </c>
      <c r="H1162" s="2">
        <v>4.8</v>
      </c>
      <c r="I1162" s="2">
        <v>42.72</v>
      </c>
      <c r="J1162" s="2">
        <v>37.200000000000003</v>
      </c>
      <c r="K1162" s="2">
        <v>27.05</v>
      </c>
      <c r="L1162" s="4">
        <v>15.9</v>
      </c>
      <c r="M1162" s="7">
        <v>37.54</v>
      </c>
      <c r="N1162" s="4">
        <v>27.3</v>
      </c>
      <c r="O1162" s="4">
        <v>16.05</v>
      </c>
      <c r="P1162" s="4">
        <f>IF('Data 1Q Ahead Without Spaces'!T1162&lt;5,0,IF('Data 1Q Ahead Without Spaces'!T1162&lt;8,1,IF('Data 1Q Ahead Without Spaces'!T1162&lt;11,2,IF('Data 1Q Ahead Without Spaces'!T1162&lt;14,3,4))))</f>
        <v>3</v>
      </c>
      <c r="Q1162" s="7">
        <v>2013.7302</v>
      </c>
      <c r="R1162" s="7">
        <f>VLOOKUP('Data 1Q Ahead Without Spaces'!W1162,Industry!$A$1:$B$9,2,FALSE)</f>
        <v>2</v>
      </c>
    </row>
    <row r="1163" spans="1:18" ht="37.5" customHeight="1" thickBot="1" x14ac:dyDescent="0.4">
      <c r="A1163" s="7">
        <f>IF('Data 1Q Ahead Without Spaces'!A1163='Data 1Q Ahead Without Spaces'!A1162,A1162,A1162+1)</f>
        <v>32</v>
      </c>
      <c r="B1163" s="2">
        <v>-0.85</v>
      </c>
      <c r="C1163" s="2">
        <v>1.89</v>
      </c>
      <c r="D1163" s="2">
        <v>-1.1299999999999999</v>
      </c>
      <c r="E1163" s="2">
        <v>10.59</v>
      </c>
      <c r="F1163" s="2">
        <v>7.47</v>
      </c>
      <c r="G1163" s="2">
        <v>7.13</v>
      </c>
      <c r="H1163" s="2">
        <v>4.8</v>
      </c>
      <c r="I1163" s="2">
        <v>42.91</v>
      </c>
      <c r="J1163" s="2">
        <v>35.46</v>
      </c>
      <c r="K1163" s="2">
        <v>26.11</v>
      </c>
      <c r="L1163" s="4">
        <v>15.21</v>
      </c>
      <c r="M1163" s="7">
        <v>35.79</v>
      </c>
      <c r="N1163" s="4">
        <v>26.36</v>
      </c>
      <c r="O1163" s="4">
        <v>15.35</v>
      </c>
      <c r="P1163" s="4">
        <f>IF('Data 1Q Ahead Without Spaces'!T1163&lt;5,0,IF('Data 1Q Ahead Without Spaces'!T1163&lt;8,1,IF('Data 1Q Ahead Without Spaces'!T1163&lt;11,2,IF('Data 1Q Ahead Without Spaces'!T1163&lt;14,3,4))))</f>
        <v>3</v>
      </c>
      <c r="Q1163" s="7">
        <v>2519.9227999999998</v>
      </c>
      <c r="R1163" s="7">
        <f>VLOOKUP('Data 1Q Ahead Without Spaces'!W1163,Industry!$A$1:$B$9,2,FALSE)</f>
        <v>2</v>
      </c>
    </row>
    <row r="1164" spans="1:18" ht="37.5" customHeight="1" thickBot="1" x14ac:dyDescent="0.4">
      <c r="A1164" s="7">
        <f>IF('Data 1Q Ahead Without Spaces'!A1164='Data 1Q Ahead Without Spaces'!A1163,A1163,A1163+1)</f>
        <v>32</v>
      </c>
      <c r="B1164" s="2">
        <v>-1.1299999999999999</v>
      </c>
      <c r="C1164" s="2">
        <v>4.9000000000000004</v>
      </c>
      <c r="D1164" s="2">
        <v>-1.99</v>
      </c>
      <c r="E1164" s="2">
        <v>-6.35</v>
      </c>
      <c r="F1164" s="2">
        <v>-15.31</v>
      </c>
      <c r="G1164" s="2">
        <v>-9.86</v>
      </c>
      <c r="H1164" s="2">
        <v>4.7</v>
      </c>
      <c r="I1164" s="2">
        <v>38.840000000000003</v>
      </c>
      <c r="J1164" s="2">
        <v>42.77</v>
      </c>
      <c r="K1164" s="2">
        <v>29.88</v>
      </c>
      <c r="L1164" s="4">
        <v>16.55</v>
      </c>
      <c r="M1164" s="7">
        <v>43.12</v>
      </c>
      <c r="N1164" s="4">
        <v>30.13</v>
      </c>
      <c r="O1164" s="4">
        <v>16.690000000000001</v>
      </c>
      <c r="P1164" s="4">
        <f>IF('Data 1Q Ahead Without Spaces'!T1164&lt;5,0,IF('Data 1Q Ahead Without Spaces'!T1164&lt;8,1,IF('Data 1Q Ahead Without Spaces'!T1164&lt;11,2,IF('Data 1Q Ahead Without Spaces'!T1164&lt;14,3,4))))</f>
        <v>3</v>
      </c>
      <c r="Q1164" s="7">
        <v>1554.9611</v>
      </c>
      <c r="R1164" s="7">
        <f>VLOOKUP('Data 1Q Ahead Without Spaces'!W1164,Industry!$A$1:$B$9,2,FALSE)</f>
        <v>2</v>
      </c>
    </row>
    <row r="1165" spans="1:18" ht="37.5" customHeight="1" thickBot="1" x14ac:dyDescent="0.4">
      <c r="A1165" s="7">
        <f>IF('Data 1Q Ahead Without Spaces'!A1165='Data 1Q Ahead Without Spaces'!A1164,A1164,A1164+1)</f>
        <v>32</v>
      </c>
      <c r="B1165" s="2">
        <v>-7.48</v>
      </c>
      <c r="C1165" s="2">
        <v>55</v>
      </c>
      <c r="D1165" s="2">
        <v>-75.3</v>
      </c>
      <c r="E1165" s="2">
        <v>-2.27</v>
      </c>
      <c r="F1165" s="2">
        <v>-4.9800000000000004</v>
      </c>
      <c r="G1165" s="2">
        <v>-5.69</v>
      </c>
      <c r="H1165" s="2">
        <v>4.9000000000000004</v>
      </c>
      <c r="I1165" s="2">
        <v>35.82</v>
      </c>
      <c r="J1165" s="2">
        <v>40.96</v>
      </c>
      <c r="K1165" s="2">
        <v>28.98</v>
      </c>
      <c r="L1165" s="4">
        <v>14.57</v>
      </c>
      <c r="M1165" s="7">
        <v>41.3</v>
      </c>
      <c r="N1165" s="4">
        <v>29.23</v>
      </c>
      <c r="O1165" s="4">
        <v>14.69</v>
      </c>
      <c r="P1165" s="4">
        <f>IF('Data 1Q Ahead Without Spaces'!T1165&lt;5,0,IF('Data 1Q Ahead Without Spaces'!T1165&lt;8,1,IF('Data 1Q Ahead Without Spaces'!T1165&lt;11,2,IF('Data 1Q Ahead Without Spaces'!T1165&lt;14,3,4))))</f>
        <v>3</v>
      </c>
      <c r="Q1165" s="7">
        <v>1931.5795000000001</v>
      </c>
      <c r="R1165" s="7">
        <f>VLOOKUP('Data 1Q Ahead Without Spaces'!W1165,Industry!$A$1:$B$9,2,FALSE)</f>
        <v>2</v>
      </c>
    </row>
    <row r="1166" spans="1:18" ht="37.5" customHeight="1" thickBot="1" x14ac:dyDescent="0.4">
      <c r="A1166" s="7">
        <f>IF('Data 1Q Ahead Without Spaces'!A1166='Data 1Q Ahead Without Spaces'!A1165,A1165,A1165+1)</f>
        <v>32</v>
      </c>
      <c r="B1166" s="2">
        <v>-1.56</v>
      </c>
      <c r="C1166" s="2">
        <v>5.17</v>
      </c>
      <c r="D1166" s="2">
        <v>-2.52</v>
      </c>
      <c r="E1166" s="2">
        <v>12.22</v>
      </c>
      <c r="F1166" s="2">
        <v>9.4700000000000006</v>
      </c>
      <c r="G1166" s="2">
        <v>9.77</v>
      </c>
      <c r="H1166" s="2">
        <v>7</v>
      </c>
      <c r="I1166" s="2">
        <v>36.72</v>
      </c>
      <c r="J1166" s="2">
        <v>48.87</v>
      </c>
      <c r="K1166" s="2">
        <v>32.770000000000003</v>
      </c>
      <c r="L1166" s="4">
        <v>18.010000000000002</v>
      </c>
      <c r="M1166" s="7">
        <v>49.14</v>
      </c>
      <c r="N1166" s="4">
        <v>32.950000000000003</v>
      </c>
      <c r="O1166" s="4">
        <v>18.11</v>
      </c>
      <c r="P1166" s="4">
        <f>IF('Data 1Q Ahead Without Spaces'!T1166&lt;5,0,IF('Data 1Q Ahead Without Spaces'!T1166&lt;8,1,IF('Data 1Q Ahead Without Spaces'!T1166&lt;11,2,IF('Data 1Q Ahead Without Spaces'!T1166&lt;14,3,4))))</f>
        <v>3</v>
      </c>
      <c r="Q1166" s="7">
        <v>2865.7710000000002</v>
      </c>
      <c r="R1166" s="7">
        <f>VLOOKUP('Data 1Q Ahead Without Spaces'!W1166,Industry!$A$1:$B$9,2,FALSE)</f>
        <v>2</v>
      </c>
    </row>
    <row r="1167" spans="1:18" ht="37.5" customHeight="1" thickBot="1" x14ac:dyDescent="0.4">
      <c r="A1167" s="7">
        <f>IF('Data 1Q Ahead Without Spaces'!A1167='Data 1Q Ahead Without Spaces'!A1166,A1166,A1166+1)</f>
        <v>32</v>
      </c>
      <c r="B1167" s="2">
        <v>-1.21</v>
      </c>
      <c r="C1167" s="2">
        <v>2.39</v>
      </c>
      <c r="D1167" s="2">
        <v>-1.57</v>
      </c>
      <c r="E1167" s="2">
        <v>15.34</v>
      </c>
      <c r="F1167" s="2">
        <v>12.87</v>
      </c>
      <c r="G1167" s="2">
        <v>12.72</v>
      </c>
      <c r="H1167" s="2">
        <v>6.6</v>
      </c>
      <c r="I1167" s="2">
        <v>37.58</v>
      </c>
      <c r="J1167" s="2">
        <v>43.7</v>
      </c>
      <c r="K1167" s="2">
        <v>30.36</v>
      </c>
      <c r="L1167" s="4">
        <v>16.5</v>
      </c>
      <c r="M1167" s="7">
        <v>43.96</v>
      </c>
      <c r="N1167" s="4">
        <v>30.54</v>
      </c>
      <c r="O1167" s="4">
        <v>16.600000000000001</v>
      </c>
      <c r="P1167" s="4">
        <f>IF('Data 1Q Ahead Without Spaces'!T1167&lt;5,0,IF('Data 1Q Ahead Without Spaces'!T1167&lt;8,1,IF('Data 1Q Ahead Without Spaces'!T1167&lt;11,2,IF('Data 1Q Ahead Without Spaces'!T1167&lt;14,3,4))))</f>
        <v>3</v>
      </c>
      <c r="Q1167" s="7">
        <v>3502.9326000000001</v>
      </c>
      <c r="R1167" s="7">
        <f>VLOOKUP('Data 1Q Ahead Without Spaces'!W1167,Industry!$A$1:$B$9,2,FALSE)</f>
        <v>2</v>
      </c>
    </row>
    <row r="1168" spans="1:18" ht="37.5" customHeight="1" thickBot="1" x14ac:dyDescent="0.4">
      <c r="A1168" s="7">
        <f>IF('Data 1Q Ahead Without Spaces'!A1168='Data 1Q Ahead Without Spaces'!A1167,A1167,A1167+1)</f>
        <v>32</v>
      </c>
      <c r="B1168" s="2">
        <v>-1.37</v>
      </c>
      <c r="C1168" s="2">
        <v>2.41</v>
      </c>
      <c r="D1168" s="2">
        <v>-1.7</v>
      </c>
      <c r="E1168" s="2">
        <v>15.28</v>
      </c>
      <c r="F1168" s="2">
        <v>12.07</v>
      </c>
      <c r="G1168" s="2">
        <v>12.71</v>
      </c>
      <c r="H1168" s="2">
        <v>6.7</v>
      </c>
      <c r="I1168" s="2">
        <v>34.97</v>
      </c>
      <c r="J1168" s="2">
        <v>53.54</v>
      </c>
      <c r="K1168" s="2">
        <v>34.81</v>
      </c>
      <c r="L1168" s="4">
        <v>18.86</v>
      </c>
      <c r="M1168" s="7">
        <v>53.78</v>
      </c>
      <c r="N1168" s="4">
        <v>34.97</v>
      </c>
      <c r="O1168" s="4">
        <v>18.95</v>
      </c>
      <c r="P1168" s="4">
        <f>IF('Data 1Q Ahead Without Spaces'!T1168&lt;5,0,IF('Data 1Q Ahead Without Spaces'!T1168&lt;8,1,IF('Data 1Q Ahead Without Spaces'!T1168&lt;11,2,IF('Data 1Q Ahead Without Spaces'!T1168&lt;14,3,4))))</f>
        <v>3</v>
      </c>
      <c r="Q1168" s="7">
        <v>3261.0691000000002</v>
      </c>
      <c r="R1168" s="7">
        <f>VLOOKUP('Data 1Q Ahead Without Spaces'!W1168,Industry!$A$1:$B$9,2,FALSE)</f>
        <v>2</v>
      </c>
    </row>
    <row r="1169" spans="1:18" ht="37.5" customHeight="1" thickBot="1" x14ac:dyDescent="0.4">
      <c r="A1169" s="7">
        <f>IF('Data 1Q Ahead Without Spaces'!A1169='Data 1Q Ahead Without Spaces'!A1168,A1168,A1168+1)</f>
        <v>32</v>
      </c>
      <c r="B1169" s="2">
        <v>-1.46</v>
      </c>
      <c r="C1169" s="2">
        <v>2.65</v>
      </c>
      <c r="D1169" s="2">
        <v>-1.8</v>
      </c>
      <c r="E1169" s="2">
        <v>12.87</v>
      </c>
      <c r="F1169" s="2">
        <v>10.29</v>
      </c>
      <c r="G1169" s="2">
        <v>9.9700000000000006</v>
      </c>
      <c r="H1169" s="2">
        <v>7</v>
      </c>
      <c r="I1169" s="2">
        <v>31.77</v>
      </c>
      <c r="J1169" s="2">
        <v>52.56</v>
      </c>
      <c r="K1169" s="2">
        <v>34.36</v>
      </c>
      <c r="L1169" s="4">
        <v>18.239999999999998</v>
      </c>
      <c r="M1169" s="7">
        <v>52.96</v>
      </c>
      <c r="N1169" s="4">
        <v>34.619999999999997</v>
      </c>
      <c r="O1169" s="4">
        <v>18.38</v>
      </c>
      <c r="P1169" s="4">
        <f>IF('Data 1Q Ahead Without Spaces'!T1169&lt;5,0,IF('Data 1Q Ahead Without Spaces'!T1169&lt;8,1,IF('Data 1Q Ahead Without Spaces'!T1169&lt;11,2,IF('Data 1Q Ahead Without Spaces'!T1169&lt;14,3,4))))</f>
        <v>3</v>
      </c>
      <c r="Q1169" s="7">
        <v>3589.1507000000001</v>
      </c>
      <c r="R1169" s="7">
        <f>VLOOKUP('Data 1Q Ahead Without Spaces'!W1169,Industry!$A$1:$B$9,2,FALSE)</f>
        <v>2</v>
      </c>
    </row>
    <row r="1170" spans="1:18" ht="37.5" customHeight="1" thickBot="1" x14ac:dyDescent="0.4">
      <c r="A1170" s="7">
        <f>IF('Data 1Q Ahead Without Spaces'!A1170='Data 1Q Ahead Without Spaces'!A1169,A1169,A1169+1)</f>
        <v>32</v>
      </c>
      <c r="B1170" s="2">
        <v>-1.21</v>
      </c>
      <c r="C1170" s="2">
        <v>2.69</v>
      </c>
      <c r="D1170" s="2">
        <v>-1.49</v>
      </c>
      <c r="E1170" s="2">
        <v>13.3</v>
      </c>
      <c r="F1170" s="2">
        <v>10.58</v>
      </c>
      <c r="G1170" s="2">
        <v>10.77</v>
      </c>
      <c r="H1170" s="2">
        <v>8.6</v>
      </c>
      <c r="I1170" s="2">
        <v>31.52</v>
      </c>
      <c r="J1170" s="2">
        <v>55.11</v>
      </c>
      <c r="K1170" s="2">
        <v>35.44</v>
      </c>
      <c r="L1170" s="4">
        <v>18.899999999999999</v>
      </c>
      <c r="M1170" s="7">
        <v>55.49</v>
      </c>
      <c r="N1170" s="4">
        <v>35.69</v>
      </c>
      <c r="O1170" s="4">
        <v>19.03</v>
      </c>
      <c r="P1170" s="4">
        <f>IF('Data 1Q Ahead Without Spaces'!T1170&lt;5,0,IF('Data 1Q Ahead Without Spaces'!T1170&lt;8,1,IF('Data 1Q Ahead Without Spaces'!T1170&lt;11,2,IF('Data 1Q Ahead Without Spaces'!T1170&lt;14,3,4))))</f>
        <v>3</v>
      </c>
      <c r="Q1170" s="7">
        <v>4373.1251000000002</v>
      </c>
      <c r="R1170" s="7">
        <f>VLOOKUP('Data 1Q Ahead Without Spaces'!W1170,Industry!$A$1:$B$9,2,FALSE)</f>
        <v>2</v>
      </c>
    </row>
    <row r="1171" spans="1:18" ht="37.5" customHeight="1" thickBot="1" x14ac:dyDescent="0.4">
      <c r="A1171" s="7">
        <f>IF('Data 1Q Ahead Without Spaces'!A1171='Data 1Q Ahead Without Spaces'!A1170,A1170,A1170+1)</f>
        <v>32</v>
      </c>
      <c r="B1171" s="2">
        <v>-1.82</v>
      </c>
      <c r="C1171" s="2">
        <v>2.68</v>
      </c>
      <c r="D1171" s="2">
        <v>-2.2400000000000002</v>
      </c>
      <c r="E1171" s="2">
        <v>14.1</v>
      </c>
      <c r="F1171" s="2">
        <v>11.19</v>
      </c>
      <c r="G1171" s="2">
        <v>11.63</v>
      </c>
      <c r="H1171" s="2">
        <v>9.3000000000000007</v>
      </c>
      <c r="I1171" s="2">
        <v>29.98</v>
      </c>
      <c r="J1171" s="2">
        <v>53.31</v>
      </c>
      <c r="K1171" s="2">
        <v>34.71</v>
      </c>
      <c r="L1171" s="4">
        <v>17.440000000000001</v>
      </c>
      <c r="M1171" s="7">
        <v>53.6</v>
      </c>
      <c r="N1171" s="4">
        <v>34.89</v>
      </c>
      <c r="O1171" s="4">
        <v>17.53</v>
      </c>
      <c r="P1171" s="4">
        <f>IF('Data 1Q Ahead Without Spaces'!T1171&lt;5,0,IF('Data 1Q Ahead Without Spaces'!T1171&lt;8,1,IF('Data 1Q Ahead Without Spaces'!T1171&lt;11,2,IF('Data 1Q Ahead Without Spaces'!T1171&lt;14,3,4))))</f>
        <v>3</v>
      </c>
      <c r="Q1171" s="7">
        <v>4852.3307999999997</v>
      </c>
      <c r="R1171" s="7">
        <f>VLOOKUP('Data 1Q Ahead Without Spaces'!W1171,Industry!$A$1:$B$9,2,FALSE)</f>
        <v>2</v>
      </c>
    </row>
    <row r="1172" spans="1:18" ht="37.5" customHeight="1" thickBot="1" x14ac:dyDescent="0.4">
      <c r="A1172" s="7">
        <f>IF('Data 1Q Ahead Without Spaces'!A1172='Data 1Q Ahead Without Spaces'!A1171,A1171,A1171+1)</f>
        <v>32</v>
      </c>
      <c r="B1172" s="2">
        <v>-1.64</v>
      </c>
      <c r="C1172" s="2">
        <v>1.89</v>
      </c>
      <c r="D1172" s="2">
        <v>-1.95</v>
      </c>
      <c r="E1172" s="2">
        <v>21.8</v>
      </c>
      <c r="F1172" s="2">
        <v>18.350000000000001</v>
      </c>
      <c r="G1172" s="2">
        <v>19.399999999999999</v>
      </c>
      <c r="H1172" s="2">
        <v>10</v>
      </c>
      <c r="I1172" s="2">
        <v>29.95</v>
      </c>
      <c r="J1172" s="2">
        <v>46.22</v>
      </c>
      <c r="K1172" s="2">
        <v>31.55</v>
      </c>
      <c r="L1172" s="4">
        <v>15.01</v>
      </c>
      <c r="M1172" s="7">
        <v>46.48</v>
      </c>
      <c r="N1172" s="4">
        <v>31.73</v>
      </c>
      <c r="O1172" s="4">
        <v>15.09</v>
      </c>
      <c r="P1172" s="4">
        <f>IF('Data 1Q Ahead Without Spaces'!T1172&lt;5,0,IF('Data 1Q Ahead Without Spaces'!T1172&lt;8,1,IF('Data 1Q Ahead Without Spaces'!T1172&lt;11,2,IF('Data 1Q Ahead Without Spaces'!T1172&lt;14,3,4))))</f>
        <v>3</v>
      </c>
      <c r="Q1172" s="7">
        <v>6149.6550999999999</v>
      </c>
      <c r="R1172" s="7">
        <f>VLOOKUP('Data 1Q Ahead Without Spaces'!W1172,Industry!$A$1:$B$9,2,FALSE)</f>
        <v>2</v>
      </c>
    </row>
    <row r="1173" spans="1:18" ht="37.5" customHeight="1" thickBot="1" x14ac:dyDescent="0.4">
      <c r="A1173" s="7">
        <f>IF('Data 1Q Ahead Without Spaces'!A1173='Data 1Q Ahead Without Spaces'!A1172,A1172,A1172+1)</f>
        <v>32</v>
      </c>
      <c r="B1173" s="2">
        <v>-1.1100000000000001</v>
      </c>
      <c r="C1173" s="2">
        <v>2.15</v>
      </c>
      <c r="D1173" s="2">
        <v>-1.32</v>
      </c>
      <c r="E1173" s="2">
        <v>15.6</v>
      </c>
      <c r="F1173" s="2">
        <v>12.9</v>
      </c>
      <c r="G1173" s="2">
        <v>12.9</v>
      </c>
      <c r="H1173" s="2">
        <v>10</v>
      </c>
      <c r="I1173" s="2">
        <v>27.43</v>
      </c>
      <c r="J1173" s="2">
        <v>56.38</v>
      </c>
      <c r="K1173" s="2">
        <v>35.99</v>
      </c>
      <c r="L1173" s="4">
        <v>16.77</v>
      </c>
      <c r="M1173" s="7">
        <v>56.63</v>
      </c>
      <c r="N1173" s="4">
        <v>36.15</v>
      </c>
      <c r="O1173" s="4">
        <v>16.850000000000001</v>
      </c>
      <c r="P1173" s="4">
        <f>IF('Data 1Q Ahead Without Spaces'!T1173&lt;5,0,IF('Data 1Q Ahead Without Spaces'!T1173&lt;8,1,IF('Data 1Q Ahead Without Spaces'!T1173&lt;11,2,IF('Data 1Q Ahead Without Spaces'!T1173&lt;14,3,4))))</f>
        <v>3</v>
      </c>
      <c r="Q1173" s="7">
        <v>8404.1157999999996</v>
      </c>
      <c r="R1173" s="7">
        <f>VLOOKUP('Data 1Q Ahead Without Spaces'!W1173,Industry!$A$1:$B$9,2,FALSE)</f>
        <v>2</v>
      </c>
    </row>
    <row r="1174" spans="1:18" ht="37.5" customHeight="1" thickBot="1" x14ac:dyDescent="0.4">
      <c r="A1174" s="7">
        <f>IF('Data 1Q Ahead Without Spaces'!A1174='Data 1Q Ahead Without Spaces'!A1173,A1173,A1173+1)</f>
        <v>32</v>
      </c>
      <c r="B1174" s="2">
        <v>-1.32</v>
      </c>
      <c r="C1174" s="2">
        <v>1.89</v>
      </c>
      <c r="D1174" s="2">
        <v>-1.59</v>
      </c>
      <c r="E1174" s="2">
        <v>20.55</v>
      </c>
      <c r="F1174" s="2">
        <v>15.27</v>
      </c>
      <c r="G1174" s="2">
        <v>15.73</v>
      </c>
      <c r="H1174" s="2">
        <v>11</v>
      </c>
      <c r="I1174" s="2">
        <v>27.63</v>
      </c>
      <c r="J1174" s="2">
        <v>54.37</v>
      </c>
      <c r="K1174" s="2">
        <v>35.17</v>
      </c>
      <c r="L1174" s="4">
        <v>16.22</v>
      </c>
      <c r="M1174" s="7">
        <v>54.61</v>
      </c>
      <c r="N1174" s="4">
        <v>35.32</v>
      </c>
      <c r="O1174" s="4">
        <v>16.29</v>
      </c>
      <c r="P1174" s="4">
        <f>IF('Data 1Q Ahead Without Spaces'!T1174&lt;5,0,IF('Data 1Q Ahead Without Spaces'!T1174&lt;8,1,IF('Data 1Q Ahead Without Spaces'!T1174&lt;11,2,IF('Data 1Q Ahead Without Spaces'!T1174&lt;14,3,4))))</f>
        <v>3</v>
      </c>
      <c r="Q1174" s="7">
        <v>9574.6707000000006</v>
      </c>
      <c r="R1174" s="7">
        <f>VLOOKUP('Data 1Q Ahead Without Spaces'!W1174,Industry!$A$1:$B$9,2,FALSE)</f>
        <v>2</v>
      </c>
    </row>
    <row r="1175" spans="1:18" ht="37.5" customHeight="1" thickBot="1" x14ac:dyDescent="0.4">
      <c r="A1175" s="7">
        <f>IF('Data 1Q Ahead Without Spaces'!A1175='Data 1Q Ahead Without Spaces'!A1174,A1174,A1174+1)</f>
        <v>32</v>
      </c>
      <c r="B1175" s="2">
        <v>-0.67</v>
      </c>
      <c r="C1175" s="2">
        <v>1.89</v>
      </c>
      <c r="D1175" s="2">
        <v>-0.8</v>
      </c>
      <c r="E1175" s="2">
        <v>19.27</v>
      </c>
      <c r="F1175" s="2">
        <v>15.36</v>
      </c>
      <c r="G1175" s="2">
        <v>16.64</v>
      </c>
      <c r="H1175" s="2">
        <v>11</v>
      </c>
      <c r="I1175" s="2">
        <v>28.01</v>
      </c>
      <c r="J1175" s="2">
        <v>57.76</v>
      </c>
      <c r="K1175" s="2">
        <v>36.56</v>
      </c>
      <c r="L1175" s="4">
        <v>17.43</v>
      </c>
      <c r="M1175" s="7">
        <v>57.99</v>
      </c>
      <c r="N1175" s="4">
        <v>36.700000000000003</v>
      </c>
      <c r="O1175" s="4">
        <v>17.5</v>
      </c>
      <c r="P1175" s="4">
        <f>IF('Data 1Q Ahead Without Spaces'!T1175&lt;5,0,IF('Data 1Q Ahead Without Spaces'!T1175&lt;8,1,IF('Data 1Q Ahead Without Spaces'!T1175&lt;11,2,IF('Data 1Q Ahead Without Spaces'!T1175&lt;14,3,4))))</f>
        <v>3</v>
      </c>
      <c r="Q1175" s="7">
        <v>6464.3005999999996</v>
      </c>
      <c r="R1175" s="7">
        <f>VLOOKUP('Data 1Q Ahead Without Spaces'!W1175,Industry!$A$1:$B$9,2,FALSE)</f>
        <v>2</v>
      </c>
    </row>
    <row r="1176" spans="1:18" ht="37.5" customHeight="1" thickBot="1" x14ac:dyDescent="0.4">
      <c r="A1176" s="7">
        <f>IF('Data 1Q Ahead Without Spaces'!A1176='Data 1Q Ahead Without Spaces'!A1175,A1175,A1175+1)</f>
        <v>32</v>
      </c>
      <c r="B1176" s="2">
        <v>-0.85</v>
      </c>
      <c r="C1176" s="2">
        <v>1.73</v>
      </c>
      <c r="D1176" s="2">
        <v>-1.01</v>
      </c>
      <c r="E1176" s="2">
        <v>22.64</v>
      </c>
      <c r="F1176" s="2">
        <v>20</v>
      </c>
      <c r="G1176" s="2">
        <v>20</v>
      </c>
      <c r="H1176" s="2">
        <v>11</v>
      </c>
      <c r="I1176" s="2">
        <v>29.39</v>
      </c>
      <c r="J1176" s="2">
        <v>52.32</v>
      </c>
      <c r="K1176" s="2">
        <v>34.299999999999997</v>
      </c>
      <c r="L1176" s="4">
        <v>16.57</v>
      </c>
      <c r="M1176" s="7">
        <v>52.54</v>
      </c>
      <c r="N1176" s="4">
        <v>34.44</v>
      </c>
      <c r="O1176" s="4">
        <v>16.64</v>
      </c>
      <c r="P1176" s="4">
        <f>IF('Data 1Q Ahead Without Spaces'!T1176&lt;5,0,IF('Data 1Q Ahead Without Spaces'!T1176&lt;8,1,IF('Data 1Q Ahead Without Spaces'!T1176&lt;11,2,IF('Data 1Q Ahead Without Spaces'!T1176&lt;14,3,4))))</f>
        <v>3</v>
      </c>
      <c r="Q1176" s="7">
        <v>7919.7716</v>
      </c>
      <c r="R1176" s="7">
        <f>VLOOKUP('Data 1Q Ahead Without Spaces'!W1176,Industry!$A$1:$B$9,2,FALSE)</f>
        <v>2</v>
      </c>
    </row>
    <row r="1177" spans="1:18" ht="37.5" customHeight="1" thickBot="1" x14ac:dyDescent="0.4">
      <c r="A1177" s="7">
        <f>IF('Data 1Q Ahead Without Spaces'!A1177='Data 1Q Ahead Without Spaces'!A1176,A1176,A1176+1)</f>
        <v>32</v>
      </c>
      <c r="B1177" s="2">
        <v>0.77</v>
      </c>
      <c r="C1177" s="2">
        <v>7.18</v>
      </c>
      <c r="D1177" s="2">
        <v>0.96</v>
      </c>
      <c r="E1177" s="2">
        <v>1.67</v>
      </c>
      <c r="F1177" s="2">
        <v>0.3</v>
      </c>
      <c r="G1177" s="2">
        <v>0.61</v>
      </c>
      <c r="H1177" s="2">
        <v>33</v>
      </c>
      <c r="I1177" s="2">
        <v>28.4</v>
      </c>
      <c r="J1177" s="2">
        <v>78.42</v>
      </c>
      <c r="K1177" s="2">
        <v>43.93</v>
      </c>
      <c r="L1177" s="4">
        <v>22.93</v>
      </c>
      <c r="M1177" s="7">
        <v>78.489999999999995</v>
      </c>
      <c r="N1177" s="4">
        <v>43.97</v>
      </c>
      <c r="O1177" s="4">
        <v>22.95</v>
      </c>
      <c r="P1177" s="4">
        <f>IF('Data 1Q Ahead Without Spaces'!T1177&lt;5,0,IF('Data 1Q Ahead Without Spaces'!T1177&lt;8,1,IF('Data 1Q Ahead Without Spaces'!T1177&lt;11,2,IF('Data 1Q Ahead Without Spaces'!T1177&lt;14,3,4))))</f>
        <v>3</v>
      </c>
      <c r="Q1177" s="7">
        <v>10494.5723</v>
      </c>
      <c r="R1177" s="7">
        <f>VLOOKUP('Data 1Q Ahead Without Spaces'!W1177,Industry!$A$1:$B$9,2,FALSE)</f>
        <v>2</v>
      </c>
    </row>
    <row r="1178" spans="1:18" ht="37.5" customHeight="1" thickBot="1" x14ac:dyDescent="0.4">
      <c r="A1178" s="7">
        <f>IF('Data 1Q Ahead Without Spaces'!A1178='Data 1Q Ahead Without Spaces'!A1177,A1177,A1177+1)</f>
        <v>32</v>
      </c>
      <c r="B1178" s="2">
        <v>1.38</v>
      </c>
      <c r="C1178" s="2">
        <v>5.62</v>
      </c>
      <c r="D1178" s="2">
        <v>1.68</v>
      </c>
      <c r="E1178" s="2">
        <v>8.7100000000000009</v>
      </c>
      <c r="F1178" s="2">
        <v>7.77</v>
      </c>
      <c r="G1178" s="2">
        <v>7.25</v>
      </c>
      <c r="H1178" s="2">
        <v>52</v>
      </c>
      <c r="I1178" s="2">
        <v>28.36</v>
      </c>
      <c r="J1178" s="2">
        <v>64.16</v>
      </c>
      <c r="K1178" s="2">
        <v>35.840000000000003</v>
      </c>
      <c r="L1178" s="4">
        <v>18.72</v>
      </c>
      <c r="M1178" s="7">
        <v>79.02</v>
      </c>
      <c r="N1178" s="4">
        <v>44.14</v>
      </c>
      <c r="O1178" s="4">
        <v>23.05</v>
      </c>
      <c r="P1178" s="4">
        <f>IF('Data 1Q Ahead Without Spaces'!T1178&lt;5,0,IF('Data 1Q Ahead Without Spaces'!T1178&lt;8,1,IF('Data 1Q Ahead Without Spaces'!T1178&lt;11,2,IF('Data 1Q Ahead Without Spaces'!T1178&lt;14,3,4))))</f>
        <v>3</v>
      </c>
      <c r="Q1178" s="7">
        <v>12179.538699999999</v>
      </c>
      <c r="R1178" s="7">
        <f>VLOOKUP('Data 1Q Ahead Without Spaces'!W1178,Industry!$A$1:$B$9,2,FALSE)</f>
        <v>2</v>
      </c>
    </row>
    <row r="1179" spans="1:18" ht="37.5" customHeight="1" thickBot="1" x14ac:dyDescent="0.4">
      <c r="A1179" s="7">
        <f>IF('Data 1Q Ahead Without Spaces'!A1179='Data 1Q Ahead Without Spaces'!A1178,A1178,A1178+1)</f>
        <v>33</v>
      </c>
      <c r="B1179" s="2">
        <v>4.1100000000000003</v>
      </c>
      <c r="C1179" s="2">
        <v>6.55</v>
      </c>
      <c r="D1179" s="2">
        <v>5.67</v>
      </c>
      <c r="E1179" s="2">
        <v>8.27</v>
      </c>
      <c r="F1179" s="2">
        <v>7.51</v>
      </c>
      <c r="G1179" s="2">
        <v>7.22</v>
      </c>
      <c r="H1179" s="2">
        <v>156</v>
      </c>
      <c r="I1179" s="2">
        <v>20.43</v>
      </c>
      <c r="J1179" s="2">
        <v>316.29000000000002</v>
      </c>
      <c r="K1179" s="2">
        <v>75</v>
      </c>
      <c r="L1179" s="4">
        <v>65.569999999999993</v>
      </c>
      <c r="M1179" s="7">
        <v>321.74</v>
      </c>
      <c r="N1179" s="4">
        <v>76.290000000000006</v>
      </c>
      <c r="O1179" s="4">
        <v>66.7</v>
      </c>
      <c r="P1179" s="4">
        <f>IF('Data 1Q Ahead Without Spaces'!T1179&lt;5,0,IF('Data 1Q Ahead Without Spaces'!T1179&lt;8,1,IF('Data 1Q Ahead Without Spaces'!T1179&lt;11,2,IF('Data 1Q Ahead Without Spaces'!T1179&lt;14,3,4))))</f>
        <v>4</v>
      </c>
      <c r="Q1179" s="7">
        <v>8620.9845000000005</v>
      </c>
      <c r="R1179" s="7">
        <f>VLOOKUP('Data 1Q Ahead Without Spaces'!W1179,Industry!$A$1:$B$9,2,FALSE)</f>
        <v>3</v>
      </c>
    </row>
    <row r="1180" spans="1:18" ht="37.5" customHeight="1" thickBot="1" x14ac:dyDescent="0.4">
      <c r="A1180" s="7">
        <f>IF('Data 1Q Ahead Without Spaces'!A1180='Data 1Q Ahead Without Spaces'!A1179,A1179,A1179+1)</f>
        <v>33</v>
      </c>
      <c r="B1180" s="2">
        <v>4</v>
      </c>
      <c r="C1180" s="2">
        <v>5.67</v>
      </c>
      <c r="D1180" s="2">
        <v>5.31</v>
      </c>
      <c r="E1180" s="2">
        <v>3.59</v>
      </c>
      <c r="F1180" s="2">
        <v>2.69</v>
      </c>
      <c r="G1180" s="2">
        <v>2.5299999999999998</v>
      </c>
      <c r="H1180" s="2">
        <v>154</v>
      </c>
      <c r="I1180" s="2">
        <v>18.38</v>
      </c>
      <c r="J1180" s="2">
        <v>323.02999999999997</v>
      </c>
      <c r="K1180" s="2">
        <v>75.33</v>
      </c>
      <c r="L1180" s="4">
        <v>60.31</v>
      </c>
      <c r="M1180" s="7">
        <v>328.83</v>
      </c>
      <c r="N1180" s="4">
        <v>76.680000000000007</v>
      </c>
      <c r="O1180" s="4">
        <v>61.39</v>
      </c>
      <c r="P1180" s="4">
        <f>IF('Data 1Q Ahead Without Spaces'!T1180&lt;5,0,IF('Data 1Q Ahead Without Spaces'!T1180&lt;8,1,IF('Data 1Q Ahead Without Spaces'!T1180&lt;11,2,IF('Data 1Q Ahead Without Spaces'!T1180&lt;14,3,4))))</f>
        <v>4</v>
      </c>
      <c r="Q1180" s="7">
        <v>8451.9176000000007</v>
      </c>
      <c r="R1180" s="7">
        <f>VLOOKUP('Data 1Q Ahead Without Spaces'!W1180,Industry!$A$1:$B$9,2,FALSE)</f>
        <v>3</v>
      </c>
    </row>
    <row r="1181" spans="1:18" ht="37.5" customHeight="1" thickBot="1" x14ac:dyDescent="0.4">
      <c r="A1181" s="7">
        <f>IF('Data 1Q Ahead Without Spaces'!A1181='Data 1Q Ahead Without Spaces'!A1180,A1180,A1180+1)</f>
        <v>33</v>
      </c>
      <c r="B1181" s="2">
        <v>4.09</v>
      </c>
      <c r="C1181" s="2">
        <v>5.83</v>
      </c>
      <c r="D1181" s="2">
        <v>5.43</v>
      </c>
      <c r="E1181" s="2">
        <v>2.19</v>
      </c>
      <c r="F1181" s="2">
        <v>1.1399999999999999</v>
      </c>
      <c r="G1181" s="2">
        <v>1.08</v>
      </c>
      <c r="H1181" s="2">
        <v>154</v>
      </c>
      <c r="I1181" s="2">
        <v>17.149999999999999</v>
      </c>
      <c r="J1181" s="2">
        <v>359.44</v>
      </c>
      <c r="K1181" s="2">
        <v>77.2</v>
      </c>
      <c r="L1181" s="4">
        <v>62.67</v>
      </c>
      <c r="M1181" s="7">
        <v>365.59</v>
      </c>
      <c r="N1181" s="4">
        <v>78.52</v>
      </c>
      <c r="O1181" s="4">
        <v>63.74</v>
      </c>
      <c r="P1181" s="4">
        <f>IF('Data 1Q Ahead Without Spaces'!T1181&lt;5,0,IF('Data 1Q Ahead Without Spaces'!T1181&lt;8,1,IF('Data 1Q Ahead Without Spaces'!T1181&lt;11,2,IF('Data 1Q Ahead Without Spaces'!T1181&lt;14,3,4))))</f>
        <v>4</v>
      </c>
      <c r="Q1181" s="7">
        <v>8549.6604000000007</v>
      </c>
      <c r="R1181" s="7">
        <f>VLOOKUP('Data 1Q Ahead Without Spaces'!W1181,Industry!$A$1:$B$9,2,FALSE)</f>
        <v>3</v>
      </c>
    </row>
    <row r="1182" spans="1:18" ht="37.5" customHeight="1" thickBot="1" x14ac:dyDescent="0.4">
      <c r="A1182" s="7">
        <f>IF('Data 1Q Ahead Without Spaces'!A1182='Data 1Q Ahead Without Spaces'!A1181,A1181,A1181+1)</f>
        <v>33</v>
      </c>
      <c r="B1182" s="2">
        <v>4.42</v>
      </c>
      <c r="C1182" s="2">
        <v>6.21</v>
      </c>
      <c r="D1182" s="2">
        <v>5.98</v>
      </c>
      <c r="E1182" s="2">
        <v>2.35</v>
      </c>
      <c r="F1182" s="2">
        <v>1.57</v>
      </c>
      <c r="G1182" s="2">
        <v>1.27</v>
      </c>
      <c r="H1182" s="2">
        <v>158</v>
      </c>
      <c r="I1182" s="2">
        <v>16.579999999999998</v>
      </c>
      <c r="J1182" s="2">
        <v>382.97</v>
      </c>
      <c r="K1182" s="2">
        <v>78.23</v>
      </c>
      <c r="L1182" s="4">
        <v>64.72</v>
      </c>
      <c r="M1182" s="7">
        <v>389.57</v>
      </c>
      <c r="N1182" s="4">
        <v>79.569999999999993</v>
      </c>
      <c r="O1182" s="4">
        <v>65.84</v>
      </c>
      <c r="P1182" s="4">
        <f>IF('Data 1Q Ahead Without Spaces'!T1182&lt;5,0,IF('Data 1Q Ahead Without Spaces'!T1182&lt;8,1,IF('Data 1Q Ahead Without Spaces'!T1182&lt;11,2,IF('Data 1Q Ahead Without Spaces'!T1182&lt;14,3,4))))</f>
        <v>4</v>
      </c>
      <c r="Q1182" s="7">
        <v>6497.0955999999996</v>
      </c>
      <c r="R1182" s="7">
        <f>VLOOKUP('Data 1Q Ahead Without Spaces'!W1182,Industry!$A$1:$B$9,2,FALSE)</f>
        <v>3</v>
      </c>
    </row>
    <row r="1183" spans="1:18" ht="37.5" customHeight="1" thickBot="1" x14ac:dyDescent="0.4">
      <c r="A1183" s="7">
        <f>IF('Data 1Q Ahead Without Spaces'!A1183='Data 1Q Ahead Without Spaces'!A1182,A1182,A1182+1)</f>
        <v>33</v>
      </c>
      <c r="B1183" s="2">
        <v>5.78</v>
      </c>
      <c r="C1183" s="2">
        <v>9.5399999999999991</v>
      </c>
      <c r="D1183" s="2">
        <v>9</v>
      </c>
      <c r="E1183" s="2">
        <v>4.04</v>
      </c>
      <c r="F1183" s="2">
        <v>3.15</v>
      </c>
      <c r="G1183" s="2">
        <v>2.93</v>
      </c>
      <c r="H1183" s="2">
        <v>159</v>
      </c>
      <c r="I1183" s="2">
        <v>17.62</v>
      </c>
      <c r="J1183" s="2">
        <v>357.05</v>
      </c>
      <c r="K1183" s="2">
        <v>77.08</v>
      </c>
      <c r="L1183" s="4">
        <v>64.06</v>
      </c>
      <c r="M1183" s="7">
        <v>363.25</v>
      </c>
      <c r="N1183" s="4">
        <v>78.41</v>
      </c>
      <c r="O1183" s="4">
        <v>65.17</v>
      </c>
      <c r="P1183" s="4">
        <f>IF('Data 1Q Ahead Without Spaces'!T1183&lt;5,0,IF('Data 1Q Ahead Without Spaces'!T1183&lt;8,1,IF('Data 1Q Ahead Without Spaces'!T1183&lt;11,2,IF('Data 1Q Ahead Without Spaces'!T1183&lt;14,3,4))))</f>
        <v>4</v>
      </c>
      <c r="Q1183" s="7">
        <v>5224.3464999999997</v>
      </c>
      <c r="R1183" s="7">
        <f>VLOOKUP('Data 1Q Ahead Without Spaces'!W1183,Industry!$A$1:$B$9,2,FALSE)</f>
        <v>3</v>
      </c>
    </row>
    <row r="1184" spans="1:18" ht="37.5" customHeight="1" thickBot="1" x14ac:dyDescent="0.4">
      <c r="A1184" s="7">
        <f>IF('Data 1Q Ahead Without Spaces'!A1184='Data 1Q Ahead Without Spaces'!A1183,A1183,A1183+1)</f>
        <v>33</v>
      </c>
      <c r="B1184" s="2">
        <v>6.94</v>
      </c>
      <c r="C1184" s="2">
        <v>14.14</v>
      </c>
      <c r="D1184" s="2">
        <v>13.08</v>
      </c>
      <c r="E1184" s="2">
        <v>1.66</v>
      </c>
      <c r="F1184" s="2">
        <v>-1.22</v>
      </c>
      <c r="G1184" s="2">
        <v>0.14000000000000001</v>
      </c>
      <c r="H1184" s="2">
        <v>157</v>
      </c>
      <c r="I1184" s="2">
        <v>16.510000000000002</v>
      </c>
      <c r="J1184" s="2">
        <v>374.74</v>
      </c>
      <c r="K1184" s="2">
        <v>77.790000000000006</v>
      </c>
      <c r="L1184" s="4">
        <v>63.02</v>
      </c>
      <c r="M1184" s="7">
        <v>381.72</v>
      </c>
      <c r="N1184" s="4">
        <v>79.239999999999995</v>
      </c>
      <c r="O1184" s="4">
        <v>64.19</v>
      </c>
      <c r="P1184" s="4">
        <f>IF('Data 1Q Ahead Without Spaces'!T1184&lt;5,0,IF('Data 1Q Ahead Without Spaces'!T1184&lt;8,1,IF('Data 1Q Ahead Without Spaces'!T1184&lt;11,2,IF('Data 1Q Ahead Without Spaces'!T1184&lt;14,3,4))))</f>
        <v>4</v>
      </c>
      <c r="Q1184" s="7">
        <v>5160.8991999999998</v>
      </c>
      <c r="R1184" s="7">
        <f>VLOOKUP('Data 1Q Ahead Without Spaces'!W1184,Industry!$A$1:$B$9,2,FALSE)</f>
        <v>3</v>
      </c>
    </row>
    <row r="1185" spans="1:18" ht="37.5" customHeight="1" thickBot="1" x14ac:dyDescent="0.4">
      <c r="A1185" s="7">
        <f>IF('Data 1Q Ahead Without Spaces'!A1185='Data 1Q Ahead Without Spaces'!A1184,A1184,A1184+1)</f>
        <v>33</v>
      </c>
      <c r="B1185" s="2">
        <v>7.73</v>
      </c>
      <c r="C1185" s="2">
        <v>17.16</v>
      </c>
      <c r="D1185" s="2">
        <v>16.809999999999999</v>
      </c>
      <c r="E1185" s="2">
        <v>1.46</v>
      </c>
      <c r="F1185" s="2">
        <v>0.6</v>
      </c>
      <c r="G1185" s="2">
        <v>0.02</v>
      </c>
      <c r="H1185" s="2">
        <v>157</v>
      </c>
      <c r="I1185" s="2">
        <v>15.62</v>
      </c>
      <c r="J1185" s="2">
        <v>392.6</v>
      </c>
      <c r="K1185" s="2">
        <v>78.599999999999994</v>
      </c>
      <c r="L1185" s="4">
        <v>62.55</v>
      </c>
      <c r="M1185" s="7">
        <v>399.5</v>
      </c>
      <c r="N1185" s="4">
        <v>79.98</v>
      </c>
      <c r="O1185" s="4">
        <v>63.65</v>
      </c>
      <c r="P1185" s="4">
        <f>IF('Data 1Q Ahead Without Spaces'!T1185&lt;5,0,IF('Data 1Q Ahead Without Spaces'!T1185&lt;8,1,IF('Data 1Q Ahead Without Spaces'!T1185&lt;11,2,IF('Data 1Q Ahead Without Spaces'!T1185&lt;14,3,4))))</f>
        <v>4</v>
      </c>
      <c r="Q1185" s="7">
        <v>5446.4456</v>
      </c>
      <c r="R1185" s="7">
        <f>VLOOKUP('Data 1Q Ahead Without Spaces'!W1185,Industry!$A$1:$B$9,2,FALSE)</f>
        <v>3</v>
      </c>
    </row>
    <row r="1186" spans="1:18" ht="37.5" customHeight="1" thickBot="1" x14ac:dyDescent="0.4">
      <c r="A1186" s="7">
        <f>IF('Data 1Q Ahead Without Spaces'!A1186='Data 1Q Ahead Without Spaces'!A1185,A1185,A1185+1)</f>
        <v>33</v>
      </c>
      <c r="B1186" s="2">
        <v>7.72</v>
      </c>
      <c r="C1186" s="2">
        <v>18.77</v>
      </c>
      <c r="D1186" s="2">
        <v>18.420000000000002</v>
      </c>
      <c r="E1186" s="2">
        <v>2.38</v>
      </c>
      <c r="F1186" s="2">
        <v>-1.5</v>
      </c>
      <c r="G1186" s="2">
        <v>0.89</v>
      </c>
      <c r="H1186" s="2">
        <v>157</v>
      </c>
      <c r="I1186" s="2">
        <v>16.07</v>
      </c>
      <c r="J1186" s="2">
        <v>394.44</v>
      </c>
      <c r="K1186" s="2">
        <v>78.709999999999994</v>
      </c>
      <c r="L1186" s="4">
        <v>64.760000000000005</v>
      </c>
      <c r="M1186" s="7">
        <v>401.12</v>
      </c>
      <c r="N1186" s="4">
        <v>80.040000000000006</v>
      </c>
      <c r="O1186" s="4">
        <v>65.86</v>
      </c>
      <c r="P1186" s="4">
        <f>IF('Data 1Q Ahead Without Spaces'!T1186&lt;5,0,IF('Data 1Q Ahead Without Spaces'!T1186&lt;8,1,IF('Data 1Q Ahead Without Spaces'!T1186&lt;11,2,IF('Data 1Q Ahead Without Spaces'!T1186&lt;14,3,4))))</f>
        <v>4</v>
      </c>
      <c r="Q1186" s="7">
        <v>5297.3141999999998</v>
      </c>
      <c r="R1186" s="7">
        <f>VLOOKUP('Data 1Q Ahead Without Spaces'!W1186,Industry!$A$1:$B$9,2,FALSE)</f>
        <v>3</v>
      </c>
    </row>
    <row r="1187" spans="1:18" ht="37.5" customHeight="1" thickBot="1" x14ac:dyDescent="0.4">
      <c r="A1187" s="7">
        <f>IF('Data 1Q Ahead Without Spaces'!A1187='Data 1Q Ahead Without Spaces'!A1186,A1186,A1186+1)</f>
        <v>34</v>
      </c>
      <c r="B1187" s="2">
        <v>5.84</v>
      </c>
      <c r="C1187" s="2">
        <v>16.91</v>
      </c>
      <c r="D1187" s="2">
        <v>15.58</v>
      </c>
      <c r="E1187" s="2">
        <v>2.2200000000000002</v>
      </c>
      <c r="F1187" s="2">
        <v>0.14000000000000001</v>
      </c>
      <c r="G1187" s="2">
        <v>0.43</v>
      </c>
      <c r="H1187" s="2">
        <v>23.2</v>
      </c>
      <c r="I1187" s="2">
        <v>33.409999999999997</v>
      </c>
      <c r="J1187" s="2">
        <v>102.17</v>
      </c>
      <c r="K1187" s="2">
        <v>50.35</v>
      </c>
      <c r="L1187" s="4">
        <v>35.33</v>
      </c>
      <c r="M1187" s="7">
        <v>102.92</v>
      </c>
      <c r="N1187" s="4">
        <v>50.72</v>
      </c>
      <c r="O1187" s="4">
        <v>35.590000000000003</v>
      </c>
      <c r="P1187" s="4">
        <f>IF('Data 1Q Ahead Without Spaces'!T1187&lt;5,0,IF('Data 1Q Ahead Without Spaces'!T1187&lt;8,1,IF('Data 1Q Ahead Without Spaces'!T1187&lt;11,2,IF('Data 1Q Ahead Without Spaces'!T1187&lt;14,3,4))))</f>
        <v>4</v>
      </c>
      <c r="Q1187" s="7">
        <v>1118.9304999999999</v>
      </c>
      <c r="R1187" s="7">
        <f>VLOOKUP('Data 1Q Ahead Without Spaces'!W1187,Industry!$A$1:$B$9,2,FALSE)</f>
        <v>2</v>
      </c>
    </row>
    <row r="1188" spans="1:18" ht="37.5" customHeight="1" thickBot="1" x14ac:dyDescent="0.4">
      <c r="A1188" s="7">
        <f>IF('Data 1Q Ahead Without Spaces'!A1188='Data 1Q Ahead Without Spaces'!A1187,A1187,A1187+1)</f>
        <v>34</v>
      </c>
      <c r="B1188" s="2">
        <v>5.27</v>
      </c>
      <c r="C1188" s="2">
        <v>14.33</v>
      </c>
      <c r="D1188" s="2">
        <v>13.39</v>
      </c>
      <c r="E1188" s="2">
        <v>2.79</v>
      </c>
      <c r="F1188" s="2">
        <v>-0.34</v>
      </c>
      <c r="G1188" s="2">
        <v>0.83</v>
      </c>
      <c r="H1188" s="2">
        <v>25.8</v>
      </c>
      <c r="I1188" s="2">
        <v>32.520000000000003</v>
      </c>
      <c r="J1188" s="2">
        <v>106.42</v>
      </c>
      <c r="K1188" s="2">
        <v>51.37</v>
      </c>
      <c r="L1188" s="4">
        <v>35.67</v>
      </c>
      <c r="M1188" s="7">
        <v>107.18</v>
      </c>
      <c r="N1188" s="4">
        <v>51.73</v>
      </c>
      <c r="O1188" s="4">
        <v>35.92</v>
      </c>
      <c r="P1188" s="4">
        <f>IF('Data 1Q Ahead Without Spaces'!T1188&lt;5,0,IF('Data 1Q Ahead Without Spaces'!T1188&lt;8,1,IF('Data 1Q Ahead Without Spaces'!T1188&lt;11,2,IF('Data 1Q Ahead Without Spaces'!T1188&lt;14,3,4))))</f>
        <v>4</v>
      </c>
      <c r="Q1188" s="7">
        <v>449.2054</v>
      </c>
      <c r="R1188" s="7">
        <f>VLOOKUP('Data 1Q Ahead Without Spaces'!W1188,Industry!$A$1:$B$9,2,FALSE)</f>
        <v>2</v>
      </c>
    </row>
    <row r="1189" spans="1:18" ht="37.5" customHeight="1" thickBot="1" x14ac:dyDescent="0.4">
      <c r="A1189" s="7">
        <f>IF('Data 1Q Ahead Without Spaces'!A1189='Data 1Q Ahead Without Spaces'!A1188,A1188,A1188+1)</f>
        <v>34</v>
      </c>
      <c r="B1189" s="2">
        <v>7.31</v>
      </c>
      <c r="C1189" s="2">
        <v>88.77</v>
      </c>
      <c r="D1189" s="2">
        <v>82.32</v>
      </c>
      <c r="E1189" s="2">
        <v>-0.12</v>
      </c>
      <c r="F1189" s="2">
        <v>-2.2400000000000002</v>
      </c>
      <c r="G1189" s="2">
        <v>-2.08</v>
      </c>
      <c r="H1189" s="2">
        <v>26.2</v>
      </c>
      <c r="I1189" s="2">
        <v>31.14</v>
      </c>
      <c r="J1189" s="2">
        <v>116</v>
      </c>
      <c r="K1189" s="2">
        <v>53.51</v>
      </c>
      <c r="L1189" s="4">
        <v>37.020000000000003</v>
      </c>
      <c r="M1189" s="7">
        <v>116.81</v>
      </c>
      <c r="N1189" s="4">
        <v>53.88</v>
      </c>
      <c r="O1189" s="4">
        <v>37.270000000000003</v>
      </c>
      <c r="P1189" s="4">
        <f>IF('Data 1Q Ahead Without Spaces'!T1189&lt;5,0,IF('Data 1Q Ahead Without Spaces'!T1189&lt;8,1,IF('Data 1Q Ahead Without Spaces'!T1189&lt;11,2,IF('Data 1Q Ahead Without Spaces'!T1189&lt;14,3,4))))</f>
        <v>4</v>
      </c>
      <c r="Q1189" s="7">
        <v>613.40530000000001</v>
      </c>
      <c r="R1189" s="7">
        <f>VLOOKUP('Data 1Q Ahead Without Spaces'!W1189,Industry!$A$1:$B$9,2,FALSE)</f>
        <v>2</v>
      </c>
    </row>
    <row r="1190" spans="1:18" ht="37.5" customHeight="1" thickBot="1" x14ac:dyDescent="0.4">
      <c r="A1190" s="7">
        <f>IF('Data 1Q Ahead Without Spaces'!A1190='Data 1Q Ahead Without Spaces'!A1189,A1189,A1189+1)</f>
        <v>34</v>
      </c>
      <c r="B1190" s="2">
        <v>6.7</v>
      </c>
      <c r="C1190" s="2">
        <v>45.35</v>
      </c>
      <c r="D1190" s="2">
        <v>42.22</v>
      </c>
      <c r="E1190" s="2">
        <v>4.1399999999999997</v>
      </c>
      <c r="F1190" s="2">
        <v>2.91</v>
      </c>
      <c r="G1190" s="2">
        <v>2.2400000000000002</v>
      </c>
      <c r="H1190" s="2">
        <v>26.6</v>
      </c>
      <c r="I1190" s="2">
        <v>30.85</v>
      </c>
      <c r="J1190" s="2">
        <v>123.3</v>
      </c>
      <c r="K1190" s="2">
        <v>55.02</v>
      </c>
      <c r="L1190" s="4">
        <v>38.93</v>
      </c>
      <c r="M1190" s="7">
        <v>124.08</v>
      </c>
      <c r="N1190" s="4">
        <v>55.37</v>
      </c>
      <c r="O1190" s="4">
        <v>39.18</v>
      </c>
      <c r="P1190" s="4">
        <f>IF('Data 1Q Ahead Without Spaces'!T1190&lt;5,0,IF('Data 1Q Ahead Without Spaces'!T1190&lt;8,1,IF('Data 1Q Ahead Without Spaces'!T1190&lt;11,2,IF('Data 1Q Ahead Without Spaces'!T1190&lt;14,3,4))))</f>
        <v>4</v>
      </c>
      <c r="Q1190" s="7">
        <v>457.05599999999998</v>
      </c>
      <c r="R1190" s="7">
        <f>VLOOKUP('Data 1Q Ahead Without Spaces'!W1190,Industry!$A$1:$B$9,2,FALSE)</f>
        <v>2</v>
      </c>
    </row>
    <row r="1191" spans="1:18" ht="37.5" customHeight="1" thickBot="1" x14ac:dyDescent="0.4">
      <c r="A1191" s="7">
        <f>IF('Data 1Q Ahead Without Spaces'!A1191='Data 1Q Ahead Without Spaces'!A1190,A1190,A1190+1)</f>
        <v>34</v>
      </c>
      <c r="B1191" s="2">
        <v>5.46</v>
      </c>
      <c r="C1191" s="2">
        <v>21.69</v>
      </c>
      <c r="D1191" s="2">
        <v>20.190000000000001</v>
      </c>
      <c r="E1191" s="2">
        <v>3.83</v>
      </c>
      <c r="F1191" s="2">
        <v>2.29</v>
      </c>
      <c r="G1191" s="2">
        <v>1.85</v>
      </c>
      <c r="H1191" s="2">
        <v>26.7</v>
      </c>
      <c r="I1191" s="2">
        <v>31.2</v>
      </c>
      <c r="J1191" s="2">
        <v>121.15</v>
      </c>
      <c r="K1191" s="2">
        <v>54.61</v>
      </c>
      <c r="L1191" s="4">
        <v>38.619999999999997</v>
      </c>
      <c r="M1191" s="7">
        <v>121.86</v>
      </c>
      <c r="N1191" s="4">
        <v>54.93</v>
      </c>
      <c r="O1191" s="4">
        <v>38.840000000000003</v>
      </c>
      <c r="P1191" s="4">
        <f>IF('Data 1Q Ahead Without Spaces'!T1191&lt;5,0,IF('Data 1Q Ahead Without Spaces'!T1191&lt;8,1,IF('Data 1Q Ahead Without Spaces'!T1191&lt;11,2,IF('Data 1Q Ahead Without Spaces'!T1191&lt;14,3,4))))</f>
        <v>4</v>
      </c>
      <c r="Q1191" s="7">
        <v>520.64599999999996</v>
      </c>
      <c r="R1191" s="7">
        <f>VLOOKUP('Data 1Q Ahead Without Spaces'!W1191,Industry!$A$1:$B$9,2,FALSE)</f>
        <v>2</v>
      </c>
    </row>
    <row r="1192" spans="1:18" ht="37.5" customHeight="1" thickBot="1" x14ac:dyDescent="0.4">
      <c r="A1192" s="7">
        <f>IF('Data 1Q Ahead Without Spaces'!A1192='Data 1Q Ahead Without Spaces'!A1191,A1191,A1191+1)</f>
        <v>34</v>
      </c>
      <c r="B1192" s="2">
        <v>5</v>
      </c>
      <c r="C1192" s="2">
        <v>17.45</v>
      </c>
      <c r="D1192" s="2">
        <v>16.21</v>
      </c>
      <c r="E1192" s="2">
        <v>3.43</v>
      </c>
      <c r="F1192" s="2">
        <v>1.88</v>
      </c>
      <c r="G1192" s="2">
        <v>1.44</v>
      </c>
      <c r="H1192" s="2">
        <v>26.7</v>
      </c>
      <c r="I1192" s="2">
        <v>31.08</v>
      </c>
      <c r="J1192" s="2">
        <v>117.43</v>
      </c>
      <c r="K1192" s="2">
        <v>53.85</v>
      </c>
      <c r="L1192" s="4">
        <v>37.479999999999997</v>
      </c>
      <c r="M1192" s="7">
        <v>118.07</v>
      </c>
      <c r="N1192" s="4">
        <v>54.14</v>
      </c>
      <c r="O1192" s="4">
        <v>37.69</v>
      </c>
      <c r="P1192" s="4">
        <f>IF('Data 1Q Ahead Without Spaces'!T1192&lt;5,0,IF('Data 1Q Ahead Without Spaces'!T1192&lt;8,1,IF('Data 1Q Ahead Without Spaces'!T1192&lt;11,2,IF('Data 1Q Ahead Without Spaces'!T1192&lt;14,3,4))))</f>
        <v>4</v>
      </c>
      <c r="Q1192" s="7">
        <v>606.22400000000005</v>
      </c>
      <c r="R1192" s="7">
        <f>VLOOKUP('Data 1Q Ahead Without Spaces'!W1192,Industry!$A$1:$B$9,2,FALSE)</f>
        <v>2</v>
      </c>
    </row>
    <row r="1193" spans="1:18" ht="37.5" customHeight="1" thickBot="1" x14ac:dyDescent="0.4">
      <c r="A1193" s="7">
        <f>IF('Data 1Q Ahead Without Spaces'!A1193='Data 1Q Ahead Without Spaces'!A1192,A1192,A1192+1)</f>
        <v>34</v>
      </c>
      <c r="B1193" s="2">
        <v>5.01</v>
      </c>
      <c r="C1193" s="2">
        <v>17.940000000000001</v>
      </c>
      <c r="D1193" s="2">
        <v>16.46</v>
      </c>
      <c r="E1193" s="2">
        <v>0</v>
      </c>
      <c r="F1193" s="2">
        <v>-1.81</v>
      </c>
      <c r="G1193" s="2">
        <v>-1.97</v>
      </c>
      <c r="H1193" s="2">
        <v>27.9</v>
      </c>
      <c r="I1193" s="2">
        <v>29.64</v>
      </c>
      <c r="J1193" s="2">
        <v>127.53</v>
      </c>
      <c r="K1193" s="2">
        <v>55.88</v>
      </c>
      <c r="L1193" s="4">
        <v>38.9</v>
      </c>
      <c r="M1193" s="7">
        <v>128.22</v>
      </c>
      <c r="N1193" s="4">
        <v>56.18</v>
      </c>
      <c r="O1193" s="4">
        <v>39.11</v>
      </c>
      <c r="P1193" s="4">
        <f>IF('Data 1Q Ahead Without Spaces'!T1193&lt;5,0,IF('Data 1Q Ahead Without Spaces'!T1193&lt;8,1,IF('Data 1Q Ahead Without Spaces'!T1193&lt;11,2,IF('Data 1Q Ahead Without Spaces'!T1193&lt;14,3,4))))</f>
        <v>4</v>
      </c>
      <c r="Q1193" s="7">
        <v>576.4896</v>
      </c>
      <c r="R1193" s="7">
        <f>VLOOKUP('Data 1Q Ahead Without Spaces'!W1193,Industry!$A$1:$B$9,2,FALSE)</f>
        <v>2</v>
      </c>
    </row>
    <row r="1194" spans="1:18" ht="37.5" customHeight="1" thickBot="1" x14ac:dyDescent="0.4">
      <c r="A1194" s="7">
        <f>IF('Data 1Q Ahead Without Spaces'!A1194='Data 1Q Ahead Without Spaces'!A1193,A1193,A1193+1)</f>
        <v>34</v>
      </c>
      <c r="B1194" s="2">
        <v>5.27</v>
      </c>
      <c r="C1194" s="2">
        <v>21.73</v>
      </c>
      <c r="D1194" s="2">
        <v>20</v>
      </c>
      <c r="E1194" s="2">
        <v>3.54</v>
      </c>
      <c r="F1194" s="2">
        <v>2.66</v>
      </c>
      <c r="G1194" s="2">
        <v>1.58</v>
      </c>
      <c r="H1194" s="2">
        <v>28.2</v>
      </c>
      <c r="I1194" s="2">
        <v>29.43</v>
      </c>
      <c r="J1194" s="2">
        <v>129.02000000000001</v>
      </c>
      <c r="K1194" s="2">
        <v>56.18</v>
      </c>
      <c r="L1194" s="4">
        <v>39.07</v>
      </c>
      <c r="M1194" s="7">
        <v>129.66999999999999</v>
      </c>
      <c r="N1194" s="4">
        <v>56.46</v>
      </c>
      <c r="O1194" s="4">
        <v>39.270000000000003</v>
      </c>
      <c r="P1194" s="4">
        <f>IF('Data 1Q Ahead Without Spaces'!T1194&lt;5,0,IF('Data 1Q Ahead Without Spaces'!T1194&lt;8,1,IF('Data 1Q Ahead Without Spaces'!T1194&lt;11,2,IF('Data 1Q Ahead Without Spaces'!T1194&lt;14,3,4))))</f>
        <v>4</v>
      </c>
      <c r="Q1194" s="7">
        <v>569.11490000000003</v>
      </c>
      <c r="R1194" s="7">
        <f>VLOOKUP('Data 1Q Ahead Without Spaces'!W1194,Industry!$A$1:$B$9,2,FALSE)</f>
        <v>2</v>
      </c>
    </row>
    <row r="1195" spans="1:18" ht="37.5" customHeight="1" thickBot="1" x14ac:dyDescent="0.4">
      <c r="A1195" s="7">
        <f>IF('Data 1Q Ahead Without Spaces'!A1195='Data 1Q Ahead Without Spaces'!A1194,A1194,A1194+1)</f>
        <v>34</v>
      </c>
      <c r="B1195" s="2">
        <v>5.27</v>
      </c>
      <c r="C1195" s="2">
        <v>21.33</v>
      </c>
      <c r="D1195" s="2">
        <v>19.649999999999999</v>
      </c>
      <c r="E1195" s="2">
        <v>3.48</v>
      </c>
      <c r="F1195" s="2">
        <v>2.71</v>
      </c>
      <c r="G1195" s="2">
        <v>1.74</v>
      </c>
      <c r="H1195" s="2">
        <v>29.1</v>
      </c>
      <c r="I1195" s="2">
        <v>29.98</v>
      </c>
      <c r="J1195" s="2">
        <v>127.95</v>
      </c>
      <c r="K1195" s="2">
        <v>55.97</v>
      </c>
      <c r="L1195" s="4">
        <v>39.44</v>
      </c>
      <c r="M1195" s="7">
        <v>128.59</v>
      </c>
      <c r="N1195" s="4">
        <v>56.25</v>
      </c>
      <c r="O1195" s="4">
        <v>39.64</v>
      </c>
      <c r="P1195" s="4">
        <f>IF('Data 1Q Ahead Without Spaces'!T1195&lt;5,0,IF('Data 1Q Ahead Without Spaces'!T1195&lt;8,1,IF('Data 1Q Ahead Without Spaces'!T1195&lt;11,2,IF('Data 1Q Ahead Without Spaces'!T1195&lt;14,3,4))))</f>
        <v>4</v>
      </c>
      <c r="Q1195" s="7">
        <v>709.70280000000002</v>
      </c>
      <c r="R1195" s="7">
        <f>VLOOKUP('Data 1Q Ahead Without Spaces'!W1195,Industry!$A$1:$B$9,2,FALSE)</f>
        <v>2</v>
      </c>
    </row>
    <row r="1196" spans="1:18" ht="37.5" customHeight="1" thickBot="1" x14ac:dyDescent="0.4">
      <c r="A1196" s="7">
        <f>IF('Data 1Q Ahead Without Spaces'!A1196='Data 1Q Ahead Without Spaces'!A1195,A1195,A1195+1)</f>
        <v>34</v>
      </c>
      <c r="B1196" s="2">
        <v>5.0599999999999996</v>
      </c>
      <c r="C1196" s="2">
        <v>32.99</v>
      </c>
      <c r="D1196" s="2">
        <v>29.71</v>
      </c>
      <c r="E1196" s="2">
        <v>1.82</v>
      </c>
      <c r="F1196" s="2">
        <v>0.79</v>
      </c>
      <c r="G1196" s="2">
        <v>0.08</v>
      </c>
      <c r="H1196" s="2">
        <v>25.6</v>
      </c>
      <c r="I1196" s="2">
        <v>29.79</v>
      </c>
      <c r="J1196" s="2">
        <v>116.39</v>
      </c>
      <c r="K1196" s="2">
        <v>53.62</v>
      </c>
      <c r="L1196" s="4">
        <v>35.770000000000003</v>
      </c>
      <c r="M1196" s="7">
        <v>117.08</v>
      </c>
      <c r="N1196" s="4">
        <v>53.93</v>
      </c>
      <c r="O1196" s="4">
        <v>35.979999999999997</v>
      </c>
      <c r="P1196" s="4">
        <f>IF('Data 1Q Ahead Without Spaces'!T1196&lt;5,0,IF('Data 1Q Ahead Without Spaces'!T1196&lt;8,1,IF('Data 1Q Ahead Without Spaces'!T1196&lt;11,2,IF('Data 1Q Ahead Without Spaces'!T1196&lt;14,3,4))))</f>
        <v>4</v>
      </c>
      <c r="Q1196" s="7">
        <v>727.22109999999998</v>
      </c>
      <c r="R1196" s="7">
        <f>VLOOKUP('Data 1Q Ahead Without Spaces'!W1196,Industry!$A$1:$B$9,2,FALSE)</f>
        <v>2</v>
      </c>
    </row>
    <row r="1197" spans="1:18" ht="37.5" customHeight="1" thickBot="1" x14ac:dyDescent="0.4">
      <c r="A1197" s="7">
        <f>IF('Data 1Q Ahead Without Spaces'!A1197='Data 1Q Ahead Without Spaces'!A1196,A1196,A1196+1)</f>
        <v>34</v>
      </c>
      <c r="B1197" s="2">
        <v>6.01</v>
      </c>
      <c r="C1197" s="2">
        <v>31.82</v>
      </c>
      <c r="D1197" s="2">
        <v>29.17</v>
      </c>
      <c r="E1197" s="2">
        <v>-0.2</v>
      </c>
      <c r="F1197" s="2">
        <v>-1.76</v>
      </c>
      <c r="G1197" s="2">
        <v>-1.88</v>
      </c>
      <c r="H1197" s="2">
        <v>25.2</v>
      </c>
      <c r="I1197" s="2">
        <v>27.44</v>
      </c>
      <c r="J1197" s="2">
        <v>140.86000000000001</v>
      </c>
      <c r="K1197" s="2">
        <v>58.31</v>
      </c>
      <c r="L1197" s="4">
        <v>40.03</v>
      </c>
      <c r="M1197" s="7">
        <v>141.6</v>
      </c>
      <c r="N1197" s="4">
        <v>58.61</v>
      </c>
      <c r="O1197" s="4">
        <v>40.229999999999997</v>
      </c>
      <c r="P1197" s="4">
        <f>IF('Data 1Q Ahead Without Spaces'!T1197&lt;5,0,IF('Data 1Q Ahead Without Spaces'!T1197&lt;8,1,IF('Data 1Q Ahead Without Spaces'!T1197&lt;11,2,IF('Data 1Q Ahead Without Spaces'!T1197&lt;14,3,4))))</f>
        <v>4</v>
      </c>
      <c r="Q1197" s="7">
        <v>1069.2171000000001</v>
      </c>
      <c r="R1197" s="7">
        <f>VLOOKUP('Data 1Q Ahead Without Spaces'!W1197,Industry!$A$1:$B$9,2,FALSE)</f>
        <v>2</v>
      </c>
    </row>
    <row r="1198" spans="1:18" ht="37.5" customHeight="1" thickBot="1" x14ac:dyDescent="0.4">
      <c r="A1198" s="7">
        <f>IF('Data 1Q Ahead Without Spaces'!A1198='Data 1Q Ahead Without Spaces'!A1197,A1197,A1197+1)</f>
        <v>34</v>
      </c>
      <c r="B1198" s="2">
        <v>6.18</v>
      </c>
      <c r="C1198" s="2">
        <v>24.53</v>
      </c>
      <c r="D1198" s="2">
        <v>22.4</v>
      </c>
      <c r="E1198" s="2">
        <v>4.0199999999999996</v>
      </c>
      <c r="F1198" s="2">
        <v>3.16</v>
      </c>
      <c r="G1198" s="2">
        <v>2.42</v>
      </c>
      <c r="H1198" s="2">
        <v>25.8</v>
      </c>
      <c r="I1198" s="2">
        <v>27.17</v>
      </c>
      <c r="J1198" s="2">
        <v>147.49</v>
      </c>
      <c r="K1198" s="2">
        <v>59.42</v>
      </c>
      <c r="L1198" s="4">
        <v>41.55</v>
      </c>
      <c r="M1198" s="7">
        <v>148.22</v>
      </c>
      <c r="N1198" s="4">
        <v>59.71</v>
      </c>
      <c r="O1198" s="4">
        <v>41.76</v>
      </c>
      <c r="P1198" s="4">
        <f>IF('Data 1Q Ahead Without Spaces'!T1198&lt;5,0,IF('Data 1Q Ahead Without Spaces'!T1198&lt;8,1,IF('Data 1Q Ahead Without Spaces'!T1198&lt;11,2,IF('Data 1Q Ahead Without Spaces'!T1198&lt;14,3,4))))</f>
        <v>4</v>
      </c>
      <c r="Q1198" s="7">
        <v>1282.8773000000001</v>
      </c>
      <c r="R1198" s="7">
        <f>VLOOKUP('Data 1Q Ahead Without Spaces'!W1198,Industry!$A$1:$B$9,2,FALSE)</f>
        <v>2</v>
      </c>
    </row>
    <row r="1199" spans="1:18" ht="37.5" customHeight="1" thickBot="1" x14ac:dyDescent="0.4">
      <c r="A1199" s="7">
        <f>IF('Data 1Q Ahead Without Spaces'!A1199='Data 1Q Ahead Without Spaces'!A1198,A1198,A1198+1)</f>
        <v>34</v>
      </c>
      <c r="B1199" s="2">
        <v>5.93</v>
      </c>
      <c r="C1199" s="2">
        <v>25.13</v>
      </c>
      <c r="D1199" s="2">
        <v>22.86</v>
      </c>
      <c r="E1199" s="2">
        <v>1.1299999999999999</v>
      </c>
      <c r="F1199" s="2">
        <v>0.82</v>
      </c>
      <c r="G1199" s="2">
        <v>0.54</v>
      </c>
      <c r="H1199" s="2">
        <v>80.5</v>
      </c>
      <c r="I1199" s="2">
        <v>31.07</v>
      </c>
      <c r="J1199" s="2">
        <v>118.11</v>
      </c>
      <c r="K1199" s="2">
        <v>53.96</v>
      </c>
      <c r="L1199" s="4">
        <v>37.950000000000003</v>
      </c>
      <c r="M1199" s="7">
        <v>118.9</v>
      </c>
      <c r="N1199" s="4">
        <v>54.32</v>
      </c>
      <c r="O1199" s="4">
        <v>38.200000000000003</v>
      </c>
      <c r="P1199" s="4">
        <f>IF('Data 1Q Ahead Without Spaces'!T1199&lt;5,0,IF('Data 1Q Ahead Without Spaces'!T1199&lt;8,1,IF('Data 1Q Ahead Without Spaces'!T1199&lt;11,2,IF('Data 1Q Ahead Without Spaces'!T1199&lt;14,3,4))))</f>
        <v>4</v>
      </c>
      <c r="Q1199" s="7">
        <v>1473.4104</v>
      </c>
      <c r="R1199" s="7">
        <f>VLOOKUP('Data 1Q Ahead Without Spaces'!W1199,Industry!$A$1:$B$9,2,FALSE)</f>
        <v>2</v>
      </c>
    </row>
    <row r="1200" spans="1:18" ht="37.5" customHeight="1" thickBot="1" x14ac:dyDescent="0.4">
      <c r="A1200" s="7">
        <f>IF('Data 1Q Ahead Without Spaces'!A1200='Data 1Q Ahead Without Spaces'!A1199,A1199,A1199+1)</f>
        <v>34</v>
      </c>
      <c r="B1200" s="2">
        <v>5.05</v>
      </c>
      <c r="C1200" s="2">
        <v>16.57</v>
      </c>
      <c r="D1200" s="2">
        <v>14.61</v>
      </c>
      <c r="E1200" s="2">
        <v>3.17</v>
      </c>
      <c r="F1200" s="2">
        <v>2.15</v>
      </c>
      <c r="G1200" s="2">
        <v>1.38</v>
      </c>
      <c r="H1200" s="2">
        <v>22.5</v>
      </c>
      <c r="I1200" s="2">
        <v>31.31</v>
      </c>
      <c r="J1200" s="2">
        <v>113.88</v>
      </c>
      <c r="K1200" s="2">
        <v>53.05</v>
      </c>
      <c r="L1200" s="4">
        <v>36.880000000000003</v>
      </c>
      <c r="M1200" s="7">
        <v>114.67</v>
      </c>
      <c r="N1200" s="4">
        <v>53.42</v>
      </c>
      <c r="O1200" s="4">
        <v>37.14</v>
      </c>
      <c r="P1200" s="4">
        <f>IF('Data 1Q Ahead Without Spaces'!T1200&lt;5,0,IF('Data 1Q Ahead Without Spaces'!T1200&lt;8,1,IF('Data 1Q Ahead Without Spaces'!T1200&lt;11,2,IF('Data 1Q Ahead Without Spaces'!T1200&lt;14,3,4))))</f>
        <v>4</v>
      </c>
      <c r="Q1200" s="7">
        <v>1253.4728</v>
      </c>
      <c r="R1200" s="7">
        <f>VLOOKUP('Data 1Q Ahead Without Spaces'!W1200,Industry!$A$1:$B$9,2,FALSE)</f>
        <v>2</v>
      </c>
    </row>
    <row r="1201" spans="1:18" ht="37.5" customHeight="1" thickBot="1" x14ac:dyDescent="0.4">
      <c r="A1201" s="7">
        <f>IF('Data 1Q Ahead Without Spaces'!A1201='Data 1Q Ahead Without Spaces'!A1200,A1200,A1200+1)</f>
        <v>34</v>
      </c>
      <c r="B1201" s="2">
        <v>7.81</v>
      </c>
      <c r="C1201" s="2">
        <v>17.3</v>
      </c>
      <c r="D1201" s="2">
        <v>15.71</v>
      </c>
      <c r="E1201" s="2">
        <v>1.71</v>
      </c>
      <c r="F1201" s="2">
        <v>1.05</v>
      </c>
      <c r="G1201" s="2">
        <v>0.73</v>
      </c>
      <c r="H1201" s="2">
        <v>39.9</v>
      </c>
      <c r="I1201" s="2">
        <v>25.51</v>
      </c>
      <c r="J1201" s="2">
        <v>191.96</v>
      </c>
      <c r="K1201" s="2">
        <v>65.38</v>
      </c>
      <c r="L1201" s="4">
        <v>50.46</v>
      </c>
      <c r="M1201" s="7">
        <v>193.62</v>
      </c>
      <c r="N1201" s="4">
        <v>65.94</v>
      </c>
      <c r="O1201" s="4">
        <v>50.9</v>
      </c>
      <c r="P1201" s="4">
        <f>IF('Data 1Q Ahead Without Spaces'!T1201&lt;5,0,IF('Data 1Q Ahead Without Spaces'!T1201&lt;8,1,IF('Data 1Q Ahead Without Spaces'!T1201&lt;11,2,IF('Data 1Q Ahead Without Spaces'!T1201&lt;14,3,4))))</f>
        <v>4</v>
      </c>
      <c r="Q1201" s="7">
        <v>1272.1819</v>
      </c>
      <c r="R1201" s="7">
        <f>VLOOKUP('Data 1Q Ahead Without Spaces'!W1201,Industry!$A$1:$B$9,2,FALSE)</f>
        <v>2</v>
      </c>
    </row>
    <row r="1202" spans="1:18" ht="37.5" customHeight="1" thickBot="1" x14ac:dyDescent="0.4">
      <c r="A1202" s="7">
        <f>IF('Data 1Q Ahead Without Spaces'!A1202='Data 1Q Ahead Without Spaces'!A1201,A1201,A1201+1)</f>
        <v>34</v>
      </c>
      <c r="B1202" s="2">
        <v>17.88</v>
      </c>
      <c r="C1202" s="2">
        <v>1175.04</v>
      </c>
      <c r="D1202" s="2">
        <v>1100.72</v>
      </c>
      <c r="E1202" s="2">
        <v>-0.94</v>
      </c>
      <c r="F1202" s="2">
        <v>-1.37</v>
      </c>
      <c r="G1202" s="2">
        <v>-1.62</v>
      </c>
      <c r="H1202" s="2">
        <v>62.5</v>
      </c>
      <c r="I1202" s="2">
        <v>22.14</v>
      </c>
      <c r="J1202" s="2">
        <v>196.69</v>
      </c>
      <c r="K1202" s="2">
        <v>65.849999999999994</v>
      </c>
      <c r="L1202" s="4">
        <v>49.27</v>
      </c>
      <c r="M1202" s="7">
        <v>198.71</v>
      </c>
      <c r="N1202" s="4">
        <v>66.52</v>
      </c>
      <c r="O1202" s="4">
        <v>49.78</v>
      </c>
      <c r="P1202" s="4">
        <f>IF('Data 1Q Ahead Without Spaces'!T1202&lt;5,0,IF('Data 1Q Ahead Without Spaces'!T1202&lt;8,1,IF('Data 1Q Ahead Without Spaces'!T1202&lt;11,2,IF('Data 1Q Ahead Without Spaces'!T1202&lt;14,3,4))))</f>
        <v>4</v>
      </c>
      <c r="Q1202" s="7">
        <v>1984.6569999999999</v>
      </c>
      <c r="R1202" s="7">
        <f>VLOOKUP('Data 1Q Ahead Without Spaces'!W1202,Industry!$A$1:$B$9,2,FALSE)</f>
        <v>2</v>
      </c>
    </row>
    <row r="1203" spans="1:18" ht="37.5" customHeight="1" thickBot="1" x14ac:dyDescent="0.4">
      <c r="A1203" s="7">
        <f>IF('Data 1Q Ahead Without Spaces'!A1203='Data 1Q Ahead Without Spaces'!A1202,A1202,A1202+1)</f>
        <v>34</v>
      </c>
      <c r="B1203" s="2">
        <v>13</v>
      </c>
      <c r="C1203" s="2">
        <v>44.78</v>
      </c>
      <c r="D1203" s="2">
        <v>41.7</v>
      </c>
      <c r="E1203" s="2">
        <v>2.67</v>
      </c>
      <c r="F1203" s="2">
        <v>2.23</v>
      </c>
      <c r="G1203" s="2">
        <v>1.99</v>
      </c>
      <c r="H1203" s="2">
        <v>57.2</v>
      </c>
      <c r="I1203" s="2">
        <v>22.39</v>
      </c>
      <c r="J1203" s="2">
        <v>192.7</v>
      </c>
      <c r="K1203" s="2">
        <v>65.400000000000006</v>
      </c>
      <c r="L1203" s="4">
        <v>48.78</v>
      </c>
      <c r="M1203" s="7">
        <v>194.63</v>
      </c>
      <c r="N1203" s="4">
        <v>66.06</v>
      </c>
      <c r="O1203" s="4">
        <v>49.27</v>
      </c>
      <c r="P1203" s="4">
        <f>IF('Data 1Q Ahead Without Spaces'!T1203&lt;5,0,IF('Data 1Q Ahead Without Spaces'!T1203&lt;8,1,IF('Data 1Q Ahead Without Spaces'!T1203&lt;11,2,IF('Data 1Q Ahead Without Spaces'!T1203&lt;14,3,4))))</f>
        <v>4</v>
      </c>
      <c r="Q1203" s="7">
        <v>1698.1310000000001</v>
      </c>
      <c r="R1203" s="7">
        <f>VLOOKUP('Data 1Q Ahead Without Spaces'!W1203,Industry!$A$1:$B$9,2,FALSE)</f>
        <v>2</v>
      </c>
    </row>
    <row r="1204" spans="1:18" ht="37.5" customHeight="1" thickBot="1" x14ac:dyDescent="0.4">
      <c r="A1204" s="7">
        <f>IF('Data 1Q Ahead Without Spaces'!A1204='Data 1Q Ahead Without Spaces'!A1203,A1203,A1203+1)</f>
        <v>34</v>
      </c>
      <c r="B1204" s="2">
        <v>11.19</v>
      </c>
      <c r="C1204" s="2">
        <v>30.8</v>
      </c>
      <c r="D1204" s="2">
        <v>28.61</v>
      </c>
      <c r="E1204" s="2">
        <v>1.78</v>
      </c>
      <c r="F1204" s="2">
        <v>1.05</v>
      </c>
      <c r="G1204" s="2">
        <v>1.08</v>
      </c>
      <c r="H1204" s="2">
        <v>56.4</v>
      </c>
      <c r="I1204" s="2">
        <v>22.39</v>
      </c>
      <c r="J1204" s="2">
        <v>189.42</v>
      </c>
      <c r="K1204" s="2">
        <v>65.010000000000005</v>
      </c>
      <c r="L1204" s="4">
        <v>48.07</v>
      </c>
      <c r="M1204" s="7">
        <v>191.39</v>
      </c>
      <c r="N1204" s="4">
        <v>65.680000000000007</v>
      </c>
      <c r="O1204" s="4">
        <v>48.57</v>
      </c>
      <c r="P1204" s="4">
        <f>IF('Data 1Q Ahead Without Spaces'!T1204&lt;5,0,IF('Data 1Q Ahead Without Spaces'!T1204&lt;8,1,IF('Data 1Q Ahead Without Spaces'!T1204&lt;11,2,IF('Data 1Q Ahead Without Spaces'!T1204&lt;14,3,4))))</f>
        <v>4</v>
      </c>
      <c r="Q1204" s="7">
        <v>1319.2043000000001</v>
      </c>
      <c r="R1204" s="7">
        <f>VLOOKUP('Data 1Q Ahead Without Spaces'!W1204,Industry!$A$1:$B$9,2,FALSE)</f>
        <v>2</v>
      </c>
    </row>
    <row r="1205" spans="1:18" ht="37.5" customHeight="1" thickBot="1" x14ac:dyDescent="0.4">
      <c r="A1205" s="7">
        <f>IF('Data 1Q Ahead Without Spaces'!A1205='Data 1Q Ahead Without Spaces'!A1204,A1204,A1204+1)</f>
        <v>34</v>
      </c>
      <c r="B1205" s="2">
        <v>10.18</v>
      </c>
      <c r="C1205" s="2">
        <v>23.97</v>
      </c>
      <c r="D1205" s="2">
        <v>22.41</v>
      </c>
      <c r="E1205" s="2">
        <v>1.71</v>
      </c>
      <c r="F1205" s="2">
        <v>0.84</v>
      </c>
      <c r="G1205" s="2">
        <v>1.04</v>
      </c>
      <c r="H1205" s="2">
        <v>56.3</v>
      </c>
      <c r="I1205" s="2">
        <v>23.01</v>
      </c>
      <c r="J1205" s="2">
        <v>183.88</v>
      </c>
      <c r="K1205" s="2">
        <v>64.45</v>
      </c>
      <c r="L1205" s="4">
        <v>48.12</v>
      </c>
      <c r="M1205" s="7">
        <v>185.32</v>
      </c>
      <c r="N1205" s="4">
        <v>64.95</v>
      </c>
      <c r="O1205" s="4">
        <v>48.5</v>
      </c>
      <c r="P1205" s="4">
        <f>IF('Data 1Q Ahead Without Spaces'!T1205&lt;5,0,IF('Data 1Q Ahead Without Spaces'!T1205&lt;8,1,IF('Data 1Q Ahead Without Spaces'!T1205&lt;11,2,IF('Data 1Q Ahead Without Spaces'!T1205&lt;14,3,4))))</f>
        <v>4</v>
      </c>
      <c r="Q1205" s="7">
        <v>997.96270000000004</v>
      </c>
      <c r="R1205" s="7">
        <f>VLOOKUP('Data 1Q Ahead Without Spaces'!W1205,Industry!$A$1:$B$9,2,FALSE)</f>
        <v>2</v>
      </c>
    </row>
    <row r="1206" spans="1:18" ht="37.5" customHeight="1" thickBot="1" x14ac:dyDescent="0.4">
      <c r="A1206" s="7">
        <f>IF('Data 1Q Ahead Without Spaces'!A1206='Data 1Q Ahead Without Spaces'!A1205,A1205,A1205+1)</f>
        <v>34</v>
      </c>
      <c r="B1206" s="2">
        <v>6.55</v>
      </c>
      <c r="C1206" s="2">
        <v>10.35</v>
      </c>
      <c r="D1206" s="2">
        <v>9.6999999999999993</v>
      </c>
      <c r="E1206" s="2">
        <v>2.34</v>
      </c>
      <c r="F1206" s="2">
        <v>1.85</v>
      </c>
      <c r="G1206" s="2">
        <v>1.63</v>
      </c>
      <c r="H1206" s="2">
        <v>57.5</v>
      </c>
      <c r="I1206" s="2">
        <v>22.71</v>
      </c>
      <c r="J1206" s="2">
        <v>196.54</v>
      </c>
      <c r="K1206" s="2">
        <v>65.95</v>
      </c>
      <c r="L1206" s="4">
        <v>50.8</v>
      </c>
      <c r="M1206" s="7">
        <v>198.02</v>
      </c>
      <c r="N1206" s="4">
        <v>66.45</v>
      </c>
      <c r="O1206" s="4">
        <v>51.18</v>
      </c>
      <c r="P1206" s="4">
        <f>IF('Data 1Q Ahead Without Spaces'!T1206&lt;5,0,IF('Data 1Q Ahead Without Spaces'!T1206&lt;8,1,IF('Data 1Q Ahead Without Spaces'!T1206&lt;11,2,IF('Data 1Q Ahead Without Spaces'!T1206&lt;14,3,4))))</f>
        <v>4</v>
      </c>
      <c r="Q1206" s="7">
        <v>1051.8619000000001</v>
      </c>
      <c r="R1206" s="7">
        <f>VLOOKUP('Data 1Q Ahead Without Spaces'!W1206,Industry!$A$1:$B$9,2,FALSE)</f>
        <v>2</v>
      </c>
    </row>
    <row r="1207" spans="1:18" ht="37.5" customHeight="1" thickBot="1" x14ac:dyDescent="0.4">
      <c r="A1207" s="7">
        <f>IF('Data 1Q Ahead Without Spaces'!A1207='Data 1Q Ahead Without Spaces'!A1206,A1206,A1206+1)</f>
        <v>35</v>
      </c>
      <c r="B1207" s="2">
        <v>0.69</v>
      </c>
      <c r="C1207" s="2">
        <v>1.36</v>
      </c>
      <c r="D1207" s="2">
        <v>1.26</v>
      </c>
      <c r="E1207" s="2">
        <v>82.15</v>
      </c>
      <c r="F1207" s="2">
        <v>43.18</v>
      </c>
      <c r="G1207" s="2">
        <v>42.27</v>
      </c>
      <c r="H1207" s="2">
        <v>4.5</v>
      </c>
      <c r="I1207" s="2">
        <v>28.43</v>
      </c>
      <c r="J1207" s="2">
        <v>210.79</v>
      </c>
      <c r="K1207" s="2">
        <v>67.819999999999993</v>
      </c>
      <c r="L1207" s="4">
        <v>59.93</v>
      </c>
      <c r="M1207" s="7">
        <v>210.79</v>
      </c>
      <c r="N1207" s="4">
        <v>67.819999999999993</v>
      </c>
      <c r="O1207" s="4">
        <v>59.93</v>
      </c>
      <c r="P1207" s="4">
        <f>IF('Data 1Q Ahead Without Spaces'!T1207&lt;5,0,IF('Data 1Q Ahead Without Spaces'!T1207&lt;8,1,IF('Data 1Q Ahead Without Spaces'!T1207&lt;11,2,IF('Data 1Q Ahead Without Spaces'!T1207&lt;14,3,4))))</f>
        <v>3</v>
      </c>
      <c r="Q1207" s="7">
        <v>814.19370000000004</v>
      </c>
      <c r="R1207" s="7">
        <f>VLOOKUP('Data 1Q Ahead Without Spaces'!W1207,Industry!$A$1:$B$9,2,FALSE)</f>
        <v>0</v>
      </c>
    </row>
    <row r="1208" spans="1:18" ht="37.5" customHeight="1" thickBot="1" x14ac:dyDescent="0.4">
      <c r="A1208" s="7">
        <f>IF('Data 1Q Ahead Without Spaces'!A1208='Data 1Q Ahead Without Spaces'!A1207,A1207,A1207+1)</f>
        <v>35</v>
      </c>
      <c r="B1208" s="2">
        <v>3.46</v>
      </c>
      <c r="C1208" s="2">
        <v>5.67</v>
      </c>
      <c r="D1208" s="2">
        <v>5.29</v>
      </c>
      <c r="E1208" s="2">
        <v>4.3099999999999996</v>
      </c>
      <c r="F1208" s="2">
        <v>3.31</v>
      </c>
      <c r="G1208" s="2">
        <v>2.95</v>
      </c>
      <c r="H1208" s="2">
        <v>91.4</v>
      </c>
      <c r="I1208" s="2">
        <v>7.39</v>
      </c>
      <c r="J1208" s="2">
        <v>908.66</v>
      </c>
      <c r="K1208" s="2">
        <v>89.77</v>
      </c>
      <c r="L1208" s="4">
        <v>67.11</v>
      </c>
      <c r="M1208" s="7">
        <v>912.18</v>
      </c>
      <c r="N1208" s="4">
        <v>90.12</v>
      </c>
      <c r="O1208" s="4">
        <v>67.37</v>
      </c>
      <c r="P1208" s="4">
        <f>IF('Data 1Q Ahead Without Spaces'!T1208&lt;5,0,IF('Data 1Q Ahead Without Spaces'!T1208&lt;8,1,IF('Data 1Q Ahead Without Spaces'!T1208&lt;11,2,IF('Data 1Q Ahead Without Spaces'!T1208&lt;14,3,4))))</f>
        <v>3</v>
      </c>
      <c r="Q1208" s="7">
        <v>6288.9920000000002</v>
      </c>
      <c r="R1208" s="7">
        <f>VLOOKUP('Data 1Q Ahead Without Spaces'!W1208,Industry!$A$1:$B$9,2,FALSE)</f>
        <v>0</v>
      </c>
    </row>
    <row r="1209" spans="1:18" ht="37.5" customHeight="1" thickBot="1" x14ac:dyDescent="0.4">
      <c r="A1209" s="7">
        <f>IF('Data 1Q Ahead Without Spaces'!A1209='Data 1Q Ahead Without Spaces'!A1208,A1208,A1208+1)</f>
        <v>35</v>
      </c>
      <c r="B1209" s="2">
        <v>3.48</v>
      </c>
      <c r="C1209" s="2">
        <v>5.4</v>
      </c>
      <c r="D1209" s="2">
        <v>5.0199999999999996</v>
      </c>
      <c r="E1209" s="2">
        <v>3.24</v>
      </c>
      <c r="F1209" s="2">
        <v>2.5299999999999998</v>
      </c>
      <c r="G1209" s="2">
        <v>2.85</v>
      </c>
      <c r="H1209" s="2">
        <v>109.7</v>
      </c>
      <c r="I1209" s="2">
        <v>5.85</v>
      </c>
      <c r="J1209" s="2">
        <v>1161.3900000000001</v>
      </c>
      <c r="K1209" s="2">
        <v>91.57</v>
      </c>
      <c r="L1209" s="4">
        <v>67.94</v>
      </c>
      <c r="M1209" s="7">
        <v>1168.24</v>
      </c>
      <c r="N1209" s="4">
        <v>92.12</v>
      </c>
      <c r="O1209" s="4">
        <v>68.34</v>
      </c>
      <c r="P1209" s="4">
        <f>IF('Data 1Q Ahead Without Spaces'!T1209&lt;5,0,IF('Data 1Q Ahead Without Spaces'!T1209&lt;8,1,IF('Data 1Q Ahead Without Spaces'!T1209&lt;11,2,IF('Data 1Q Ahead Without Spaces'!T1209&lt;14,3,4))))</f>
        <v>3</v>
      </c>
      <c r="Q1209" s="7">
        <v>6780.0959999999995</v>
      </c>
      <c r="R1209" s="7">
        <f>VLOOKUP('Data 1Q Ahead Without Spaces'!W1209,Industry!$A$1:$B$9,2,FALSE)</f>
        <v>0</v>
      </c>
    </row>
    <row r="1210" spans="1:18" ht="37.5" customHeight="1" thickBot="1" x14ac:dyDescent="0.4">
      <c r="A1210" s="7">
        <f>IF('Data 1Q Ahead Without Spaces'!A1210='Data 1Q Ahead Without Spaces'!A1209,A1209,A1209+1)</f>
        <v>35</v>
      </c>
      <c r="B1210" s="2">
        <v>3.35</v>
      </c>
      <c r="C1210" s="2">
        <v>5.25</v>
      </c>
      <c r="D1210" s="2">
        <v>4.8600000000000003</v>
      </c>
      <c r="E1210" s="2">
        <v>3.48</v>
      </c>
      <c r="F1210" s="2">
        <v>2.79</v>
      </c>
      <c r="G1210" s="2">
        <v>2.39</v>
      </c>
      <c r="H1210" s="2">
        <v>114.7</v>
      </c>
      <c r="I1210" s="2">
        <v>5.78</v>
      </c>
      <c r="J1210" s="2">
        <v>1184.33</v>
      </c>
      <c r="K1210" s="2">
        <v>91.6</v>
      </c>
      <c r="L1210" s="4">
        <v>68.45</v>
      </c>
      <c r="M1210" s="7">
        <v>1192.9100000000001</v>
      </c>
      <c r="N1210" s="4">
        <v>92.27</v>
      </c>
      <c r="O1210" s="4">
        <v>68.94</v>
      </c>
      <c r="P1210" s="4">
        <f>IF('Data 1Q Ahead Without Spaces'!T1210&lt;5,0,IF('Data 1Q Ahead Without Spaces'!T1210&lt;8,1,IF('Data 1Q Ahead Without Spaces'!T1210&lt;11,2,IF('Data 1Q Ahead Without Spaces'!T1210&lt;14,3,4))))</f>
        <v>3</v>
      </c>
      <c r="Q1210" s="7">
        <v>7011.5370000000003</v>
      </c>
      <c r="R1210" s="7">
        <f>VLOOKUP('Data 1Q Ahead Without Spaces'!W1210,Industry!$A$1:$B$9,2,FALSE)</f>
        <v>0</v>
      </c>
    </row>
    <row r="1211" spans="1:18" ht="37.5" customHeight="1" thickBot="1" x14ac:dyDescent="0.4">
      <c r="A1211" s="7">
        <f>IF('Data 1Q Ahead Without Spaces'!A1211='Data 1Q Ahead Without Spaces'!A1210,A1210,A1210+1)</f>
        <v>35</v>
      </c>
      <c r="B1211" s="2">
        <v>3.19</v>
      </c>
      <c r="C1211" s="2">
        <v>4.7699999999999996</v>
      </c>
      <c r="D1211" s="2">
        <v>4.3499999999999996</v>
      </c>
      <c r="E1211" s="2">
        <v>3.9</v>
      </c>
      <c r="F1211" s="2">
        <v>2.97</v>
      </c>
      <c r="G1211" s="2">
        <v>2.72</v>
      </c>
      <c r="H1211" s="2">
        <v>108.1</v>
      </c>
      <c r="I1211" s="2">
        <v>5.91</v>
      </c>
      <c r="J1211" s="2">
        <v>1148.79</v>
      </c>
      <c r="K1211" s="2">
        <v>91.23</v>
      </c>
      <c r="L1211" s="4">
        <v>67.94</v>
      </c>
      <c r="M1211" s="7">
        <v>1159.2</v>
      </c>
      <c r="N1211" s="4">
        <v>92.06</v>
      </c>
      <c r="O1211" s="4">
        <v>68.56</v>
      </c>
      <c r="P1211" s="4">
        <f>IF('Data 1Q Ahead Without Spaces'!T1211&lt;5,0,IF('Data 1Q Ahead Without Spaces'!T1211&lt;8,1,IF('Data 1Q Ahead Without Spaces'!T1211&lt;11,2,IF('Data 1Q Ahead Without Spaces'!T1211&lt;14,3,4))))</f>
        <v>3</v>
      </c>
      <c r="Q1211" s="7">
        <v>7046.424</v>
      </c>
      <c r="R1211" s="7">
        <f>VLOOKUP('Data 1Q Ahead Without Spaces'!W1211,Industry!$A$1:$B$9,2,FALSE)</f>
        <v>0</v>
      </c>
    </row>
    <row r="1212" spans="1:18" ht="37.5" customHeight="1" thickBot="1" x14ac:dyDescent="0.4">
      <c r="A1212" s="7">
        <f>IF('Data 1Q Ahead Without Spaces'!A1212='Data 1Q Ahead Without Spaces'!A1211,A1211,A1211+1)</f>
        <v>35</v>
      </c>
      <c r="B1212" s="2">
        <v>3.52</v>
      </c>
      <c r="C1212" s="2">
        <v>4.8600000000000003</v>
      </c>
      <c r="D1212" s="2">
        <v>4.8</v>
      </c>
      <c r="E1212" s="2">
        <v>3.86</v>
      </c>
      <c r="F1212" s="2">
        <v>3.01</v>
      </c>
      <c r="G1212" s="2">
        <v>2.65</v>
      </c>
      <c r="H1212" s="2">
        <v>109.6</v>
      </c>
      <c r="I1212" s="2">
        <v>5.55</v>
      </c>
      <c r="J1212" s="2">
        <v>1222.5899999999999</v>
      </c>
      <c r="K1212" s="2">
        <v>91.46</v>
      </c>
      <c r="L1212" s="4">
        <v>67.900000000000006</v>
      </c>
      <c r="M1212" s="7">
        <v>1236.74</v>
      </c>
      <c r="N1212" s="4">
        <v>92.52</v>
      </c>
      <c r="O1212" s="4">
        <v>68.680000000000007</v>
      </c>
      <c r="P1212" s="4">
        <f>IF('Data 1Q Ahead Without Spaces'!T1212&lt;5,0,IF('Data 1Q Ahead Without Spaces'!T1212&lt;8,1,IF('Data 1Q Ahead Without Spaces'!T1212&lt;11,2,IF('Data 1Q Ahead Without Spaces'!T1212&lt;14,3,4))))</f>
        <v>3</v>
      </c>
      <c r="Q1212" s="7">
        <v>6736.652</v>
      </c>
      <c r="R1212" s="7">
        <f>VLOOKUP('Data 1Q Ahead Without Spaces'!W1212,Industry!$A$1:$B$9,2,FALSE)</f>
        <v>0</v>
      </c>
    </row>
    <row r="1213" spans="1:18" ht="37.5" customHeight="1" thickBot="1" x14ac:dyDescent="0.4">
      <c r="A1213" s="7">
        <f>IF('Data 1Q Ahead Without Spaces'!A1213='Data 1Q Ahead Without Spaces'!A1212,A1212,A1212+1)</f>
        <v>35</v>
      </c>
      <c r="B1213" s="2">
        <v>3.16</v>
      </c>
      <c r="C1213" s="2">
        <v>4.6100000000000003</v>
      </c>
      <c r="D1213" s="2">
        <v>4.54</v>
      </c>
      <c r="E1213" s="2">
        <v>3.8</v>
      </c>
      <c r="F1213" s="2">
        <v>2.91</v>
      </c>
      <c r="G1213" s="2">
        <v>2.71</v>
      </c>
      <c r="H1213" s="2">
        <v>112</v>
      </c>
      <c r="I1213" s="2">
        <v>8.49</v>
      </c>
      <c r="J1213" s="2">
        <v>761.82</v>
      </c>
      <c r="K1213" s="2">
        <v>88.04</v>
      </c>
      <c r="L1213" s="4">
        <v>64.69</v>
      </c>
      <c r="M1213" s="7">
        <v>765.29</v>
      </c>
      <c r="N1213" s="4">
        <v>88.44</v>
      </c>
      <c r="O1213" s="4">
        <v>64.98</v>
      </c>
      <c r="P1213" s="4">
        <f>IF('Data 1Q Ahead Without Spaces'!T1213&lt;5,0,IF('Data 1Q Ahead Without Spaces'!T1213&lt;8,1,IF('Data 1Q Ahead Without Spaces'!T1213&lt;11,2,IF('Data 1Q Ahead Without Spaces'!T1213&lt;14,3,4))))</f>
        <v>3</v>
      </c>
      <c r="Q1213" s="7">
        <v>5917.59</v>
      </c>
      <c r="R1213" s="7">
        <f>VLOOKUP('Data 1Q Ahead Without Spaces'!W1213,Industry!$A$1:$B$9,2,FALSE)</f>
        <v>0</v>
      </c>
    </row>
    <row r="1214" spans="1:18" ht="37.5" customHeight="1" thickBot="1" x14ac:dyDescent="0.4">
      <c r="A1214" s="7">
        <f>IF('Data 1Q Ahead Without Spaces'!A1214='Data 1Q Ahead Without Spaces'!A1213,A1213,A1213+1)</f>
        <v>35</v>
      </c>
      <c r="B1214" s="2">
        <v>3.14</v>
      </c>
      <c r="C1214" s="2">
        <v>4.5199999999999996</v>
      </c>
      <c r="D1214" s="2">
        <v>4.4800000000000004</v>
      </c>
      <c r="E1214" s="2">
        <v>4.01</v>
      </c>
      <c r="F1214" s="2">
        <v>3.46</v>
      </c>
      <c r="G1214" s="2">
        <v>2.84</v>
      </c>
      <c r="H1214" s="2">
        <v>105</v>
      </c>
      <c r="I1214" s="2">
        <v>7.31</v>
      </c>
      <c r="J1214" s="2">
        <v>897.97</v>
      </c>
      <c r="K1214" s="2">
        <v>89.61</v>
      </c>
      <c r="L1214" s="4">
        <v>65.61</v>
      </c>
      <c r="M1214" s="7">
        <v>902.05</v>
      </c>
      <c r="N1214" s="4">
        <v>90.02</v>
      </c>
      <c r="O1214" s="4">
        <v>65.91</v>
      </c>
      <c r="P1214" s="4">
        <f>IF('Data 1Q Ahead Without Spaces'!T1214&lt;5,0,IF('Data 1Q Ahead Without Spaces'!T1214&lt;8,1,IF('Data 1Q Ahead Without Spaces'!T1214&lt;11,2,IF('Data 1Q Ahead Without Spaces'!T1214&lt;14,3,4))))</f>
        <v>3</v>
      </c>
      <c r="Q1214" s="7">
        <v>5345.2349999999997</v>
      </c>
      <c r="R1214" s="7">
        <f>VLOOKUP('Data 1Q Ahead Without Spaces'!W1214,Industry!$A$1:$B$9,2,FALSE)</f>
        <v>0</v>
      </c>
    </row>
    <row r="1215" spans="1:18" ht="37.5" customHeight="1" thickBot="1" x14ac:dyDescent="0.4">
      <c r="A1215" s="7">
        <f>IF('Data 1Q Ahead Without Spaces'!A1215='Data 1Q Ahead Without Spaces'!A1214,A1214,A1214+1)</f>
        <v>35</v>
      </c>
      <c r="B1215" s="2">
        <v>3.14</v>
      </c>
      <c r="C1215" s="2">
        <v>4.53</v>
      </c>
      <c r="D1215" s="2">
        <v>4.4800000000000004</v>
      </c>
      <c r="E1215" s="2">
        <v>4.04</v>
      </c>
      <c r="F1215" s="2">
        <v>3.28</v>
      </c>
      <c r="G1215" s="2">
        <v>2.84</v>
      </c>
      <c r="H1215" s="2">
        <v>103.6</v>
      </c>
      <c r="I1215" s="2">
        <v>6.25</v>
      </c>
      <c r="J1215" s="2">
        <v>1064.05</v>
      </c>
      <c r="K1215" s="2">
        <v>91.03</v>
      </c>
      <c r="L1215" s="4">
        <v>66.47</v>
      </c>
      <c r="M1215" s="7">
        <v>1068.8800000000001</v>
      </c>
      <c r="N1215" s="4">
        <v>91.44</v>
      </c>
      <c r="O1215" s="4">
        <v>66.77</v>
      </c>
      <c r="P1215" s="4">
        <f>IF('Data 1Q Ahead Without Spaces'!T1215&lt;5,0,IF('Data 1Q Ahead Without Spaces'!T1215&lt;8,1,IF('Data 1Q Ahead Without Spaces'!T1215&lt;11,2,IF('Data 1Q Ahead Without Spaces'!T1215&lt;14,3,4))))</f>
        <v>3</v>
      </c>
      <c r="Q1215" s="7">
        <v>5424.6639999999998</v>
      </c>
      <c r="R1215" s="7">
        <f>VLOOKUP('Data 1Q Ahead Without Spaces'!W1215,Industry!$A$1:$B$9,2,FALSE)</f>
        <v>0</v>
      </c>
    </row>
    <row r="1216" spans="1:18" ht="37.5" customHeight="1" thickBot="1" x14ac:dyDescent="0.4">
      <c r="A1216" s="7">
        <f>IF('Data 1Q Ahead Without Spaces'!A1216='Data 1Q Ahead Without Spaces'!A1215,A1215,A1215+1)</f>
        <v>35</v>
      </c>
      <c r="B1216" s="2">
        <v>3.18</v>
      </c>
      <c r="C1216" s="2">
        <v>4.62</v>
      </c>
      <c r="D1216" s="2">
        <v>4.53</v>
      </c>
      <c r="E1216" s="2">
        <v>3.83</v>
      </c>
      <c r="F1216" s="2">
        <v>2.98</v>
      </c>
      <c r="G1216" s="2">
        <v>2.63</v>
      </c>
      <c r="H1216" s="2">
        <v>103.3</v>
      </c>
      <c r="I1216" s="2">
        <v>6.71</v>
      </c>
      <c r="J1216" s="2">
        <v>993.6</v>
      </c>
      <c r="K1216" s="2">
        <v>90.48</v>
      </c>
      <c r="L1216" s="4">
        <v>66.64</v>
      </c>
      <c r="M1216" s="7">
        <v>998.09</v>
      </c>
      <c r="N1216" s="4">
        <v>90.89</v>
      </c>
      <c r="O1216" s="4">
        <v>66.94</v>
      </c>
      <c r="P1216" s="4">
        <f>IF('Data 1Q Ahead Without Spaces'!T1216&lt;5,0,IF('Data 1Q Ahead Without Spaces'!T1216&lt;8,1,IF('Data 1Q Ahead Without Spaces'!T1216&lt;11,2,IF('Data 1Q Ahead Without Spaces'!T1216&lt;14,3,4))))</f>
        <v>3</v>
      </c>
      <c r="Q1216" s="7">
        <v>4807.0360000000001</v>
      </c>
      <c r="R1216" s="7">
        <f>VLOOKUP('Data 1Q Ahead Without Spaces'!W1216,Industry!$A$1:$B$9,2,FALSE)</f>
        <v>0</v>
      </c>
    </row>
    <row r="1217" spans="1:18" ht="37.5" customHeight="1" thickBot="1" x14ac:dyDescent="0.4">
      <c r="A1217" s="7">
        <f>IF('Data 1Q Ahead Without Spaces'!A1217='Data 1Q Ahead Without Spaces'!A1216,A1216,A1216+1)</f>
        <v>35</v>
      </c>
      <c r="B1217" s="2">
        <v>3.1</v>
      </c>
      <c r="C1217" s="2">
        <v>4.6900000000000004</v>
      </c>
      <c r="D1217" s="2">
        <v>4.43</v>
      </c>
      <c r="E1217" s="2">
        <v>3.89</v>
      </c>
      <c r="F1217" s="2">
        <v>2.94</v>
      </c>
      <c r="G1217" s="2">
        <v>2.71</v>
      </c>
      <c r="H1217" s="2">
        <v>104.5</v>
      </c>
      <c r="I1217" s="2">
        <v>3.15</v>
      </c>
      <c r="J1217" s="2">
        <v>2123.7399999999998</v>
      </c>
      <c r="K1217" s="2">
        <v>95.09</v>
      </c>
      <c r="L1217" s="4">
        <v>66.900000000000006</v>
      </c>
      <c r="M1217" s="7">
        <v>2133.37</v>
      </c>
      <c r="N1217" s="4">
        <v>95.52</v>
      </c>
      <c r="O1217" s="4">
        <v>67.2</v>
      </c>
      <c r="P1217" s="4">
        <f>IF('Data 1Q Ahead Without Spaces'!T1217&lt;5,0,IF('Data 1Q Ahead Without Spaces'!T1217&lt;8,1,IF('Data 1Q Ahead Without Spaces'!T1217&lt;11,2,IF('Data 1Q Ahead Without Spaces'!T1217&lt;14,3,4))))</f>
        <v>3</v>
      </c>
      <c r="Q1217" s="7">
        <v>4042.48</v>
      </c>
      <c r="R1217" s="7">
        <f>VLOOKUP('Data 1Q Ahead Without Spaces'!W1217,Industry!$A$1:$B$9,2,FALSE)</f>
        <v>0</v>
      </c>
    </row>
    <row r="1218" spans="1:18" ht="37.5" customHeight="1" thickBot="1" x14ac:dyDescent="0.4">
      <c r="A1218" s="7">
        <f>IF('Data 1Q Ahead Without Spaces'!A1218='Data 1Q Ahead Without Spaces'!A1217,A1217,A1217+1)</f>
        <v>35</v>
      </c>
      <c r="B1218" s="2">
        <v>3.16</v>
      </c>
      <c r="C1218" s="2">
        <v>4.88</v>
      </c>
      <c r="D1218" s="2">
        <v>4.5999999999999996</v>
      </c>
      <c r="E1218" s="2">
        <v>3.86</v>
      </c>
      <c r="F1218" s="2">
        <v>3.21</v>
      </c>
      <c r="G1218" s="2">
        <v>2.5299999999999998</v>
      </c>
      <c r="H1218" s="2">
        <v>99.7</v>
      </c>
      <c r="I1218" s="2">
        <v>2.82</v>
      </c>
      <c r="J1218" s="2">
        <v>2399.2399999999998</v>
      </c>
      <c r="K1218" s="2">
        <v>95.58</v>
      </c>
      <c r="L1218" s="4">
        <v>67.739999999999995</v>
      </c>
      <c r="M1218" s="7">
        <v>2410.08</v>
      </c>
      <c r="N1218" s="4">
        <v>96.02</v>
      </c>
      <c r="O1218" s="4">
        <v>68.05</v>
      </c>
      <c r="P1218" s="4">
        <f>IF('Data 1Q Ahead Without Spaces'!T1218&lt;5,0,IF('Data 1Q Ahead Without Spaces'!T1218&lt;8,1,IF('Data 1Q Ahead Without Spaces'!T1218&lt;11,2,IF('Data 1Q Ahead Without Spaces'!T1218&lt;14,3,4))))</f>
        <v>3</v>
      </c>
      <c r="Q1218" s="7">
        <v>3532.6979999999999</v>
      </c>
      <c r="R1218" s="7">
        <f>VLOOKUP('Data 1Q Ahead Without Spaces'!W1218,Industry!$A$1:$B$9,2,FALSE)</f>
        <v>0</v>
      </c>
    </row>
    <row r="1219" spans="1:18" ht="46.5" customHeight="1" thickBot="1" x14ac:dyDescent="0.4">
      <c r="A1219" s="7">
        <f>IF('Data 1Q Ahead Without Spaces'!A1219='Data 1Q Ahead Without Spaces'!A1218,A1218,A1218+1)</f>
        <v>35</v>
      </c>
      <c r="B1219" s="2">
        <v>3.18</v>
      </c>
      <c r="C1219" s="2">
        <v>4.97</v>
      </c>
      <c r="D1219" s="2">
        <v>4.74</v>
      </c>
      <c r="E1219" s="2">
        <v>3.86</v>
      </c>
      <c r="F1219" s="2">
        <v>3.07</v>
      </c>
      <c r="G1219" s="2">
        <v>2.5</v>
      </c>
      <c r="H1219" s="2">
        <v>97.8</v>
      </c>
      <c r="I1219" s="2">
        <v>2.91</v>
      </c>
      <c r="J1219" s="2">
        <v>2297.6999999999998</v>
      </c>
      <c r="K1219" s="2">
        <v>95.4</v>
      </c>
      <c r="L1219" s="4">
        <v>66.78</v>
      </c>
      <c r="M1219" s="7">
        <v>2308.39</v>
      </c>
      <c r="N1219" s="4">
        <v>95.85</v>
      </c>
      <c r="O1219" s="4">
        <v>67.09</v>
      </c>
      <c r="P1219" s="4">
        <f>IF('Data 1Q Ahead Without Spaces'!T1219&lt;5,0,IF('Data 1Q Ahead Without Spaces'!T1219&lt;8,1,IF('Data 1Q Ahead Without Spaces'!T1219&lt;11,2,IF('Data 1Q Ahead Without Spaces'!T1219&lt;14,3,4))))</f>
        <v>3</v>
      </c>
      <c r="Q1219" s="7">
        <v>3650.8119999999999</v>
      </c>
      <c r="R1219" s="7">
        <f>VLOOKUP('Data 1Q Ahead Without Spaces'!W1219,Industry!$A$1:$B$9,2,FALSE)</f>
        <v>0</v>
      </c>
    </row>
    <row r="1220" spans="1:18" ht="46.5" customHeight="1" thickBot="1" x14ac:dyDescent="0.4">
      <c r="A1220" s="7">
        <f>IF('Data 1Q Ahead Without Spaces'!A1220='Data 1Q Ahead Without Spaces'!A1219,A1219,A1219+1)</f>
        <v>35</v>
      </c>
      <c r="B1220" s="2">
        <v>3.23</v>
      </c>
      <c r="C1220" s="2">
        <v>5.2</v>
      </c>
      <c r="D1220" s="2">
        <v>4.91</v>
      </c>
      <c r="E1220" s="2">
        <v>3.68</v>
      </c>
      <c r="F1220" s="2">
        <v>2.98</v>
      </c>
      <c r="G1220" s="2">
        <v>2.31</v>
      </c>
      <c r="H1220" s="2">
        <v>97.5</v>
      </c>
      <c r="I1220" s="2">
        <v>2.44</v>
      </c>
      <c r="J1220" s="2">
        <v>2739.2</v>
      </c>
      <c r="K1220" s="2">
        <v>96.05</v>
      </c>
      <c r="L1220" s="4">
        <v>66.930000000000007</v>
      </c>
      <c r="M1220" s="7">
        <v>2751.9</v>
      </c>
      <c r="N1220" s="4">
        <v>96.49</v>
      </c>
      <c r="O1220" s="4">
        <v>67.239999999999995</v>
      </c>
      <c r="P1220" s="4">
        <f>IF('Data 1Q Ahead Without Spaces'!T1220&lt;5,0,IF('Data 1Q Ahead Without Spaces'!T1220&lt;8,1,IF('Data 1Q Ahead Without Spaces'!T1220&lt;11,2,IF('Data 1Q Ahead Without Spaces'!T1220&lt;14,3,4))))</f>
        <v>3</v>
      </c>
      <c r="Q1220" s="7">
        <v>4408.576</v>
      </c>
      <c r="R1220" s="7">
        <f>VLOOKUP('Data 1Q Ahead Without Spaces'!W1220,Industry!$A$1:$B$9,2,FALSE)</f>
        <v>0</v>
      </c>
    </row>
    <row r="1221" spans="1:18" ht="46.5" customHeight="1" thickBot="1" x14ac:dyDescent="0.4">
      <c r="A1221" s="7">
        <f>IF('Data 1Q Ahead Without Spaces'!A1221='Data 1Q Ahead Without Spaces'!A1220,A1220,A1220+1)</f>
        <v>35</v>
      </c>
      <c r="B1221" s="2">
        <v>3.5</v>
      </c>
      <c r="C1221" s="2">
        <v>6.58</v>
      </c>
      <c r="D1221" s="2">
        <v>5.47</v>
      </c>
      <c r="E1221" s="2">
        <v>3.24</v>
      </c>
      <c r="F1221" s="2">
        <v>2.44</v>
      </c>
      <c r="G1221" s="2">
        <v>2.04</v>
      </c>
      <c r="H1221" s="2">
        <v>115.2</v>
      </c>
      <c r="I1221" s="2">
        <v>2.85</v>
      </c>
      <c r="J1221" s="2">
        <v>2405.6</v>
      </c>
      <c r="K1221" s="2">
        <v>95.66</v>
      </c>
      <c r="L1221" s="4">
        <v>68.569999999999993</v>
      </c>
      <c r="M1221" s="7">
        <v>2414.73</v>
      </c>
      <c r="N1221" s="4">
        <v>96.02</v>
      </c>
      <c r="O1221" s="4">
        <v>68.83</v>
      </c>
      <c r="P1221" s="4">
        <f>IF('Data 1Q Ahead Without Spaces'!T1221&lt;5,0,IF('Data 1Q Ahead Without Spaces'!T1221&lt;8,1,IF('Data 1Q Ahead Without Spaces'!T1221&lt;11,2,IF('Data 1Q Ahead Without Spaces'!T1221&lt;14,3,4))))</f>
        <v>3</v>
      </c>
      <c r="Q1221" s="7">
        <v>4800.4319999999998</v>
      </c>
      <c r="R1221" s="7">
        <f>VLOOKUP('Data 1Q Ahead Without Spaces'!W1221,Industry!$A$1:$B$9,2,FALSE)</f>
        <v>0</v>
      </c>
    </row>
    <row r="1222" spans="1:18" ht="46.5" customHeight="1" thickBot="1" x14ac:dyDescent="0.4">
      <c r="A1222" s="7">
        <f>IF('Data 1Q Ahead Without Spaces'!A1222='Data 1Q Ahead Without Spaces'!A1221,A1221,A1221+1)</f>
        <v>35</v>
      </c>
      <c r="B1222" s="2">
        <v>3.78</v>
      </c>
      <c r="C1222" s="2">
        <v>6.62</v>
      </c>
      <c r="D1222" s="2">
        <v>6.01</v>
      </c>
      <c r="E1222" s="2">
        <v>3.27</v>
      </c>
      <c r="F1222" s="2">
        <v>2.77</v>
      </c>
      <c r="G1222" s="2">
        <v>2.0099999999999998</v>
      </c>
      <c r="H1222" s="2">
        <v>123</v>
      </c>
      <c r="I1222" s="2">
        <v>4.32</v>
      </c>
      <c r="J1222" s="2">
        <v>1555.4</v>
      </c>
      <c r="K1222" s="2">
        <v>93.56</v>
      </c>
      <c r="L1222" s="4">
        <v>67.19</v>
      </c>
      <c r="M1222" s="7">
        <v>1562.42</v>
      </c>
      <c r="N1222" s="4">
        <v>93.98</v>
      </c>
      <c r="O1222" s="4">
        <v>67.489999999999995</v>
      </c>
      <c r="P1222" s="4">
        <f>IF('Data 1Q Ahead Without Spaces'!T1222&lt;5,0,IF('Data 1Q Ahead Without Spaces'!T1222&lt;8,1,IF('Data 1Q Ahead Without Spaces'!T1222&lt;11,2,IF('Data 1Q Ahead Without Spaces'!T1222&lt;14,3,4))))</f>
        <v>3</v>
      </c>
      <c r="Q1222" s="7">
        <v>4972.3739999999998</v>
      </c>
      <c r="R1222" s="7">
        <f>VLOOKUP('Data 1Q Ahead Without Spaces'!W1222,Industry!$A$1:$B$9,2,FALSE)</f>
        <v>0</v>
      </c>
    </row>
    <row r="1223" spans="1:18" ht="46.5" customHeight="1" thickBot="1" x14ac:dyDescent="0.4">
      <c r="A1223" s="7">
        <f>IF('Data 1Q Ahead Without Spaces'!A1223='Data 1Q Ahead Without Spaces'!A1222,A1222,A1222+1)</f>
        <v>35</v>
      </c>
      <c r="B1223" s="2">
        <v>4.2</v>
      </c>
      <c r="C1223" s="2">
        <v>6.86</v>
      </c>
      <c r="D1223" s="2">
        <v>6.8</v>
      </c>
      <c r="E1223" s="2">
        <v>3.41</v>
      </c>
      <c r="F1223" s="2">
        <v>2.6</v>
      </c>
      <c r="G1223" s="2">
        <v>2.06</v>
      </c>
      <c r="H1223" s="2">
        <v>123.6</v>
      </c>
      <c r="I1223" s="2">
        <v>6.36</v>
      </c>
      <c r="J1223" s="2">
        <v>1022.75</v>
      </c>
      <c r="K1223" s="2">
        <v>90.74</v>
      </c>
      <c r="L1223" s="4">
        <v>65.069999999999993</v>
      </c>
      <c r="M1223" s="7">
        <v>1027.1300000000001</v>
      </c>
      <c r="N1223" s="4">
        <v>91.13</v>
      </c>
      <c r="O1223" s="4">
        <v>65.349999999999994</v>
      </c>
      <c r="P1223" s="4">
        <f>IF('Data 1Q Ahead Without Spaces'!T1223&lt;5,0,IF('Data 1Q Ahead Without Spaces'!T1223&lt;8,1,IF('Data 1Q Ahead Without Spaces'!T1223&lt;11,2,IF('Data 1Q Ahead Without Spaces'!T1223&lt;14,3,4))))</f>
        <v>3</v>
      </c>
      <c r="Q1223" s="7">
        <v>5102.5919999999996</v>
      </c>
      <c r="R1223" s="7">
        <f>VLOOKUP('Data 1Q Ahead Without Spaces'!W1223,Industry!$A$1:$B$9,2,FALSE)</f>
        <v>0</v>
      </c>
    </row>
    <row r="1224" spans="1:18" ht="46.5" customHeight="1" thickBot="1" x14ac:dyDescent="0.4">
      <c r="A1224" s="7">
        <f>IF('Data 1Q Ahead Without Spaces'!A1224='Data 1Q Ahead Without Spaces'!A1223,A1223,A1223+1)</f>
        <v>35</v>
      </c>
      <c r="B1224" s="2">
        <v>3.96</v>
      </c>
      <c r="C1224" s="2">
        <v>6.65</v>
      </c>
      <c r="D1224" s="2">
        <v>6.49</v>
      </c>
      <c r="E1224" s="2">
        <v>3.4</v>
      </c>
      <c r="F1224" s="2">
        <v>2.5299999999999998</v>
      </c>
      <c r="G1224" s="2">
        <v>2.04</v>
      </c>
      <c r="H1224" s="2">
        <v>132.30000000000001</v>
      </c>
      <c r="I1224" s="2">
        <v>6.07</v>
      </c>
      <c r="J1224" s="2">
        <v>1065.29</v>
      </c>
      <c r="K1224" s="2">
        <v>89.78</v>
      </c>
      <c r="L1224" s="4">
        <v>64.7</v>
      </c>
      <c r="M1224" s="7">
        <v>1086.5</v>
      </c>
      <c r="N1224" s="4">
        <v>91.57</v>
      </c>
      <c r="O1224" s="4">
        <v>65.989999999999995</v>
      </c>
      <c r="P1224" s="4">
        <f>IF('Data 1Q Ahead Without Spaces'!T1224&lt;5,0,IF('Data 1Q Ahead Without Spaces'!T1224&lt;8,1,IF('Data 1Q Ahead Without Spaces'!T1224&lt;11,2,IF('Data 1Q Ahead Without Spaces'!T1224&lt;14,3,4))))</f>
        <v>3</v>
      </c>
      <c r="Q1224" s="7">
        <v>5943.4637000000002</v>
      </c>
      <c r="R1224" s="7">
        <f>VLOOKUP('Data 1Q Ahead Without Spaces'!W1224,Industry!$A$1:$B$9,2,FALSE)</f>
        <v>0</v>
      </c>
    </row>
    <row r="1225" spans="1:18" ht="46.5" customHeight="1" thickBot="1" x14ac:dyDescent="0.4">
      <c r="A1225" s="7">
        <f>IF('Data 1Q Ahead Without Spaces'!A1225='Data 1Q Ahead Without Spaces'!A1224,A1224,A1224+1)</f>
        <v>35</v>
      </c>
      <c r="B1225" s="2">
        <v>4.29</v>
      </c>
      <c r="C1225" s="2">
        <v>7.29</v>
      </c>
      <c r="D1225" s="2">
        <v>7.25</v>
      </c>
      <c r="E1225" s="2">
        <v>2.97</v>
      </c>
      <c r="F1225" s="2">
        <v>1.98</v>
      </c>
      <c r="G1225" s="2">
        <v>1.63</v>
      </c>
      <c r="H1225" s="2">
        <v>142.80000000000001</v>
      </c>
      <c r="I1225" s="2">
        <v>7.35</v>
      </c>
      <c r="J1225" s="2">
        <v>864.81</v>
      </c>
      <c r="K1225" s="2">
        <v>88.11</v>
      </c>
      <c r="L1225" s="4">
        <v>63.58</v>
      </c>
      <c r="M1225" s="7">
        <v>881.56</v>
      </c>
      <c r="N1225" s="4">
        <v>89.81</v>
      </c>
      <c r="O1225" s="4">
        <v>64.81</v>
      </c>
      <c r="P1225" s="4">
        <f>IF('Data 1Q Ahead Without Spaces'!T1225&lt;5,0,IF('Data 1Q Ahead Without Spaces'!T1225&lt;8,1,IF('Data 1Q Ahead Without Spaces'!T1225&lt;11,2,IF('Data 1Q Ahead Without Spaces'!T1225&lt;14,3,4))))</f>
        <v>3</v>
      </c>
      <c r="Q1225" s="7">
        <v>7029.942</v>
      </c>
      <c r="R1225" s="7">
        <f>VLOOKUP('Data 1Q Ahead Without Spaces'!W1225,Industry!$A$1:$B$9,2,FALSE)</f>
        <v>0</v>
      </c>
    </row>
    <row r="1226" spans="1:18" ht="46.5" customHeight="1" thickBot="1" x14ac:dyDescent="0.4">
      <c r="A1226" s="7">
        <f>IF('Data 1Q Ahead Without Spaces'!A1226='Data 1Q Ahead Without Spaces'!A1225,A1225,A1225+1)</f>
        <v>35</v>
      </c>
      <c r="B1226" s="2">
        <v>4.12</v>
      </c>
      <c r="C1226" s="2">
        <v>7.07</v>
      </c>
      <c r="D1226" s="2">
        <v>7.04</v>
      </c>
      <c r="E1226" s="2">
        <v>3.39</v>
      </c>
      <c r="F1226" s="2">
        <v>2.2999999999999998</v>
      </c>
      <c r="G1226" s="2">
        <v>1.99</v>
      </c>
      <c r="H1226" s="2">
        <v>146.5</v>
      </c>
      <c r="I1226" s="2">
        <v>7.1</v>
      </c>
      <c r="J1226" s="2">
        <v>905.23</v>
      </c>
      <c r="K1226" s="2">
        <v>88.54</v>
      </c>
      <c r="L1226" s="4">
        <v>64.23</v>
      </c>
      <c r="M1226" s="7">
        <v>922.34</v>
      </c>
      <c r="N1226" s="4">
        <v>90.22</v>
      </c>
      <c r="O1226" s="4">
        <v>65.44</v>
      </c>
      <c r="P1226" s="4">
        <f>IF('Data 1Q Ahead Without Spaces'!T1226&lt;5,0,IF('Data 1Q Ahead Without Spaces'!T1226&lt;8,1,IF('Data 1Q Ahead Without Spaces'!T1226&lt;11,2,IF('Data 1Q Ahead Without Spaces'!T1226&lt;14,3,4))))</f>
        <v>3</v>
      </c>
      <c r="Q1226" s="7">
        <v>6568.8</v>
      </c>
      <c r="R1226" s="7">
        <f>VLOOKUP('Data 1Q Ahead Without Spaces'!W1226,Industry!$A$1:$B$9,2,FALSE)</f>
        <v>0</v>
      </c>
    </row>
    <row r="1227" spans="1:18" ht="46.5" customHeight="1" thickBot="1" x14ac:dyDescent="0.4">
      <c r="A1227" s="7">
        <f>IF('Data 1Q Ahead Without Spaces'!A1227='Data 1Q Ahead Without Spaces'!A1226,A1226,A1226+1)</f>
        <v>35</v>
      </c>
      <c r="B1227" s="2">
        <v>3.92</v>
      </c>
      <c r="C1227" s="2">
        <v>6.73</v>
      </c>
      <c r="D1227" s="2">
        <v>6.69</v>
      </c>
      <c r="E1227" s="2">
        <v>3.63</v>
      </c>
      <c r="F1227" s="2">
        <v>2.35</v>
      </c>
      <c r="G1227" s="2">
        <v>2.19</v>
      </c>
      <c r="H1227" s="2">
        <v>136.4</v>
      </c>
      <c r="I1227" s="2">
        <v>7.06</v>
      </c>
      <c r="J1227" s="2">
        <v>902.61</v>
      </c>
      <c r="K1227" s="2">
        <v>88.45</v>
      </c>
      <c r="L1227" s="4">
        <v>63.77</v>
      </c>
      <c r="M1227" s="7">
        <v>920.44</v>
      </c>
      <c r="N1227" s="4">
        <v>90.2</v>
      </c>
      <c r="O1227" s="4">
        <v>65.03</v>
      </c>
      <c r="P1227" s="4">
        <f>IF('Data 1Q Ahead Without Spaces'!T1227&lt;5,0,IF('Data 1Q Ahead Without Spaces'!T1227&lt;8,1,IF('Data 1Q Ahead Without Spaces'!T1227&lt;11,2,IF('Data 1Q Ahead Without Spaces'!T1227&lt;14,3,4))))</f>
        <v>3</v>
      </c>
      <c r="Q1227" s="7">
        <v>6609.6</v>
      </c>
      <c r="R1227" s="7">
        <f>VLOOKUP('Data 1Q Ahead Without Spaces'!W1227,Industry!$A$1:$B$9,2,FALSE)</f>
        <v>0</v>
      </c>
    </row>
    <row r="1228" spans="1:18" ht="46.5" customHeight="1" thickBot="1" x14ac:dyDescent="0.4">
      <c r="A1228" s="7">
        <f>IF('Data 1Q Ahead Without Spaces'!A1228='Data 1Q Ahead Without Spaces'!A1227,A1227,A1227+1)</f>
        <v>35</v>
      </c>
      <c r="B1228" s="2">
        <v>3.85</v>
      </c>
      <c r="C1228" s="2">
        <v>6.67</v>
      </c>
      <c r="D1228" s="2">
        <v>6.64</v>
      </c>
      <c r="E1228" s="2">
        <v>3.58</v>
      </c>
      <c r="F1228" s="2">
        <v>2.23</v>
      </c>
      <c r="G1228" s="2">
        <v>2.0699999999999998</v>
      </c>
      <c r="H1228" s="2">
        <v>134.19999999999999</v>
      </c>
      <c r="I1228" s="2">
        <v>7.2</v>
      </c>
      <c r="J1228" s="2">
        <v>887.02</v>
      </c>
      <c r="K1228" s="2">
        <v>89.38</v>
      </c>
      <c r="L1228" s="4">
        <v>63.9</v>
      </c>
      <c r="M1228" s="7">
        <v>892.46</v>
      </c>
      <c r="N1228" s="4">
        <v>89.92</v>
      </c>
      <c r="O1228" s="4">
        <v>64.290000000000006</v>
      </c>
      <c r="P1228" s="4">
        <f>IF('Data 1Q Ahead Without Spaces'!T1228&lt;5,0,IF('Data 1Q Ahead Without Spaces'!T1228&lt;8,1,IF('Data 1Q Ahead Without Spaces'!T1228&lt;11,2,IF('Data 1Q Ahead Without Spaces'!T1228&lt;14,3,4))))</f>
        <v>3</v>
      </c>
      <c r="Q1228" s="7">
        <v>6009.07</v>
      </c>
      <c r="R1228" s="7">
        <f>VLOOKUP('Data 1Q Ahead Without Spaces'!W1228,Industry!$A$1:$B$9,2,FALSE)</f>
        <v>0</v>
      </c>
    </row>
    <row r="1229" spans="1:18" ht="46.5" customHeight="1" thickBot="1" x14ac:dyDescent="0.4">
      <c r="A1229" s="7">
        <f>IF('Data 1Q Ahead Without Spaces'!A1229='Data 1Q Ahead Without Spaces'!A1228,A1228,A1228+1)</f>
        <v>35</v>
      </c>
      <c r="B1229" s="2">
        <v>4.93</v>
      </c>
      <c r="C1229" s="2">
        <v>9.5</v>
      </c>
      <c r="D1229" s="2">
        <v>9.26</v>
      </c>
      <c r="E1229" s="2">
        <v>2.39</v>
      </c>
      <c r="F1229" s="2">
        <v>0.98</v>
      </c>
      <c r="G1229" s="2">
        <v>0.68</v>
      </c>
      <c r="H1229" s="2">
        <v>141.19999999999999</v>
      </c>
      <c r="I1229" s="2">
        <v>10.39</v>
      </c>
      <c r="J1229" s="2">
        <v>597.65</v>
      </c>
      <c r="K1229" s="2">
        <v>83.95</v>
      </c>
      <c r="L1229" s="4">
        <v>62.09</v>
      </c>
      <c r="M1229" s="7">
        <v>611.94000000000005</v>
      </c>
      <c r="N1229" s="4">
        <v>85.95</v>
      </c>
      <c r="O1229" s="4">
        <v>63.58</v>
      </c>
      <c r="P1229" s="4">
        <f>IF('Data 1Q Ahead Without Spaces'!T1229&lt;5,0,IF('Data 1Q Ahead Without Spaces'!T1229&lt;8,1,IF('Data 1Q Ahead Without Spaces'!T1229&lt;11,2,IF('Data 1Q Ahead Without Spaces'!T1229&lt;14,3,4))))</f>
        <v>3</v>
      </c>
      <c r="Q1229" s="7">
        <v>6883.1620000000003</v>
      </c>
      <c r="R1229" s="7">
        <f>VLOOKUP('Data 1Q Ahead Without Spaces'!W1229,Industry!$A$1:$B$9,2,FALSE)</f>
        <v>0</v>
      </c>
    </row>
    <row r="1230" spans="1:18" ht="46.5" customHeight="1" thickBot="1" x14ac:dyDescent="0.4">
      <c r="A1230" s="7">
        <f>IF('Data 1Q Ahead Without Spaces'!A1230='Data 1Q Ahead Without Spaces'!A1229,A1229,A1229+1)</f>
        <v>35</v>
      </c>
      <c r="B1230" s="2">
        <v>4.7</v>
      </c>
      <c r="C1230" s="2">
        <v>9.65</v>
      </c>
      <c r="D1230" s="2">
        <v>9.58</v>
      </c>
      <c r="E1230" s="2">
        <v>3.56</v>
      </c>
      <c r="F1230" s="2">
        <v>2.1</v>
      </c>
      <c r="G1230" s="2">
        <v>1.57</v>
      </c>
      <c r="H1230" s="2">
        <v>156.5</v>
      </c>
      <c r="I1230" s="2">
        <v>10.210000000000001</v>
      </c>
      <c r="J1230" s="2">
        <v>616.23</v>
      </c>
      <c r="K1230" s="2">
        <v>85.48</v>
      </c>
      <c r="L1230" s="4">
        <v>62.92</v>
      </c>
      <c r="M1230" s="7">
        <v>620.86</v>
      </c>
      <c r="N1230" s="4">
        <v>86.13</v>
      </c>
      <c r="O1230" s="4">
        <v>63.4</v>
      </c>
      <c r="P1230" s="4">
        <f>IF('Data 1Q Ahead Without Spaces'!T1230&lt;5,0,IF('Data 1Q Ahead Without Spaces'!T1230&lt;8,1,IF('Data 1Q Ahead Without Spaces'!T1230&lt;11,2,IF('Data 1Q Ahead Without Spaces'!T1230&lt;14,3,4))))</f>
        <v>3</v>
      </c>
      <c r="Q1230" s="7">
        <v>6886.0514999999996</v>
      </c>
      <c r="R1230" s="7">
        <f>VLOOKUP('Data 1Q Ahead Without Spaces'!W1230,Industry!$A$1:$B$9,2,FALSE)</f>
        <v>0</v>
      </c>
    </row>
    <row r="1231" spans="1:18" ht="46.5" customHeight="1" thickBot="1" x14ac:dyDescent="0.4">
      <c r="A1231" s="7">
        <f>IF('Data 1Q Ahead Without Spaces'!A1231='Data 1Q Ahead Without Spaces'!A1230,A1230,A1230+1)</f>
        <v>35</v>
      </c>
      <c r="B1231" s="2">
        <v>4.57</v>
      </c>
      <c r="C1231" s="2">
        <v>10.39</v>
      </c>
      <c r="D1231" s="2">
        <v>10.35</v>
      </c>
      <c r="E1231" s="2">
        <v>3.61</v>
      </c>
      <c r="F1231" s="2">
        <v>1.78</v>
      </c>
      <c r="G1231" s="2">
        <v>1.52</v>
      </c>
      <c r="H1231" s="2">
        <v>153.5</v>
      </c>
      <c r="I1231" s="2">
        <v>9.6</v>
      </c>
      <c r="J1231" s="2">
        <v>657.57</v>
      </c>
      <c r="K1231" s="2">
        <v>86.24</v>
      </c>
      <c r="L1231" s="4">
        <v>63.14</v>
      </c>
      <c r="M1231" s="7">
        <v>662.49</v>
      </c>
      <c r="N1231" s="4">
        <v>86.89</v>
      </c>
      <c r="O1231" s="4">
        <v>63.62</v>
      </c>
      <c r="P1231" s="4">
        <f>IF('Data 1Q Ahead Without Spaces'!T1231&lt;5,0,IF('Data 1Q Ahead Without Spaces'!T1231&lt;8,1,IF('Data 1Q Ahead Without Spaces'!T1231&lt;11,2,IF('Data 1Q Ahead Without Spaces'!T1231&lt;14,3,4))))</f>
        <v>3</v>
      </c>
      <c r="Q1231" s="7">
        <v>5681.0460000000003</v>
      </c>
      <c r="R1231" s="7">
        <f>VLOOKUP('Data 1Q Ahead Without Spaces'!W1231,Industry!$A$1:$B$9,2,FALSE)</f>
        <v>0</v>
      </c>
    </row>
    <row r="1232" spans="1:18" ht="46.5" customHeight="1" thickBot="1" x14ac:dyDescent="0.4">
      <c r="A1232" s="7">
        <f>IF('Data 1Q Ahead Without Spaces'!A1232='Data 1Q Ahead Without Spaces'!A1231,A1231,A1231+1)</f>
        <v>35</v>
      </c>
      <c r="B1232" s="2">
        <v>4.43</v>
      </c>
      <c r="C1232" s="2">
        <v>11.13</v>
      </c>
      <c r="D1232" s="2">
        <v>10.98</v>
      </c>
      <c r="E1232" s="2">
        <v>3.62</v>
      </c>
      <c r="F1232" s="2">
        <v>1.57</v>
      </c>
      <c r="G1232" s="2">
        <v>1.52</v>
      </c>
      <c r="H1232" s="2">
        <v>155.4</v>
      </c>
      <c r="I1232" s="2">
        <v>8.8699999999999992</v>
      </c>
      <c r="J1232" s="2">
        <v>630.59</v>
      </c>
      <c r="K1232" s="2">
        <v>76.38</v>
      </c>
      <c r="L1232" s="4">
        <v>55.95</v>
      </c>
      <c r="M1232" s="7">
        <v>725.6</v>
      </c>
      <c r="N1232" s="4">
        <v>87.89</v>
      </c>
      <c r="O1232" s="4">
        <v>64.38</v>
      </c>
      <c r="P1232" s="4">
        <f>IF('Data 1Q Ahead Without Spaces'!T1232&lt;5,0,IF('Data 1Q Ahead Without Spaces'!T1232&lt;8,1,IF('Data 1Q Ahead Without Spaces'!T1232&lt;11,2,IF('Data 1Q Ahead Without Spaces'!T1232&lt;14,3,4))))</f>
        <v>3</v>
      </c>
      <c r="Q1232" s="7">
        <v>5933.9290000000001</v>
      </c>
      <c r="R1232" s="7">
        <f>VLOOKUP('Data 1Q Ahead Without Spaces'!W1232,Industry!$A$1:$B$9,2,FALSE)</f>
        <v>0</v>
      </c>
    </row>
    <row r="1233" spans="1:18" ht="46.5" customHeight="1" thickBot="1" x14ac:dyDescent="0.4">
      <c r="A1233" s="7">
        <f>IF('Data 1Q Ahead Without Spaces'!A1233='Data 1Q Ahead Without Spaces'!A1232,A1232,A1232+1)</f>
        <v>35</v>
      </c>
      <c r="B1233" s="2">
        <v>4.04</v>
      </c>
      <c r="C1233" s="2">
        <v>10.11</v>
      </c>
      <c r="D1233" s="2">
        <v>9.9600000000000009</v>
      </c>
      <c r="E1233" s="2">
        <v>3.2</v>
      </c>
      <c r="F1233" s="2">
        <v>1.32</v>
      </c>
      <c r="G1233" s="2">
        <v>1.07</v>
      </c>
      <c r="H1233" s="2">
        <v>159.69999999999999</v>
      </c>
      <c r="I1233" s="2">
        <v>7.9</v>
      </c>
      <c r="J1233" s="2">
        <v>733.15</v>
      </c>
      <c r="K1233" s="2">
        <v>80.430000000000007</v>
      </c>
      <c r="L1233" s="4">
        <v>57.93</v>
      </c>
      <c r="M1233" s="7">
        <v>811.53</v>
      </c>
      <c r="N1233" s="4">
        <v>89.03</v>
      </c>
      <c r="O1233" s="4">
        <v>64.12</v>
      </c>
      <c r="P1233" s="4">
        <f>IF('Data 1Q Ahead Without Spaces'!T1233&lt;5,0,IF('Data 1Q Ahead Without Spaces'!T1233&lt;8,1,IF('Data 1Q Ahead Without Spaces'!T1233&lt;11,2,IF('Data 1Q Ahead Without Spaces'!T1233&lt;14,3,4))))</f>
        <v>3</v>
      </c>
      <c r="Q1233" s="7">
        <v>4870.2960000000003</v>
      </c>
      <c r="R1233" s="7">
        <f>VLOOKUP('Data 1Q Ahead Without Spaces'!W1233,Industry!$A$1:$B$9,2,FALSE)</f>
        <v>0</v>
      </c>
    </row>
    <row r="1234" spans="1:18" ht="46.5" customHeight="1" thickBot="1" x14ac:dyDescent="0.4">
      <c r="A1234" s="7">
        <f>IF('Data 1Q Ahead Without Spaces'!A1234='Data 1Q Ahead Without Spaces'!A1233,A1233,A1233+1)</f>
        <v>35</v>
      </c>
      <c r="B1234" s="2">
        <v>4.08</v>
      </c>
      <c r="C1234" s="2">
        <v>10.26</v>
      </c>
      <c r="D1234" s="2">
        <v>10.199999999999999</v>
      </c>
      <c r="E1234" s="2">
        <v>3.35</v>
      </c>
      <c r="F1234" s="2">
        <v>1.89</v>
      </c>
      <c r="G1234" s="2">
        <v>1.4</v>
      </c>
      <c r="H1234" s="2">
        <v>168.9</v>
      </c>
      <c r="I1234" s="2">
        <v>7.46</v>
      </c>
      <c r="J1234" s="2">
        <v>791.94</v>
      </c>
      <c r="K1234" s="2">
        <v>80.92</v>
      </c>
      <c r="L1234" s="4">
        <v>59.09</v>
      </c>
      <c r="M1234" s="7">
        <v>878.67</v>
      </c>
      <c r="N1234" s="4">
        <v>89.78</v>
      </c>
      <c r="O1234" s="4">
        <v>65.56</v>
      </c>
      <c r="P1234" s="4">
        <f>IF('Data 1Q Ahead Without Spaces'!T1234&lt;5,0,IF('Data 1Q Ahead Without Spaces'!T1234&lt;8,1,IF('Data 1Q Ahead Without Spaces'!T1234&lt;11,2,IF('Data 1Q Ahead Without Spaces'!T1234&lt;14,3,4))))</f>
        <v>4</v>
      </c>
      <c r="Q1234" s="7">
        <v>4700.1109999999999</v>
      </c>
      <c r="R1234" s="7">
        <f>VLOOKUP('Data 1Q Ahead Without Spaces'!W1234,Industry!$A$1:$B$9,2,FALSE)</f>
        <v>0</v>
      </c>
    </row>
    <row r="1235" spans="1:18" ht="46.5" customHeight="1" thickBot="1" x14ac:dyDescent="0.4">
      <c r="A1235" s="7">
        <f>IF('Data 1Q Ahead Without Spaces'!A1235='Data 1Q Ahead Without Spaces'!A1234,A1234,A1234+1)</f>
        <v>35</v>
      </c>
      <c r="B1235" s="2">
        <v>4.03</v>
      </c>
      <c r="C1235" s="2">
        <v>10.27</v>
      </c>
      <c r="D1235" s="2">
        <v>10.18</v>
      </c>
      <c r="E1235" s="2">
        <v>3.45</v>
      </c>
      <c r="F1235" s="2">
        <v>2.0099999999999998</v>
      </c>
      <c r="G1235" s="2">
        <v>1.4</v>
      </c>
      <c r="H1235" s="2">
        <v>162</v>
      </c>
      <c r="I1235" s="2">
        <v>6.94</v>
      </c>
      <c r="J1235" s="2">
        <v>937.31</v>
      </c>
      <c r="K1235" s="2">
        <v>89.66</v>
      </c>
      <c r="L1235" s="4">
        <v>65.02</v>
      </c>
      <c r="M1235" s="7">
        <v>945.43</v>
      </c>
      <c r="N1235" s="4">
        <v>90.43</v>
      </c>
      <c r="O1235" s="4">
        <v>65.58</v>
      </c>
      <c r="P1235" s="4">
        <f>IF('Data 1Q Ahead Without Spaces'!T1235&lt;5,0,IF('Data 1Q Ahead Without Spaces'!T1235&lt;8,1,IF('Data 1Q Ahead Without Spaces'!T1235&lt;11,2,IF('Data 1Q Ahead Without Spaces'!T1235&lt;14,3,4))))</f>
        <v>4</v>
      </c>
      <c r="Q1235" s="7">
        <v>4570.4880000000003</v>
      </c>
      <c r="R1235" s="7">
        <f>VLOOKUP('Data 1Q Ahead Without Spaces'!W1235,Industry!$A$1:$B$9,2,FALSE)</f>
        <v>0</v>
      </c>
    </row>
    <row r="1236" spans="1:18" ht="46.5" customHeight="1" thickBot="1" x14ac:dyDescent="0.4">
      <c r="A1236" s="7">
        <f>IF('Data 1Q Ahead Without Spaces'!A1236='Data 1Q Ahead Without Spaces'!A1235,A1235,A1235+1)</f>
        <v>35</v>
      </c>
      <c r="B1236" s="2">
        <v>4</v>
      </c>
      <c r="C1236" s="2">
        <v>10.36</v>
      </c>
      <c r="D1236" s="2">
        <v>10.28</v>
      </c>
      <c r="E1236" s="2">
        <v>3.75</v>
      </c>
      <c r="F1236" s="2">
        <v>2.38</v>
      </c>
      <c r="G1236" s="2">
        <v>1.48</v>
      </c>
      <c r="H1236" s="2">
        <v>148.80000000000001</v>
      </c>
      <c r="I1236" s="2">
        <v>6.34</v>
      </c>
      <c r="J1236" s="2">
        <v>1024.8900000000001</v>
      </c>
      <c r="K1236" s="2">
        <v>90.3</v>
      </c>
      <c r="L1236" s="4">
        <v>64.959999999999994</v>
      </c>
      <c r="M1236" s="7">
        <v>1034.96</v>
      </c>
      <c r="N1236" s="4">
        <v>91.19</v>
      </c>
      <c r="O1236" s="4">
        <v>65.599999999999994</v>
      </c>
      <c r="P1236" s="4">
        <f>IF('Data 1Q Ahead Without Spaces'!T1236&lt;5,0,IF('Data 1Q Ahead Without Spaces'!T1236&lt;8,1,IF('Data 1Q Ahead Without Spaces'!T1236&lt;11,2,IF('Data 1Q Ahead Without Spaces'!T1236&lt;14,3,4))))</f>
        <v>4</v>
      </c>
      <c r="Q1236" s="7">
        <v>4762.8389999999999</v>
      </c>
      <c r="R1236" s="7">
        <f>VLOOKUP('Data 1Q Ahead Without Spaces'!W1236,Industry!$A$1:$B$9,2,FALSE)</f>
        <v>0</v>
      </c>
    </row>
    <row r="1237" spans="1:18" ht="46.5" customHeight="1" thickBot="1" x14ac:dyDescent="0.4">
      <c r="A1237" s="7">
        <f>IF('Data 1Q Ahead Without Spaces'!A1237='Data 1Q Ahead Without Spaces'!A1236,A1236,A1236+1)</f>
        <v>35</v>
      </c>
      <c r="B1237" s="2">
        <v>3.68</v>
      </c>
      <c r="C1237" s="2">
        <v>8.6300000000000008</v>
      </c>
      <c r="D1237" s="2">
        <v>8.58</v>
      </c>
      <c r="E1237" s="2">
        <v>4.51</v>
      </c>
      <c r="F1237" s="2">
        <v>3.26</v>
      </c>
      <c r="G1237" s="2">
        <v>2.21</v>
      </c>
      <c r="H1237" s="2">
        <v>148</v>
      </c>
      <c r="I1237" s="2">
        <v>6.25</v>
      </c>
      <c r="J1237" s="2">
        <v>1026.21</v>
      </c>
      <c r="K1237" s="2">
        <v>90.31</v>
      </c>
      <c r="L1237" s="4">
        <v>64.13</v>
      </c>
      <c r="M1237" s="7">
        <v>1036.32</v>
      </c>
      <c r="N1237" s="4">
        <v>91.2</v>
      </c>
      <c r="O1237" s="4">
        <v>64.760000000000005</v>
      </c>
      <c r="P1237" s="4">
        <f>IF('Data 1Q Ahead Without Spaces'!T1237&lt;5,0,IF('Data 1Q Ahead Without Spaces'!T1237&lt;8,1,IF('Data 1Q Ahead Without Spaces'!T1237&lt;11,2,IF('Data 1Q Ahead Without Spaces'!T1237&lt;14,3,4))))</f>
        <v>4</v>
      </c>
      <c r="Q1237" s="7">
        <v>4757.6760000000004</v>
      </c>
      <c r="R1237" s="7">
        <f>VLOOKUP('Data 1Q Ahead Without Spaces'!W1237,Industry!$A$1:$B$9,2,FALSE)</f>
        <v>0</v>
      </c>
    </row>
    <row r="1238" spans="1:18" ht="46.5" customHeight="1" thickBot="1" x14ac:dyDescent="0.4">
      <c r="A1238" s="7">
        <f>IF('Data 1Q Ahead Without Spaces'!A1238='Data 1Q Ahead Without Spaces'!A1237,A1237,A1237+1)</f>
        <v>35</v>
      </c>
      <c r="B1238" s="2">
        <v>3.77</v>
      </c>
      <c r="C1238" s="2">
        <v>9.25</v>
      </c>
      <c r="D1238" s="2">
        <v>9.18</v>
      </c>
      <c r="E1238" s="2">
        <v>3.57</v>
      </c>
      <c r="F1238" s="2">
        <v>2.4700000000000002</v>
      </c>
      <c r="G1238" s="2">
        <v>1.18</v>
      </c>
      <c r="H1238" s="2">
        <v>141.9</v>
      </c>
      <c r="I1238" s="2">
        <v>5.46</v>
      </c>
      <c r="J1238" s="2">
        <v>1192.42</v>
      </c>
      <c r="K1238" s="2">
        <v>91.39</v>
      </c>
      <c r="L1238" s="4">
        <v>65.09</v>
      </c>
      <c r="M1238" s="7">
        <v>1204.69</v>
      </c>
      <c r="N1238" s="4">
        <v>92.34</v>
      </c>
      <c r="O1238" s="4">
        <v>65.760000000000005</v>
      </c>
      <c r="P1238" s="4">
        <f>IF('Data 1Q Ahead Without Spaces'!T1238&lt;5,0,IF('Data 1Q Ahead Without Spaces'!T1238&lt;8,1,IF('Data 1Q Ahead Without Spaces'!T1238&lt;11,2,IF('Data 1Q Ahead Without Spaces'!T1238&lt;14,3,4))))</f>
        <v>4</v>
      </c>
      <c r="Q1238" s="7">
        <v>4966.2479999999996</v>
      </c>
      <c r="R1238" s="7">
        <f>VLOOKUP('Data 1Q Ahead Without Spaces'!W1238,Industry!$A$1:$B$9,2,FALSE)</f>
        <v>0</v>
      </c>
    </row>
    <row r="1239" spans="1:18" ht="46.5" customHeight="1" thickBot="1" x14ac:dyDescent="0.4">
      <c r="A1239" s="7">
        <f>IF('Data 1Q Ahead Without Spaces'!A1239='Data 1Q Ahead Without Spaces'!A1238,A1238,A1238+1)</f>
        <v>35</v>
      </c>
      <c r="B1239" s="2">
        <v>3.85</v>
      </c>
      <c r="C1239" s="2">
        <v>9.86</v>
      </c>
      <c r="D1239" s="2">
        <v>9.8000000000000007</v>
      </c>
      <c r="E1239" s="2">
        <v>3.59</v>
      </c>
      <c r="F1239" s="2">
        <v>2.13</v>
      </c>
      <c r="G1239" s="2">
        <v>1.17</v>
      </c>
      <c r="H1239" s="2">
        <v>142.5</v>
      </c>
      <c r="I1239" s="2">
        <v>4.54</v>
      </c>
      <c r="J1239" s="2">
        <v>1455.96</v>
      </c>
      <c r="K1239" s="2">
        <v>92.64</v>
      </c>
      <c r="L1239" s="4">
        <v>66.17</v>
      </c>
      <c r="M1239" s="7">
        <v>1471.64</v>
      </c>
      <c r="N1239" s="4">
        <v>93.64</v>
      </c>
      <c r="O1239" s="4">
        <v>66.89</v>
      </c>
      <c r="P1239" s="4">
        <f>IF('Data 1Q Ahead Without Spaces'!T1239&lt;5,0,IF('Data 1Q Ahead Without Spaces'!T1239&lt;8,1,IF('Data 1Q Ahead Without Spaces'!T1239&lt;11,2,IF('Data 1Q Ahead Without Spaces'!T1239&lt;14,3,4))))</f>
        <v>4</v>
      </c>
      <c r="Q1239" s="7">
        <v>6002.8919999999998</v>
      </c>
      <c r="R1239" s="7">
        <f>VLOOKUP('Data 1Q Ahead Without Spaces'!W1239,Industry!$A$1:$B$9,2,FALSE)</f>
        <v>0</v>
      </c>
    </row>
    <row r="1240" spans="1:18" ht="46.5" customHeight="1" thickBot="1" x14ac:dyDescent="0.4">
      <c r="A1240" s="7">
        <f>IF('Data 1Q Ahead Without Spaces'!A1240='Data 1Q Ahead Without Spaces'!A1239,A1239,A1239+1)</f>
        <v>35</v>
      </c>
      <c r="B1240" s="2">
        <v>3.92</v>
      </c>
      <c r="C1240" s="2">
        <v>10.65</v>
      </c>
      <c r="D1240" s="2">
        <v>10.52</v>
      </c>
      <c r="E1240" s="2">
        <v>3.49</v>
      </c>
      <c r="F1240" s="2">
        <v>2.12</v>
      </c>
      <c r="G1240" s="2">
        <v>1.06</v>
      </c>
      <c r="H1240" s="2">
        <v>143.4</v>
      </c>
      <c r="I1240" s="2">
        <v>3.58</v>
      </c>
      <c r="J1240" s="2">
        <v>1867.2</v>
      </c>
      <c r="K1240" s="2">
        <v>93.95</v>
      </c>
      <c r="L1240" s="4">
        <v>66.78</v>
      </c>
      <c r="M1240" s="7">
        <v>1887.36</v>
      </c>
      <c r="N1240" s="4">
        <v>94.97</v>
      </c>
      <c r="O1240" s="4">
        <v>67.5</v>
      </c>
      <c r="P1240" s="4">
        <f>IF('Data 1Q Ahead Without Spaces'!T1240&lt;5,0,IF('Data 1Q Ahead Without Spaces'!T1240&lt;8,1,IF('Data 1Q Ahead Without Spaces'!T1240&lt;11,2,IF('Data 1Q Ahead Without Spaces'!T1240&lt;14,3,4))))</f>
        <v>4</v>
      </c>
      <c r="Q1240" s="7">
        <v>6496.0280000000002</v>
      </c>
      <c r="R1240" s="7">
        <f>VLOOKUP('Data 1Q Ahead Without Spaces'!W1240,Industry!$A$1:$B$9,2,FALSE)</f>
        <v>0</v>
      </c>
    </row>
    <row r="1241" spans="1:18" ht="46.5" customHeight="1" thickBot="1" x14ac:dyDescent="0.4">
      <c r="A1241" s="7">
        <f>IF('Data 1Q Ahead Without Spaces'!A1241='Data 1Q Ahead Without Spaces'!A1240,A1240,A1240+1)</f>
        <v>35</v>
      </c>
      <c r="B1241" s="2">
        <v>4.55</v>
      </c>
      <c r="C1241" s="2">
        <v>17.05</v>
      </c>
      <c r="D1241" s="2">
        <v>16.989999999999998</v>
      </c>
      <c r="E1241" s="2">
        <v>2.61</v>
      </c>
      <c r="F1241" s="2">
        <v>0.95</v>
      </c>
      <c r="G1241" s="2">
        <v>0.14000000000000001</v>
      </c>
      <c r="H1241" s="2">
        <v>144</v>
      </c>
      <c r="I1241" s="2">
        <v>1.8</v>
      </c>
      <c r="J1241" s="2">
        <v>3526.47</v>
      </c>
      <c r="K1241" s="2">
        <v>89.38</v>
      </c>
      <c r="L1241" s="4">
        <v>63.32</v>
      </c>
      <c r="M1241" s="7">
        <v>3845.64</v>
      </c>
      <c r="N1241" s="4">
        <v>97.47</v>
      </c>
      <c r="O1241" s="4">
        <v>69.05</v>
      </c>
      <c r="P1241" s="4">
        <f>IF('Data 1Q Ahead Without Spaces'!T1241&lt;5,0,IF('Data 1Q Ahead Without Spaces'!T1241&lt;8,1,IF('Data 1Q Ahead Without Spaces'!T1241&lt;11,2,IF('Data 1Q Ahead Without Spaces'!T1241&lt;14,3,4))))</f>
        <v>4</v>
      </c>
      <c r="Q1241" s="7">
        <v>4968.7101000000002</v>
      </c>
      <c r="R1241" s="7">
        <f>VLOOKUP('Data 1Q Ahead Without Spaces'!W1241,Industry!$A$1:$B$9,2,FALSE)</f>
        <v>0</v>
      </c>
    </row>
    <row r="1242" spans="1:18" ht="46.5" customHeight="1" thickBot="1" x14ac:dyDescent="0.4">
      <c r="A1242" s="7">
        <f>IF('Data 1Q Ahead Without Spaces'!A1242='Data 1Q Ahead Without Spaces'!A1241,A1241,A1241+1)</f>
        <v>35</v>
      </c>
      <c r="B1242" s="2">
        <v>4.7300000000000004</v>
      </c>
      <c r="C1242" s="2">
        <v>19.21</v>
      </c>
      <c r="D1242" s="2">
        <v>19.05</v>
      </c>
      <c r="E1242" s="2">
        <v>3.26</v>
      </c>
      <c r="F1242" s="2">
        <v>1.9</v>
      </c>
      <c r="G1242" s="2">
        <v>0.85</v>
      </c>
      <c r="H1242" s="2">
        <v>141.1</v>
      </c>
      <c r="I1242" s="2">
        <v>0.75</v>
      </c>
      <c r="J1242" s="2">
        <v>9187.4699999999993</v>
      </c>
      <c r="K1242" s="2">
        <v>97.9</v>
      </c>
      <c r="L1242" s="4">
        <v>69.17</v>
      </c>
      <c r="M1242" s="7">
        <v>9284.84</v>
      </c>
      <c r="N1242" s="4">
        <v>98.93</v>
      </c>
      <c r="O1242" s="4">
        <v>69.900000000000006</v>
      </c>
      <c r="P1242" s="4">
        <f>IF('Data 1Q Ahead Without Spaces'!T1242&lt;5,0,IF('Data 1Q Ahead Without Spaces'!T1242&lt;8,1,IF('Data 1Q Ahead Without Spaces'!T1242&lt;11,2,IF('Data 1Q Ahead Without Spaces'!T1242&lt;14,3,4))))</f>
        <v>4</v>
      </c>
      <c r="Q1242" s="7">
        <v>4475.5110000000004</v>
      </c>
      <c r="R1242" s="7">
        <f>VLOOKUP('Data 1Q Ahead Without Spaces'!W1242,Industry!$A$1:$B$9,2,FALSE)</f>
        <v>0</v>
      </c>
    </row>
    <row r="1243" spans="1:18" ht="46.5" customHeight="1" thickBot="1" x14ac:dyDescent="0.4">
      <c r="A1243" s="7">
        <f>IF('Data 1Q Ahead Without Spaces'!A1243='Data 1Q Ahead Without Spaces'!A1242,A1242,A1242+1)</f>
        <v>35</v>
      </c>
      <c r="B1243" s="2">
        <v>6.14</v>
      </c>
      <c r="C1243" s="2">
        <v>29.17</v>
      </c>
      <c r="D1243" s="2">
        <v>29.05</v>
      </c>
      <c r="E1243" s="2">
        <v>1.94</v>
      </c>
      <c r="F1243" s="2">
        <v>0.76</v>
      </c>
      <c r="G1243" s="2">
        <v>0.36</v>
      </c>
      <c r="H1243" s="2">
        <v>217.5</v>
      </c>
      <c r="I1243" s="2">
        <v>3.29</v>
      </c>
      <c r="J1243" s="2">
        <v>2455.9299999999998</v>
      </c>
      <c r="K1243" s="2">
        <v>94.82</v>
      </c>
      <c r="L1243" s="4">
        <v>80.91</v>
      </c>
      <c r="M1243" s="7">
        <v>2490.11</v>
      </c>
      <c r="N1243" s="4">
        <v>96.14</v>
      </c>
      <c r="O1243" s="4">
        <v>82.03</v>
      </c>
      <c r="P1243" s="4">
        <f>IF('Data 1Q Ahead Without Spaces'!T1243&lt;5,0,IF('Data 1Q Ahead Without Spaces'!T1243&lt;8,1,IF('Data 1Q Ahead Without Spaces'!T1243&lt;11,2,IF('Data 1Q Ahead Without Spaces'!T1243&lt;14,3,4))))</f>
        <v>4</v>
      </c>
      <c r="Q1243" s="7">
        <v>664.15800000000002</v>
      </c>
      <c r="R1243" s="7">
        <f>VLOOKUP('Data 1Q Ahead Without Spaces'!W1243,Industry!$A$1:$B$9,2,FALSE)</f>
        <v>0</v>
      </c>
    </row>
    <row r="1244" spans="1:18" ht="46.5" customHeight="1" thickBot="1" x14ac:dyDescent="0.4">
      <c r="A1244" s="7">
        <f>IF('Data 1Q Ahead Without Spaces'!A1244='Data 1Q Ahead Without Spaces'!A1243,A1243,A1243+1)</f>
        <v>35</v>
      </c>
      <c r="B1244" s="2">
        <v>6.02</v>
      </c>
      <c r="C1244" s="2">
        <v>27.26</v>
      </c>
      <c r="D1244" s="2">
        <v>27.01</v>
      </c>
      <c r="E1244" s="2">
        <v>2.2999999999999998</v>
      </c>
      <c r="F1244" s="2">
        <v>0.98</v>
      </c>
      <c r="G1244" s="2">
        <v>0.78</v>
      </c>
      <c r="H1244" s="2">
        <v>230.2</v>
      </c>
      <c r="I1244" s="2">
        <v>1.34</v>
      </c>
      <c r="J1244" s="2">
        <v>6139.41</v>
      </c>
      <c r="K1244" s="2">
        <v>97.04</v>
      </c>
      <c r="L1244" s="4">
        <v>82.29</v>
      </c>
      <c r="M1244" s="7">
        <v>6226.79</v>
      </c>
      <c r="N1244" s="4">
        <v>98.42</v>
      </c>
      <c r="O1244" s="4">
        <v>83.46</v>
      </c>
      <c r="P1244" s="4">
        <f>IF('Data 1Q Ahead Without Spaces'!T1244&lt;5,0,IF('Data 1Q Ahead Without Spaces'!T1244&lt;8,1,IF('Data 1Q Ahead Without Spaces'!T1244&lt;11,2,IF('Data 1Q Ahead Without Spaces'!T1244&lt;14,3,4))))</f>
        <v>4</v>
      </c>
      <c r="Q1244" s="7">
        <v>620.14</v>
      </c>
      <c r="R1244" s="7">
        <f>VLOOKUP('Data 1Q Ahead Without Spaces'!W1244,Industry!$A$1:$B$9,2,FALSE)</f>
        <v>0</v>
      </c>
    </row>
    <row r="1245" spans="1:18" ht="46.5" customHeight="1" thickBot="1" x14ac:dyDescent="0.4">
      <c r="A1245" s="7">
        <f>IF('Data 1Q Ahead Without Spaces'!A1245='Data 1Q Ahead Without Spaces'!A1244,A1244,A1244+1)</f>
        <v>35</v>
      </c>
      <c r="B1245" s="2">
        <v>5.49</v>
      </c>
      <c r="C1245" s="2">
        <v>20.27</v>
      </c>
      <c r="D1245" s="2">
        <v>20.2</v>
      </c>
      <c r="E1245" s="2">
        <v>2.0699999999999998</v>
      </c>
      <c r="F1245" s="2">
        <v>0.68</v>
      </c>
      <c r="G1245" s="2">
        <v>0.59</v>
      </c>
      <c r="H1245" s="2">
        <v>224.4</v>
      </c>
      <c r="I1245" s="2">
        <v>2.4500000000000002</v>
      </c>
      <c r="J1245" s="2">
        <v>3317.56</v>
      </c>
      <c r="K1245" s="2">
        <v>95.63</v>
      </c>
      <c r="L1245" s="4">
        <v>81.2</v>
      </c>
      <c r="M1245" s="7">
        <v>3369.32</v>
      </c>
      <c r="N1245" s="4">
        <v>97.12</v>
      </c>
      <c r="O1245" s="4">
        <v>82.47</v>
      </c>
      <c r="P1245" s="4">
        <f>IF('Data 1Q Ahead Without Spaces'!T1245&lt;5,0,IF('Data 1Q Ahead Without Spaces'!T1245&lt;8,1,IF('Data 1Q Ahead Without Spaces'!T1245&lt;11,2,IF('Data 1Q Ahead Without Spaces'!T1245&lt;14,3,4))))</f>
        <v>4</v>
      </c>
      <c r="Q1245" s="7">
        <v>622.74800000000005</v>
      </c>
      <c r="R1245" s="7">
        <f>VLOOKUP('Data 1Q Ahead Without Spaces'!W1245,Industry!$A$1:$B$9,2,FALSE)</f>
        <v>0</v>
      </c>
    </row>
    <row r="1246" spans="1:18" ht="46.5" customHeight="1" thickBot="1" x14ac:dyDescent="0.4">
      <c r="A1246" s="7">
        <f>IF('Data 1Q Ahead Without Spaces'!A1246='Data 1Q Ahead Without Spaces'!A1245,A1245,A1245+1)</f>
        <v>35</v>
      </c>
      <c r="B1246" s="2">
        <v>5.58</v>
      </c>
      <c r="C1246" s="2">
        <v>19.3</v>
      </c>
      <c r="D1246" s="2">
        <v>19.16</v>
      </c>
      <c r="E1246" s="2">
        <v>2.11</v>
      </c>
      <c r="F1246" s="2">
        <v>0.89</v>
      </c>
      <c r="G1246" s="2">
        <v>0.72</v>
      </c>
      <c r="H1246" s="2">
        <v>219.7</v>
      </c>
      <c r="I1246" s="2">
        <v>2.68</v>
      </c>
      <c r="J1246" s="2">
        <v>3077.55</v>
      </c>
      <c r="K1246" s="2">
        <v>95.36</v>
      </c>
      <c r="L1246" s="4">
        <v>82.41</v>
      </c>
      <c r="M1246" s="7">
        <v>3127.45</v>
      </c>
      <c r="N1246" s="4">
        <v>96.9</v>
      </c>
      <c r="O1246" s="4">
        <v>83.75</v>
      </c>
      <c r="P1246" s="4">
        <f>IF('Data 1Q Ahead Without Spaces'!T1246&lt;5,0,IF('Data 1Q Ahead Without Spaces'!T1246&lt;8,1,IF('Data 1Q Ahead Without Spaces'!T1246&lt;11,2,IF('Data 1Q Ahead Without Spaces'!T1246&lt;14,3,4))))</f>
        <v>4</v>
      </c>
      <c r="Q1246" s="7">
        <v>739.58399999999995</v>
      </c>
      <c r="R1246" s="7">
        <f>VLOOKUP('Data 1Q Ahead Without Spaces'!W1246,Industry!$A$1:$B$9,2,FALSE)</f>
        <v>0</v>
      </c>
    </row>
    <row r="1247" spans="1:18" ht="46.5" customHeight="1" thickBot="1" x14ac:dyDescent="0.4">
      <c r="A1247" s="7">
        <f>IF('Data 1Q Ahead Without Spaces'!A1247='Data 1Q Ahead Without Spaces'!A1246,A1246,A1246+1)</f>
        <v>35</v>
      </c>
      <c r="B1247" s="2">
        <v>5.0999999999999996</v>
      </c>
      <c r="C1247" s="2">
        <v>15.78</v>
      </c>
      <c r="D1247" s="2">
        <v>15.71</v>
      </c>
      <c r="E1247" s="2">
        <v>2.13</v>
      </c>
      <c r="F1247" s="2">
        <v>0.98</v>
      </c>
      <c r="G1247" s="2">
        <v>0.71</v>
      </c>
      <c r="H1247" s="2">
        <v>217.4</v>
      </c>
      <c r="I1247" s="2">
        <v>2.78</v>
      </c>
      <c r="J1247" s="2">
        <v>2931.35</v>
      </c>
      <c r="K1247" s="2">
        <v>95.06</v>
      </c>
      <c r="L1247" s="4">
        <v>81.63</v>
      </c>
      <c r="M1247" s="7">
        <v>2983.69</v>
      </c>
      <c r="N1247" s="4">
        <v>96.76</v>
      </c>
      <c r="O1247" s="4">
        <v>83.09</v>
      </c>
      <c r="P1247" s="4">
        <f>IF('Data 1Q Ahead Without Spaces'!T1247&lt;5,0,IF('Data 1Q Ahead Without Spaces'!T1247&lt;8,1,IF('Data 1Q Ahead Without Spaces'!T1247&lt;11,2,IF('Data 1Q Ahead Without Spaces'!T1247&lt;14,3,4))))</f>
        <v>4</v>
      </c>
      <c r="Q1247" s="7">
        <v>893.62800000000004</v>
      </c>
      <c r="R1247" s="7">
        <f>VLOOKUP('Data 1Q Ahead Without Spaces'!W1247,Industry!$A$1:$B$9,2,FALSE)</f>
        <v>0</v>
      </c>
    </row>
    <row r="1248" spans="1:18" ht="46.5" customHeight="1" thickBot="1" x14ac:dyDescent="0.4">
      <c r="A1248" s="7">
        <f>IF('Data 1Q Ahead Without Spaces'!A1248='Data 1Q Ahead Without Spaces'!A1247,A1247,A1247+1)</f>
        <v>36</v>
      </c>
      <c r="B1248" s="2">
        <v>1.65</v>
      </c>
      <c r="C1248" s="2">
        <v>3.87</v>
      </c>
      <c r="D1248" s="2">
        <v>3.04</v>
      </c>
      <c r="E1248" s="2">
        <v>2.38</v>
      </c>
      <c r="F1248" s="2">
        <v>-0.42</v>
      </c>
      <c r="G1248" s="2">
        <v>0.22</v>
      </c>
      <c r="H1248" s="2">
        <v>5</v>
      </c>
      <c r="I1248" s="2">
        <v>25.12</v>
      </c>
      <c r="J1248" s="2">
        <v>88.13</v>
      </c>
      <c r="K1248" s="2">
        <v>43.96</v>
      </c>
      <c r="L1248" s="4">
        <v>22.14</v>
      </c>
      <c r="M1248" s="7">
        <v>100.49</v>
      </c>
      <c r="N1248" s="4">
        <v>50.12</v>
      </c>
      <c r="O1248" s="4">
        <v>25.25</v>
      </c>
      <c r="P1248" s="4">
        <f>IF('Data 1Q Ahead Without Spaces'!T1248&lt;5,0,IF('Data 1Q Ahead Without Spaces'!T1248&lt;8,1,IF('Data 1Q Ahead Without Spaces'!T1248&lt;11,2,IF('Data 1Q Ahead Without Spaces'!T1248&lt;14,3,4))))</f>
        <v>3</v>
      </c>
      <c r="Q1248" s="7">
        <v>420</v>
      </c>
      <c r="R1248" s="7">
        <f>VLOOKUP('Data 1Q Ahead Without Spaces'!W1248,Industry!$A$1:$B$9,2,FALSE)</f>
        <v>1</v>
      </c>
    </row>
    <row r="1249" spans="1:18" ht="46.5" customHeight="1" thickBot="1" x14ac:dyDescent="0.4">
      <c r="A1249" s="7">
        <f>IF('Data 1Q Ahead Without Spaces'!A1249='Data 1Q Ahead Without Spaces'!A1248,A1248,A1248+1)</f>
        <v>36</v>
      </c>
      <c r="B1249" s="2">
        <v>2.06</v>
      </c>
      <c r="C1249" s="2">
        <v>4.17</v>
      </c>
      <c r="D1249" s="2">
        <v>3.59</v>
      </c>
      <c r="E1249" s="2">
        <v>6.65</v>
      </c>
      <c r="F1249" s="2">
        <v>3.33</v>
      </c>
      <c r="G1249" s="2">
        <v>4.6100000000000003</v>
      </c>
      <c r="H1249" s="2">
        <v>5.4</v>
      </c>
      <c r="I1249" s="2">
        <v>24.15</v>
      </c>
      <c r="J1249" s="2">
        <v>79.760000000000005</v>
      </c>
      <c r="K1249" s="2">
        <v>36.21</v>
      </c>
      <c r="L1249" s="4">
        <v>19.260000000000002</v>
      </c>
      <c r="M1249" s="7">
        <v>120.24</v>
      </c>
      <c r="N1249" s="4">
        <v>54.6</v>
      </c>
      <c r="O1249" s="4">
        <v>29.04</v>
      </c>
      <c r="P1249" s="4">
        <f>IF('Data 1Q Ahead Without Spaces'!T1249&lt;5,0,IF('Data 1Q Ahead Without Spaces'!T1249&lt;8,1,IF('Data 1Q Ahead Without Spaces'!T1249&lt;11,2,IF('Data 1Q Ahead Without Spaces'!T1249&lt;14,3,4))))</f>
        <v>3</v>
      </c>
      <c r="Q1249" s="7">
        <v>392.7944</v>
      </c>
      <c r="R1249" s="7">
        <f>VLOOKUP('Data 1Q Ahead Without Spaces'!W1249,Industry!$A$1:$B$9,2,FALSE)</f>
        <v>1</v>
      </c>
    </row>
    <row r="1250" spans="1:18" ht="46.5" customHeight="1" thickBot="1" x14ac:dyDescent="0.4">
      <c r="A1250" s="7">
        <f>IF('Data 1Q Ahead Without Spaces'!A1250='Data 1Q Ahead Without Spaces'!A1249,A1249,A1249+1)</f>
        <v>36</v>
      </c>
      <c r="B1250" s="2">
        <v>1.81</v>
      </c>
      <c r="C1250" s="2">
        <v>3.95</v>
      </c>
      <c r="D1250" s="2">
        <v>3.18</v>
      </c>
      <c r="E1250" s="2">
        <v>6.31</v>
      </c>
      <c r="F1250" s="2">
        <v>3.87</v>
      </c>
      <c r="G1250" s="2">
        <v>4.5999999999999996</v>
      </c>
      <c r="H1250" s="2">
        <v>6.8</v>
      </c>
      <c r="I1250" s="2">
        <v>27.31</v>
      </c>
      <c r="J1250" s="2">
        <v>71.2</v>
      </c>
      <c r="K1250" s="2">
        <v>35.369999999999997</v>
      </c>
      <c r="L1250" s="4">
        <v>19.440000000000001</v>
      </c>
      <c r="M1250" s="7">
        <v>101.33</v>
      </c>
      <c r="N1250" s="4">
        <v>50.33</v>
      </c>
      <c r="O1250" s="4">
        <v>27.67</v>
      </c>
      <c r="P1250" s="4">
        <f>IF('Data 1Q Ahead Without Spaces'!T1250&lt;5,0,IF('Data 1Q Ahead Without Spaces'!T1250&lt;8,1,IF('Data 1Q Ahead Without Spaces'!T1250&lt;11,2,IF('Data 1Q Ahead Without Spaces'!T1250&lt;14,3,4))))</f>
        <v>3</v>
      </c>
      <c r="Q1250" s="7">
        <v>430</v>
      </c>
      <c r="R1250" s="7">
        <f>VLOOKUP('Data 1Q Ahead Without Spaces'!W1250,Industry!$A$1:$B$9,2,FALSE)</f>
        <v>1</v>
      </c>
    </row>
    <row r="1251" spans="1:18" ht="46.5" customHeight="1" thickBot="1" x14ac:dyDescent="0.4">
      <c r="A1251" s="7">
        <f>IF('Data 1Q Ahead Without Spaces'!A1251='Data 1Q Ahead Without Spaces'!A1250,A1250,A1250+1)</f>
        <v>36</v>
      </c>
      <c r="B1251" s="2">
        <v>1.04</v>
      </c>
      <c r="C1251" s="2">
        <v>2.64</v>
      </c>
      <c r="D1251" s="2">
        <v>1.78</v>
      </c>
      <c r="E1251" s="2">
        <v>4.08</v>
      </c>
      <c r="F1251" s="2">
        <v>1.03</v>
      </c>
      <c r="G1251" s="2">
        <v>1.68</v>
      </c>
      <c r="H1251" s="2">
        <v>5.9</v>
      </c>
      <c r="I1251" s="2">
        <v>28.2</v>
      </c>
      <c r="J1251" s="2">
        <v>69.349999999999994</v>
      </c>
      <c r="K1251" s="2">
        <v>40.93</v>
      </c>
      <c r="L1251" s="4">
        <v>19.559999999999999</v>
      </c>
      <c r="M1251" s="7">
        <v>69.430000000000007</v>
      </c>
      <c r="N1251" s="4">
        <v>40.98</v>
      </c>
      <c r="O1251" s="4">
        <v>19.579999999999998</v>
      </c>
      <c r="P1251" s="4">
        <f>IF('Data 1Q Ahead Without Spaces'!T1251&lt;5,0,IF('Data 1Q Ahead Without Spaces'!T1251&lt;8,1,IF('Data 1Q Ahead Without Spaces'!T1251&lt;11,2,IF('Data 1Q Ahead Without Spaces'!T1251&lt;14,3,4))))</f>
        <v>3</v>
      </c>
      <c r="Q1251" s="7">
        <v>410.2303</v>
      </c>
      <c r="R1251" s="7">
        <f>VLOOKUP('Data 1Q Ahead Without Spaces'!W1251,Industry!$A$1:$B$9,2,FALSE)</f>
        <v>1</v>
      </c>
    </row>
    <row r="1252" spans="1:18" ht="46.5" customHeight="1" thickBot="1" x14ac:dyDescent="0.4">
      <c r="A1252" s="7">
        <f>IF('Data 1Q Ahead Without Spaces'!A1252='Data 1Q Ahead Without Spaces'!A1251,A1251,A1251+1)</f>
        <v>36</v>
      </c>
      <c r="B1252" s="2">
        <v>1.1599999999999999</v>
      </c>
      <c r="C1252" s="2">
        <v>2.97</v>
      </c>
      <c r="D1252" s="2">
        <v>2.11</v>
      </c>
      <c r="E1252" s="2">
        <v>1.04</v>
      </c>
      <c r="F1252" s="2">
        <v>-1.69</v>
      </c>
      <c r="G1252" s="2">
        <v>-1.17</v>
      </c>
      <c r="H1252" s="2">
        <v>5.4</v>
      </c>
      <c r="I1252" s="2">
        <v>28.57</v>
      </c>
      <c r="J1252" s="2">
        <v>73.12</v>
      </c>
      <c r="K1252" s="2">
        <v>42.24</v>
      </c>
      <c r="L1252" s="4">
        <v>20.89</v>
      </c>
      <c r="M1252" s="7">
        <v>73.12</v>
      </c>
      <c r="N1252" s="4">
        <v>42.24</v>
      </c>
      <c r="O1252" s="4">
        <v>20.89</v>
      </c>
      <c r="P1252" s="4">
        <f>IF('Data 1Q Ahead Without Spaces'!T1252&lt;5,0,IF('Data 1Q Ahead Without Spaces'!T1252&lt;8,1,IF('Data 1Q Ahead Without Spaces'!T1252&lt;11,2,IF('Data 1Q Ahead Without Spaces'!T1252&lt;14,3,4))))</f>
        <v>3</v>
      </c>
      <c r="Q1252" s="7">
        <v>385.29219999999998</v>
      </c>
      <c r="R1252" s="7">
        <f>VLOOKUP('Data 1Q Ahead Without Spaces'!W1252,Industry!$A$1:$B$9,2,FALSE)</f>
        <v>1</v>
      </c>
    </row>
    <row r="1253" spans="1:18" ht="46.5" customHeight="1" thickBot="1" x14ac:dyDescent="0.4">
      <c r="A1253" s="7">
        <f>IF('Data 1Q Ahead Without Spaces'!A1253='Data 1Q Ahead Without Spaces'!A1252,A1252,A1252+1)</f>
        <v>36</v>
      </c>
      <c r="B1253" s="2">
        <v>1.53</v>
      </c>
      <c r="C1253" s="2">
        <v>4.26</v>
      </c>
      <c r="D1253" s="2">
        <v>3.41</v>
      </c>
      <c r="E1253" s="2">
        <v>4.95</v>
      </c>
      <c r="F1253" s="2">
        <v>1.66</v>
      </c>
      <c r="G1253" s="2">
        <v>1.66</v>
      </c>
      <c r="H1253" s="2">
        <v>4.0999999999999996</v>
      </c>
      <c r="I1253" s="2">
        <v>27.53</v>
      </c>
      <c r="J1253" s="2">
        <v>73.5</v>
      </c>
      <c r="K1253" s="2">
        <v>42.36</v>
      </c>
      <c r="L1253" s="4">
        <v>20.23</v>
      </c>
      <c r="M1253" s="7">
        <v>73.5</v>
      </c>
      <c r="N1253" s="4">
        <v>42.36</v>
      </c>
      <c r="O1253" s="4">
        <v>20.23</v>
      </c>
      <c r="P1253" s="4">
        <f>IF('Data 1Q Ahead Without Spaces'!T1253&lt;5,0,IF('Data 1Q Ahead Without Spaces'!T1253&lt;8,1,IF('Data 1Q Ahead Without Spaces'!T1253&lt;11,2,IF('Data 1Q Ahead Without Spaces'!T1253&lt;14,3,4))))</f>
        <v>3</v>
      </c>
      <c r="Q1253" s="7">
        <v>365.255</v>
      </c>
      <c r="R1253" s="7">
        <f>VLOOKUP('Data 1Q Ahead Without Spaces'!W1253,Industry!$A$1:$B$9,2,FALSE)</f>
        <v>1</v>
      </c>
    </row>
    <row r="1254" spans="1:18" ht="46.5" customHeight="1" thickBot="1" x14ac:dyDescent="0.4">
      <c r="A1254" s="7">
        <f>IF('Data 1Q Ahead Without Spaces'!A1254='Data 1Q Ahead Without Spaces'!A1253,A1253,A1253+1)</f>
        <v>36</v>
      </c>
      <c r="B1254" s="2">
        <v>2.23</v>
      </c>
      <c r="C1254" s="2">
        <v>26.89</v>
      </c>
      <c r="D1254" s="2">
        <v>20.11</v>
      </c>
      <c r="E1254" s="2">
        <v>2</v>
      </c>
      <c r="F1254" s="2">
        <v>-0.46</v>
      </c>
      <c r="G1254" s="2">
        <v>-0.79</v>
      </c>
      <c r="H1254" s="2">
        <v>4.8</v>
      </c>
      <c r="I1254" s="2">
        <v>27.2</v>
      </c>
      <c r="J1254" s="2">
        <v>75.599999999999994</v>
      </c>
      <c r="K1254" s="2">
        <v>43.05</v>
      </c>
      <c r="L1254" s="4">
        <v>20.56</v>
      </c>
      <c r="M1254" s="7">
        <v>75.599999999999994</v>
      </c>
      <c r="N1254" s="4">
        <v>43.05</v>
      </c>
      <c r="O1254" s="4">
        <v>20.56</v>
      </c>
      <c r="P1254" s="4">
        <f>IF('Data 1Q Ahead Without Spaces'!T1254&lt;5,0,IF('Data 1Q Ahead Without Spaces'!T1254&lt;8,1,IF('Data 1Q Ahead Without Spaces'!T1254&lt;11,2,IF('Data 1Q Ahead Without Spaces'!T1254&lt;14,3,4))))</f>
        <v>3</v>
      </c>
      <c r="Q1254" s="7">
        <v>309.03750000000002</v>
      </c>
      <c r="R1254" s="7">
        <f>VLOOKUP('Data 1Q Ahead Without Spaces'!W1254,Industry!$A$1:$B$9,2,FALSE)</f>
        <v>1</v>
      </c>
    </row>
    <row r="1255" spans="1:18" ht="46.5" customHeight="1" thickBot="1" x14ac:dyDescent="0.4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4"/>
      <c r="N1255" s="4"/>
      <c r="O1255" s="4"/>
      <c r="P1255" s="4"/>
    </row>
    <row r="1256" spans="1:18" ht="46.5" customHeight="1" thickBot="1" x14ac:dyDescent="0.4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4"/>
      <c r="N1256" s="4"/>
      <c r="O1256" s="4"/>
      <c r="P1256" s="4"/>
    </row>
    <row r="1257" spans="1:18" ht="46.5" customHeight="1" thickBot="1" x14ac:dyDescent="0.4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4"/>
      <c r="N1257" s="4"/>
      <c r="O1257" s="4"/>
      <c r="P1257" s="4"/>
    </row>
    <row r="1258" spans="1:18" ht="46.5" customHeight="1" thickBot="1" x14ac:dyDescent="0.4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4"/>
      <c r="N1258" s="4"/>
      <c r="O1258" s="4"/>
      <c r="P1258" s="4"/>
    </row>
    <row r="1259" spans="1:18" ht="46.5" customHeight="1" thickBot="1" x14ac:dyDescent="0.4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4"/>
      <c r="N1259" s="4"/>
      <c r="O1259" s="4"/>
      <c r="P1259" s="4"/>
    </row>
    <row r="1260" spans="1:18" ht="46.5" customHeight="1" thickBot="1" x14ac:dyDescent="0.4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4"/>
      <c r="N1260" s="4"/>
      <c r="O1260" s="4"/>
      <c r="P1260" s="4"/>
    </row>
    <row r="1261" spans="1:18" ht="46.5" customHeight="1" thickBot="1" x14ac:dyDescent="0.4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4"/>
      <c r="N1261" s="4"/>
      <c r="O1261" s="4"/>
      <c r="P1261" s="4"/>
    </row>
    <row r="1262" spans="1:18" ht="46.5" customHeight="1" thickBot="1" x14ac:dyDescent="0.4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4"/>
      <c r="N1262" s="4"/>
      <c r="O1262" s="4"/>
      <c r="P1262" s="4"/>
    </row>
    <row r="1263" spans="1:18" ht="46.5" customHeight="1" thickBot="1" x14ac:dyDescent="0.4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4"/>
      <c r="N1263" s="4"/>
      <c r="O1263" s="4"/>
      <c r="P1263" s="4"/>
    </row>
    <row r="1264" spans="1:18" ht="46.5" customHeight="1" thickBot="1" x14ac:dyDescent="0.4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4"/>
      <c r="N1264" s="4"/>
      <c r="O1264" s="4"/>
      <c r="P1264" s="4"/>
    </row>
    <row r="1265" spans="2:16" ht="46.5" customHeight="1" thickBot="1" x14ac:dyDescent="0.4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4"/>
      <c r="N1265" s="4"/>
      <c r="O1265" s="4"/>
      <c r="P1265" s="4"/>
    </row>
    <row r="1266" spans="2:16" ht="46.5" customHeight="1" thickBot="1" x14ac:dyDescent="0.4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4"/>
      <c r="N1266" s="4"/>
      <c r="O1266" s="4"/>
      <c r="P1266" s="4"/>
    </row>
    <row r="1267" spans="2:16" ht="46.5" customHeight="1" thickBot="1" x14ac:dyDescent="0.4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4"/>
      <c r="N1267" s="4"/>
      <c r="O1267" s="4"/>
      <c r="P1267" s="4"/>
    </row>
    <row r="1268" spans="2:16" ht="46.5" customHeight="1" thickBot="1" x14ac:dyDescent="0.4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4"/>
      <c r="N1268" s="4"/>
      <c r="O1268" s="4"/>
      <c r="P1268" s="4"/>
    </row>
    <row r="1269" spans="2:16" ht="46.5" customHeight="1" thickBot="1" x14ac:dyDescent="0.4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4"/>
      <c r="N1269" s="4"/>
      <c r="O1269" s="4"/>
      <c r="P1269" s="4"/>
    </row>
    <row r="1270" spans="2:16" ht="46.5" customHeight="1" thickBot="1" x14ac:dyDescent="0.4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4"/>
      <c r="N1270" s="4"/>
      <c r="O1270" s="4"/>
      <c r="P1270" s="4"/>
    </row>
    <row r="1271" spans="2:16" ht="46.5" customHeight="1" thickBot="1" x14ac:dyDescent="0.4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4"/>
      <c r="N1271" s="4"/>
      <c r="O1271" s="4"/>
      <c r="P1271" s="4"/>
    </row>
    <row r="1272" spans="2:16" ht="46.5" customHeight="1" thickBot="1" x14ac:dyDescent="0.4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4"/>
      <c r="N1272" s="4"/>
      <c r="O1272" s="4"/>
      <c r="P1272" s="4"/>
    </row>
    <row r="1273" spans="2:16" ht="46.5" customHeight="1" thickBot="1" x14ac:dyDescent="0.4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4"/>
      <c r="N1273" s="4"/>
      <c r="O1273" s="4"/>
      <c r="P1273" s="4"/>
    </row>
    <row r="1274" spans="2:16" ht="46.5" customHeight="1" thickBot="1" x14ac:dyDescent="0.4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4"/>
      <c r="N1274" s="4"/>
      <c r="O1274" s="4"/>
      <c r="P1274" s="4"/>
    </row>
    <row r="1275" spans="2:16" ht="46.5" customHeight="1" thickBot="1" x14ac:dyDescent="0.4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4"/>
      <c r="N1275" s="4"/>
      <c r="O1275" s="4"/>
      <c r="P1275" s="4"/>
    </row>
    <row r="1276" spans="2:16" ht="46.5" customHeight="1" thickBot="1" x14ac:dyDescent="0.4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4"/>
      <c r="N1276" s="4"/>
      <c r="O1276" s="4"/>
      <c r="P1276" s="4"/>
    </row>
    <row r="1277" spans="2:16" ht="46.5" customHeight="1" thickBot="1" x14ac:dyDescent="0.4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4"/>
      <c r="N1277" s="4"/>
      <c r="O1277" s="4"/>
      <c r="P1277" s="4"/>
    </row>
    <row r="1278" spans="2:16" ht="46.5" customHeight="1" thickBot="1" x14ac:dyDescent="0.4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4"/>
      <c r="N1278" s="4"/>
      <c r="O1278" s="4"/>
      <c r="P1278" s="4"/>
    </row>
    <row r="1279" spans="2:16" ht="46.5" customHeight="1" thickBot="1" x14ac:dyDescent="0.4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4"/>
      <c r="N1279" s="4"/>
      <c r="O1279" s="4"/>
      <c r="P1279" s="4"/>
    </row>
    <row r="1280" spans="2:16" ht="46.5" customHeight="1" thickBot="1" x14ac:dyDescent="0.4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4"/>
      <c r="N1280" s="4"/>
      <c r="O1280" s="4"/>
      <c r="P1280" s="4"/>
    </row>
    <row r="1281" spans="2:16" ht="46.5" customHeight="1" thickBot="1" x14ac:dyDescent="0.4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4"/>
      <c r="N1281" s="4"/>
      <c r="O1281" s="4"/>
      <c r="P1281" s="4"/>
    </row>
    <row r="1282" spans="2:16" ht="46.5" customHeight="1" thickBot="1" x14ac:dyDescent="0.4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4"/>
      <c r="N1282" s="4"/>
      <c r="O1282" s="4"/>
      <c r="P1282" s="4"/>
    </row>
    <row r="1283" spans="2:16" ht="46.5" customHeight="1" thickBot="1" x14ac:dyDescent="0.4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4"/>
      <c r="N1283" s="4"/>
      <c r="O1283" s="4"/>
      <c r="P1283" s="4"/>
    </row>
    <row r="1284" spans="2:16" ht="46.5" customHeight="1" thickBot="1" x14ac:dyDescent="0.4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4"/>
      <c r="N1284" s="4"/>
      <c r="O1284" s="4"/>
      <c r="P1284" s="4"/>
    </row>
    <row r="1285" spans="2:16" ht="46.5" customHeight="1" thickBot="1" x14ac:dyDescent="0.4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4"/>
      <c r="N1285" s="4"/>
      <c r="O1285" s="4"/>
      <c r="P1285" s="4"/>
    </row>
    <row r="1286" spans="2:16" ht="46.5" customHeight="1" thickBot="1" x14ac:dyDescent="0.4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4"/>
      <c r="N1286" s="4"/>
      <c r="O1286" s="4"/>
      <c r="P1286" s="4"/>
    </row>
    <row r="1287" spans="2:16" ht="46.5" customHeight="1" thickBot="1" x14ac:dyDescent="0.4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4"/>
      <c r="N1287" s="4"/>
      <c r="O1287" s="4"/>
      <c r="P1287" s="4"/>
    </row>
    <row r="1288" spans="2:16" ht="46.5" customHeight="1" thickBot="1" x14ac:dyDescent="0.4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4"/>
      <c r="N1288" s="4"/>
      <c r="O1288" s="4"/>
      <c r="P1288" s="4"/>
    </row>
    <row r="1289" spans="2:16" ht="46.5" customHeight="1" thickBot="1" x14ac:dyDescent="0.4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4"/>
      <c r="N1289" s="4"/>
      <c r="O1289" s="4"/>
      <c r="P128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selection activeCell="C7" sqref="C7"/>
    </sheetView>
  </sheetViews>
  <sheetFormatPr defaultRowHeight="14.5" x14ac:dyDescent="0.35"/>
  <sheetData>
    <row r="1" spans="1:2" x14ac:dyDescent="0.35">
      <c r="A1" t="s">
        <v>22</v>
      </c>
      <c r="B1" t="s">
        <v>178</v>
      </c>
    </row>
    <row r="2" spans="1:2" x14ac:dyDescent="0.35">
      <c r="A2" t="s">
        <v>29</v>
      </c>
      <c r="B2">
        <v>0</v>
      </c>
    </row>
    <row r="3" spans="1:2" x14ac:dyDescent="0.35">
      <c r="A3" s="7" t="s">
        <v>127</v>
      </c>
      <c r="B3">
        <v>1</v>
      </c>
    </row>
    <row r="4" spans="1:2" x14ac:dyDescent="0.35">
      <c r="A4" s="7" t="s">
        <v>129</v>
      </c>
      <c r="B4">
        <v>2</v>
      </c>
    </row>
    <row r="5" spans="1:2" x14ac:dyDescent="0.35">
      <c r="A5" s="7" t="s">
        <v>142</v>
      </c>
      <c r="B5">
        <v>3</v>
      </c>
    </row>
    <row r="6" spans="1:2" x14ac:dyDescent="0.35">
      <c r="A6" s="7" t="s">
        <v>134</v>
      </c>
      <c r="B6">
        <v>4</v>
      </c>
    </row>
    <row r="7" spans="1:2" x14ac:dyDescent="0.35">
      <c r="A7" s="7" t="s">
        <v>165</v>
      </c>
      <c r="B7">
        <v>5</v>
      </c>
    </row>
    <row r="8" spans="1:2" x14ac:dyDescent="0.35">
      <c r="A8" s="7" t="s">
        <v>146</v>
      </c>
      <c r="B8">
        <v>6</v>
      </c>
    </row>
    <row r="9" spans="1:2" x14ac:dyDescent="0.35">
      <c r="A9" s="7" t="s">
        <v>104</v>
      </c>
      <c r="B9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25"/>
  <sheetViews>
    <sheetView topLeftCell="B1" workbookViewId="0">
      <pane ySplit="1" topLeftCell="A2" activePane="bottomLeft" state="frozen"/>
      <selection pane="bottomLeft" activeCell="V2" sqref="V2"/>
    </sheetView>
  </sheetViews>
  <sheetFormatPr defaultColWidth="15.08984375" defaultRowHeight="15" customHeight="1" x14ac:dyDescent="0.35"/>
  <cols>
    <col min="1" max="4" width="12.54296875" style="7" customWidth="1"/>
    <col min="5" max="26" width="6.6328125" style="7" customWidth="1"/>
    <col min="27" max="16384" width="15.08984375" style="7"/>
  </cols>
  <sheetData>
    <row r="1" spans="1:26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19</v>
      </c>
      <c r="T1" s="4" t="s">
        <v>20</v>
      </c>
      <c r="U1" s="3" t="s">
        <v>21</v>
      </c>
      <c r="V1" s="3" t="s">
        <v>22</v>
      </c>
      <c r="W1" s="4"/>
      <c r="X1" s="4"/>
      <c r="Y1" s="4"/>
      <c r="Z1" s="4"/>
    </row>
    <row r="2" spans="1:26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0</v>
      </c>
      <c r="U2" s="3">
        <v>47687.0311</v>
      </c>
      <c r="V2" s="3" t="s">
        <v>29</v>
      </c>
      <c r="W2" s="4"/>
      <c r="X2" s="4"/>
      <c r="Y2" s="4"/>
      <c r="Z2" s="4"/>
    </row>
    <row r="3" spans="1:26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0</v>
      </c>
      <c r="U3" s="3">
        <v>54597.410199999998</v>
      </c>
      <c r="V3" s="3" t="s">
        <v>29</v>
      </c>
      <c r="W3" s="4"/>
      <c r="X3" s="4"/>
      <c r="Y3" s="4"/>
      <c r="Z3" s="4"/>
    </row>
    <row r="4" spans="1:26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2</v>
      </c>
      <c r="U4" s="3">
        <v>52760.767699999997</v>
      </c>
      <c r="V4" s="3" t="s">
        <v>29</v>
      </c>
      <c r="W4" s="4"/>
      <c r="X4" s="4"/>
      <c r="Y4" s="4"/>
      <c r="Z4" s="4"/>
    </row>
    <row r="5" spans="1:26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0</v>
      </c>
      <c r="U5" s="3">
        <v>50052.848100000003</v>
      </c>
      <c r="V5" s="3" t="s">
        <v>29</v>
      </c>
      <c r="W5" s="4"/>
      <c r="X5" s="4"/>
      <c r="Y5" s="4"/>
      <c r="Z5" s="4"/>
    </row>
    <row r="6" spans="1:26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0</v>
      </c>
      <c r="U6" s="3">
        <v>60038.401100000003</v>
      </c>
      <c r="V6" s="3" t="s">
        <v>29</v>
      </c>
      <c r="W6" s="4"/>
      <c r="X6" s="4"/>
      <c r="Y6" s="4"/>
      <c r="Z6" s="4"/>
    </row>
    <row r="7" spans="1:26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0</v>
      </c>
      <c r="U7" s="3">
        <v>88649.054000000004</v>
      </c>
      <c r="V7" s="3" t="s">
        <v>29</v>
      </c>
      <c r="W7" s="4"/>
      <c r="X7" s="4"/>
      <c r="Y7" s="4"/>
      <c r="Z7" s="4"/>
    </row>
    <row r="8" spans="1:26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0</v>
      </c>
      <c r="U8" s="3">
        <v>103050.12820000001</v>
      </c>
      <c r="V8" s="3" t="s">
        <v>29</v>
      </c>
      <c r="W8" s="4"/>
      <c r="X8" s="4"/>
      <c r="Y8" s="4"/>
      <c r="Z8" s="4"/>
    </row>
    <row r="9" spans="1:26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0</v>
      </c>
      <c r="U9" s="3">
        <v>100240.2712</v>
      </c>
      <c r="V9" s="3" t="s">
        <v>29</v>
      </c>
      <c r="W9" s="4"/>
      <c r="X9" s="4"/>
      <c r="Y9" s="4"/>
      <c r="Z9" s="4"/>
    </row>
    <row r="10" spans="1:26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0</v>
      </c>
      <c r="U10" s="3">
        <v>98982.692899999995</v>
      </c>
      <c r="V10" s="3" t="s">
        <v>29</v>
      </c>
      <c r="W10" s="4"/>
      <c r="X10" s="4"/>
      <c r="Y10" s="4"/>
      <c r="Z10" s="4"/>
    </row>
    <row r="11" spans="1:26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0</v>
      </c>
      <c r="U11" s="3">
        <v>107127.29429999999</v>
      </c>
      <c r="V11" s="3" t="s">
        <v>29</v>
      </c>
      <c r="W11" s="4"/>
      <c r="X11" s="4"/>
      <c r="Y11" s="4"/>
      <c r="Z11" s="4"/>
    </row>
    <row r="12" spans="1:26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0</v>
      </c>
      <c r="U12" s="3">
        <v>118586.4807</v>
      </c>
      <c r="V12" s="3" t="s">
        <v>29</v>
      </c>
      <c r="W12" s="4"/>
      <c r="X12" s="4"/>
      <c r="Y12" s="4"/>
      <c r="Z12" s="4"/>
    </row>
    <row r="13" spans="1:26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0</v>
      </c>
      <c r="U13" s="3">
        <v>192472.2947</v>
      </c>
      <c r="V13" s="3" t="s">
        <v>29</v>
      </c>
      <c r="W13" s="4"/>
      <c r="X13" s="4"/>
      <c r="Y13" s="4"/>
      <c r="Z13" s="4"/>
    </row>
    <row r="14" spans="1:26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0</v>
      </c>
      <c r="U14" s="3">
        <v>209859.58410000001</v>
      </c>
      <c r="V14" s="3" t="s">
        <v>29</v>
      </c>
      <c r="W14" s="4"/>
      <c r="X14" s="4"/>
      <c r="Y14" s="4"/>
      <c r="Z14" s="4"/>
    </row>
    <row r="15" spans="1:26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0</v>
      </c>
      <c r="U15" s="3">
        <v>192907.23670000001</v>
      </c>
      <c r="V15" s="3" t="s">
        <v>29</v>
      </c>
      <c r="W15" s="4"/>
      <c r="X15" s="4"/>
      <c r="Y15" s="4"/>
      <c r="Z15" s="4"/>
    </row>
    <row r="16" spans="1:26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0</v>
      </c>
      <c r="U16" s="3">
        <v>197586.93799999999</v>
      </c>
      <c r="V16" s="3" t="s">
        <v>29</v>
      </c>
      <c r="W16" s="4"/>
      <c r="X16" s="4"/>
      <c r="Y16" s="4"/>
      <c r="Z16" s="4"/>
    </row>
    <row r="17" spans="1:26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0</v>
      </c>
      <c r="U17" s="3">
        <v>149846.4191</v>
      </c>
      <c r="V17" s="3" t="s">
        <v>29</v>
      </c>
      <c r="W17" s="4"/>
      <c r="X17" s="4"/>
      <c r="Y17" s="4"/>
      <c r="Z17" s="4"/>
    </row>
    <row r="18" spans="1:26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0</v>
      </c>
      <c r="U18" s="3">
        <v>169028.36629999999</v>
      </c>
      <c r="V18" s="3" t="s">
        <v>29</v>
      </c>
      <c r="W18" s="4"/>
      <c r="X18" s="4"/>
      <c r="Y18" s="4"/>
      <c r="Z18" s="4"/>
    </row>
    <row r="19" spans="1:26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0</v>
      </c>
      <c r="U19" s="3">
        <v>121991.2559</v>
      </c>
      <c r="V19" s="3" t="s">
        <v>29</v>
      </c>
      <c r="W19" s="4"/>
      <c r="X19" s="4"/>
      <c r="Y19" s="4"/>
      <c r="Z19" s="4"/>
    </row>
    <row r="20" spans="1:26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0</v>
      </c>
      <c r="U20" s="3">
        <v>98549.032000000007</v>
      </c>
      <c r="V20" s="3" t="s">
        <v>29</v>
      </c>
      <c r="W20" s="4"/>
      <c r="X20" s="4"/>
      <c r="Y20" s="4"/>
      <c r="Z20" s="4"/>
    </row>
    <row r="21" spans="1:26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0</v>
      </c>
      <c r="U21" s="3">
        <v>133483.4344</v>
      </c>
      <c r="V21" s="3" t="s">
        <v>29</v>
      </c>
      <c r="W21" s="4"/>
      <c r="X21" s="4"/>
      <c r="Y21" s="4"/>
      <c r="Z21" s="4"/>
    </row>
    <row r="22" spans="1:26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0</v>
      </c>
      <c r="U22" s="3">
        <v>135527.04000000001</v>
      </c>
      <c r="V22" s="3" t="s">
        <v>29</v>
      </c>
      <c r="W22" s="4"/>
      <c r="X22" s="4"/>
      <c r="Y22" s="4"/>
      <c r="Z22" s="4"/>
    </row>
    <row r="23" spans="1:26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0</v>
      </c>
      <c r="U23" s="3">
        <v>142739.935</v>
      </c>
      <c r="V23" s="3" t="s">
        <v>29</v>
      </c>
      <c r="W23" s="4"/>
      <c r="X23" s="4"/>
      <c r="Y23" s="4"/>
      <c r="Z23" s="4"/>
    </row>
    <row r="24" spans="1:26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0</v>
      </c>
      <c r="U24" s="3">
        <v>151964.9613</v>
      </c>
      <c r="V24" s="3" t="s">
        <v>29</v>
      </c>
      <c r="W24" s="4"/>
      <c r="X24" s="4"/>
      <c r="Y24" s="4"/>
      <c r="Z24" s="4"/>
    </row>
    <row r="25" spans="1:26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0</v>
      </c>
      <c r="U25" s="3">
        <v>157047.09719999999</v>
      </c>
      <c r="V25" s="3" t="s">
        <v>29</v>
      </c>
      <c r="W25" s="4"/>
      <c r="X25" s="4"/>
      <c r="Y25" s="4"/>
      <c r="Z25" s="4"/>
    </row>
    <row r="26" spans="1:26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0</v>
      </c>
      <c r="U26" s="3">
        <v>154784.38029999999</v>
      </c>
      <c r="V26" s="3" t="s">
        <v>29</v>
      </c>
      <c r="W26" s="4"/>
      <c r="X26" s="4"/>
      <c r="Y26" s="4"/>
      <c r="Z26" s="4"/>
    </row>
    <row r="27" spans="1:26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0</v>
      </c>
      <c r="U27" s="3">
        <v>147667.9933</v>
      </c>
      <c r="V27" s="3" t="s">
        <v>29</v>
      </c>
      <c r="W27" s="4"/>
      <c r="X27" s="4"/>
      <c r="Y27" s="4"/>
      <c r="Z27" s="4"/>
    </row>
    <row r="28" spans="1:26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0</v>
      </c>
      <c r="U28" s="3">
        <v>142731.3738</v>
      </c>
      <c r="V28" s="3" t="s">
        <v>29</v>
      </c>
      <c r="W28" s="4"/>
      <c r="X28" s="4"/>
      <c r="Y28" s="4"/>
      <c r="Z28" s="4"/>
    </row>
    <row r="29" spans="1:26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0</v>
      </c>
      <c r="U29" s="3">
        <v>162222.50409999999</v>
      </c>
      <c r="V29" s="3" t="s">
        <v>29</v>
      </c>
      <c r="W29" s="4"/>
      <c r="X29" s="4"/>
      <c r="Y29" s="4"/>
      <c r="Z29" s="4"/>
    </row>
    <row r="30" spans="1:26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0</v>
      </c>
      <c r="U30" s="3">
        <v>147425.2274</v>
      </c>
      <c r="V30" s="3" t="s">
        <v>29</v>
      </c>
      <c r="W30" s="4"/>
      <c r="X30" s="4"/>
      <c r="Y30" s="4"/>
      <c r="Z30" s="4"/>
    </row>
    <row r="31" spans="1:26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0</v>
      </c>
      <c r="U31" s="3">
        <v>116907.6724</v>
      </c>
      <c r="V31" s="3" t="s">
        <v>29</v>
      </c>
      <c r="W31" s="4"/>
      <c r="X31" s="4"/>
      <c r="Y31" s="4"/>
      <c r="Z31" s="4"/>
    </row>
    <row r="32" spans="1:26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0</v>
      </c>
      <c r="U32" s="3">
        <v>123430.47010000001</v>
      </c>
      <c r="V32" s="3" t="s">
        <v>29</v>
      </c>
      <c r="W32" s="4"/>
      <c r="X32" s="4"/>
      <c r="Y32" s="4"/>
      <c r="Z32" s="4"/>
    </row>
    <row r="33" spans="1:26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0</v>
      </c>
      <c r="U33" s="3">
        <v>146354.78580000001</v>
      </c>
      <c r="V33" s="3" t="s">
        <v>29</v>
      </c>
      <c r="W33" s="4"/>
      <c r="X33" s="4"/>
      <c r="Y33" s="4"/>
      <c r="Z33" s="4"/>
    </row>
    <row r="34" spans="1:26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0</v>
      </c>
      <c r="U34" s="3">
        <v>139959.81890000001</v>
      </c>
      <c r="V34" s="3" t="s">
        <v>29</v>
      </c>
      <c r="W34" s="4"/>
      <c r="X34" s="4"/>
      <c r="Y34" s="4"/>
      <c r="Z34" s="4"/>
    </row>
    <row r="35" spans="1:26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0</v>
      </c>
      <c r="U35" s="3">
        <v>143182.79269999999</v>
      </c>
      <c r="V35" s="3" t="s">
        <v>29</v>
      </c>
      <c r="W35" s="4"/>
      <c r="X35" s="4"/>
      <c r="Y35" s="4"/>
      <c r="Z35" s="4"/>
    </row>
    <row r="36" spans="1:26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0</v>
      </c>
      <c r="U36" s="3">
        <v>162323.12940000001</v>
      </c>
      <c r="V36" s="3" t="s">
        <v>29</v>
      </c>
      <c r="W36" s="4"/>
      <c r="X36" s="4"/>
      <c r="Y36" s="4"/>
      <c r="Z36" s="4"/>
    </row>
    <row r="37" spans="1:26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0</v>
      </c>
      <c r="U37" s="3">
        <v>112698.3129</v>
      </c>
      <c r="V37" s="3" t="s">
        <v>29</v>
      </c>
      <c r="W37" s="4"/>
      <c r="X37" s="4"/>
      <c r="Y37" s="4"/>
      <c r="Z37" s="4"/>
    </row>
    <row r="38" spans="1:26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0</v>
      </c>
      <c r="U38" s="3">
        <v>128030.1866</v>
      </c>
      <c r="V38" s="3" t="s">
        <v>29</v>
      </c>
      <c r="W38" s="4"/>
      <c r="X38" s="4"/>
      <c r="Y38" s="4"/>
      <c r="Z38" s="4"/>
    </row>
    <row r="39" spans="1:26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0</v>
      </c>
      <c r="U39" s="3">
        <v>136882.46309999999</v>
      </c>
      <c r="V39" s="3" t="s">
        <v>29</v>
      </c>
      <c r="W39" s="4"/>
      <c r="X39" s="4"/>
      <c r="Y39" s="4"/>
      <c r="Z39" s="4"/>
    </row>
    <row r="40" spans="1:26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0</v>
      </c>
      <c r="U40" s="3">
        <v>157120.0472</v>
      </c>
      <c r="V40" s="3" t="s">
        <v>29</v>
      </c>
      <c r="W40" s="4"/>
      <c r="X40" s="4"/>
      <c r="Y40" s="4"/>
      <c r="Z40" s="4"/>
    </row>
    <row r="41" spans="1:26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0</v>
      </c>
      <c r="U41" s="3">
        <v>170868.66870000001</v>
      </c>
      <c r="V41" s="3" t="s">
        <v>29</v>
      </c>
      <c r="W41" s="4"/>
      <c r="X41" s="4"/>
      <c r="Y41" s="4"/>
      <c r="Z41" s="4"/>
    </row>
    <row r="42" spans="1:26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0</v>
      </c>
      <c r="U42" s="3">
        <v>164461.0865</v>
      </c>
      <c r="V42" s="3" t="s">
        <v>29</v>
      </c>
      <c r="W42" s="4"/>
      <c r="X42" s="4"/>
      <c r="Y42" s="4"/>
      <c r="Z42" s="4"/>
    </row>
    <row r="43" spans="1:26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1</v>
      </c>
      <c r="U43" s="3">
        <v>204878.4278</v>
      </c>
      <c r="V43" s="3" t="s">
        <v>29</v>
      </c>
      <c r="W43" s="4"/>
      <c r="X43" s="4"/>
      <c r="Y43" s="4"/>
      <c r="Z43" s="4"/>
    </row>
    <row r="44" spans="1:26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0</v>
      </c>
      <c r="U44" s="3">
        <v>206104.959</v>
      </c>
      <c r="V44" s="3" t="s">
        <v>29</v>
      </c>
      <c r="W44" s="4"/>
      <c r="X44" s="4"/>
      <c r="Y44" s="4"/>
      <c r="Z44" s="4"/>
    </row>
    <row r="45" spans="1:26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0</v>
      </c>
      <c r="U45" s="3">
        <v>213886.0099</v>
      </c>
      <c r="V45" s="3" t="s">
        <v>29</v>
      </c>
      <c r="W45" s="4"/>
      <c r="X45" s="4"/>
      <c r="Y45" s="4"/>
      <c r="Z45" s="4"/>
    </row>
    <row r="46" spans="1:26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0</v>
      </c>
      <c r="U46" s="3">
        <v>240674.51879999999</v>
      </c>
      <c r="V46" s="3" t="s">
        <v>29</v>
      </c>
      <c r="W46" s="4"/>
      <c r="X46" s="4"/>
      <c r="Y46" s="4"/>
      <c r="Z46" s="4"/>
    </row>
    <row r="47" spans="1:26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0</v>
      </c>
      <c r="U47" s="3">
        <v>223503.85509999999</v>
      </c>
      <c r="V47" s="3" t="s">
        <v>29</v>
      </c>
      <c r="W47" s="4"/>
      <c r="X47" s="4"/>
      <c r="Y47" s="4"/>
      <c r="Z47" s="4"/>
    </row>
    <row r="48" spans="1:26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0</v>
      </c>
      <c r="U48" s="3">
        <v>234404.48800000001</v>
      </c>
      <c r="V48" s="3" t="s">
        <v>29</v>
      </c>
      <c r="W48" s="4"/>
      <c r="X48" s="4"/>
      <c r="Y48" s="4"/>
      <c r="Z48" s="4"/>
    </row>
    <row r="49" spans="1:26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0</v>
      </c>
      <c r="U49" s="3">
        <v>197772.10810000001</v>
      </c>
      <c r="V49" s="3" t="s">
        <v>29</v>
      </c>
      <c r="W49" s="4"/>
      <c r="X49" s="4"/>
      <c r="Y49" s="4"/>
      <c r="Z49" s="4"/>
    </row>
    <row r="50" spans="1:26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0</v>
      </c>
      <c r="U50" s="3">
        <v>194835.1888</v>
      </c>
      <c r="V50" s="3" t="s">
        <v>29</v>
      </c>
      <c r="W50" s="4"/>
      <c r="X50" s="4"/>
      <c r="Y50" s="4"/>
      <c r="Z50" s="4"/>
    </row>
    <row r="51" spans="1:26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0</v>
      </c>
      <c r="U51" s="3">
        <v>180833.53099999999</v>
      </c>
      <c r="V51" s="3" t="s">
        <v>29</v>
      </c>
      <c r="W51" s="4"/>
      <c r="X51" s="4"/>
      <c r="Y51" s="4"/>
      <c r="Z51" s="4"/>
    </row>
    <row r="52" spans="1:26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0</v>
      </c>
      <c r="U52" s="3">
        <v>187867.24720000001</v>
      </c>
      <c r="V52" s="3" t="s">
        <v>29</v>
      </c>
      <c r="W52" s="4"/>
      <c r="X52" s="4"/>
      <c r="Y52" s="4"/>
      <c r="Z52" s="4"/>
    </row>
    <row r="53" spans="1:26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0</v>
      </c>
      <c r="U53" s="3">
        <v>158919.63190000001</v>
      </c>
      <c r="V53" s="3" t="s">
        <v>29</v>
      </c>
      <c r="W53" s="4"/>
      <c r="X53" s="4"/>
      <c r="Y53" s="4"/>
      <c r="Z53" s="4"/>
    </row>
    <row r="54" spans="1:26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0</v>
      </c>
      <c r="U54" s="3">
        <v>158049.81779999999</v>
      </c>
      <c r="V54" s="3" t="s">
        <v>29</v>
      </c>
      <c r="W54" s="4"/>
      <c r="X54" s="4"/>
      <c r="Y54" s="4"/>
      <c r="Z54" s="4"/>
    </row>
    <row r="55" spans="1:26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0</v>
      </c>
      <c r="U55" s="3">
        <v>159330.32180000001</v>
      </c>
      <c r="V55" s="3" t="s">
        <v>29</v>
      </c>
      <c r="W55" s="4"/>
      <c r="X55" s="4"/>
      <c r="Y55" s="4"/>
      <c r="Z55" s="4"/>
    </row>
    <row r="56" spans="1:26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0</v>
      </c>
      <c r="U56" s="3">
        <v>140636.86499999999</v>
      </c>
      <c r="V56" s="3" t="s">
        <v>29</v>
      </c>
      <c r="W56" s="4"/>
      <c r="X56" s="4"/>
      <c r="Y56" s="4"/>
      <c r="Z56" s="4"/>
    </row>
    <row r="57" spans="1:26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0</v>
      </c>
      <c r="U57" s="3">
        <v>132903.5871</v>
      </c>
      <c r="V57" s="3" t="s">
        <v>29</v>
      </c>
      <c r="W57" s="4"/>
      <c r="X57" s="4"/>
      <c r="Y57" s="4"/>
      <c r="Z57" s="4"/>
    </row>
    <row r="58" spans="1:26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0</v>
      </c>
      <c r="U58" s="3">
        <v>145386.2225</v>
      </c>
      <c r="V58" s="3" t="s">
        <v>29</v>
      </c>
      <c r="W58" s="4"/>
      <c r="X58" s="4"/>
      <c r="Y58" s="4"/>
      <c r="Z58" s="4"/>
    </row>
    <row r="59" spans="1:26" ht="14.25" customHeight="1" x14ac:dyDescent="0.35">
      <c r="A59" s="4" t="s">
        <v>23</v>
      </c>
      <c r="B59" s="4" t="s">
        <v>102</v>
      </c>
      <c r="C59" s="4" t="s">
        <v>28</v>
      </c>
      <c r="D59" s="4">
        <v>42551</v>
      </c>
      <c r="E59" s="4">
        <v>1.55</v>
      </c>
      <c r="F59" s="4">
        <v>2.91</v>
      </c>
      <c r="G59" s="4">
        <v>2.06</v>
      </c>
      <c r="H59" s="4">
        <v>23.89</v>
      </c>
      <c r="I59" s="4">
        <v>18.57</v>
      </c>
      <c r="J59" s="4">
        <v>17.29</v>
      </c>
      <c r="K59" s="4">
        <v>167</v>
      </c>
      <c r="L59" s="4">
        <v>13.33</v>
      </c>
      <c r="M59" s="4">
        <v>196.85</v>
      </c>
      <c r="N59" s="4">
        <v>60.09</v>
      </c>
      <c r="O59" s="4">
        <v>26.49</v>
      </c>
      <c r="P59" s="4">
        <v>227.6</v>
      </c>
      <c r="Q59" s="4">
        <v>69.48</v>
      </c>
      <c r="R59" s="4">
        <v>30.63</v>
      </c>
      <c r="S59" s="4">
        <v>4</v>
      </c>
      <c r="T59" s="4">
        <v>0</v>
      </c>
      <c r="U59" s="3">
        <v>145078.03529999999</v>
      </c>
      <c r="V59" s="3" t="s">
        <v>29</v>
      </c>
      <c r="W59" s="4"/>
      <c r="X59" s="4"/>
      <c r="Y59" s="4"/>
      <c r="Z59" s="4"/>
    </row>
    <row r="60" spans="1:26" ht="14.25" customHeight="1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25" customHeight="1" x14ac:dyDescent="0.35">
      <c r="A61" s="4" t="s">
        <v>103</v>
      </c>
      <c r="B61" s="4" t="s">
        <v>62</v>
      </c>
      <c r="C61" s="4" t="s">
        <v>31</v>
      </c>
      <c r="D61" s="4">
        <v>37437</v>
      </c>
      <c r="E61" s="4">
        <v>2.48</v>
      </c>
      <c r="F61" s="4">
        <v>4.55</v>
      </c>
      <c r="G61" s="4">
        <v>4.2699999999999996</v>
      </c>
      <c r="H61" s="4">
        <v>8.66</v>
      </c>
      <c r="I61" s="4">
        <v>4.6500000000000004</v>
      </c>
      <c r="J61" s="4">
        <v>5.43</v>
      </c>
      <c r="K61" s="4">
        <v>83</v>
      </c>
      <c r="L61" s="4">
        <v>37.47</v>
      </c>
      <c r="M61" s="4">
        <v>58.29</v>
      </c>
      <c r="N61" s="4">
        <v>36.47</v>
      </c>
      <c r="O61" s="4">
        <v>24.64</v>
      </c>
      <c r="P61" s="4">
        <v>59.82</v>
      </c>
      <c r="Q61" s="4">
        <v>37.43</v>
      </c>
      <c r="R61" s="4">
        <v>25.29</v>
      </c>
      <c r="S61" s="4">
        <v>5</v>
      </c>
      <c r="T61" s="4">
        <v>0</v>
      </c>
      <c r="U61" s="3">
        <v>27985.1692</v>
      </c>
      <c r="V61" s="3" t="s">
        <v>104</v>
      </c>
      <c r="W61" s="4"/>
      <c r="X61" s="4"/>
      <c r="Y61" s="4"/>
      <c r="Z61" s="4"/>
    </row>
    <row r="62" spans="1:26" ht="14.25" customHeight="1" x14ac:dyDescent="0.35">
      <c r="A62" s="4" t="s">
        <v>103</v>
      </c>
      <c r="B62" s="4" t="s">
        <v>63</v>
      </c>
      <c r="C62" s="4" t="s">
        <v>32</v>
      </c>
      <c r="D62" s="4">
        <v>37529</v>
      </c>
      <c r="E62" s="4">
        <v>2.99</v>
      </c>
      <c r="F62" s="4">
        <v>5.82</v>
      </c>
      <c r="G62" s="4">
        <v>5.43</v>
      </c>
      <c r="H62" s="4">
        <v>7.81</v>
      </c>
      <c r="I62" s="4">
        <v>4.1500000000000004</v>
      </c>
      <c r="J62" s="4">
        <v>4.6900000000000004</v>
      </c>
      <c r="K62" s="4">
        <v>95</v>
      </c>
      <c r="L62" s="4">
        <v>36.58</v>
      </c>
      <c r="M62" s="4">
        <v>66.08</v>
      </c>
      <c r="N62" s="4">
        <v>39.409999999999997</v>
      </c>
      <c r="O62" s="4">
        <v>27.21</v>
      </c>
      <c r="P62" s="4">
        <v>67.7</v>
      </c>
      <c r="Q62" s="4">
        <v>40.369999999999997</v>
      </c>
      <c r="R62" s="4">
        <v>27.87</v>
      </c>
      <c r="S62" s="4">
        <v>6</v>
      </c>
      <c r="T62" s="4">
        <v>-1</v>
      </c>
      <c r="U62" s="3">
        <v>16294.416999999999</v>
      </c>
      <c r="V62" s="3" t="s">
        <v>104</v>
      </c>
      <c r="W62" s="4"/>
      <c r="X62" s="4"/>
      <c r="Y62" s="4"/>
      <c r="Z62" s="4"/>
    </row>
    <row r="63" spans="1:26" ht="14.25" customHeight="1" x14ac:dyDescent="0.35">
      <c r="A63" s="4" t="s">
        <v>103</v>
      </c>
      <c r="B63" s="4" t="s">
        <v>64</v>
      </c>
      <c r="C63" s="4" t="s">
        <v>32</v>
      </c>
      <c r="D63" s="4">
        <v>37621</v>
      </c>
      <c r="E63" s="4">
        <v>3.08</v>
      </c>
      <c r="F63" s="4">
        <v>5.57</v>
      </c>
      <c r="G63" s="4">
        <v>5.34</v>
      </c>
      <c r="H63" s="4">
        <v>5.86</v>
      </c>
      <c r="I63" s="4">
        <v>1.48</v>
      </c>
      <c r="J63" s="4">
        <v>2.88</v>
      </c>
      <c r="K63" s="4">
        <v>97</v>
      </c>
      <c r="L63" s="4">
        <v>33.119999999999997</v>
      </c>
      <c r="M63" s="4">
        <v>74.56</v>
      </c>
      <c r="N63" s="4">
        <v>42.45</v>
      </c>
      <c r="O63" s="4">
        <v>28.06</v>
      </c>
      <c r="P63" s="4">
        <v>75.650000000000006</v>
      </c>
      <c r="Q63" s="4">
        <v>43.07</v>
      </c>
      <c r="R63" s="4">
        <v>28.47</v>
      </c>
      <c r="S63" s="4">
        <v>6</v>
      </c>
      <c r="T63" s="4">
        <v>0</v>
      </c>
      <c r="U63" s="3">
        <v>19244.9761</v>
      </c>
      <c r="V63" s="3" t="s">
        <v>104</v>
      </c>
      <c r="W63" s="4"/>
      <c r="X63" s="4"/>
      <c r="Y63" s="4"/>
      <c r="Z63" s="4"/>
    </row>
    <row r="64" spans="1:26" ht="14.25" customHeight="1" x14ac:dyDescent="0.35">
      <c r="A64" s="4" t="s">
        <v>103</v>
      </c>
      <c r="B64" s="4" t="s">
        <v>65</v>
      </c>
      <c r="C64" s="4" t="s">
        <v>32</v>
      </c>
      <c r="D64" s="4">
        <v>37711</v>
      </c>
      <c r="E64" s="4">
        <v>3.08</v>
      </c>
      <c r="F64" s="4">
        <v>5.54</v>
      </c>
      <c r="G64" s="4">
        <v>5.3</v>
      </c>
      <c r="H64" s="4">
        <v>7.92</v>
      </c>
      <c r="I64" s="4">
        <v>5.61</v>
      </c>
      <c r="J64" s="4">
        <v>4.66</v>
      </c>
      <c r="K64" s="4">
        <v>88</v>
      </c>
      <c r="L64" s="4">
        <v>33.03</v>
      </c>
      <c r="M64" s="4">
        <v>75.72</v>
      </c>
      <c r="N64" s="4">
        <v>42.86</v>
      </c>
      <c r="O64" s="4">
        <v>28.57</v>
      </c>
      <c r="P64" s="4">
        <v>76.650000000000006</v>
      </c>
      <c r="Q64" s="4">
        <v>43.39</v>
      </c>
      <c r="R64" s="4">
        <v>28.92</v>
      </c>
      <c r="S64" s="4">
        <v>6</v>
      </c>
      <c r="T64" s="4">
        <v>0</v>
      </c>
      <c r="U64" s="3">
        <v>16380.8814</v>
      </c>
      <c r="V64" s="3" t="s">
        <v>104</v>
      </c>
      <c r="W64" s="4"/>
      <c r="X64" s="4"/>
      <c r="Y64" s="4"/>
      <c r="Z64" s="4"/>
    </row>
    <row r="65" spans="1:26" ht="14.25" customHeight="1" x14ac:dyDescent="0.35">
      <c r="A65" s="4" t="s">
        <v>103</v>
      </c>
      <c r="B65" s="4" t="s">
        <v>66</v>
      </c>
      <c r="C65" s="4" t="s">
        <v>32</v>
      </c>
      <c r="D65" s="4">
        <v>37802</v>
      </c>
      <c r="E65" s="4">
        <v>2.79</v>
      </c>
      <c r="F65" s="4">
        <v>5.19</v>
      </c>
      <c r="G65" s="4">
        <v>4.91</v>
      </c>
      <c r="H65" s="4">
        <v>8.91</v>
      </c>
      <c r="I65" s="4">
        <v>5.57</v>
      </c>
      <c r="J65" s="4">
        <v>5.15</v>
      </c>
      <c r="K65" s="4">
        <v>81</v>
      </c>
      <c r="L65" s="4">
        <v>33.58</v>
      </c>
      <c r="M65" s="4">
        <v>66.739999999999995</v>
      </c>
      <c r="N65" s="4">
        <v>39.799999999999997</v>
      </c>
      <c r="O65" s="4">
        <v>25.82</v>
      </c>
      <c r="P65" s="4">
        <v>67.680000000000007</v>
      </c>
      <c r="Q65" s="4">
        <v>40.36</v>
      </c>
      <c r="R65" s="4">
        <v>26.18</v>
      </c>
      <c r="S65" s="4">
        <v>6</v>
      </c>
      <c r="T65" s="4">
        <v>0</v>
      </c>
      <c r="U65" s="3">
        <v>21575.149000000001</v>
      </c>
      <c r="V65" s="3" t="s">
        <v>104</v>
      </c>
      <c r="W65" s="4"/>
      <c r="X65" s="4"/>
      <c r="Y65" s="4"/>
      <c r="Z65" s="4"/>
    </row>
    <row r="66" spans="1:26" ht="14.25" customHeight="1" x14ac:dyDescent="0.35">
      <c r="A66" s="4" t="s">
        <v>103</v>
      </c>
      <c r="B66" s="4" t="s">
        <v>67</v>
      </c>
      <c r="C66" s="4" t="s">
        <v>32</v>
      </c>
      <c r="D66" s="4">
        <v>37894</v>
      </c>
      <c r="E66" s="4">
        <v>2.72</v>
      </c>
      <c r="F66" s="4">
        <v>5</v>
      </c>
      <c r="G66" s="4">
        <v>4.75</v>
      </c>
      <c r="H66" s="4">
        <v>10.28</v>
      </c>
      <c r="I66" s="4">
        <v>6.65</v>
      </c>
      <c r="J66" s="4">
        <v>6.27</v>
      </c>
      <c r="K66" s="4">
        <v>74</v>
      </c>
      <c r="L66" s="4">
        <v>35.700000000000003</v>
      </c>
      <c r="M66" s="4">
        <v>61.76</v>
      </c>
      <c r="N66" s="4">
        <v>37.81</v>
      </c>
      <c r="O66" s="4">
        <v>24.71</v>
      </c>
      <c r="P66" s="4">
        <v>63.36</v>
      </c>
      <c r="Q66" s="4">
        <v>38.79</v>
      </c>
      <c r="R66" s="4">
        <v>25.35</v>
      </c>
      <c r="S66" s="4">
        <v>6</v>
      </c>
      <c r="T66" s="4">
        <v>0</v>
      </c>
      <c r="U66" s="3">
        <v>22637.6849</v>
      </c>
      <c r="V66" s="3" t="s">
        <v>104</v>
      </c>
      <c r="W66" s="4"/>
      <c r="X66" s="4"/>
      <c r="Y66" s="4"/>
      <c r="Z66" s="4"/>
    </row>
    <row r="67" spans="1:26" ht="14.25" customHeight="1" x14ac:dyDescent="0.35">
      <c r="A67" s="4" t="s">
        <v>103</v>
      </c>
      <c r="B67" s="4" t="s">
        <v>68</v>
      </c>
      <c r="C67" s="4" t="s">
        <v>32</v>
      </c>
      <c r="D67" s="4">
        <v>37986</v>
      </c>
      <c r="E67" s="4">
        <v>2.3199999999999998</v>
      </c>
      <c r="F67" s="4">
        <v>4.32</v>
      </c>
      <c r="G67" s="4">
        <v>3.98</v>
      </c>
      <c r="H67" s="4">
        <v>9.93</v>
      </c>
      <c r="I67" s="4">
        <v>5.35</v>
      </c>
      <c r="J67" s="4">
        <v>5.52</v>
      </c>
      <c r="K67" s="4">
        <v>71</v>
      </c>
      <c r="L67" s="4">
        <v>37.9</v>
      </c>
      <c r="M67" s="4">
        <v>49.88</v>
      </c>
      <c r="N67" s="4">
        <v>32.35</v>
      </c>
      <c r="O67" s="4">
        <v>21.1</v>
      </c>
      <c r="P67" s="4">
        <v>54.2</v>
      </c>
      <c r="Q67" s="4">
        <v>35.15</v>
      </c>
      <c r="R67" s="4">
        <v>22.93</v>
      </c>
      <c r="S67" s="4">
        <v>6</v>
      </c>
      <c r="T67" s="4">
        <v>0</v>
      </c>
      <c r="U67" s="3">
        <v>33002.659099999997</v>
      </c>
      <c r="V67" s="3" t="s">
        <v>104</v>
      </c>
      <c r="W67" s="4"/>
      <c r="X67" s="4"/>
      <c r="Y67" s="4"/>
      <c r="Z67" s="4"/>
    </row>
    <row r="68" spans="1:26" ht="14.25" customHeight="1" x14ac:dyDescent="0.35">
      <c r="A68" s="4" t="s">
        <v>103</v>
      </c>
      <c r="B68" s="4" t="s">
        <v>69</v>
      </c>
      <c r="C68" s="4" t="s">
        <v>32</v>
      </c>
      <c r="D68" s="4">
        <v>38077</v>
      </c>
      <c r="E68" s="4">
        <v>2.2400000000000002</v>
      </c>
      <c r="F68" s="4">
        <v>3.97</v>
      </c>
      <c r="G68" s="4">
        <v>3.73</v>
      </c>
      <c r="H68" s="4">
        <v>13.61</v>
      </c>
      <c r="I68" s="4">
        <v>9.5500000000000007</v>
      </c>
      <c r="J68" s="4">
        <v>8.84</v>
      </c>
      <c r="K68" s="4">
        <v>64</v>
      </c>
      <c r="L68" s="4">
        <v>38.130000000000003</v>
      </c>
      <c r="M68" s="4">
        <v>49.68</v>
      </c>
      <c r="N68" s="4">
        <v>32.36</v>
      </c>
      <c r="O68" s="4">
        <v>21.13</v>
      </c>
      <c r="P68" s="4">
        <v>53.55</v>
      </c>
      <c r="Q68" s="4">
        <v>34.869999999999997</v>
      </c>
      <c r="R68" s="4">
        <v>22.77</v>
      </c>
      <c r="S68" s="4">
        <v>6</v>
      </c>
      <c r="T68" s="4">
        <v>0</v>
      </c>
      <c r="U68" s="3">
        <v>30159.8622</v>
      </c>
      <c r="V68" s="3" t="s">
        <v>104</v>
      </c>
      <c r="W68" s="4"/>
      <c r="X68" s="4"/>
      <c r="Y68" s="4"/>
      <c r="Z68" s="4"/>
    </row>
    <row r="69" spans="1:26" ht="14.25" customHeight="1" x14ac:dyDescent="0.35">
      <c r="A69" s="4" t="s">
        <v>103</v>
      </c>
      <c r="B69" s="4" t="s">
        <v>70</v>
      </c>
      <c r="C69" s="4" t="s">
        <v>32</v>
      </c>
      <c r="D69" s="4">
        <v>38168</v>
      </c>
      <c r="E69" s="4">
        <v>1.97</v>
      </c>
      <c r="F69" s="4">
        <v>3.37</v>
      </c>
      <c r="G69" s="4">
        <v>3.14</v>
      </c>
      <c r="H69" s="4">
        <v>13.41</v>
      </c>
      <c r="I69" s="4">
        <v>8.6</v>
      </c>
      <c r="J69" s="4">
        <v>9.01</v>
      </c>
      <c r="K69" s="4">
        <v>69</v>
      </c>
      <c r="L69" s="4">
        <v>38.590000000000003</v>
      </c>
      <c r="M69" s="4">
        <v>46.63</v>
      </c>
      <c r="N69" s="4">
        <v>30.94</v>
      </c>
      <c r="O69" s="4">
        <v>19.989999999999998</v>
      </c>
      <c r="P69" s="4">
        <v>50.7</v>
      </c>
      <c r="Q69" s="4">
        <v>33.64</v>
      </c>
      <c r="R69" s="4">
        <v>21.73</v>
      </c>
      <c r="S69" s="4">
        <v>6</v>
      </c>
      <c r="T69" s="4">
        <v>0</v>
      </c>
      <c r="U69" s="3">
        <v>28730.674599999998</v>
      </c>
      <c r="V69" s="3" t="s">
        <v>104</v>
      </c>
      <c r="W69" s="4"/>
      <c r="X69" s="4"/>
      <c r="Y69" s="4"/>
      <c r="Z69" s="4"/>
    </row>
    <row r="70" spans="1:26" ht="14.25" customHeight="1" x14ac:dyDescent="0.35">
      <c r="A70" s="4" t="s">
        <v>103</v>
      </c>
      <c r="B70" s="4" t="s">
        <v>71</v>
      </c>
      <c r="C70" s="4" t="s">
        <v>32</v>
      </c>
      <c r="D70" s="4">
        <v>38260</v>
      </c>
      <c r="E70" s="4">
        <v>1.83</v>
      </c>
      <c r="F70" s="4">
        <v>3.15</v>
      </c>
      <c r="G70" s="4">
        <v>2.89</v>
      </c>
      <c r="H70" s="4">
        <v>12.37</v>
      </c>
      <c r="I70" s="4">
        <v>6.69</v>
      </c>
      <c r="J70" s="4">
        <v>7.9</v>
      </c>
      <c r="K70" s="4">
        <v>67</v>
      </c>
      <c r="L70" s="4">
        <v>38.69</v>
      </c>
      <c r="M70" s="4">
        <v>43.89</v>
      </c>
      <c r="N70" s="4">
        <v>29.7</v>
      </c>
      <c r="O70" s="4">
        <v>18.91</v>
      </c>
      <c r="P70" s="4">
        <v>47.78</v>
      </c>
      <c r="Q70" s="4">
        <v>32.33</v>
      </c>
      <c r="R70" s="4">
        <v>20.58</v>
      </c>
      <c r="S70" s="4">
        <v>6</v>
      </c>
      <c r="T70" s="4">
        <v>0</v>
      </c>
      <c r="U70" s="3">
        <v>29239.379400000002</v>
      </c>
      <c r="V70" s="3" t="s">
        <v>104</v>
      </c>
      <c r="W70" s="4"/>
      <c r="X70" s="4"/>
      <c r="Y70" s="4"/>
      <c r="Z70" s="4"/>
    </row>
    <row r="71" spans="1:26" ht="14.25" customHeight="1" x14ac:dyDescent="0.35">
      <c r="A71" s="4" t="s">
        <v>103</v>
      </c>
      <c r="B71" s="4" t="s">
        <v>72</v>
      </c>
      <c r="C71" s="4" t="s">
        <v>32</v>
      </c>
      <c r="D71" s="4">
        <v>38352</v>
      </c>
      <c r="E71" s="4">
        <v>1.73</v>
      </c>
      <c r="F71" s="4">
        <v>2.9</v>
      </c>
      <c r="G71" s="4">
        <v>2.69</v>
      </c>
      <c r="H71" s="4">
        <v>10.53</v>
      </c>
      <c r="I71" s="4">
        <v>3.53</v>
      </c>
      <c r="J71" s="4">
        <v>6.31</v>
      </c>
      <c r="K71" s="4">
        <v>72</v>
      </c>
      <c r="L71" s="4">
        <v>40.619999999999997</v>
      </c>
      <c r="M71" s="4">
        <v>36.32</v>
      </c>
      <c r="N71" s="4">
        <v>25.43</v>
      </c>
      <c r="O71" s="4">
        <v>16.39</v>
      </c>
      <c r="P71" s="4">
        <v>42.8</v>
      </c>
      <c r="Q71" s="4">
        <v>29.97</v>
      </c>
      <c r="R71" s="4">
        <v>19.32</v>
      </c>
      <c r="S71" s="4">
        <v>6</v>
      </c>
      <c r="T71" s="4">
        <v>0</v>
      </c>
      <c r="U71" s="3">
        <v>27366.194200000002</v>
      </c>
      <c r="V71" s="3" t="s">
        <v>104</v>
      </c>
      <c r="W71" s="4"/>
      <c r="X71" s="4"/>
      <c r="Y71" s="4"/>
      <c r="Z71" s="4"/>
    </row>
    <row r="72" spans="1:26" ht="14.25" customHeight="1" x14ac:dyDescent="0.35">
      <c r="A72" s="4" t="s">
        <v>103</v>
      </c>
      <c r="B72" s="4" t="s">
        <v>73</v>
      </c>
      <c r="C72" s="4" t="s">
        <v>32</v>
      </c>
      <c r="D72" s="4">
        <v>38442</v>
      </c>
      <c r="E72" s="4">
        <v>1.97</v>
      </c>
      <c r="F72" s="4">
        <v>3.29</v>
      </c>
      <c r="G72" s="4">
        <v>3.07</v>
      </c>
      <c r="H72" s="4">
        <v>11.86</v>
      </c>
      <c r="I72" s="4">
        <v>7.41</v>
      </c>
      <c r="J72" s="4">
        <v>7.76</v>
      </c>
      <c r="K72" s="4">
        <v>78</v>
      </c>
      <c r="L72" s="4">
        <v>39.590000000000003</v>
      </c>
      <c r="M72" s="4">
        <v>36.14</v>
      </c>
      <c r="N72" s="4">
        <v>24.11</v>
      </c>
      <c r="O72" s="4">
        <v>15.62</v>
      </c>
      <c r="P72" s="4">
        <v>49.93</v>
      </c>
      <c r="Q72" s="4">
        <v>33.299999999999997</v>
      </c>
      <c r="R72" s="4">
        <v>21.58</v>
      </c>
      <c r="S72" s="4">
        <v>6</v>
      </c>
      <c r="T72" s="4">
        <v>0</v>
      </c>
      <c r="U72" s="3">
        <v>26504.303199999998</v>
      </c>
      <c r="V72" s="3" t="s">
        <v>104</v>
      </c>
      <c r="W72" s="4"/>
      <c r="X72" s="4"/>
      <c r="Y72" s="4"/>
      <c r="Z72" s="4"/>
    </row>
    <row r="73" spans="1:26" ht="14.25" customHeight="1" x14ac:dyDescent="0.35">
      <c r="A73" s="4" t="s">
        <v>103</v>
      </c>
      <c r="B73" s="4" t="s">
        <v>74</v>
      </c>
      <c r="C73" s="4" t="s">
        <v>32</v>
      </c>
      <c r="D73" s="4">
        <v>38898</v>
      </c>
      <c r="E73" s="4">
        <v>1.56</v>
      </c>
      <c r="F73" s="4">
        <v>2.31</v>
      </c>
      <c r="G73" s="4">
        <v>2.17</v>
      </c>
      <c r="H73" s="4">
        <v>15.99</v>
      </c>
      <c r="I73" s="4">
        <v>8.5500000000000007</v>
      </c>
      <c r="J73" s="4">
        <v>12.67</v>
      </c>
      <c r="K73" s="4">
        <v>98</v>
      </c>
      <c r="L73" s="4">
        <v>40.159999999999997</v>
      </c>
      <c r="M73" s="4">
        <v>32.450000000000003</v>
      </c>
      <c r="N73" s="4">
        <v>22.07</v>
      </c>
      <c r="O73" s="4">
        <v>14.42</v>
      </c>
      <c r="P73" s="4">
        <v>47.06</v>
      </c>
      <c r="Q73" s="4">
        <v>32</v>
      </c>
      <c r="R73" s="4">
        <v>20.91</v>
      </c>
      <c r="S73" s="4">
        <v>6</v>
      </c>
      <c r="T73" s="4">
        <v>0</v>
      </c>
      <c r="U73" s="3">
        <v>28052.504000000001</v>
      </c>
      <c r="V73" s="3" t="s">
        <v>104</v>
      </c>
      <c r="W73" s="4"/>
      <c r="X73" s="4"/>
      <c r="Y73" s="4"/>
      <c r="Z73" s="4"/>
    </row>
    <row r="74" spans="1:26" ht="14.25" customHeight="1" x14ac:dyDescent="0.35">
      <c r="A74" s="4" t="s">
        <v>103</v>
      </c>
      <c r="B74" s="4" t="s">
        <v>75</v>
      </c>
      <c r="C74" s="4" t="s">
        <v>32</v>
      </c>
      <c r="D74" s="4">
        <v>38990</v>
      </c>
      <c r="E74" s="4">
        <v>1.49</v>
      </c>
      <c r="F74" s="4">
        <v>2.16</v>
      </c>
      <c r="G74" s="4">
        <v>2</v>
      </c>
      <c r="H74" s="4">
        <v>12.21</v>
      </c>
      <c r="I74" s="4">
        <v>2.6</v>
      </c>
      <c r="J74" s="4">
        <v>9.0299999999999994</v>
      </c>
      <c r="K74" s="4">
        <v>101</v>
      </c>
      <c r="L74" s="4">
        <v>40.35</v>
      </c>
      <c r="M74" s="4">
        <v>27.39</v>
      </c>
      <c r="N74" s="4">
        <v>18.399999999999999</v>
      </c>
      <c r="O74" s="4">
        <v>12.25</v>
      </c>
      <c r="P74" s="4">
        <v>48.88</v>
      </c>
      <c r="Q74" s="4">
        <v>32.83</v>
      </c>
      <c r="R74" s="4">
        <v>21.86</v>
      </c>
      <c r="S74" s="4">
        <v>6</v>
      </c>
      <c r="T74" s="4">
        <v>0</v>
      </c>
      <c r="U74" s="3">
        <v>24313.475299999998</v>
      </c>
      <c r="V74" s="3" t="s">
        <v>104</v>
      </c>
      <c r="W74" s="4"/>
      <c r="X74" s="4"/>
      <c r="Y74" s="4"/>
      <c r="Z74" s="4"/>
    </row>
    <row r="75" spans="1:26" ht="14.25" customHeight="1" x14ac:dyDescent="0.35">
      <c r="A75" s="4" t="s">
        <v>103</v>
      </c>
      <c r="B75" s="4" t="s">
        <v>76</v>
      </c>
      <c r="C75" s="4" t="s">
        <v>32</v>
      </c>
      <c r="D75" s="4">
        <v>39082</v>
      </c>
      <c r="E75" s="4">
        <v>1.24</v>
      </c>
      <c r="F75" s="4">
        <v>1.74</v>
      </c>
      <c r="G75" s="4">
        <v>1.62</v>
      </c>
      <c r="H75" s="4">
        <v>13.68</v>
      </c>
      <c r="I75" s="4">
        <v>1.34</v>
      </c>
      <c r="J75" s="4">
        <v>10.18</v>
      </c>
      <c r="K75" s="4">
        <v>93</v>
      </c>
      <c r="L75" s="4">
        <v>39.200000000000003</v>
      </c>
      <c r="M75" s="4">
        <v>35.97</v>
      </c>
      <c r="N75" s="4">
        <v>24.97</v>
      </c>
      <c r="O75" s="4">
        <v>15.89</v>
      </c>
      <c r="P75" s="4">
        <v>44.03</v>
      </c>
      <c r="Q75" s="4">
        <v>30.57</v>
      </c>
      <c r="R75" s="4">
        <v>19.46</v>
      </c>
      <c r="S75" s="4">
        <v>6</v>
      </c>
      <c r="T75" s="4">
        <v>0</v>
      </c>
      <c r="U75" s="3">
        <v>26040.863700000002</v>
      </c>
      <c r="V75" s="3" t="s">
        <v>104</v>
      </c>
      <c r="W75" s="4"/>
      <c r="X75" s="4"/>
      <c r="Y75" s="4"/>
      <c r="Z75" s="4"/>
    </row>
    <row r="76" spans="1:26" ht="14.25" customHeight="1" x14ac:dyDescent="0.35">
      <c r="A76" s="4" t="s">
        <v>103</v>
      </c>
      <c r="B76" s="4" t="s">
        <v>77</v>
      </c>
      <c r="C76" s="4" t="s">
        <v>32</v>
      </c>
      <c r="D76" s="4">
        <v>39172</v>
      </c>
      <c r="E76" s="4">
        <v>1.32</v>
      </c>
      <c r="F76" s="4">
        <v>1.81</v>
      </c>
      <c r="G76" s="4">
        <v>1.71</v>
      </c>
      <c r="H76" s="4">
        <v>17.98</v>
      </c>
      <c r="I76" s="4">
        <v>5.37</v>
      </c>
      <c r="J76" s="4">
        <v>14.31</v>
      </c>
      <c r="K76" s="4">
        <v>83</v>
      </c>
      <c r="L76" s="4">
        <v>40.42</v>
      </c>
      <c r="M76" s="4">
        <v>36.33</v>
      </c>
      <c r="N76" s="4">
        <v>25.11</v>
      </c>
      <c r="O76" s="4">
        <v>16.600000000000001</v>
      </c>
      <c r="P76" s="4">
        <v>44.68</v>
      </c>
      <c r="Q76" s="4">
        <v>30.88</v>
      </c>
      <c r="R76" s="4">
        <v>20.41</v>
      </c>
      <c r="S76" s="4">
        <v>6</v>
      </c>
      <c r="T76" s="4">
        <v>0</v>
      </c>
      <c r="U76" s="3">
        <v>29476.860100000002</v>
      </c>
      <c r="V76" s="3" t="s">
        <v>104</v>
      </c>
      <c r="W76" s="4"/>
      <c r="X76" s="4"/>
      <c r="Y76" s="4"/>
      <c r="Z76" s="4"/>
    </row>
    <row r="77" spans="1:26" ht="14.25" customHeight="1" x14ac:dyDescent="0.35">
      <c r="A77" s="4" t="s">
        <v>103</v>
      </c>
      <c r="B77" s="4" t="s">
        <v>78</v>
      </c>
      <c r="C77" s="4" t="s">
        <v>32</v>
      </c>
      <c r="D77" s="4">
        <v>39263</v>
      </c>
      <c r="E77" s="4">
        <v>1.23</v>
      </c>
      <c r="F77" s="4">
        <v>1.88</v>
      </c>
      <c r="G77" s="4">
        <v>1.61</v>
      </c>
      <c r="H77" s="4">
        <v>17.05</v>
      </c>
      <c r="I77" s="4">
        <v>4.17</v>
      </c>
      <c r="J77" s="4">
        <v>13.36</v>
      </c>
      <c r="K77" s="4">
        <v>86</v>
      </c>
      <c r="L77" s="4">
        <v>41.82</v>
      </c>
      <c r="M77" s="4">
        <v>33</v>
      </c>
      <c r="N77" s="4">
        <v>23.3</v>
      </c>
      <c r="O77" s="4">
        <v>15.61</v>
      </c>
      <c r="P77" s="4">
        <v>41.65</v>
      </c>
      <c r="Q77" s="4">
        <v>29.4</v>
      </c>
      <c r="R77" s="4">
        <v>19.7</v>
      </c>
      <c r="S77" s="4">
        <v>6</v>
      </c>
      <c r="T77" s="4">
        <v>0</v>
      </c>
      <c r="U77" s="3">
        <v>35829.899400000002</v>
      </c>
      <c r="V77" s="3" t="s">
        <v>104</v>
      </c>
      <c r="W77" s="4"/>
      <c r="X77" s="4"/>
      <c r="Y77" s="4"/>
      <c r="Z77" s="4"/>
    </row>
    <row r="78" spans="1:26" ht="14.25" customHeight="1" x14ac:dyDescent="0.35">
      <c r="A78" s="4" t="s">
        <v>103</v>
      </c>
      <c r="B78" s="4" t="s">
        <v>79</v>
      </c>
      <c r="C78" s="4" t="s">
        <v>32</v>
      </c>
      <c r="D78" s="4">
        <v>39355</v>
      </c>
      <c r="E78" s="4">
        <v>1.1599999999999999</v>
      </c>
      <c r="F78" s="4">
        <v>1.87</v>
      </c>
      <c r="G78" s="4">
        <v>1.54</v>
      </c>
      <c r="H78" s="4">
        <v>6.94</v>
      </c>
      <c r="I78" s="4">
        <v>0.52</v>
      </c>
      <c r="J78" s="4">
        <v>4.7</v>
      </c>
      <c r="K78" s="4">
        <v>151</v>
      </c>
      <c r="L78" s="4">
        <v>40.46</v>
      </c>
      <c r="M78" s="4">
        <v>34.72</v>
      </c>
      <c r="N78" s="4">
        <v>24.64</v>
      </c>
      <c r="O78" s="4">
        <v>16.149999999999999</v>
      </c>
      <c r="P78" s="4">
        <v>40.909999999999997</v>
      </c>
      <c r="Q78" s="4">
        <v>29.03</v>
      </c>
      <c r="R78" s="4">
        <v>19.03</v>
      </c>
      <c r="S78" s="4">
        <v>6</v>
      </c>
      <c r="T78" s="4">
        <v>0</v>
      </c>
      <c r="U78" s="3">
        <v>33179.559000000001</v>
      </c>
      <c r="V78" s="3" t="s">
        <v>104</v>
      </c>
      <c r="W78" s="4"/>
      <c r="X78" s="4"/>
      <c r="Y78" s="4"/>
      <c r="Z78" s="4"/>
    </row>
    <row r="79" spans="1:26" ht="14.25" customHeight="1" x14ac:dyDescent="0.35">
      <c r="A79" s="4" t="s">
        <v>103</v>
      </c>
      <c r="B79" s="4" t="s">
        <v>105</v>
      </c>
      <c r="C79" s="4" t="s">
        <v>33</v>
      </c>
      <c r="D79" s="4">
        <v>39447</v>
      </c>
      <c r="E79" s="4">
        <v>1.57</v>
      </c>
      <c r="F79" s="4">
        <v>2.25</v>
      </c>
      <c r="G79" s="4">
        <v>2.11</v>
      </c>
      <c r="H79" s="4">
        <v>9.75</v>
      </c>
      <c r="I79" s="4">
        <v>-1.86</v>
      </c>
      <c r="J79" s="4">
        <v>6.22</v>
      </c>
      <c r="K79" s="4">
        <v>81</v>
      </c>
      <c r="L79" s="4">
        <v>41.13</v>
      </c>
      <c r="M79" s="4">
        <v>34.479999999999997</v>
      </c>
      <c r="N79" s="4">
        <v>24.07</v>
      </c>
      <c r="O79" s="4">
        <v>16.420000000000002</v>
      </c>
      <c r="P79" s="4">
        <v>43.26</v>
      </c>
      <c r="Q79" s="4">
        <v>30.19</v>
      </c>
      <c r="R79" s="4">
        <v>20.6</v>
      </c>
      <c r="S79" s="4">
        <v>8</v>
      </c>
      <c r="T79" s="4">
        <v>-2</v>
      </c>
      <c r="U79" s="3">
        <v>30241.535800000001</v>
      </c>
      <c r="V79" s="3" t="s">
        <v>104</v>
      </c>
      <c r="W79" s="4"/>
      <c r="X79" s="4"/>
      <c r="Y79" s="4"/>
      <c r="Z79" s="4"/>
    </row>
    <row r="80" spans="1:26" ht="14.25" customHeight="1" x14ac:dyDescent="0.35">
      <c r="A80" s="4" t="s">
        <v>103</v>
      </c>
      <c r="B80" s="4" t="s">
        <v>106</v>
      </c>
      <c r="C80" s="4" t="s">
        <v>33</v>
      </c>
      <c r="D80" s="4">
        <v>39538</v>
      </c>
      <c r="E80" s="4">
        <v>1.85</v>
      </c>
      <c r="F80" s="4">
        <v>2.71</v>
      </c>
      <c r="G80" s="4">
        <v>2.59</v>
      </c>
      <c r="H80" s="4">
        <v>11.03</v>
      </c>
      <c r="I80" s="4">
        <v>2.4700000000000002</v>
      </c>
      <c r="J80" s="4">
        <v>7.81</v>
      </c>
      <c r="K80" s="4">
        <v>99</v>
      </c>
      <c r="L80" s="4">
        <v>40</v>
      </c>
      <c r="M80" s="4">
        <v>34.79</v>
      </c>
      <c r="N80" s="4">
        <v>23.84</v>
      </c>
      <c r="O80" s="4">
        <v>16.34</v>
      </c>
      <c r="P80" s="4">
        <v>45.91</v>
      </c>
      <c r="Q80" s="4">
        <v>31.47</v>
      </c>
      <c r="R80" s="4">
        <v>21.56</v>
      </c>
      <c r="S80" s="4">
        <v>8</v>
      </c>
      <c r="T80" s="4">
        <v>0</v>
      </c>
      <c r="U80" s="3">
        <v>29391.8799</v>
      </c>
      <c r="V80" s="3" t="s">
        <v>104</v>
      </c>
      <c r="W80" s="4"/>
      <c r="X80" s="4"/>
      <c r="Y80" s="4"/>
      <c r="Z80" s="4"/>
    </row>
    <row r="81" spans="1:26" ht="14.25" customHeight="1" x14ac:dyDescent="0.35">
      <c r="A81" s="4" t="s">
        <v>103</v>
      </c>
      <c r="B81" s="4" t="s">
        <v>107</v>
      </c>
      <c r="C81" s="4" t="s">
        <v>33</v>
      </c>
      <c r="D81" s="4">
        <v>39629</v>
      </c>
      <c r="E81" s="4">
        <v>1.91</v>
      </c>
      <c r="F81" s="4">
        <v>3.05</v>
      </c>
      <c r="G81" s="4">
        <v>2.76</v>
      </c>
      <c r="H81" s="4">
        <v>13.31</v>
      </c>
      <c r="I81" s="4">
        <v>2.21</v>
      </c>
      <c r="J81" s="4">
        <v>9.7200000000000006</v>
      </c>
      <c r="K81" s="4">
        <v>87</v>
      </c>
      <c r="L81" s="4">
        <v>40.880000000000003</v>
      </c>
      <c r="M81" s="4">
        <v>34.67</v>
      </c>
      <c r="N81" s="4">
        <v>24.05</v>
      </c>
      <c r="O81" s="4">
        <v>16.649999999999999</v>
      </c>
      <c r="P81" s="4">
        <v>44.15</v>
      </c>
      <c r="Q81" s="4">
        <v>30.63</v>
      </c>
      <c r="R81" s="4">
        <v>21.21</v>
      </c>
      <c r="S81" s="4">
        <v>8</v>
      </c>
      <c r="T81" s="4">
        <v>0</v>
      </c>
      <c r="U81" s="3">
        <v>28973.132399999999</v>
      </c>
      <c r="V81" s="3" t="s">
        <v>104</v>
      </c>
      <c r="W81" s="4"/>
      <c r="X81" s="4"/>
      <c r="Y81" s="4"/>
      <c r="Z81" s="4"/>
    </row>
    <row r="82" spans="1:26" ht="14.25" customHeight="1" x14ac:dyDescent="0.35">
      <c r="A82" s="4" t="s">
        <v>103</v>
      </c>
      <c r="B82" s="4" t="s">
        <v>108</v>
      </c>
      <c r="C82" s="4" t="s">
        <v>33</v>
      </c>
      <c r="D82" s="4">
        <v>39721</v>
      </c>
      <c r="E82" s="4">
        <v>2.2999999999999998</v>
      </c>
      <c r="F82" s="4">
        <v>3.62</v>
      </c>
      <c r="G82" s="4">
        <v>3.32</v>
      </c>
      <c r="H82" s="4">
        <v>10.43</v>
      </c>
      <c r="I82" s="4">
        <v>0.56999999999999995</v>
      </c>
      <c r="J82" s="4">
        <v>7.03</v>
      </c>
      <c r="K82" s="4">
        <v>96</v>
      </c>
      <c r="L82" s="4">
        <v>38.450000000000003</v>
      </c>
      <c r="M82" s="4">
        <v>47.01</v>
      </c>
      <c r="N82" s="4">
        <v>29.96</v>
      </c>
      <c r="O82" s="4">
        <v>21.44</v>
      </c>
      <c r="P82" s="4">
        <v>56.89</v>
      </c>
      <c r="Q82" s="4">
        <v>36.26</v>
      </c>
      <c r="R82" s="4">
        <v>25.95</v>
      </c>
      <c r="S82" s="4">
        <v>8</v>
      </c>
      <c r="T82" s="4">
        <v>0</v>
      </c>
      <c r="U82" s="3">
        <v>18071.1662</v>
      </c>
      <c r="V82" s="3" t="s">
        <v>104</v>
      </c>
      <c r="W82" s="4"/>
      <c r="X82" s="4"/>
      <c r="Y82" s="4"/>
      <c r="Z82" s="4"/>
    </row>
    <row r="83" spans="1:26" ht="14.25" customHeight="1" x14ac:dyDescent="0.35">
      <c r="A83" s="4" t="s">
        <v>103</v>
      </c>
      <c r="B83" s="4" t="s">
        <v>80</v>
      </c>
      <c r="C83" s="4" t="s">
        <v>33</v>
      </c>
      <c r="D83" s="4">
        <v>39813</v>
      </c>
      <c r="E83" s="4">
        <v>2.95</v>
      </c>
      <c r="F83" s="4">
        <v>5.09</v>
      </c>
      <c r="G83" s="4">
        <v>4.72</v>
      </c>
      <c r="H83" s="4">
        <v>0.56999999999999995</v>
      </c>
      <c r="I83" s="4">
        <v>-3.24</v>
      </c>
      <c r="J83" s="4">
        <v>-1.72</v>
      </c>
      <c r="K83" s="4">
        <v>125</v>
      </c>
      <c r="L83" s="4">
        <v>30.88</v>
      </c>
      <c r="M83" s="4">
        <v>59.37</v>
      </c>
      <c r="N83" s="4">
        <v>34.159999999999997</v>
      </c>
      <c r="O83" s="4">
        <v>22.5</v>
      </c>
      <c r="P83" s="4">
        <v>73.81</v>
      </c>
      <c r="Q83" s="4">
        <v>42.46</v>
      </c>
      <c r="R83" s="4">
        <v>27.97</v>
      </c>
      <c r="S83" s="4">
        <v>8</v>
      </c>
      <c r="T83" s="4">
        <v>0</v>
      </c>
      <c r="U83" s="3">
        <v>9011.5735999999997</v>
      </c>
      <c r="V83" s="3" t="s">
        <v>104</v>
      </c>
      <c r="W83" s="4"/>
      <c r="X83" s="4"/>
      <c r="Y83" s="4"/>
      <c r="Z83" s="4"/>
    </row>
    <row r="84" spans="1:26" ht="14.25" customHeight="1" x14ac:dyDescent="0.35">
      <c r="A84" s="4" t="s">
        <v>103</v>
      </c>
      <c r="B84" s="4" t="s">
        <v>81</v>
      </c>
      <c r="C84" s="4" t="s">
        <v>36</v>
      </c>
      <c r="D84" s="4">
        <v>39903</v>
      </c>
      <c r="E84" s="4">
        <v>4.83</v>
      </c>
      <c r="F84" s="4">
        <v>15.16</v>
      </c>
      <c r="G84" s="4">
        <v>13.48</v>
      </c>
      <c r="H84" s="4">
        <v>-3.07</v>
      </c>
      <c r="I84" s="4">
        <v>-5.0999999999999996</v>
      </c>
      <c r="J84" s="4">
        <v>-5.55</v>
      </c>
      <c r="K84" s="4">
        <v>114</v>
      </c>
      <c r="L84" s="4">
        <v>33.54</v>
      </c>
      <c r="M84" s="4">
        <v>60.97</v>
      </c>
      <c r="N84" s="4">
        <v>36.22</v>
      </c>
      <c r="O84" s="4">
        <v>24.67</v>
      </c>
      <c r="P84" s="4">
        <v>68.319999999999993</v>
      </c>
      <c r="Q84" s="4">
        <v>40.590000000000003</v>
      </c>
      <c r="R84" s="4">
        <v>27.65</v>
      </c>
      <c r="S84" s="4">
        <v>10</v>
      </c>
      <c r="T84" s="4">
        <v>-2</v>
      </c>
      <c r="U84" s="3">
        <v>7151.1814000000004</v>
      </c>
      <c r="V84" s="3" t="s">
        <v>104</v>
      </c>
      <c r="W84" s="4"/>
      <c r="X84" s="4"/>
      <c r="Y84" s="4"/>
      <c r="Z84" s="4"/>
    </row>
    <row r="85" spans="1:26" ht="14.25" customHeight="1" x14ac:dyDescent="0.35">
      <c r="A85" s="4" t="s">
        <v>103</v>
      </c>
      <c r="B85" s="4" t="s">
        <v>82</v>
      </c>
      <c r="C85" s="4" t="s">
        <v>36</v>
      </c>
      <c r="D85" s="4">
        <v>39994</v>
      </c>
      <c r="E85" s="4">
        <v>14.71</v>
      </c>
      <c r="F85" s="4">
        <v>-1000000</v>
      </c>
      <c r="G85" s="4">
        <v>-1000000</v>
      </c>
      <c r="H85" s="4">
        <v>-0.71</v>
      </c>
      <c r="I85" s="4">
        <v>-3.07</v>
      </c>
      <c r="J85" s="4">
        <v>-3.47</v>
      </c>
      <c r="K85" s="4">
        <v>115</v>
      </c>
      <c r="L85" s="4">
        <v>33.9</v>
      </c>
      <c r="M85" s="4">
        <v>60.25</v>
      </c>
      <c r="N85" s="4">
        <v>36.32</v>
      </c>
      <c r="O85" s="4">
        <v>24.93</v>
      </c>
      <c r="P85" s="4">
        <v>65.88</v>
      </c>
      <c r="Q85" s="4">
        <v>39.72</v>
      </c>
      <c r="R85" s="4">
        <v>27.27</v>
      </c>
      <c r="S85" s="4">
        <v>10</v>
      </c>
      <c r="T85" s="4">
        <v>0</v>
      </c>
      <c r="U85" s="3">
        <v>10064.3824</v>
      </c>
      <c r="V85" s="3" t="s">
        <v>104</v>
      </c>
      <c r="W85" s="4"/>
      <c r="X85" s="4"/>
      <c r="Y85" s="4"/>
      <c r="Z85" s="4"/>
    </row>
    <row r="86" spans="1:26" ht="14.25" customHeight="1" x14ac:dyDescent="0.35">
      <c r="A86" s="4" t="s">
        <v>103</v>
      </c>
      <c r="B86" s="4" t="s">
        <v>83</v>
      </c>
      <c r="C86" s="4" t="s">
        <v>36</v>
      </c>
      <c r="D86" s="4">
        <v>40086</v>
      </c>
      <c r="E86" s="4">
        <v>118.51</v>
      </c>
      <c r="F86" s="4">
        <v>-1000000</v>
      </c>
      <c r="G86" s="4">
        <v>-1000000</v>
      </c>
      <c r="H86" s="4">
        <v>3.64</v>
      </c>
      <c r="I86" s="4">
        <v>0.41</v>
      </c>
      <c r="J86" s="4">
        <v>0.79</v>
      </c>
      <c r="K86" s="4">
        <v>120</v>
      </c>
      <c r="L86" s="4">
        <v>34.590000000000003</v>
      </c>
      <c r="M86" s="4">
        <v>55.91</v>
      </c>
      <c r="N86" s="4">
        <v>34.49</v>
      </c>
      <c r="O86" s="4">
        <v>23.8</v>
      </c>
      <c r="P86" s="4">
        <v>62.11</v>
      </c>
      <c r="Q86" s="4">
        <v>38.31</v>
      </c>
      <c r="R86" s="4">
        <v>26.44</v>
      </c>
      <c r="S86" s="4">
        <v>10</v>
      </c>
      <c r="T86" s="4">
        <v>0</v>
      </c>
      <c r="U86" s="3">
        <v>12783.824699999999</v>
      </c>
      <c r="V86" s="3" t="s">
        <v>104</v>
      </c>
      <c r="W86" s="4"/>
      <c r="X86" s="4"/>
      <c r="Y86" s="4"/>
      <c r="Z86" s="4"/>
    </row>
    <row r="87" spans="1:26" ht="14.25" customHeight="1" x14ac:dyDescent="0.35">
      <c r="A87" s="4" t="s">
        <v>103</v>
      </c>
      <c r="B87" s="4" t="s">
        <v>84</v>
      </c>
      <c r="C87" s="4" t="s">
        <v>36</v>
      </c>
      <c r="D87" s="4">
        <v>40178</v>
      </c>
      <c r="E87" s="4">
        <v>68.67</v>
      </c>
      <c r="F87" s="4">
        <v>-1000000</v>
      </c>
      <c r="G87" s="4">
        <v>-1000000</v>
      </c>
      <c r="H87" s="4">
        <v>0.97</v>
      </c>
      <c r="I87" s="4">
        <v>-1.65</v>
      </c>
      <c r="J87" s="4">
        <v>-2.08</v>
      </c>
      <c r="K87" s="4">
        <v>121</v>
      </c>
      <c r="L87" s="4">
        <v>32.14</v>
      </c>
      <c r="M87" s="4">
        <v>58.08</v>
      </c>
      <c r="N87" s="4">
        <v>35.520000000000003</v>
      </c>
      <c r="O87" s="4">
        <v>23.43</v>
      </c>
      <c r="P87" s="4">
        <v>63.52</v>
      </c>
      <c r="Q87" s="4">
        <v>38.85</v>
      </c>
      <c r="R87" s="4">
        <v>25.63</v>
      </c>
      <c r="S87" s="4">
        <v>10</v>
      </c>
      <c r="T87" s="4">
        <v>0</v>
      </c>
      <c r="U87" s="3">
        <v>15706.9866</v>
      </c>
      <c r="V87" s="3" t="s">
        <v>104</v>
      </c>
      <c r="W87" s="4"/>
      <c r="X87" s="4"/>
      <c r="Y87" s="4"/>
      <c r="Z87" s="4"/>
    </row>
    <row r="88" spans="1:26" ht="14.25" customHeight="1" x14ac:dyDescent="0.35">
      <c r="A88" s="4" t="s">
        <v>103</v>
      </c>
      <c r="B88" s="4" t="s">
        <v>85</v>
      </c>
      <c r="C88" s="4" t="s">
        <v>36</v>
      </c>
      <c r="D88" s="4">
        <v>40268</v>
      </c>
      <c r="E88" s="4">
        <v>9.61</v>
      </c>
      <c r="F88" s="4">
        <v>-1000000</v>
      </c>
      <c r="G88" s="4">
        <v>-1000000</v>
      </c>
      <c r="H88" s="4">
        <v>3.47</v>
      </c>
      <c r="I88" s="4">
        <v>1.33</v>
      </c>
      <c r="J88" s="4">
        <v>0.43</v>
      </c>
      <c r="K88" s="4">
        <v>118</v>
      </c>
      <c r="L88" s="4">
        <v>33.340000000000003</v>
      </c>
      <c r="M88" s="4">
        <v>56.31</v>
      </c>
      <c r="N88" s="4">
        <v>34.85</v>
      </c>
      <c r="O88" s="4">
        <v>23.59</v>
      </c>
      <c r="P88" s="4">
        <v>61.56</v>
      </c>
      <c r="Q88" s="4">
        <v>38.1</v>
      </c>
      <c r="R88" s="4">
        <v>25.79</v>
      </c>
      <c r="S88" s="4">
        <v>10</v>
      </c>
      <c r="T88" s="4">
        <v>0</v>
      </c>
      <c r="U88" s="3">
        <v>14536.465200000001</v>
      </c>
      <c r="V88" s="3" t="s">
        <v>104</v>
      </c>
      <c r="W88" s="4"/>
      <c r="X88" s="4"/>
      <c r="Y88" s="4"/>
      <c r="Z88" s="4"/>
    </row>
    <row r="89" spans="1:26" ht="14.25" customHeight="1" x14ac:dyDescent="0.35">
      <c r="A89" s="4" t="s">
        <v>103</v>
      </c>
      <c r="B89" s="4" t="s">
        <v>109</v>
      </c>
      <c r="C89" s="4" t="s">
        <v>36</v>
      </c>
      <c r="D89" s="4">
        <v>40359</v>
      </c>
      <c r="E89" s="4">
        <v>5.0999999999999996</v>
      </c>
      <c r="F89" s="4">
        <v>43.56</v>
      </c>
      <c r="G89" s="4">
        <v>37.58</v>
      </c>
      <c r="H89" s="4">
        <v>5.84</v>
      </c>
      <c r="I89" s="4">
        <v>3.42</v>
      </c>
      <c r="J89" s="4">
        <v>2.78</v>
      </c>
      <c r="K89" s="4">
        <v>119</v>
      </c>
      <c r="L89" s="4">
        <v>33.65</v>
      </c>
      <c r="M89" s="4">
        <v>52.66</v>
      </c>
      <c r="N89" s="4">
        <v>32.44</v>
      </c>
      <c r="O89" s="4">
        <v>22.19</v>
      </c>
      <c r="P89" s="4">
        <v>62.32</v>
      </c>
      <c r="Q89" s="4">
        <v>38.39</v>
      </c>
      <c r="R89" s="4">
        <v>26.27</v>
      </c>
      <c r="S89" s="4">
        <v>10</v>
      </c>
      <c r="T89" s="4">
        <v>0</v>
      </c>
      <c r="U89" s="3">
        <v>10273.316000000001</v>
      </c>
      <c r="V89" s="3" t="s">
        <v>104</v>
      </c>
      <c r="W89" s="4"/>
      <c r="X89" s="4"/>
      <c r="Y89" s="4"/>
      <c r="Z89" s="4"/>
    </row>
    <row r="90" spans="1:26" ht="14.25" customHeight="1" x14ac:dyDescent="0.35">
      <c r="A90" s="4" t="s">
        <v>103</v>
      </c>
      <c r="B90" s="4" t="s">
        <v>110</v>
      </c>
      <c r="C90" s="4" t="s">
        <v>36</v>
      </c>
      <c r="D90" s="4">
        <v>40451</v>
      </c>
      <c r="E90" s="4">
        <v>4.6500000000000004</v>
      </c>
      <c r="F90" s="4">
        <v>25.02</v>
      </c>
      <c r="G90" s="4">
        <v>22.76</v>
      </c>
      <c r="H90" s="4">
        <v>4.32</v>
      </c>
      <c r="I90" s="4">
        <v>2.34</v>
      </c>
      <c r="J90" s="4">
        <v>1.74</v>
      </c>
      <c r="K90" s="4">
        <v>139</v>
      </c>
      <c r="L90" s="4">
        <v>34.659999999999997</v>
      </c>
      <c r="M90" s="4">
        <v>53.58</v>
      </c>
      <c r="N90" s="4">
        <v>34.46</v>
      </c>
      <c r="O90" s="4">
        <v>23.43</v>
      </c>
      <c r="P90" s="4">
        <v>55.48</v>
      </c>
      <c r="Q90" s="4">
        <v>35.68</v>
      </c>
      <c r="R90" s="4">
        <v>24.26</v>
      </c>
      <c r="S90" s="4">
        <v>10</v>
      </c>
      <c r="T90" s="4">
        <v>0</v>
      </c>
      <c r="U90" s="3">
        <v>12368.549000000001</v>
      </c>
      <c r="V90" s="3" t="s">
        <v>104</v>
      </c>
      <c r="W90" s="4"/>
      <c r="X90" s="4"/>
      <c r="Y90" s="4"/>
      <c r="Z90" s="4"/>
    </row>
    <row r="91" spans="1:26" ht="14.25" customHeight="1" x14ac:dyDescent="0.35">
      <c r="A91" s="4" t="s">
        <v>103</v>
      </c>
      <c r="B91" s="4" t="s">
        <v>111</v>
      </c>
      <c r="C91" s="4" t="s">
        <v>36</v>
      </c>
      <c r="D91" s="4">
        <v>40543</v>
      </c>
      <c r="E91" s="4">
        <v>3.05</v>
      </c>
      <c r="F91" s="4">
        <v>8.75</v>
      </c>
      <c r="G91" s="4">
        <v>7.28</v>
      </c>
      <c r="H91" s="4">
        <v>6.73</v>
      </c>
      <c r="I91" s="4">
        <v>2.98</v>
      </c>
      <c r="J91" s="4">
        <v>3.58</v>
      </c>
      <c r="K91" s="4">
        <v>118</v>
      </c>
      <c r="L91" s="4">
        <v>34.5</v>
      </c>
      <c r="M91" s="4">
        <v>51.75</v>
      </c>
      <c r="N91" s="4">
        <v>33.68</v>
      </c>
      <c r="O91" s="4">
        <v>22.5</v>
      </c>
      <c r="P91" s="4">
        <v>53.64</v>
      </c>
      <c r="Q91" s="4">
        <v>34.909999999999997</v>
      </c>
      <c r="R91" s="4">
        <v>23.32</v>
      </c>
      <c r="S91" s="4">
        <v>10</v>
      </c>
      <c r="T91" s="4">
        <v>0</v>
      </c>
      <c r="U91" s="3">
        <v>15728.979600000001</v>
      </c>
      <c r="V91" s="3" t="s">
        <v>104</v>
      </c>
      <c r="W91" s="4"/>
      <c r="X91" s="4"/>
      <c r="Y91" s="4"/>
      <c r="Z91" s="4"/>
    </row>
    <row r="92" spans="1:26" ht="14.25" customHeight="1" x14ac:dyDescent="0.35">
      <c r="A92" s="4" t="s">
        <v>103</v>
      </c>
      <c r="B92" s="4" t="s">
        <v>112</v>
      </c>
      <c r="C92" s="4" t="s">
        <v>36</v>
      </c>
      <c r="D92" s="4">
        <v>40633</v>
      </c>
      <c r="E92" s="4">
        <v>2.77</v>
      </c>
      <c r="F92" s="4">
        <v>5.87</v>
      </c>
      <c r="G92" s="4">
        <v>5.31</v>
      </c>
      <c r="H92" s="4">
        <v>8.5500000000000007</v>
      </c>
      <c r="I92" s="4">
        <v>5.36</v>
      </c>
      <c r="J92" s="4">
        <v>5.3</v>
      </c>
      <c r="K92" s="4">
        <v>111</v>
      </c>
      <c r="L92" s="4">
        <v>36.49</v>
      </c>
      <c r="M92" s="4">
        <v>46.19</v>
      </c>
      <c r="N92" s="4">
        <v>30.69</v>
      </c>
      <c r="O92" s="4">
        <v>21.08</v>
      </c>
      <c r="P92" s="4">
        <v>50.5</v>
      </c>
      <c r="Q92" s="4">
        <v>33.549999999999997</v>
      </c>
      <c r="R92" s="4">
        <v>23.04</v>
      </c>
      <c r="S92" s="4">
        <v>10</v>
      </c>
      <c r="T92" s="4">
        <v>0</v>
      </c>
      <c r="U92" s="3">
        <v>18780.816900000002</v>
      </c>
      <c r="V92" s="3" t="s">
        <v>104</v>
      </c>
      <c r="W92" s="4"/>
      <c r="X92" s="4"/>
      <c r="Y92" s="4"/>
      <c r="Z92" s="4"/>
    </row>
    <row r="93" spans="1:26" ht="14.25" customHeight="1" x14ac:dyDescent="0.35">
      <c r="A93" s="4" t="s">
        <v>103</v>
      </c>
      <c r="B93" s="4" t="s">
        <v>86</v>
      </c>
      <c r="C93" s="4" t="s">
        <v>36</v>
      </c>
      <c r="D93" s="4">
        <v>40724</v>
      </c>
      <c r="E93" s="4">
        <v>2.42</v>
      </c>
      <c r="F93" s="4">
        <v>4.96</v>
      </c>
      <c r="G93" s="4">
        <v>4.3</v>
      </c>
      <c r="H93" s="4">
        <v>6.17</v>
      </c>
      <c r="I93" s="4">
        <v>3.82</v>
      </c>
      <c r="J93" s="4">
        <v>3.87</v>
      </c>
      <c r="K93" s="4">
        <v>163</v>
      </c>
      <c r="L93" s="4">
        <v>37.61</v>
      </c>
      <c r="M93" s="4">
        <v>45.29</v>
      </c>
      <c r="N93" s="4">
        <v>30.55</v>
      </c>
      <c r="O93" s="4">
        <v>21.16</v>
      </c>
      <c r="P93" s="4">
        <v>48.26</v>
      </c>
      <c r="Q93" s="4">
        <v>32.549999999999997</v>
      </c>
      <c r="R93" s="4">
        <v>22.54</v>
      </c>
      <c r="S93" s="4">
        <v>10</v>
      </c>
      <c r="T93" s="4">
        <v>0</v>
      </c>
      <c r="U93" s="3">
        <v>16876.684799999999</v>
      </c>
      <c r="V93" s="3" t="s">
        <v>104</v>
      </c>
      <c r="W93" s="4"/>
      <c r="X93" s="4"/>
      <c r="Y93" s="4"/>
      <c r="Z93" s="4"/>
    </row>
    <row r="94" spans="1:26" ht="14.25" customHeight="1" x14ac:dyDescent="0.35">
      <c r="A94" s="4" t="s">
        <v>103</v>
      </c>
      <c r="B94" s="4" t="s">
        <v>87</v>
      </c>
      <c r="C94" s="4" t="s">
        <v>36</v>
      </c>
      <c r="D94" s="4">
        <v>40816</v>
      </c>
      <c r="E94" s="4">
        <v>2.2400000000000002</v>
      </c>
      <c r="F94" s="4">
        <v>4.4800000000000004</v>
      </c>
      <c r="G94" s="4">
        <v>3.84</v>
      </c>
      <c r="H94" s="4">
        <v>6.5</v>
      </c>
      <c r="I94" s="4">
        <v>3.3</v>
      </c>
      <c r="J94" s="4">
        <v>3.49</v>
      </c>
      <c r="K94" s="4">
        <v>125</v>
      </c>
      <c r="L94" s="4">
        <v>37.54</v>
      </c>
      <c r="M94" s="4">
        <v>47.36</v>
      </c>
      <c r="N94" s="4">
        <v>31.38</v>
      </c>
      <c r="O94" s="4">
        <v>21.86</v>
      </c>
      <c r="P94" s="4">
        <v>50.93</v>
      </c>
      <c r="Q94" s="4">
        <v>33.74</v>
      </c>
      <c r="R94" s="4">
        <v>23.51</v>
      </c>
      <c r="S94" s="4">
        <v>10</v>
      </c>
      <c r="T94" s="4">
        <v>0</v>
      </c>
      <c r="U94" s="3">
        <v>10185.122499999999</v>
      </c>
      <c r="V94" s="3" t="s">
        <v>104</v>
      </c>
      <c r="W94" s="4"/>
      <c r="X94" s="4"/>
      <c r="Y94" s="4"/>
      <c r="Z94" s="4"/>
    </row>
    <row r="95" spans="1:26" ht="14.25" customHeight="1" x14ac:dyDescent="0.35">
      <c r="A95" s="4" t="s">
        <v>103</v>
      </c>
      <c r="B95" s="4" t="s">
        <v>88</v>
      </c>
      <c r="C95" s="4" t="s">
        <v>36</v>
      </c>
      <c r="D95" s="4">
        <v>40908</v>
      </c>
      <c r="E95" s="4">
        <v>2.4900000000000002</v>
      </c>
      <c r="F95" s="4">
        <v>6.25</v>
      </c>
      <c r="G95" s="4">
        <v>4.95</v>
      </c>
      <c r="H95" s="4">
        <v>1.71</v>
      </c>
      <c r="I95" s="4">
        <v>-1.86</v>
      </c>
      <c r="J95" s="4">
        <v>-1.23</v>
      </c>
      <c r="K95" s="4">
        <v>125</v>
      </c>
      <c r="L95" s="4">
        <v>34.369999999999997</v>
      </c>
      <c r="M95" s="4">
        <v>50.25</v>
      </c>
      <c r="N95" s="4">
        <v>32.520000000000003</v>
      </c>
      <c r="O95" s="4">
        <v>21.54</v>
      </c>
      <c r="P95" s="4">
        <v>54.5</v>
      </c>
      <c r="Q95" s="4">
        <v>35.270000000000003</v>
      </c>
      <c r="R95" s="4">
        <v>23.36</v>
      </c>
      <c r="S95" s="4">
        <v>10</v>
      </c>
      <c r="T95" s="4">
        <v>0</v>
      </c>
      <c r="U95" s="3">
        <v>9207.1643999999997</v>
      </c>
      <c r="V95" s="3" t="s">
        <v>104</v>
      </c>
      <c r="W95" s="4"/>
      <c r="X95" s="4"/>
      <c r="Y95" s="4"/>
      <c r="Z95" s="4"/>
    </row>
    <row r="96" spans="1:26" ht="14.25" customHeight="1" x14ac:dyDescent="0.35">
      <c r="A96" s="4" t="s">
        <v>103</v>
      </c>
      <c r="B96" s="4" t="s">
        <v>89</v>
      </c>
      <c r="C96" s="4" t="s">
        <v>36</v>
      </c>
      <c r="D96" s="4">
        <v>40999</v>
      </c>
      <c r="E96" s="4">
        <v>3.02</v>
      </c>
      <c r="F96" s="4">
        <v>8.42</v>
      </c>
      <c r="G96" s="4">
        <v>6.91</v>
      </c>
      <c r="H96" s="4">
        <v>4.99</v>
      </c>
      <c r="I96" s="4">
        <v>2.36</v>
      </c>
      <c r="J96" s="4">
        <v>1.99</v>
      </c>
      <c r="K96" s="4">
        <v>123</v>
      </c>
      <c r="L96" s="4">
        <v>34.61</v>
      </c>
      <c r="M96" s="4">
        <v>48.89</v>
      </c>
      <c r="N96" s="4">
        <v>31.49</v>
      </c>
      <c r="O96" s="4">
        <v>21.17</v>
      </c>
      <c r="P96" s="4">
        <v>55.28</v>
      </c>
      <c r="Q96" s="4">
        <v>35.6</v>
      </c>
      <c r="R96" s="4">
        <v>23.94</v>
      </c>
      <c r="S96" s="4">
        <v>10</v>
      </c>
      <c r="T96" s="4">
        <v>0</v>
      </c>
      <c r="U96" s="3">
        <v>10687.3</v>
      </c>
      <c r="V96" s="3" t="s">
        <v>104</v>
      </c>
      <c r="W96" s="4"/>
      <c r="X96" s="4"/>
      <c r="Y96" s="4"/>
      <c r="Z96" s="4"/>
    </row>
    <row r="97" spans="1:26" ht="14.25" customHeight="1" x14ac:dyDescent="0.35">
      <c r="A97" s="4" t="s">
        <v>103</v>
      </c>
      <c r="B97" s="4" t="s">
        <v>90</v>
      </c>
      <c r="C97" s="4" t="s">
        <v>36</v>
      </c>
      <c r="D97" s="4">
        <v>41090</v>
      </c>
      <c r="E97" s="4">
        <v>3.65</v>
      </c>
      <c r="F97" s="4">
        <v>14.33</v>
      </c>
      <c r="G97" s="4">
        <v>11.76</v>
      </c>
      <c r="H97" s="4">
        <v>4.09</v>
      </c>
      <c r="I97" s="4">
        <v>1.44</v>
      </c>
      <c r="J97" s="4">
        <v>1.1299999999999999</v>
      </c>
      <c r="K97" s="4">
        <v>123</v>
      </c>
      <c r="L97" s="4">
        <v>34.44</v>
      </c>
      <c r="M97" s="4">
        <v>50.53</v>
      </c>
      <c r="N97" s="4">
        <v>32.31</v>
      </c>
      <c r="O97" s="4">
        <v>21.64</v>
      </c>
      <c r="P97" s="4">
        <v>56.41</v>
      </c>
      <c r="Q97" s="4">
        <v>36.07</v>
      </c>
      <c r="R97" s="4">
        <v>24.16</v>
      </c>
      <c r="S97" s="4">
        <v>10</v>
      </c>
      <c r="T97" s="4">
        <v>0</v>
      </c>
      <c r="U97" s="3">
        <v>9335.2999999999993</v>
      </c>
      <c r="V97" s="3" t="s">
        <v>104</v>
      </c>
      <c r="W97" s="4"/>
      <c r="X97" s="4"/>
      <c r="Y97" s="4"/>
      <c r="Z97" s="4"/>
    </row>
    <row r="98" spans="1:26" ht="14.25" customHeight="1" x14ac:dyDescent="0.35">
      <c r="A98" s="4" t="s">
        <v>103</v>
      </c>
      <c r="B98" s="4" t="s">
        <v>91</v>
      </c>
      <c r="C98" s="4" t="s">
        <v>36</v>
      </c>
      <c r="D98" s="4">
        <v>41182</v>
      </c>
      <c r="E98" s="4">
        <v>5.0199999999999996</v>
      </c>
      <c r="F98" s="4">
        <v>66.14</v>
      </c>
      <c r="G98" s="4">
        <v>56.19</v>
      </c>
      <c r="H98" s="4">
        <v>2.2599999999999998</v>
      </c>
      <c r="I98" s="4">
        <v>-0.15</v>
      </c>
      <c r="J98" s="4">
        <v>-0.69</v>
      </c>
      <c r="K98" s="4">
        <v>124</v>
      </c>
      <c r="L98" s="4">
        <v>33.630000000000003</v>
      </c>
      <c r="M98" s="4">
        <v>49.54</v>
      </c>
      <c r="N98" s="4">
        <v>31.66</v>
      </c>
      <c r="O98" s="4">
        <v>20.78</v>
      </c>
      <c r="P98" s="4">
        <v>56.51</v>
      </c>
      <c r="Q98" s="4">
        <v>36.11</v>
      </c>
      <c r="R98" s="4">
        <v>23.7</v>
      </c>
      <c r="S98" s="4">
        <v>10</v>
      </c>
      <c r="T98" s="4">
        <v>0</v>
      </c>
      <c r="U98" s="3">
        <v>9450.1</v>
      </c>
      <c r="V98" s="3" t="s">
        <v>104</v>
      </c>
      <c r="W98" s="4"/>
      <c r="X98" s="4"/>
      <c r="Y98" s="4"/>
      <c r="Z98" s="4"/>
    </row>
    <row r="99" spans="1:26" ht="14.25" customHeight="1" x14ac:dyDescent="0.35">
      <c r="A99" s="4" t="s">
        <v>103</v>
      </c>
      <c r="B99" s="4" t="s">
        <v>113</v>
      </c>
      <c r="C99" s="4" t="s">
        <v>36</v>
      </c>
      <c r="D99" s="4">
        <v>41274</v>
      </c>
      <c r="E99" s="4">
        <v>3.6</v>
      </c>
      <c r="F99" s="4">
        <v>18.670000000000002</v>
      </c>
      <c r="G99" s="4">
        <v>14.73</v>
      </c>
      <c r="H99" s="4">
        <v>4.4800000000000004</v>
      </c>
      <c r="I99" s="4">
        <v>0.98</v>
      </c>
      <c r="J99" s="4">
        <v>1.46</v>
      </c>
      <c r="K99" s="4">
        <v>120</v>
      </c>
      <c r="L99" s="4">
        <v>32.71</v>
      </c>
      <c r="M99" s="4">
        <v>50.3</v>
      </c>
      <c r="N99" s="4">
        <v>32.78</v>
      </c>
      <c r="O99" s="4">
        <v>20.68</v>
      </c>
      <c r="P99" s="4">
        <v>53.43</v>
      </c>
      <c r="Q99" s="4">
        <v>34.83</v>
      </c>
      <c r="R99" s="4">
        <v>21.97</v>
      </c>
      <c r="S99" s="4">
        <v>10</v>
      </c>
      <c r="T99" s="4">
        <v>0</v>
      </c>
      <c r="U99" s="3">
        <v>9263.4</v>
      </c>
      <c r="V99" s="3" t="s">
        <v>104</v>
      </c>
      <c r="W99" s="4"/>
      <c r="X99" s="4"/>
      <c r="Y99" s="4"/>
      <c r="Z99" s="4"/>
    </row>
    <row r="100" spans="1:26" ht="14.25" customHeight="1" x14ac:dyDescent="0.35">
      <c r="A100" s="4" t="s">
        <v>103</v>
      </c>
      <c r="B100" s="4" t="s">
        <v>114</v>
      </c>
      <c r="C100" s="4" t="s">
        <v>36</v>
      </c>
      <c r="D100" s="4">
        <v>41364</v>
      </c>
      <c r="E100" s="4">
        <v>3.68</v>
      </c>
      <c r="F100" s="4">
        <v>16.23</v>
      </c>
      <c r="G100" s="4">
        <v>13.4</v>
      </c>
      <c r="H100" s="4">
        <v>5.94</v>
      </c>
      <c r="I100" s="4">
        <v>3.2</v>
      </c>
      <c r="J100" s="4">
        <v>2.8</v>
      </c>
      <c r="K100" s="4">
        <v>115</v>
      </c>
      <c r="L100" s="4">
        <v>33.33</v>
      </c>
      <c r="M100" s="4">
        <v>46.17</v>
      </c>
      <c r="N100" s="4">
        <v>30.14</v>
      </c>
      <c r="O100" s="4">
        <v>19.309999999999999</v>
      </c>
      <c r="P100" s="4">
        <v>53.21</v>
      </c>
      <c r="Q100" s="4">
        <v>34.729999999999997</v>
      </c>
      <c r="R100" s="4">
        <v>22.25</v>
      </c>
      <c r="S100" s="4">
        <v>10</v>
      </c>
      <c r="T100" s="4">
        <v>0</v>
      </c>
      <c r="U100" s="3">
        <v>9111.1</v>
      </c>
      <c r="V100" s="3" t="s">
        <v>104</v>
      </c>
      <c r="W100" s="4"/>
      <c r="X100" s="4"/>
      <c r="Y100" s="4"/>
      <c r="Z100" s="4"/>
    </row>
    <row r="101" spans="1:26" ht="14.25" customHeight="1" x14ac:dyDescent="0.35">
      <c r="A101" s="4" t="s">
        <v>103</v>
      </c>
      <c r="B101" s="4" t="s">
        <v>115</v>
      </c>
      <c r="C101" s="4" t="s">
        <v>37</v>
      </c>
      <c r="D101" s="4">
        <v>41455</v>
      </c>
      <c r="E101" s="4">
        <v>3.82</v>
      </c>
      <c r="F101" s="4">
        <v>19.86</v>
      </c>
      <c r="G101" s="4">
        <v>17</v>
      </c>
      <c r="H101" s="4">
        <v>3.16</v>
      </c>
      <c r="I101" s="4">
        <v>0.61</v>
      </c>
      <c r="J101" s="4">
        <v>0.08</v>
      </c>
      <c r="K101" s="4">
        <v>118</v>
      </c>
      <c r="L101" s="4">
        <v>33.1</v>
      </c>
      <c r="M101" s="4">
        <v>48.56</v>
      </c>
      <c r="N101" s="4">
        <v>31.8</v>
      </c>
      <c r="O101" s="4">
        <v>19.97</v>
      </c>
      <c r="P101" s="4">
        <v>52.71</v>
      </c>
      <c r="Q101" s="4">
        <v>34.520000000000003</v>
      </c>
      <c r="R101" s="4">
        <v>21.68</v>
      </c>
      <c r="S101" s="4">
        <v>11</v>
      </c>
      <c r="T101" s="4">
        <v>-1</v>
      </c>
      <c r="U101" s="3">
        <v>8363.7000000000007</v>
      </c>
      <c r="V101" s="3" t="s">
        <v>104</v>
      </c>
      <c r="W101" s="4"/>
      <c r="X101" s="4"/>
      <c r="Y101" s="4"/>
      <c r="Z101" s="4"/>
    </row>
    <row r="102" spans="1:26" ht="14.25" customHeight="1" x14ac:dyDescent="0.35">
      <c r="A102" s="4" t="s">
        <v>103</v>
      </c>
      <c r="B102" s="4" t="s">
        <v>116</v>
      </c>
      <c r="C102" s="4" t="s">
        <v>37</v>
      </c>
      <c r="D102" s="4">
        <v>41547</v>
      </c>
      <c r="E102" s="4">
        <v>3.46</v>
      </c>
      <c r="F102" s="4">
        <v>12.22</v>
      </c>
      <c r="G102" s="4">
        <v>10.73</v>
      </c>
      <c r="H102" s="4">
        <v>4.8499999999999996</v>
      </c>
      <c r="I102" s="4">
        <v>2.06</v>
      </c>
      <c r="J102" s="4">
        <v>1.63</v>
      </c>
      <c r="K102" s="4">
        <v>108</v>
      </c>
      <c r="L102" s="4">
        <v>33.49</v>
      </c>
      <c r="M102" s="4">
        <v>48.1</v>
      </c>
      <c r="N102" s="4">
        <v>31.52</v>
      </c>
      <c r="O102" s="4">
        <v>19.96</v>
      </c>
      <c r="P102" s="4">
        <v>52.6</v>
      </c>
      <c r="Q102" s="4">
        <v>34.47</v>
      </c>
      <c r="R102" s="4">
        <v>21.83</v>
      </c>
      <c r="S102" s="4">
        <v>11</v>
      </c>
      <c r="T102" s="4">
        <v>0</v>
      </c>
      <c r="U102" s="3">
        <v>8685.1</v>
      </c>
      <c r="V102" s="3" t="s">
        <v>104</v>
      </c>
      <c r="W102" s="4"/>
      <c r="X102" s="4"/>
      <c r="Y102" s="4"/>
      <c r="Z102" s="4"/>
    </row>
    <row r="103" spans="1:26" ht="14.25" customHeight="1" x14ac:dyDescent="0.35">
      <c r="A103" s="4" t="s">
        <v>103</v>
      </c>
      <c r="B103" s="4" t="s">
        <v>92</v>
      </c>
      <c r="C103" s="4" t="s">
        <v>37</v>
      </c>
      <c r="D103" s="4">
        <v>41639</v>
      </c>
      <c r="E103" s="4">
        <v>202.41</v>
      </c>
      <c r="F103" s="4">
        <v>-1000000</v>
      </c>
      <c r="G103" s="4">
        <v>-1000000</v>
      </c>
      <c r="H103" s="4">
        <v>-13.8</v>
      </c>
      <c r="I103" s="4">
        <v>-14.47</v>
      </c>
      <c r="J103" s="4">
        <v>-16.93</v>
      </c>
      <c r="K103" s="4">
        <v>112</v>
      </c>
      <c r="L103" s="4">
        <v>29.48</v>
      </c>
      <c r="M103" s="4">
        <v>56.26</v>
      </c>
      <c r="N103" s="4">
        <v>34.83</v>
      </c>
      <c r="O103" s="4">
        <v>21.28</v>
      </c>
      <c r="P103" s="4">
        <v>61.52</v>
      </c>
      <c r="Q103" s="4">
        <v>38.090000000000003</v>
      </c>
      <c r="R103" s="4">
        <v>23.28</v>
      </c>
      <c r="S103" s="4">
        <v>11</v>
      </c>
      <c r="T103" s="4">
        <v>0</v>
      </c>
      <c r="U103" s="3">
        <v>11384.8</v>
      </c>
      <c r="V103" s="3" t="s">
        <v>104</v>
      </c>
      <c r="W103" s="4"/>
      <c r="X103" s="4"/>
      <c r="Y103" s="4"/>
      <c r="Z103" s="4"/>
    </row>
    <row r="104" spans="1:26" ht="14.25" customHeight="1" x14ac:dyDescent="0.35">
      <c r="A104" s="4" t="s">
        <v>103</v>
      </c>
      <c r="B104" s="4" t="s">
        <v>93</v>
      </c>
      <c r="C104" s="4" t="s">
        <v>37</v>
      </c>
      <c r="D104" s="4">
        <v>41729</v>
      </c>
      <c r="E104" s="4">
        <v>-1000000</v>
      </c>
      <c r="F104" s="4">
        <v>-1000000</v>
      </c>
      <c r="G104" s="4">
        <v>-1000000</v>
      </c>
      <c r="H104" s="4">
        <v>1.76</v>
      </c>
      <c r="I104" s="4">
        <v>0.02</v>
      </c>
      <c r="J104" s="4">
        <v>-1.08</v>
      </c>
      <c r="K104" s="4">
        <v>120</v>
      </c>
      <c r="L104" s="4">
        <v>31.84</v>
      </c>
      <c r="M104" s="4">
        <v>52.94</v>
      </c>
      <c r="N104" s="4">
        <v>34.4</v>
      </c>
      <c r="O104" s="4">
        <v>21.37</v>
      </c>
      <c r="P104" s="4">
        <v>53.9</v>
      </c>
      <c r="Q104" s="4">
        <v>35.020000000000003</v>
      </c>
      <c r="R104" s="4">
        <v>21.76</v>
      </c>
      <c r="S104" s="4">
        <v>11</v>
      </c>
      <c r="T104" s="4">
        <v>0</v>
      </c>
      <c r="U104" s="3">
        <v>15072.1</v>
      </c>
      <c r="V104" s="3" t="s">
        <v>104</v>
      </c>
      <c r="W104" s="4"/>
      <c r="X104" s="4"/>
      <c r="Y104" s="4"/>
      <c r="Z104" s="4"/>
    </row>
    <row r="105" spans="1:26" ht="14.25" customHeight="1" x14ac:dyDescent="0.35">
      <c r="A105" s="4" t="s">
        <v>103</v>
      </c>
      <c r="B105" s="4" t="s">
        <v>94</v>
      </c>
      <c r="C105" s="4" t="s">
        <v>37</v>
      </c>
      <c r="D105" s="4">
        <v>41820</v>
      </c>
      <c r="E105" s="4">
        <v>-1000000</v>
      </c>
      <c r="F105" s="4">
        <v>-1000000</v>
      </c>
      <c r="G105" s="4">
        <v>-1000000</v>
      </c>
      <c r="H105" s="4">
        <v>6.35</v>
      </c>
      <c r="I105" s="4">
        <v>3.41</v>
      </c>
      <c r="J105" s="4">
        <v>3.02</v>
      </c>
      <c r="K105" s="4">
        <v>105</v>
      </c>
      <c r="L105" s="4">
        <v>32.01</v>
      </c>
      <c r="M105" s="4">
        <v>51.76</v>
      </c>
      <c r="N105" s="4">
        <v>33.44</v>
      </c>
      <c r="O105" s="4">
        <v>20.96</v>
      </c>
      <c r="P105" s="4">
        <v>54.77</v>
      </c>
      <c r="Q105" s="4">
        <v>35.39</v>
      </c>
      <c r="R105" s="4">
        <v>22.18</v>
      </c>
      <c r="S105" s="4">
        <v>11</v>
      </c>
      <c r="T105" s="4">
        <v>0</v>
      </c>
      <c r="U105" s="3">
        <v>15925.3</v>
      </c>
      <c r="V105" s="3" t="s">
        <v>104</v>
      </c>
      <c r="W105" s="4"/>
      <c r="X105" s="4"/>
      <c r="Y105" s="4"/>
      <c r="Z105" s="4"/>
    </row>
    <row r="106" spans="1:26" ht="14.25" customHeight="1" x14ac:dyDescent="0.35">
      <c r="A106" s="4" t="s">
        <v>103</v>
      </c>
      <c r="B106" s="4" t="s">
        <v>95</v>
      </c>
      <c r="C106" s="4" t="s">
        <v>37</v>
      </c>
      <c r="D106" s="4">
        <v>41912</v>
      </c>
      <c r="E106" s="4">
        <v>36.409999999999997</v>
      </c>
      <c r="F106" s="4">
        <v>-1000000</v>
      </c>
      <c r="G106" s="4">
        <v>-1000000</v>
      </c>
      <c r="H106" s="4">
        <v>6.55</v>
      </c>
      <c r="I106" s="4">
        <v>3.87</v>
      </c>
      <c r="J106" s="4">
        <v>3.8</v>
      </c>
      <c r="K106" s="4">
        <v>126</v>
      </c>
      <c r="L106" s="4">
        <v>29.88</v>
      </c>
      <c r="M106" s="4">
        <v>58.12</v>
      </c>
      <c r="N106" s="4">
        <v>36.47</v>
      </c>
      <c r="O106" s="4">
        <v>23.7</v>
      </c>
      <c r="P106" s="4">
        <v>59.39</v>
      </c>
      <c r="Q106" s="4">
        <v>37.26</v>
      </c>
      <c r="R106" s="4">
        <v>24.21</v>
      </c>
      <c r="S106" s="4">
        <v>11</v>
      </c>
      <c r="T106" s="4">
        <v>0</v>
      </c>
      <c r="U106" s="3">
        <v>18948.7</v>
      </c>
      <c r="V106" s="3" t="s">
        <v>104</v>
      </c>
      <c r="W106" s="4"/>
      <c r="X106" s="4"/>
      <c r="Y106" s="4"/>
      <c r="Z106" s="4"/>
    </row>
    <row r="107" spans="1:26" ht="14.25" customHeight="1" x14ac:dyDescent="0.35">
      <c r="A107" s="4" t="s">
        <v>103</v>
      </c>
      <c r="B107" s="4" t="s">
        <v>96</v>
      </c>
      <c r="C107" s="4" t="s">
        <v>37</v>
      </c>
      <c r="D107" s="4">
        <v>42004</v>
      </c>
      <c r="E107" s="4">
        <v>2.92</v>
      </c>
      <c r="F107" s="4">
        <v>8.6999999999999993</v>
      </c>
      <c r="G107" s="4">
        <v>6.86</v>
      </c>
      <c r="H107" s="4">
        <v>5.62</v>
      </c>
      <c r="I107" s="4">
        <v>1.58</v>
      </c>
      <c r="J107" s="4">
        <v>2.87</v>
      </c>
      <c r="K107" s="4">
        <v>122</v>
      </c>
      <c r="L107" s="4">
        <v>29.44</v>
      </c>
      <c r="M107" s="4">
        <v>59.27</v>
      </c>
      <c r="N107" s="4">
        <v>37.08</v>
      </c>
      <c r="O107" s="4">
        <v>23.47</v>
      </c>
      <c r="P107" s="4">
        <v>59.84</v>
      </c>
      <c r="Q107" s="4">
        <v>37.44</v>
      </c>
      <c r="R107" s="4">
        <v>23.69</v>
      </c>
      <c r="S107" s="4">
        <v>11</v>
      </c>
      <c r="T107" s="4">
        <v>0</v>
      </c>
      <c r="U107" s="3">
        <v>19211.099999999999</v>
      </c>
      <c r="V107" s="3" t="s">
        <v>104</v>
      </c>
      <c r="W107" s="4"/>
      <c r="X107" s="4"/>
      <c r="Y107" s="4"/>
      <c r="Z107" s="4"/>
    </row>
    <row r="108" spans="1:26" ht="14.25" customHeight="1" x14ac:dyDescent="0.35">
      <c r="A108" s="4" t="s">
        <v>103</v>
      </c>
      <c r="B108" s="4" t="s">
        <v>97</v>
      </c>
      <c r="C108" s="4" t="s">
        <v>37</v>
      </c>
      <c r="D108" s="4">
        <v>42094</v>
      </c>
      <c r="E108" s="4">
        <v>2.4700000000000002</v>
      </c>
      <c r="F108" s="4">
        <v>5.08</v>
      </c>
      <c r="G108" s="4">
        <v>4.3899999999999997</v>
      </c>
      <c r="H108" s="4">
        <v>7.48</v>
      </c>
      <c r="I108" s="4">
        <v>4.8499999999999996</v>
      </c>
      <c r="J108" s="4">
        <v>4.84</v>
      </c>
      <c r="K108" s="4">
        <v>122</v>
      </c>
      <c r="L108" s="4">
        <v>28.77</v>
      </c>
      <c r="M108" s="4">
        <v>62.93</v>
      </c>
      <c r="N108" s="4">
        <v>38.44</v>
      </c>
      <c r="O108" s="4">
        <v>24.4</v>
      </c>
      <c r="P108" s="4">
        <v>63.69</v>
      </c>
      <c r="Q108" s="4">
        <v>38.909999999999997</v>
      </c>
      <c r="R108" s="4">
        <v>24.7</v>
      </c>
      <c r="S108" s="4">
        <v>11</v>
      </c>
      <c r="T108" s="4">
        <v>0</v>
      </c>
      <c r="U108" s="3">
        <v>15792.2</v>
      </c>
      <c r="V108" s="3" t="s">
        <v>104</v>
      </c>
      <c r="W108" s="4"/>
      <c r="X108" s="4"/>
      <c r="Y108" s="4"/>
      <c r="Z108" s="4"/>
    </row>
    <row r="109" spans="1:26" ht="14.25" customHeight="1" x14ac:dyDescent="0.35">
      <c r="A109" s="4" t="s">
        <v>103</v>
      </c>
      <c r="B109" s="4" t="s">
        <v>98</v>
      </c>
      <c r="C109" s="4" t="s">
        <v>37</v>
      </c>
      <c r="D109" s="4">
        <v>42185</v>
      </c>
      <c r="E109" s="4">
        <v>2.37</v>
      </c>
      <c r="F109" s="4">
        <v>4.8099999999999996</v>
      </c>
      <c r="G109" s="4">
        <v>4.0999999999999996</v>
      </c>
      <c r="H109" s="4">
        <v>5.85</v>
      </c>
      <c r="I109" s="4">
        <v>3.33</v>
      </c>
      <c r="J109" s="4">
        <v>3.27</v>
      </c>
      <c r="K109" s="4">
        <v>124</v>
      </c>
      <c r="L109" s="4">
        <v>30.09</v>
      </c>
      <c r="M109" s="4">
        <v>59.52</v>
      </c>
      <c r="N109" s="4">
        <v>37.19</v>
      </c>
      <c r="O109" s="4">
        <v>23.81</v>
      </c>
      <c r="P109" s="4">
        <v>60.04</v>
      </c>
      <c r="Q109" s="4">
        <v>37.520000000000003</v>
      </c>
      <c r="R109" s="4">
        <v>24.02</v>
      </c>
      <c r="S109" s="4">
        <v>11</v>
      </c>
      <c r="T109" s="4">
        <v>0</v>
      </c>
      <c r="U109" s="3">
        <v>13631</v>
      </c>
      <c r="V109" s="3" t="s">
        <v>104</v>
      </c>
      <c r="W109" s="4"/>
      <c r="X109" s="4"/>
      <c r="Y109" s="4"/>
      <c r="Z109" s="4"/>
    </row>
    <row r="110" spans="1:26" ht="14.25" customHeight="1" x14ac:dyDescent="0.35">
      <c r="A110" s="4" t="s">
        <v>103</v>
      </c>
      <c r="B110" s="4" t="s">
        <v>99</v>
      </c>
      <c r="C110" s="4" t="s">
        <v>37</v>
      </c>
      <c r="D110" s="4">
        <v>42277</v>
      </c>
      <c r="E110" s="4">
        <v>2.5499999999999998</v>
      </c>
      <c r="F110" s="4">
        <v>5.59</v>
      </c>
      <c r="G110" s="4">
        <v>4.54</v>
      </c>
      <c r="H110" s="4">
        <v>5.14</v>
      </c>
      <c r="I110" s="4">
        <v>2.66</v>
      </c>
      <c r="J110" s="4">
        <v>2.5499999999999998</v>
      </c>
      <c r="K110" s="4">
        <v>123</v>
      </c>
      <c r="L110" s="4">
        <v>30.86</v>
      </c>
      <c r="M110" s="4">
        <v>61.88</v>
      </c>
      <c r="N110" s="4">
        <v>37.93</v>
      </c>
      <c r="O110" s="4">
        <v>24.85</v>
      </c>
      <c r="P110" s="4">
        <v>63.15</v>
      </c>
      <c r="Q110" s="4">
        <v>38.71</v>
      </c>
      <c r="R110" s="4">
        <v>25.36</v>
      </c>
      <c r="S110" s="4">
        <v>11</v>
      </c>
      <c r="T110" s="4">
        <v>0</v>
      </c>
      <c r="U110" s="3">
        <v>12654.8</v>
      </c>
      <c r="V110" s="3" t="s">
        <v>104</v>
      </c>
      <c r="W110" s="4"/>
      <c r="X110" s="4"/>
      <c r="Y110" s="4"/>
      <c r="Z110" s="4"/>
    </row>
    <row r="111" spans="1:26" ht="14.25" customHeight="1" x14ac:dyDescent="0.35">
      <c r="A111" s="4" t="s">
        <v>103</v>
      </c>
      <c r="B111" s="4" t="s">
        <v>100</v>
      </c>
      <c r="C111" s="4" t="s">
        <v>37</v>
      </c>
      <c r="D111" s="4">
        <v>42369</v>
      </c>
      <c r="E111" s="4">
        <v>3.22</v>
      </c>
      <c r="F111" s="4">
        <v>9.59</v>
      </c>
      <c r="G111" s="4">
        <v>7.57</v>
      </c>
      <c r="H111" s="4">
        <v>-0.32</v>
      </c>
      <c r="I111" s="4">
        <v>-3.07</v>
      </c>
      <c r="J111" s="4">
        <v>-2.81</v>
      </c>
      <c r="K111" s="4">
        <v>129</v>
      </c>
      <c r="L111" s="4">
        <v>29.4</v>
      </c>
      <c r="M111" s="4">
        <v>64</v>
      </c>
      <c r="N111" s="4">
        <v>38.93</v>
      </c>
      <c r="O111" s="4">
        <v>24.76</v>
      </c>
      <c r="P111" s="4">
        <v>64.42</v>
      </c>
      <c r="Q111" s="4">
        <v>39.18</v>
      </c>
      <c r="R111" s="4">
        <v>24.92</v>
      </c>
      <c r="S111" s="4">
        <v>11</v>
      </c>
      <c r="T111" s="4">
        <v>0</v>
      </c>
      <c r="U111" s="3">
        <v>12931.3</v>
      </c>
      <c r="V111" s="3" t="s">
        <v>104</v>
      </c>
      <c r="W111" s="4"/>
      <c r="X111" s="4"/>
      <c r="Y111" s="4"/>
      <c r="Z111" s="4"/>
    </row>
    <row r="112" spans="1:26" ht="14.25" customHeight="1" x14ac:dyDescent="0.35">
      <c r="A112" s="4" t="s">
        <v>103</v>
      </c>
      <c r="B112" s="4" t="s">
        <v>101</v>
      </c>
      <c r="C112" s="4" t="s">
        <v>37</v>
      </c>
      <c r="D112" s="4">
        <v>42460</v>
      </c>
      <c r="E112" s="4">
        <v>4.2</v>
      </c>
      <c r="F112" s="4">
        <v>16.190000000000001</v>
      </c>
      <c r="G112" s="4">
        <v>13.72</v>
      </c>
      <c r="H112" s="4">
        <v>4.0199999999999996</v>
      </c>
      <c r="I112" s="4">
        <v>1.86</v>
      </c>
      <c r="J112" s="4">
        <v>1.59</v>
      </c>
      <c r="K112" s="4">
        <v>127</v>
      </c>
      <c r="L112" s="4">
        <v>30.22</v>
      </c>
      <c r="M112" s="4">
        <v>57.5</v>
      </c>
      <c r="N112" s="4">
        <v>35.24</v>
      </c>
      <c r="O112" s="4">
        <v>22.85</v>
      </c>
      <c r="P112" s="4">
        <v>63.15</v>
      </c>
      <c r="Q112" s="4">
        <v>38.71</v>
      </c>
      <c r="R112" s="4">
        <v>25.09</v>
      </c>
      <c r="S112" s="4">
        <v>11</v>
      </c>
      <c r="T112" s="4">
        <v>0</v>
      </c>
      <c r="U112" s="3">
        <v>12596.5</v>
      </c>
      <c r="V112" s="3" t="s">
        <v>104</v>
      </c>
      <c r="W112" s="4"/>
      <c r="X112" s="4"/>
      <c r="Y112" s="4"/>
      <c r="Z112" s="4"/>
    </row>
    <row r="113" spans="1:26" ht="14.25" customHeight="1" x14ac:dyDescent="0.35">
      <c r="A113" s="4" t="s">
        <v>103</v>
      </c>
      <c r="B113" s="4" t="s">
        <v>102</v>
      </c>
      <c r="C113" s="4" t="s">
        <v>37</v>
      </c>
      <c r="D113" s="4">
        <v>42551</v>
      </c>
      <c r="E113" s="4">
        <v>3.9</v>
      </c>
      <c r="F113" s="4">
        <v>15.77</v>
      </c>
      <c r="G113" s="4">
        <v>12.42</v>
      </c>
      <c r="H113" s="4">
        <v>5.7</v>
      </c>
      <c r="I113" s="4">
        <v>2.97</v>
      </c>
      <c r="J113" s="4">
        <v>3.27</v>
      </c>
      <c r="K113" s="4">
        <v>129</v>
      </c>
      <c r="L113" s="4">
        <v>30.52</v>
      </c>
      <c r="M113" s="4">
        <v>56.98</v>
      </c>
      <c r="N113" s="4">
        <v>35.06</v>
      </c>
      <c r="O113" s="4">
        <v>22.91</v>
      </c>
      <c r="P113" s="4">
        <v>62.53</v>
      </c>
      <c r="Q113" s="4">
        <v>38.47</v>
      </c>
      <c r="R113" s="4">
        <v>25.14</v>
      </c>
      <c r="S113" s="4">
        <v>11</v>
      </c>
      <c r="T113" s="4">
        <v>0</v>
      </c>
      <c r="U113" s="3">
        <v>12191.4</v>
      </c>
      <c r="V113" s="3" t="s">
        <v>104</v>
      </c>
      <c r="W113" s="4"/>
      <c r="X113" s="4"/>
      <c r="Y113" s="4"/>
      <c r="Z113" s="4"/>
    </row>
    <row r="114" spans="1:26" ht="14.25" customHeight="1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3"/>
      <c r="V114" s="4"/>
      <c r="W114" s="4"/>
      <c r="X114" s="4"/>
      <c r="Y114" s="4"/>
      <c r="Z114" s="4"/>
    </row>
    <row r="115" spans="1:26" ht="14.25" customHeight="1" x14ac:dyDescent="0.35">
      <c r="A115" s="4" t="s">
        <v>117</v>
      </c>
      <c r="B115" s="4" t="s">
        <v>56</v>
      </c>
      <c r="C115" s="4" t="s">
        <v>32</v>
      </c>
      <c r="D115" s="4">
        <v>36525</v>
      </c>
      <c r="E115" s="4">
        <v>7.84</v>
      </c>
      <c r="F115" s="4">
        <v>380.88</v>
      </c>
      <c r="G115" s="4">
        <v>374.26</v>
      </c>
      <c r="H115" s="4">
        <v>1.29</v>
      </c>
      <c r="I115" s="4">
        <v>0.12</v>
      </c>
      <c r="J115" s="4">
        <v>-1.26</v>
      </c>
      <c r="K115" s="4">
        <v>27.8</v>
      </c>
      <c r="L115" s="4">
        <v>33.26</v>
      </c>
      <c r="M115" s="4">
        <v>98.84</v>
      </c>
      <c r="N115" s="4">
        <v>49.34</v>
      </c>
      <c r="O115" s="4">
        <v>36.51</v>
      </c>
      <c r="P115" s="4">
        <v>100.3</v>
      </c>
      <c r="Q115" s="4">
        <v>50.07</v>
      </c>
      <c r="R115" s="4">
        <v>37.049999999999997</v>
      </c>
      <c r="S115" s="4">
        <v>6</v>
      </c>
      <c r="T115" s="4">
        <v>0</v>
      </c>
      <c r="U115" s="3">
        <v>3730.2343999999998</v>
      </c>
      <c r="V115" s="3" t="s">
        <v>29</v>
      </c>
      <c r="W115" s="4"/>
      <c r="X115" s="4"/>
      <c r="Y115" s="4"/>
      <c r="Z115" s="4"/>
    </row>
    <row r="116" spans="1:26" ht="14.25" customHeight="1" x14ac:dyDescent="0.35">
      <c r="A116" s="4" t="s">
        <v>117</v>
      </c>
      <c r="B116" s="4" t="s">
        <v>57</v>
      </c>
      <c r="C116" s="4" t="s">
        <v>32</v>
      </c>
      <c r="D116" s="4">
        <v>36616</v>
      </c>
      <c r="E116" s="4">
        <v>6.46</v>
      </c>
      <c r="F116" s="4">
        <v>54.06</v>
      </c>
      <c r="G116" s="4">
        <v>52.99</v>
      </c>
      <c r="H116" s="4">
        <v>3.69</v>
      </c>
      <c r="I116" s="4">
        <v>-0.31</v>
      </c>
      <c r="J116" s="4">
        <v>1.1399999999999999</v>
      </c>
      <c r="K116" s="4">
        <v>37.6</v>
      </c>
      <c r="L116" s="4">
        <v>32.47</v>
      </c>
      <c r="M116" s="4">
        <v>105.57</v>
      </c>
      <c r="N116" s="4">
        <v>50.96</v>
      </c>
      <c r="O116" s="4">
        <v>38.090000000000003</v>
      </c>
      <c r="P116" s="4">
        <v>107.16</v>
      </c>
      <c r="Q116" s="4">
        <v>51.73</v>
      </c>
      <c r="R116" s="4">
        <v>38.659999999999997</v>
      </c>
      <c r="S116" s="4">
        <v>6</v>
      </c>
      <c r="T116" s="4">
        <v>0</v>
      </c>
      <c r="U116" s="3">
        <v>4317.7434000000003</v>
      </c>
      <c r="V116" s="3" t="s">
        <v>29</v>
      </c>
      <c r="W116" s="4"/>
      <c r="X116" s="4"/>
      <c r="Y116" s="4"/>
      <c r="Z116" s="4"/>
    </row>
    <row r="117" spans="1:26" ht="14.25" customHeight="1" x14ac:dyDescent="0.35">
      <c r="A117" s="4" t="s">
        <v>117</v>
      </c>
      <c r="B117" s="4" t="s">
        <v>58</v>
      </c>
      <c r="C117" s="4" t="s">
        <v>32</v>
      </c>
      <c r="D117" s="4">
        <v>36707</v>
      </c>
      <c r="E117" s="4">
        <v>6.56</v>
      </c>
      <c r="F117" s="4">
        <v>42.6</v>
      </c>
      <c r="G117" s="4">
        <v>41.78</v>
      </c>
      <c r="H117" s="4">
        <v>2.89</v>
      </c>
      <c r="I117" s="4">
        <v>-0.49</v>
      </c>
      <c r="J117" s="4">
        <v>0.81</v>
      </c>
      <c r="K117" s="4">
        <v>41.8</v>
      </c>
      <c r="L117" s="4">
        <v>30.95</v>
      </c>
      <c r="M117" s="4">
        <v>121.6</v>
      </c>
      <c r="N117" s="4">
        <v>54.48</v>
      </c>
      <c r="O117" s="4">
        <v>41.66</v>
      </c>
      <c r="P117" s="4">
        <v>123.22</v>
      </c>
      <c r="Q117" s="4">
        <v>55.2</v>
      </c>
      <c r="R117" s="4">
        <v>42.22</v>
      </c>
      <c r="S117" s="4">
        <v>6</v>
      </c>
      <c r="T117" s="4">
        <v>0</v>
      </c>
      <c r="U117" s="3">
        <v>4567.6791999999996</v>
      </c>
      <c r="V117" s="3" t="s">
        <v>29</v>
      </c>
      <c r="W117" s="4"/>
      <c r="X117" s="4"/>
      <c r="Y117" s="4"/>
      <c r="Z117" s="4"/>
    </row>
    <row r="118" spans="1:26" ht="14.25" customHeight="1" x14ac:dyDescent="0.35">
      <c r="A118" s="4" t="s">
        <v>117</v>
      </c>
      <c r="B118" s="4" t="s">
        <v>59</v>
      </c>
      <c r="C118" s="4" t="s">
        <v>32</v>
      </c>
      <c r="D118" s="4">
        <v>36799</v>
      </c>
      <c r="E118" s="4">
        <v>6.32</v>
      </c>
      <c r="F118" s="4">
        <v>35.799999999999997</v>
      </c>
      <c r="G118" s="4">
        <v>32.58</v>
      </c>
      <c r="H118" s="4">
        <v>2.79</v>
      </c>
      <c r="I118" s="4">
        <v>0.41</v>
      </c>
      <c r="J118" s="4">
        <v>0.86</v>
      </c>
      <c r="K118" s="4">
        <v>49.6</v>
      </c>
      <c r="L118" s="4">
        <v>28.8</v>
      </c>
      <c r="M118" s="4">
        <v>142.69</v>
      </c>
      <c r="N118" s="4">
        <v>57.82</v>
      </c>
      <c r="O118" s="4">
        <v>45.57</v>
      </c>
      <c r="P118" s="4">
        <v>146.80000000000001</v>
      </c>
      <c r="Q118" s="4">
        <v>59.48</v>
      </c>
      <c r="R118" s="4">
        <v>46.88</v>
      </c>
      <c r="S118" s="4">
        <v>6</v>
      </c>
      <c r="T118" s="4">
        <v>0</v>
      </c>
      <c r="U118" s="3">
        <v>3547.1970999999999</v>
      </c>
      <c r="V118" s="3" t="s">
        <v>29</v>
      </c>
      <c r="W118" s="4"/>
      <c r="X118" s="4"/>
      <c r="Y118" s="4"/>
      <c r="Z118" s="4"/>
    </row>
    <row r="119" spans="1:26" ht="14.25" customHeight="1" x14ac:dyDescent="0.35">
      <c r="A119" s="4" t="s">
        <v>117</v>
      </c>
      <c r="B119" s="4" t="s">
        <v>60</v>
      </c>
      <c r="C119" s="4" t="s">
        <v>35</v>
      </c>
      <c r="D119" s="4">
        <v>36891</v>
      </c>
      <c r="E119" s="4">
        <v>5.78</v>
      </c>
      <c r="F119" s="4">
        <v>20.05</v>
      </c>
      <c r="G119" s="4">
        <v>19.62</v>
      </c>
      <c r="H119" s="4">
        <v>2.6</v>
      </c>
      <c r="I119" s="4">
        <v>0.03</v>
      </c>
      <c r="J119" s="4">
        <v>0.73</v>
      </c>
      <c r="K119" s="4">
        <v>58.5</v>
      </c>
      <c r="L119" s="4">
        <v>24.73</v>
      </c>
      <c r="M119" s="4">
        <v>159.38999999999999</v>
      </c>
      <c r="N119" s="4">
        <v>59.29</v>
      </c>
      <c r="O119" s="4">
        <v>44.03</v>
      </c>
      <c r="P119" s="4">
        <v>168.81</v>
      </c>
      <c r="Q119" s="4">
        <v>62.8</v>
      </c>
      <c r="R119" s="4">
        <v>46.63</v>
      </c>
      <c r="S119" s="4">
        <v>9</v>
      </c>
      <c r="T119" s="4">
        <v>3</v>
      </c>
      <c r="U119" s="3">
        <v>3496.1453999999999</v>
      </c>
      <c r="V119" s="3" t="s">
        <v>29</v>
      </c>
      <c r="W119" s="4"/>
      <c r="X119" s="4"/>
      <c r="Y119" s="4"/>
      <c r="Z119" s="4"/>
    </row>
    <row r="120" spans="1:26" ht="14.25" customHeight="1" x14ac:dyDescent="0.35">
      <c r="A120" s="4" t="s">
        <v>117</v>
      </c>
      <c r="B120" s="4" t="s">
        <v>61</v>
      </c>
      <c r="C120" s="4" t="s">
        <v>35</v>
      </c>
      <c r="D120" s="4">
        <v>36981</v>
      </c>
      <c r="E120" s="4">
        <v>5.13</v>
      </c>
      <c r="F120" s="4">
        <v>14.89</v>
      </c>
      <c r="G120" s="4">
        <v>14.73</v>
      </c>
      <c r="H120" s="4">
        <v>3.24</v>
      </c>
      <c r="I120" s="4">
        <v>1.38</v>
      </c>
      <c r="J120" s="4">
        <v>1.52</v>
      </c>
      <c r="K120" s="4">
        <v>61.5</v>
      </c>
      <c r="L120" s="4">
        <v>25.4</v>
      </c>
      <c r="M120" s="4">
        <v>154.36000000000001</v>
      </c>
      <c r="N120" s="4">
        <v>58.53</v>
      </c>
      <c r="O120" s="4">
        <v>43.77</v>
      </c>
      <c r="P120" s="4">
        <v>163.74</v>
      </c>
      <c r="Q120" s="4">
        <v>62.08</v>
      </c>
      <c r="R120" s="4">
        <v>46.43</v>
      </c>
      <c r="S120" s="4">
        <v>9</v>
      </c>
      <c r="T120" s="4">
        <v>0</v>
      </c>
      <c r="U120" s="3">
        <v>3332.7815999999998</v>
      </c>
      <c r="V120" s="3" t="s">
        <v>29</v>
      </c>
      <c r="W120" s="4"/>
      <c r="X120" s="4"/>
      <c r="Y120" s="4"/>
      <c r="Z120" s="4"/>
    </row>
    <row r="121" spans="1:26" ht="14.25" customHeight="1" x14ac:dyDescent="0.35">
      <c r="A121" s="4" t="s">
        <v>117</v>
      </c>
      <c r="B121" s="4" t="s">
        <v>118</v>
      </c>
      <c r="C121" s="4" t="s">
        <v>35</v>
      </c>
      <c r="D121" s="4">
        <v>37072</v>
      </c>
      <c r="E121" s="4">
        <v>9.02</v>
      </c>
      <c r="F121" s="4">
        <v>25.28</v>
      </c>
      <c r="G121" s="4">
        <v>25.07</v>
      </c>
      <c r="H121" s="4">
        <v>2.39</v>
      </c>
      <c r="I121" s="4">
        <v>0.97</v>
      </c>
      <c r="J121" s="4">
        <v>0.83</v>
      </c>
      <c r="K121" s="4">
        <v>73.099999999999994</v>
      </c>
      <c r="L121" s="4">
        <v>18.59</v>
      </c>
      <c r="M121" s="4">
        <v>262.39</v>
      </c>
      <c r="N121" s="4">
        <v>70.45</v>
      </c>
      <c r="O121" s="4">
        <v>53.65</v>
      </c>
      <c r="P121" s="4">
        <v>272.42</v>
      </c>
      <c r="Q121" s="4">
        <v>73.150000000000006</v>
      </c>
      <c r="R121" s="4">
        <v>55.7</v>
      </c>
      <c r="S121" s="4">
        <v>9</v>
      </c>
      <c r="T121" s="4">
        <v>0</v>
      </c>
      <c r="U121" s="3">
        <v>3521.6368000000002</v>
      </c>
      <c r="V121" s="3" t="s">
        <v>29</v>
      </c>
      <c r="W121" s="4"/>
      <c r="X121" s="4"/>
      <c r="Y121" s="4"/>
      <c r="Z121" s="4"/>
    </row>
    <row r="122" spans="1:26" ht="14.25" customHeight="1" x14ac:dyDescent="0.35">
      <c r="A122" s="4" t="s">
        <v>117</v>
      </c>
      <c r="B122" s="4" t="s">
        <v>119</v>
      </c>
      <c r="C122" s="4" t="s">
        <v>36</v>
      </c>
      <c r="D122" s="4">
        <v>37164</v>
      </c>
      <c r="E122" s="4">
        <v>7.28</v>
      </c>
      <c r="F122" s="4">
        <v>22.18</v>
      </c>
      <c r="G122" s="4">
        <v>21.51</v>
      </c>
      <c r="H122" s="4">
        <v>2.15</v>
      </c>
      <c r="I122" s="4">
        <v>1.07</v>
      </c>
      <c r="J122" s="4">
        <v>0.57999999999999996</v>
      </c>
      <c r="K122" s="4">
        <v>123.5</v>
      </c>
      <c r="L122" s="4">
        <v>19.12</v>
      </c>
      <c r="M122" s="4">
        <v>264.41000000000003</v>
      </c>
      <c r="N122" s="4">
        <v>71.17</v>
      </c>
      <c r="O122" s="4">
        <v>55.69</v>
      </c>
      <c r="P122" s="4">
        <v>271.54000000000002</v>
      </c>
      <c r="Q122" s="4">
        <v>73.08</v>
      </c>
      <c r="R122" s="4">
        <v>57.19</v>
      </c>
      <c r="S122" s="4">
        <v>10</v>
      </c>
      <c r="T122" s="4">
        <v>1</v>
      </c>
      <c r="U122" s="3">
        <v>2632.7051000000001</v>
      </c>
      <c r="V122" s="3" t="s">
        <v>29</v>
      </c>
      <c r="W122" s="4"/>
      <c r="X122" s="4"/>
      <c r="Y122" s="4"/>
      <c r="Z122" s="4"/>
    </row>
    <row r="123" spans="1:26" ht="14.25" customHeight="1" x14ac:dyDescent="0.35">
      <c r="A123" s="4" t="s">
        <v>117</v>
      </c>
      <c r="B123" s="4" t="s">
        <v>120</v>
      </c>
      <c r="C123" s="4" t="s">
        <v>36</v>
      </c>
      <c r="D123" s="4">
        <v>37256</v>
      </c>
      <c r="E123" s="4">
        <v>6.34</v>
      </c>
      <c r="F123" s="4">
        <v>21.29</v>
      </c>
      <c r="G123" s="4">
        <v>20.52</v>
      </c>
      <c r="H123" s="4">
        <v>2.2799999999999998</v>
      </c>
      <c r="I123" s="4">
        <v>0.79</v>
      </c>
      <c r="J123" s="4">
        <v>0.48</v>
      </c>
      <c r="K123" s="4">
        <v>121.3</v>
      </c>
      <c r="L123" s="4">
        <v>18.440000000000001</v>
      </c>
      <c r="M123" s="4">
        <v>257.75</v>
      </c>
      <c r="N123" s="4">
        <v>67.78</v>
      </c>
      <c r="O123" s="4">
        <v>52.45</v>
      </c>
      <c r="P123" s="4">
        <v>280.27999999999997</v>
      </c>
      <c r="Q123" s="4">
        <v>73.7</v>
      </c>
      <c r="R123" s="4">
        <v>57.03</v>
      </c>
      <c r="S123" s="4">
        <v>10</v>
      </c>
      <c r="T123" s="4">
        <v>0</v>
      </c>
      <c r="U123" s="3">
        <v>2998.5408000000002</v>
      </c>
      <c r="V123" s="3" t="s">
        <v>29</v>
      </c>
      <c r="W123" s="4"/>
      <c r="X123" s="4"/>
      <c r="Y123" s="4"/>
      <c r="Z123" s="4"/>
    </row>
    <row r="124" spans="1:26" ht="14.25" customHeight="1" x14ac:dyDescent="0.35">
      <c r="A124" s="4" t="s">
        <v>117</v>
      </c>
      <c r="B124" s="4" t="s">
        <v>121</v>
      </c>
      <c r="C124" s="4" t="s">
        <v>36</v>
      </c>
      <c r="D124" s="4">
        <v>37346</v>
      </c>
      <c r="E124" s="4">
        <v>4.91</v>
      </c>
      <c r="F124" s="4">
        <v>19.62</v>
      </c>
      <c r="G124" s="4">
        <v>16.39</v>
      </c>
      <c r="H124" s="4">
        <v>2.38</v>
      </c>
      <c r="I124" s="4">
        <v>1.81</v>
      </c>
      <c r="J124" s="4">
        <v>0.92</v>
      </c>
      <c r="K124" s="4">
        <v>122.1</v>
      </c>
      <c r="L124" s="4">
        <v>19.88</v>
      </c>
      <c r="M124" s="4">
        <v>243.88</v>
      </c>
      <c r="N124" s="4">
        <v>66.91</v>
      </c>
      <c r="O124" s="4">
        <v>53.29</v>
      </c>
      <c r="P124" s="4">
        <v>264.5</v>
      </c>
      <c r="Q124" s="4">
        <v>72.56</v>
      </c>
      <c r="R124" s="4">
        <v>57.79</v>
      </c>
      <c r="S124" s="4">
        <v>10</v>
      </c>
      <c r="T124" s="4">
        <v>0</v>
      </c>
      <c r="U124" s="3">
        <v>3027.6302000000001</v>
      </c>
      <c r="V124" s="3" t="s">
        <v>29</v>
      </c>
      <c r="W124" s="4"/>
      <c r="X124" s="4"/>
      <c r="Y124" s="4"/>
      <c r="Z124" s="4"/>
    </row>
    <row r="125" spans="1:26" ht="14.25" customHeight="1" x14ac:dyDescent="0.35">
      <c r="A125" s="4" t="s">
        <v>117</v>
      </c>
      <c r="B125" s="4" t="s">
        <v>64</v>
      </c>
      <c r="C125" s="4" t="s">
        <v>36</v>
      </c>
      <c r="D125" s="4">
        <v>37621</v>
      </c>
      <c r="E125" s="4">
        <v>4.03</v>
      </c>
      <c r="F125" s="4">
        <v>11.82</v>
      </c>
      <c r="G125" s="4">
        <v>10.93</v>
      </c>
      <c r="H125" s="4">
        <v>2.69</v>
      </c>
      <c r="I125" s="4">
        <v>1.68</v>
      </c>
      <c r="J125" s="4">
        <v>1</v>
      </c>
      <c r="K125" s="4">
        <v>113.3</v>
      </c>
      <c r="L125" s="4">
        <v>14.39</v>
      </c>
      <c r="M125" s="4">
        <v>440.1</v>
      </c>
      <c r="N125" s="4">
        <v>80.73</v>
      </c>
      <c r="O125" s="4">
        <v>63.32</v>
      </c>
      <c r="P125" s="4">
        <v>445.13</v>
      </c>
      <c r="Q125" s="4">
        <v>81.66</v>
      </c>
      <c r="R125" s="4">
        <v>64.040000000000006</v>
      </c>
      <c r="S125" s="4">
        <v>10</v>
      </c>
      <c r="T125" s="4">
        <v>0</v>
      </c>
      <c r="U125" s="3">
        <v>2980.1849999999999</v>
      </c>
      <c r="V125" s="3" t="s">
        <v>29</v>
      </c>
      <c r="W125" s="4"/>
      <c r="X125" s="4"/>
      <c r="Y125" s="4"/>
      <c r="Z125" s="4"/>
    </row>
    <row r="126" spans="1:26" ht="14.25" customHeight="1" x14ac:dyDescent="0.35">
      <c r="A126" s="4" t="s">
        <v>117</v>
      </c>
      <c r="B126" s="4" t="s">
        <v>65</v>
      </c>
      <c r="C126" s="4" t="s">
        <v>36</v>
      </c>
      <c r="D126" s="4">
        <v>37711</v>
      </c>
      <c r="E126" s="4">
        <v>3.67</v>
      </c>
      <c r="F126" s="4">
        <v>9.91</v>
      </c>
      <c r="G126" s="4">
        <v>8.99</v>
      </c>
      <c r="H126" s="4">
        <v>2.77</v>
      </c>
      <c r="I126" s="4">
        <v>2.33</v>
      </c>
      <c r="J126" s="4">
        <v>1.5</v>
      </c>
      <c r="K126" s="4">
        <v>109.3</v>
      </c>
      <c r="L126" s="4">
        <v>15.94</v>
      </c>
      <c r="M126" s="4">
        <v>317.14999999999998</v>
      </c>
      <c r="N126" s="4">
        <v>74.72</v>
      </c>
      <c r="O126" s="4">
        <v>58.34</v>
      </c>
      <c r="P126" s="4">
        <v>324.47000000000003</v>
      </c>
      <c r="Q126" s="4">
        <v>76.44</v>
      </c>
      <c r="R126" s="4">
        <v>59.69</v>
      </c>
      <c r="S126" s="4">
        <v>10</v>
      </c>
      <c r="T126" s="4">
        <v>0</v>
      </c>
      <c r="U126" s="3">
        <v>2827.1545000000001</v>
      </c>
      <c r="V126" s="3" t="s">
        <v>29</v>
      </c>
      <c r="W126" s="4"/>
      <c r="X126" s="4"/>
      <c r="Y126" s="4"/>
      <c r="Z126" s="4"/>
    </row>
    <row r="127" spans="1:26" ht="14.25" customHeight="1" x14ac:dyDescent="0.35">
      <c r="A127" s="4" t="s">
        <v>117</v>
      </c>
      <c r="B127" s="4" t="s">
        <v>66</v>
      </c>
      <c r="C127" s="4" t="s">
        <v>36</v>
      </c>
      <c r="D127" s="4">
        <v>37802</v>
      </c>
      <c r="E127" s="4">
        <v>3.7</v>
      </c>
      <c r="F127" s="4">
        <v>9.17</v>
      </c>
      <c r="G127" s="4">
        <v>8.44</v>
      </c>
      <c r="H127" s="4">
        <v>2.76</v>
      </c>
      <c r="I127" s="4">
        <v>2.13</v>
      </c>
      <c r="J127" s="4">
        <v>1.37</v>
      </c>
      <c r="K127" s="4">
        <v>108</v>
      </c>
      <c r="L127" s="4">
        <v>17.03</v>
      </c>
      <c r="M127" s="4">
        <v>350.87</v>
      </c>
      <c r="N127" s="4">
        <v>76.5</v>
      </c>
      <c r="O127" s="4">
        <v>59.75</v>
      </c>
      <c r="P127" s="4">
        <v>358.67</v>
      </c>
      <c r="Q127" s="4">
        <v>78.2</v>
      </c>
      <c r="R127" s="4">
        <v>61.08</v>
      </c>
      <c r="S127" s="4">
        <v>10</v>
      </c>
      <c r="T127" s="4">
        <v>0</v>
      </c>
      <c r="U127" s="3">
        <v>3664.2791000000002</v>
      </c>
      <c r="V127" s="3" t="s">
        <v>29</v>
      </c>
      <c r="W127" s="4"/>
      <c r="X127" s="4"/>
      <c r="Y127" s="4"/>
      <c r="Z127" s="4"/>
    </row>
    <row r="128" spans="1:26" ht="14.25" customHeight="1" x14ac:dyDescent="0.35">
      <c r="A128" s="4" t="s">
        <v>117</v>
      </c>
      <c r="B128" s="4" t="s">
        <v>67</v>
      </c>
      <c r="C128" s="4" t="s">
        <v>36</v>
      </c>
      <c r="D128" s="4">
        <v>37894</v>
      </c>
      <c r="E128" s="4">
        <v>3.35</v>
      </c>
      <c r="F128" s="4">
        <v>8.16</v>
      </c>
      <c r="G128" s="4">
        <v>7.1</v>
      </c>
      <c r="H128" s="4">
        <v>2.8</v>
      </c>
      <c r="I128" s="4">
        <v>2.06</v>
      </c>
      <c r="J128" s="4">
        <v>1.33</v>
      </c>
      <c r="K128" s="4">
        <v>103.1</v>
      </c>
      <c r="L128" s="4">
        <v>17.8</v>
      </c>
      <c r="M128" s="4">
        <v>328.56</v>
      </c>
      <c r="N128" s="4">
        <v>75.510000000000005</v>
      </c>
      <c r="O128" s="4">
        <v>58.47</v>
      </c>
      <c r="P128" s="4">
        <v>335.11</v>
      </c>
      <c r="Q128" s="4">
        <v>77.02</v>
      </c>
      <c r="R128" s="4">
        <v>59.63</v>
      </c>
      <c r="S128" s="4">
        <v>10</v>
      </c>
      <c r="T128" s="4">
        <v>0</v>
      </c>
      <c r="U128" s="3">
        <v>3187.6754000000001</v>
      </c>
      <c r="V128" s="3" t="s">
        <v>29</v>
      </c>
      <c r="W128" s="4"/>
      <c r="X128" s="4"/>
      <c r="Y128" s="4"/>
      <c r="Z128" s="4"/>
    </row>
    <row r="129" spans="1:26" ht="14.25" customHeight="1" x14ac:dyDescent="0.35">
      <c r="A129" s="4" t="s">
        <v>117</v>
      </c>
      <c r="B129" s="4" t="s">
        <v>68</v>
      </c>
      <c r="C129" s="4" t="s">
        <v>36</v>
      </c>
      <c r="D129" s="4">
        <v>37986</v>
      </c>
      <c r="E129" s="4">
        <v>3.15</v>
      </c>
      <c r="F129" s="4">
        <v>7.41</v>
      </c>
      <c r="G129" s="4">
        <v>6.4</v>
      </c>
      <c r="H129" s="4">
        <v>2.86</v>
      </c>
      <c r="I129" s="4">
        <v>1.99</v>
      </c>
      <c r="J129" s="4">
        <v>1.3</v>
      </c>
      <c r="K129" s="4">
        <v>99.2</v>
      </c>
      <c r="L129" s="4">
        <v>18.41</v>
      </c>
      <c r="M129" s="4">
        <v>259.56</v>
      </c>
      <c r="N129" s="4">
        <v>71.11</v>
      </c>
      <c r="O129" s="4">
        <v>54.57</v>
      </c>
      <c r="P129" s="4">
        <v>265.01</v>
      </c>
      <c r="Q129" s="4">
        <v>72.599999999999994</v>
      </c>
      <c r="R129" s="4">
        <v>55.71</v>
      </c>
      <c r="S129" s="4">
        <v>10</v>
      </c>
      <c r="T129" s="4">
        <v>0</v>
      </c>
      <c r="U129" s="3">
        <v>3536.0859999999998</v>
      </c>
      <c r="V129" s="3" t="s">
        <v>29</v>
      </c>
      <c r="W129" s="4"/>
      <c r="X129" s="4"/>
      <c r="Y129" s="4"/>
      <c r="Z129" s="4"/>
    </row>
    <row r="130" spans="1:26" ht="14.25" customHeight="1" x14ac:dyDescent="0.35">
      <c r="A130" s="4" t="s">
        <v>117</v>
      </c>
      <c r="B130" s="4" t="s">
        <v>69</v>
      </c>
      <c r="C130" s="4" t="s">
        <v>36</v>
      </c>
      <c r="D130" s="4">
        <v>38077</v>
      </c>
      <c r="E130" s="4">
        <v>3.26</v>
      </c>
      <c r="F130" s="4">
        <v>7.99</v>
      </c>
      <c r="G130" s="4">
        <v>6.82</v>
      </c>
      <c r="H130" s="4">
        <v>2.88</v>
      </c>
      <c r="I130" s="4">
        <v>2.31</v>
      </c>
      <c r="J130" s="4">
        <v>1.41</v>
      </c>
      <c r="K130" s="4">
        <v>97.8</v>
      </c>
      <c r="L130" s="4">
        <v>19.18</v>
      </c>
      <c r="M130" s="4">
        <v>299.64999999999998</v>
      </c>
      <c r="N130" s="4">
        <v>74.89</v>
      </c>
      <c r="O130" s="4">
        <v>57.47</v>
      </c>
      <c r="P130" s="4">
        <v>300.13</v>
      </c>
      <c r="Q130" s="4">
        <v>75.010000000000005</v>
      </c>
      <c r="R130" s="4">
        <v>57.56</v>
      </c>
      <c r="S130" s="4">
        <v>10</v>
      </c>
      <c r="T130" s="4">
        <v>0</v>
      </c>
      <c r="U130" s="3">
        <v>3714.7894000000001</v>
      </c>
      <c r="V130" s="3" t="s">
        <v>29</v>
      </c>
      <c r="W130" s="4"/>
      <c r="X130" s="4"/>
      <c r="Y130" s="4"/>
      <c r="Z130" s="4"/>
    </row>
    <row r="131" spans="1:26" ht="14.25" customHeight="1" x14ac:dyDescent="0.35">
      <c r="A131" s="4" t="s">
        <v>117</v>
      </c>
      <c r="B131" s="4" t="s">
        <v>70</v>
      </c>
      <c r="C131" s="4" t="s">
        <v>41</v>
      </c>
      <c r="D131" s="4">
        <v>38168</v>
      </c>
      <c r="E131" s="4">
        <v>3.24</v>
      </c>
      <c r="F131" s="4">
        <v>8.27</v>
      </c>
      <c r="G131" s="4">
        <v>6.88</v>
      </c>
      <c r="H131" s="4">
        <v>2.77</v>
      </c>
      <c r="I131" s="4">
        <v>1.97</v>
      </c>
      <c r="J131" s="4">
        <v>1.29</v>
      </c>
      <c r="K131" s="4">
        <v>97.7</v>
      </c>
      <c r="L131" s="4">
        <v>19.649999999999999</v>
      </c>
      <c r="M131" s="4">
        <v>291.61</v>
      </c>
      <c r="N131" s="4">
        <v>74.38</v>
      </c>
      <c r="O131" s="4">
        <v>57.3</v>
      </c>
      <c r="P131" s="4">
        <v>292.04000000000002</v>
      </c>
      <c r="Q131" s="4">
        <v>74.489999999999995</v>
      </c>
      <c r="R131" s="4">
        <v>57.39</v>
      </c>
      <c r="S131" s="4">
        <v>13</v>
      </c>
      <c r="T131" s="4">
        <v>3</v>
      </c>
      <c r="U131" s="3">
        <v>3480.6981999999998</v>
      </c>
      <c r="V131" s="3" t="s">
        <v>29</v>
      </c>
      <c r="W131" s="4"/>
      <c r="X131" s="4"/>
      <c r="Y131" s="4"/>
      <c r="Z131" s="4"/>
    </row>
    <row r="132" spans="1:26" ht="14.25" customHeight="1" x14ac:dyDescent="0.35">
      <c r="A132" s="4" t="s">
        <v>117</v>
      </c>
      <c r="B132" s="4" t="s">
        <v>71</v>
      </c>
      <c r="C132" s="4" t="s">
        <v>41</v>
      </c>
      <c r="D132" s="4">
        <v>38260</v>
      </c>
      <c r="E132" s="4">
        <v>3.67</v>
      </c>
      <c r="F132" s="4">
        <v>8.01</v>
      </c>
      <c r="G132" s="4">
        <v>7.64</v>
      </c>
      <c r="H132" s="4">
        <v>3.18</v>
      </c>
      <c r="I132" s="4">
        <v>2.44</v>
      </c>
      <c r="J132" s="4">
        <v>1.63</v>
      </c>
      <c r="K132" s="4">
        <v>90.9</v>
      </c>
      <c r="L132" s="4">
        <v>19.77</v>
      </c>
      <c r="M132" s="4">
        <v>312.55</v>
      </c>
      <c r="N132" s="4">
        <v>75.680000000000007</v>
      </c>
      <c r="O132" s="4">
        <v>61.8</v>
      </c>
      <c r="P132" s="4">
        <v>313.01</v>
      </c>
      <c r="Q132" s="4">
        <v>75.790000000000006</v>
      </c>
      <c r="R132" s="4">
        <v>61.9</v>
      </c>
      <c r="S132" s="4">
        <v>13</v>
      </c>
      <c r="T132" s="4">
        <v>0</v>
      </c>
      <c r="U132" s="3">
        <v>4483.1193999999996</v>
      </c>
      <c r="V132" s="3" t="s">
        <v>29</v>
      </c>
      <c r="W132" s="4"/>
      <c r="X132" s="4"/>
      <c r="Y132" s="4"/>
      <c r="Z132" s="4"/>
    </row>
    <row r="133" spans="1:26" ht="14.25" customHeight="1" x14ac:dyDescent="0.35">
      <c r="A133" s="4" t="s">
        <v>117</v>
      </c>
      <c r="B133" s="4" t="s">
        <v>72</v>
      </c>
      <c r="C133" s="4" t="s">
        <v>41</v>
      </c>
      <c r="D133" s="4">
        <v>38352</v>
      </c>
      <c r="E133" s="4">
        <v>3.64</v>
      </c>
      <c r="F133" s="4">
        <v>7.69</v>
      </c>
      <c r="G133" s="4">
        <v>7.39</v>
      </c>
      <c r="H133" s="4">
        <v>3.1</v>
      </c>
      <c r="I133" s="4">
        <v>1.65</v>
      </c>
      <c r="J133" s="4">
        <v>1.56</v>
      </c>
      <c r="K133" s="4">
        <v>92.7</v>
      </c>
      <c r="L133" s="4">
        <v>20.43</v>
      </c>
      <c r="M133" s="4">
        <v>313.23</v>
      </c>
      <c r="N133" s="4">
        <v>75.709999999999994</v>
      </c>
      <c r="O133" s="4">
        <v>63.99</v>
      </c>
      <c r="P133" s="4">
        <v>313.7</v>
      </c>
      <c r="Q133" s="4">
        <v>75.83</v>
      </c>
      <c r="R133" s="4">
        <v>64.08</v>
      </c>
      <c r="S133" s="4">
        <v>13</v>
      </c>
      <c r="T133" s="4">
        <v>0</v>
      </c>
      <c r="U133" s="3">
        <v>4683.5391</v>
      </c>
      <c r="V133" s="3" t="s">
        <v>29</v>
      </c>
      <c r="W133" s="4"/>
      <c r="X133" s="4"/>
      <c r="Y133" s="4"/>
      <c r="Z133" s="4"/>
    </row>
    <row r="134" spans="1:26" ht="14.25" customHeight="1" x14ac:dyDescent="0.35">
      <c r="A134" s="4" t="s">
        <v>117</v>
      </c>
      <c r="B134" s="4" t="s">
        <v>73</v>
      </c>
      <c r="C134" s="4" t="s">
        <v>41</v>
      </c>
      <c r="D134" s="4">
        <v>38442</v>
      </c>
      <c r="E134" s="4">
        <v>3.53</v>
      </c>
      <c r="F134" s="4">
        <v>7.57</v>
      </c>
      <c r="G134" s="4">
        <v>7.06</v>
      </c>
      <c r="H134" s="4">
        <v>3.33</v>
      </c>
      <c r="I134" s="4">
        <v>2.74</v>
      </c>
      <c r="J134" s="4">
        <v>1.73</v>
      </c>
      <c r="K134" s="4">
        <v>83.7</v>
      </c>
      <c r="L134" s="4">
        <v>20.04</v>
      </c>
      <c r="M134" s="4">
        <v>320.52999999999997</v>
      </c>
      <c r="N134" s="4">
        <v>76.13</v>
      </c>
      <c r="O134" s="4">
        <v>64.23</v>
      </c>
      <c r="P134" s="4">
        <v>321.01</v>
      </c>
      <c r="Q134" s="4">
        <v>76.25</v>
      </c>
      <c r="R134" s="4">
        <v>64.319999999999993</v>
      </c>
      <c r="S134" s="4">
        <v>13</v>
      </c>
      <c r="T134" s="4">
        <v>0</v>
      </c>
      <c r="U134" s="3">
        <v>4405.5264999999999</v>
      </c>
      <c r="V134" s="3" t="s">
        <v>29</v>
      </c>
      <c r="W134" s="4"/>
      <c r="X134" s="4"/>
      <c r="Y134" s="4"/>
      <c r="Z134" s="4"/>
    </row>
    <row r="135" spans="1:26" ht="14.25" customHeight="1" x14ac:dyDescent="0.35">
      <c r="A135" s="4" t="s">
        <v>117</v>
      </c>
      <c r="B135" s="4" t="s">
        <v>122</v>
      </c>
      <c r="C135" s="4" t="s">
        <v>41</v>
      </c>
      <c r="D135" s="4">
        <v>38533</v>
      </c>
      <c r="E135" s="4">
        <v>3.43</v>
      </c>
      <c r="F135" s="4">
        <v>7.34</v>
      </c>
      <c r="G135" s="4">
        <v>6.7</v>
      </c>
      <c r="H135" s="4">
        <v>3.27</v>
      </c>
      <c r="I135" s="4">
        <v>2.56</v>
      </c>
      <c r="J135" s="4">
        <v>1.69</v>
      </c>
      <c r="K135" s="4">
        <v>84.1</v>
      </c>
      <c r="L135" s="4">
        <v>19.91</v>
      </c>
      <c r="M135" s="4">
        <v>308.81</v>
      </c>
      <c r="N135" s="4">
        <v>73.150000000000006</v>
      </c>
      <c r="O135" s="4">
        <v>61.48</v>
      </c>
      <c r="P135" s="4">
        <v>322.16000000000003</v>
      </c>
      <c r="Q135" s="4">
        <v>76.31</v>
      </c>
      <c r="R135" s="4">
        <v>64.14</v>
      </c>
      <c r="S135" s="4">
        <v>13</v>
      </c>
      <c r="T135" s="4">
        <v>0</v>
      </c>
      <c r="U135" s="3">
        <v>4614.0460999999996</v>
      </c>
      <c r="V135" s="3" t="s">
        <v>29</v>
      </c>
      <c r="W135" s="4"/>
      <c r="X135" s="4"/>
      <c r="Y135" s="4"/>
      <c r="Z135" s="4"/>
    </row>
    <row r="136" spans="1:26" ht="14.25" customHeight="1" x14ac:dyDescent="0.35">
      <c r="A136" s="4" t="s">
        <v>117</v>
      </c>
      <c r="B136" s="4" t="s">
        <v>123</v>
      </c>
      <c r="C136" s="4" t="s">
        <v>41</v>
      </c>
      <c r="D136" s="4">
        <v>38625</v>
      </c>
      <c r="E136" s="4">
        <v>3.6</v>
      </c>
      <c r="F136" s="4">
        <v>7.46</v>
      </c>
      <c r="G136" s="4">
        <v>6.95</v>
      </c>
      <c r="H136" s="4">
        <v>2.99</v>
      </c>
      <c r="I136" s="4">
        <v>2.38</v>
      </c>
      <c r="J136" s="4">
        <v>1.61</v>
      </c>
      <c r="K136" s="4">
        <v>85.2</v>
      </c>
      <c r="L136" s="4">
        <v>17.84</v>
      </c>
      <c r="M136" s="4">
        <v>347.94</v>
      </c>
      <c r="N136" s="4">
        <v>74.39</v>
      </c>
      <c r="O136" s="4">
        <v>62.07</v>
      </c>
      <c r="P136" s="4">
        <v>367.71</v>
      </c>
      <c r="Q136" s="4">
        <v>78.62</v>
      </c>
      <c r="R136" s="4">
        <v>65.599999999999994</v>
      </c>
      <c r="S136" s="4">
        <v>13</v>
      </c>
      <c r="T136" s="4">
        <v>0</v>
      </c>
      <c r="U136" s="3">
        <v>4534.3314</v>
      </c>
      <c r="V136" s="3" t="s">
        <v>29</v>
      </c>
      <c r="W136" s="4"/>
      <c r="X136" s="4"/>
      <c r="Y136" s="4"/>
      <c r="Z136" s="4"/>
    </row>
    <row r="137" spans="1:26" ht="14.25" customHeight="1" x14ac:dyDescent="0.35">
      <c r="A137" s="4" t="s">
        <v>117</v>
      </c>
      <c r="B137" s="4" t="s">
        <v>124</v>
      </c>
      <c r="C137" s="4" t="s">
        <v>41</v>
      </c>
      <c r="D137" s="4">
        <v>38717</v>
      </c>
      <c r="E137" s="4">
        <v>3.57</v>
      </c>
      <c r="F137" s="4">
        <v>7.17</v>
      </c>
      <c r="G137" s="4">
        <v>6.72</v>
      </c>
      <c r="H137" s="4">
        <v>3.51</v>
      </c>
      <c r="I137" s="4">
        <v>2.36</v>
      </c>
      <c r="J137" s="4">
        <v>1.93</v>
      </c>
      <c r="K137" s="4">
        <v>85.7</v>
      </c>
      <c r="L137" s="4">
        <v>16.21</v>
      </c>
      <c r="M137" s="4">
        <v>383.48</v>
      </c>
      <c r="N137" s="4">
        <v>75.89</v>
      </c>
      <c r="O137" s="4">
        <v>62.16</v>
      </c>
      <c r="P137" s="4">
        <v>405.34</v>
      </c>
      <c r="Q137" s="4">
        <v>80.209999999999994</v>
      </c>
      <c r="R137" s="4">
        <v>65.7</v>
      </c>
      <c r="S137" s="4">
        <v>13</v>
      </c>
      <c r="T137" s="4">
        <v>0</v>
      </c>
      <c r="U137" s="3">
        <v>4013.4946</v>
      </c>
      <c r="V137" s="3" t="s">
        <v>29</v>
      </c>
      <c r="W137" s="4"/>
      <c r="X137" s="4"/>
      <c r="Y137" s="4"/>
      <c r="Z137" s="4"/>
    </row>
    <row r="138" spans="1:26" ht="14.25" customHeight="1" x14ac:dyDescent="0.35">
      <c r="A138" s="4" t="s">
        <v>117</v>
      </c>
      <c r="B138" s="4" t="s">
        <v>125</v>
      </c>
      <c r="C138" s="4" t="s">
        <v>41</v>
      </c>
      <c r="D138" s="4">
        <v>38807</v>
      </c>
      <c r="E138" s="4">
        <v>3.53</v>
      </c>
      <c r="F138" s="4">
        <v>6.98</v>
      </c>
      <c r="G138" s="4">
        <v>6.51</v>
      </c>
      <c r="H138" s="4">
        <v>3.27</v>
      </c>
      <c r="I138" s="4">
        <v>2.76</v>
      </c>
      <c r="J138" s="4">
        <v>1.84</v>
      </c>
      <c r="K138" s="4">
        <v>85.4</v>
      </c>
      <c r="L138" s="4">
        <v>15.67</v>
      </c>
      <c r="M138" s="4">
        <v>399.99</v>
      </c>
      <c r="N138" s="4">
        <v>76.489999999999995</v>
      </c>
      <c r="O138" s="4">
        <v>62.66</v>
      </c>
      <c r="P138" s="4">
        <v>422.9</v>
      </c>
      <c r="Q138" s="4">
        <v>80.88</v>
      </c>
      <c r="R138" s="4">
        <v>66.25</v>
      </c>
      <c r="S138" s="4">
        <v>13</v>
      </c>
      <c r="T138" s="4">
        <v>0</v>
      </c>
      <c r="U138" s="3">
        <v>4350.7021999999997</v>
      </c>
      <c r="V138" s="3" t="s">
        <v>29</v>
      </c>
      <c r="W138" s="4"/>
      <c r="X138" s="4"/>
      <c r="Y138" s="4"/>
      <c r="Z138" s="4"/>
    </row>
    <row r="139" spans="1:26" ht="14.25" customHeight="1" x14ac:dyDescent="0.35">
      <c r="A139" s="4" t="s">
        <v>117</v>
      </c>
      <c r="B139" s="4" t="s">
        <v>74</v>
      </c>
      <c r="C139" s="4" t="s">
        <v>41</v>
      </c>
      <c r="D139" s="4">
        <v>38898</v>
      </c>
      <c r="E139" s="4">
        <v>3.43</v>
      </c>
      <c r="F139" s="4">
        <v>6.36</v>
      </c>
      <c r="G139" s="4">
        <v>6.13</v>
      </c>
      <c r="H139" s="4">
        <v>3.39</v>
      </c>
      <c r="I139" s="4">
        <v>2.75</v>
      </c>
      <c r="J139" s="4">
        <v>1.99</v>
      </c>
      <c r="K139" s="4">
        <v>85.3</v>
      </c>
      <c r="L139" s="4">
        <v>15.04</v>
      </c>
      <c r="M139" s="4">
        <v>427.37</v>
      </c>
      <c r="N139" s="4">
        <v>80.25</v>
      </c>
      <c r="O139" s="4">
        <v>64.290000000000006</v>
      </c>
      <c r="P139" s="4">
        <v>432.52</v>
      </c>
      <c r="Q139" s="4">
        <v>81.22</v>
      </c>
      <c r="R139" s="4">
        <v>65.06</v>
      </c>
      <c r="S139" s="4">
        <v>13</v>
      </c>
      <c r="T139" s="4">
        <v>0</v>
      </c>
      <c r="U139" s="3">
        <v>4184.9261999999999</v>
      </c>
      <c r="V139" s="3" t="s">
        <v>29</v>
      </c>
      <c r="W139" s="4"/>
      <c r="X139" s="4"/>
      <c r="Y139" s="4"/>
      <c r="Z139" s="4"/>
    </row>
    <row r="140" spans="1:26" ht="14.25" customHeight="1" x14ac:dyDescent="0.35">
      <c r="A140" s="4" t="s">
        <v>117</v>
      </c>
      <c r="B140" s="4" t="s">
        <v>75</v>
      </c>
      <c r="C140" s="4" t="s">
        <v>41</v>
      </c>
      <c r="D140" s="4">
        <v>38990</v>
      </c>
      <c r="E140" s="4">
        <v>3.11</v>
      </c>
      <c r="F140" s="4">
        <v>6.11</v>
      </c>
      <c r="G140" s="4">
        <v>5.47</v>
      </c>
      <c r="H140" s="4">
        <v>3.38</v>
      </c>
      <c r="I140" s="4">
        <v>2.59</v>
      </c>
      <c r="J140" s="4">
        <v>1.96</v>
      </c>
      <c r="K140" s="4">
        <v>82.2</v>
      </c>
      <c r="L140" s="4">
        <v>15.82</v>
      </c>
      <c r="M140" s="4">
        <v>401.48</v>
      </c>
      <c r="N140" s="4">
        <v>79.45</v>
      </c>
      <c r="O140" s="4">
        <v>63.51</v>
      </c>
      <c r="P140" s="4">
        <v>405.32</v>
      </c>
      <c r="Q140" s="4">
        <v>80.209999999999994</v>
      </c>
      <c r="R140" s="4">
        <v>64.12</v>
      </c>
      <c r="S140" s="4">
        <v>13</v>
      </c>
      <c r="T140" s="4">
        <v>0</v>
      </c>
      <c r="U140" s="3">
        <v>4514.7586000000001</v>
      </c>
      <c r="V140" s="3" t="s">
        <v>29</v>
      </c>
      <c r="W140" s="4"/>
      <c r="X140" s="4"/>
      <c r="Y140" s="4"/>
      <c r="Z140" s="4"/>
    </row>
    <row r="141" spans="1:26" ht="14.25" customHeight="1" x14ac:dyDescent="0.35">
      <c r="A141" s="4" t="s">
        <v>117</v>
      </c>
      <c r="B141" s="4" t="s">
        <v>76</v>
      </c>
      <c r="C141" s="4" t="s">
        <v>39</v>
      </c>
      <c r="D141" s="4">
        <v>39082</v>
      </c>
      <c r="E141" s="4">
        <v>3.09</v>
      </c>
      <c r="F141" s="4">
        <v>6.98</v>
      </c>
      <c r="G141" s="4">
        <v>5.37</v>
      </c>
      <c r="H141" s="4">
        <v>3.29</v>
      </c>
      <c r="I141" s="4">
        <v>2.0299999999999998</v>
      </c>
      <c r="J141" s="4">
        <v>1.88</v>
      </c>
      <c r="K141" s="4">
        <v>83.5</v>
      </c>
      <c r="L141" s="4">
        <v>15.58</v>
      </c>
      <c r="M141" s="4">
        <v>421.61</v>
      </c>
      <c r="N141" s="4">
        <v>80.260000000000005</v>
      </c>
      <c r="O141" s="4">
        <v>65.680000000000007</v>
      </c>
      <c r="P141" s="4">
        <v>425.32</v>
      </c>
      <c r="Q141" s="4">
        <v>80.959999999999994</v>
      </c>
      <c r="R141" s="4">
        <v>66.260000000000005</v>
      </c>
      <c r="S141" s="4">
        <v>12</v>
      </c>
      <c r="T141" s="4">
        <v>-1</v>
      </c>
      <c r="U141" s="3">
        <v>4630.9480000000003</v>
      </c>
      <c r="V141" s="3" t="s">
        <v>29</v>
      </c>
      <c r="W141" s="4"/>
      <c r="X141" s="4"/>
      <c r="Y141" s="4"/>
      <c r="Z141" s="4"/>
    </row>
    <row r="142" spans="1:26" ht="14.25" customHeight="1" x14ac:dyDescent="0.35">
      <c r="A142" s="4" t="s">
        <v>117</v>
      </c>
      <c r="B142" s="4" t="s">
        <v>77</v>
      </c>
      <c r="C142" s="4" t="s">
        <v>39</v>
      </c>
      <c r="D142" s="4">
        <v>39172</v>
      </c>
      <c r="E142" s="4">
        <v>3.71</v>
      </c>
      <c r="F142" s="4">
        <v>7.83</v>
      </c>
      <c r="G142" s="4">
        <v>6.3</v>
      </c>
      <c r="H142" s="4">
        <v>3.36</v>
      </c>
      <c r="I142" s="4">
        <v>2.88</v>
      </c>
      <c r="J142" s="4">
        <v>2.06</v>
      </c>
      <c r="K142" s="4">
        <v>94</v>
      </c>
      <c r="L142" s="4">
        <v>16</v>
      </c>
      <c r="M142" s="4">
        <v>361.21</v>
      </c>
      <c r="N142" s="4">
        <v>71.599999999999994</v>
      </c>
      <c r="O142" s="4">
        <v>57.78</v>
      </c>
      <c r="P142" s="4">
        <v>404.5</v>
      </c>
      <c r="Q142" s="4">
        <v>80.180000000000007</v>
      </c>
      <c r="R142" s="4">
        <v>64.709999999999994</v>
      </c>
      <c r="S142" s="4">
        <v>12</v>
      </c>
      <c r="T142" s="4">
        <v>0</v>
      </c>
      <c r="U142" s="3">
        <v>5129.7785999999996</v>
      </c>
      <c r="V142" s="3" t="s">
        <v>29</v>
      </c>
      <c r="W142" s="4"/>
      <c r="X142" s="4"/>
      <c r="Y142" s="4"/>
      <c r="Z142" s="4"/>
    </row>
    <row r="143" spans="1:26" ht="14.25" customHeight="1" x14ac:dyDescent="0.35">
      <c r="A143" s="4" t="s">
        <v>117</v>
      </c>
      <c r="B143" s="4" t="s">
        <v>78</v>
      </c>
      <c r="C143" s="4" t="s">
        <v>39</v>
      </c>
      <c r="D143" s="4">
        <v>39263</v>
      </c>
      <c r="E143" s="4">
        <v>3.66</v>
      </c>
      <c r="F143" s="4">
        <v>6.93</v>
      </c>
      <c r="G143" s="4">
        <v>6.32</v>
      </c>
      <c r="H143" s="4">
        <v>3.16</v>
      </c>
      <c r="I143" s="4">
        <v>2.48</v>
      </c>
      <c r="J143" s="4">
        <v>1.74</v>
      </c>
      <c r="K143" s="4">
        <v>98.6</v>
      </c>
      <c r="L143" s="4">
        <v>16.34</v>
      </c>
      <c r="M143" s="4">
        <v>382.07</v>
      </c>
      <c r="N143" s="4">
        <v>78.819999999999993</v>
      </c>
      <c r="O143" s="4">
        <v>62.42</v>
      </c>
      <c r="P143" s="4">
        <v>384.74</v>
      </c>
      <c r="Q143" s="4">
        <v>79.37</v>
      </c>
      <c r="R143" s="4">
        <v>62.85</v>
      </c>
      <c r="S143" s="4">
        <v>12</v>
      </c>
      <c r="T143" s="4">
        <v>0</v>
      </c>
      <c r="U143" s="3">
        <v>5195.6175000000003</v>
      </c>
      <c r="V143" s="3" t="s">
        <v>29</v>
      </c>
      <c r="W143" s="4"/>
      <c r="X143" s="4"/>
      <c r="Y143" s="4"/>
      <c r="Z143" s="4"/>
    </row>
    <row r="144" spans="1:26" ht="14.25" customHeight="1" x14ac:dyDescent="0.35">
      <c r="A144" s="4" t="s">
        <v>117</v>
      </c>
      <c r="B144" s="4" t="s">
        <v>79</v>
      </c>
      <c r="C144" s="4" t="s">
        <v>39</v>
      </c>
      <c r="D144" s="4">
        <v>39355</v>
      </c>
      <c r="E144" s="4">
        <v>3.71</v>
      </c>
      <c r="F144" s="4">
        <v>6.88</v>
      </c>
      <c r="G144" s="4">
        <v>6.52</v>
      </c>
      <c r="H144" s="4">
        <v>3.19</v>
      </c>
      <c r="I144" s="4">
        <v>2.2400000000000002</v>
      </c>
      <c r="J144" s="4">
        <v>1.74</v>
      </c>
      <c r="K144" s="4">
        <v>95.2</v>
      </c>
      <c r="L144" s="4">
        <v>14.3</v>
      </c>
      <c r="M144" s="4">
        <v>450.42</v>
      </c>
      <c r="N144" s="4">
        <v>81.8</v>
      </c>
      <c r="O144" s="4">
        <v>64.400000000000006</v>
      </c>
      <c r="P144" s="4">
        <v>450.65</v>
      </c>
      <c r="Q144" s="4">
        <v>81.84</v>
      </c>
      <c r="R144" s="4">
        <v>64.430000000000007</v>
      </c>
      <c r="S144" s="4">
        <v>12</v>
      </c>
      <c r="T144" s="4">
        <v>0</v>
      </c>
      <c r="U144" s="3">
        <v>4724.7407999999996</v>
      </c>
      <c r="V144" s="3" t="s">
        <v>29</v>
      </c>
      <c r="W144" s="4"/>
      <c r="X144" s="4"/>
      <c r="Y144" s="4"/>
      <c r="Z144" s="4"/>
    </row>
    <row r="145" spans="1:26" ht="14.25" customHeight="1" x14ac:dyDescent="0.35">
      <c r="A145" s="4" t="s">
        <v>117</v>
      </c>
      <c r="B145" s="4" t="s">
        <v>105</v>
      </c>
      <c r="C145" s="4" t="s">
        <v>39</v>
      </c>
      <c r="D145" s="4">
        <v>39447</v>
      </c>
      <c r="E145" s="4">
        <v>3.61</v>
      </c>
      <c r="F145" s="4">
        <v>6.72</v>
      </c>
      <c r="G145" s="4">
        <v>6.4</v>
      </c>
      <c r="H145" s="4">
        <v>3.44</v>
      </c>
      <c r="I145" s="4">
        <v>2.23</v>
      </c>
      <c r="J145" s="4">
        <v>1.88</v>
      </c>
      <c r="K145" s="4">
        <v>92.9</v>
      </c>
      <c r="L145" s="4">
        <v>13.75</v>
      </c>
      <c r="M145" s="4">
        <v>474.69</v>
      </c>
      <c r="N145" s="4">
        <v>82.56</v>
      </c>
      <c r="O145" s="4">
        <v>65.28</v>
      </c>
      <c r="P145" s="4">
        <v>474.93</v>
      </c>
      <c r="Q145" s="4">
        <v>82.61</v>
      </c>
      <c r="R145" s="4">
        <v>65.319999999999993</v>
      </c>
      <c r="S145" s="4">
        <v>12</v>
      </c>
      <c r="T145" s="4">
        <v>0</v>
      </c>
      <c r="U145" s="3">
        <v>4172.2448000000004</v>
      </c>
      <c r="V145" s="3" t="s">
        <v>29</v>
      </c>
      <c r="W145" s="4"/>
      <c r="X145" s="4"/>
      <c r="Y145" s="4"/>
      <c r="Z145" s="4"/>
    </row>
    <row r="146" spans="1:26" ht="14.25" customHeight="1" x14ac:dyDescent="0.35">
      <c r="A146" s="4" t="s">
        <v>117</v>
      </c>
      <c r="B146" s="4" t="s">
        <v>106</v>
      </c>
      <c r="C146" s="4" t="s">
        <v>39</v>
      </c>
      <c r="D146" s="4">
        <v>39538</v>
      </c>
      <c r="E146" s="4">
        <v>3.64</v>
      </c>
      <c r="F146" s="4">
        <v>7.02</v>
      </c>
      <c r="G146" s="4">
        <v>6.69</v>
      </c>
      <c r="H146" s="4">
        <v>3.36</v>
      </c>
      <c r="I146" s="4">
        <v>2.83</v>
      </c>
      <c r="J146" s="4">
        <v>1.81</v>
      </c>
      <c r="K146" s="4">
        <v>90.9</v>
      </c>
      <c r="L146" s="4">
        <v>13.18</v>
      </c>
      <c r="M146" s="4">
        <v>505.14</v>
      </c>
      <c r="N146" s="4">
        <v>83.42</v>
      </c>
      <c r="O146" s="4">
        <v>66.59</v>
      </c>
      <c r="P146" s="4">
        <v>505.55</v>
      </c>
      <c r="Q146" s="4">
        <v>83.49</v>
      </c>
      <c r="R146" s="4">
        <v>66.650000000000006</v>
      </c>
      <c r="S146" s="4">
        <v>12</v>
      </c>
      <c r="T146" s="4">
        <v>0</v>
      </c>
      <c r="U146" s="3">
        <v>3424.2927</v>
      </c>
      <c r="V146" s="3" t="s">
        <v>29</v>
      </c>
      <c r="W146" s="4"/>
      <c r="X146" s="4"/>
      <c r="Y146" s="4"/>
      <c r="Z146" s="4"/>
    </row>
    <row r="147" spans="1:26" ht="14.25" customHeight="1" x14ac:dyDescent="0.35">
      <c r="A147" s="4" t="s">
        <v>117</v>
      </c>
      <c r="B147" s="4" t="s">
        <v>107</v>
      </c>
      <c r="C147" s="4" t="s">
        <v>39</v>
      </c>
      <c r="D147" s="4">
        <v>39629</v>
      </c>
      <c r="E147" s="4">
        <v>3.7</v>
      </c>
      <c r="F147" s="4">
        <v>7.12</v>
      </c>
      <c r="G147" s="4">
        <v>6.85</v>
      </c>
      <c r="H147" s="4">
        <v>3.38</v>
      </c>
      <c r="I147" s="4">
        <v>2.54</v>
      </c>
      <c r="J147" s="4">
        <v>1.79</v>
      </c>
      <c r="K147" s="4">
        <v>90.7</v>
      </c>
      <c r="L147" s="4">
        <v>11.84</v>
      </c>
      <c r="M147" s="4">
        <v>571.71</v>
      </c>
      <c r="N147" s="4">
        <v>85.05</v>
      </c>
      <c r="O147" s="4">
        <v>67.680000000000007</v>
      </c>
      <c r="P147" s="4">
        <v>572.16999999999996</v>
      </c>
      <c r="Q147" s="4">
        <v>85.12</v>
      </c>
      <c r="R147" s="4">
        <v>67.739999999999995</v>
      </c>
      <c r="S147" s="4">
        <v>12</v>
      </c>
      <c r="T147" s="4">
        <v>0</v>
      </c>
      <c r="U147" s="3">
        <v>3610.8941</v>
      </c>
      <c r="V147" s="3" t="s">
        <v>29</v>
      </c>
      <c r="W147" s="4"/>
      <c r="X147" s="4"/>
      <c r="Y147" s="4"/>
      <c r="Z147" s="4"/>
    </row>
    <row r="148" spans="1:26" ht="14.25" customHeight="1" x14ac:dyDescent="0.35">
      <c r="A148" s="4" t="s">
        <v>117</v>
      </c>
      <c r="B148" s="4" t="s">
        <v>108</v>
      </c>
      <c r="C148" s="4" t="s">
        <v>39</v>
      </c>
      <c r="D148" s="4">
        <v>39721</v>
      </c>
      <c r="E148" s="4">
        <v>3.78</v>
      </c>
      <c r="F148" s="4">
        <v>7.14</v>
      </c>
      <c r="G148" s="4">
        <v>7</v>
      </c>
      <c r="H148" s="4">
        <v>3.34</v>
      </c>
      <c r="I148" s="4">
        <v>2.4500000000000002</v>
      </c>
      <c r="J148" s="4">
        <v>1.82</v>
      </c>
      <c r="K148" s="4">
        <v>90.3</v>
      </c>
      <c r="L148" s="4">
        <v>10.46</v>
      </c>
      <c r="M148" s="4">
        <v>659.37</v>
      </c>
      <c r="N148" s="4">
        <v>86.77</v>
      </c>
      <c r="O148" s="4">
        <v>68.959999999999994</v>
      </c>
      <c r="P148" s="4">
        <v>659.91</v>
      </c>
      <c r="Q148" s="4">
        <v>86.84</v>
      </c>
      <c r="R148" s="4">
        <v>69.02</v>
      </c>
      <c r="S148" s="4">
        <v>12</v>
      </c>
      <c r="T148" s="4">
        <v>0</v>
      </c>
      <c r="U148" s="3">
        <v>3581.6750000000002</v>
      </c>
      <c r="V148" s="3" t="s">
        <v>29</v>
      </c>
      <c r="W148" s="4"/>
      <c r="X148" s="4"/>
      <c r="Y148" s="4"/>
      <c r="Z148" s="4"/>
    </row>
    <row r="149" spans="1:26" ht="14.25" customHeight="1" x14ac:dyDescent="0.35">
      <c r="A149" s="4" t="s">
        <v>117</v>
      </c>
      <c r="B149" s="4" t="s">
        <v>80</v>
      </c>
      <c r="C149" s="4" t="s">
        <v>39</v>
      </c>
      <c r="D149" s="4">
        <v>39813</v>
      </c>
      <c r="E149" s="4">
        <v>3.79</v>
      </c>
      <c r="F149" s="4">
        <v>7.36</v>
      </c>
      <c r="G149" s="4">
        <v>7.1</v>
      </c>
      <c r="H149" s="4">
        <v>3.2</v>
      </c>
      <c r="I149" s="4">
        <v>2.2799999999999998</v>
      </c>
      <c r="J149" s="4">
        <v>1.67</v>
      </c>
      <c r="K149" s="4">
        <v>90.7</v>
      </c>
      <c r="L149" s="4">
        <v>7.53</v>
      </c>
      <c r="M149" s="4">
        <v>891.55</v>
      </c>
      <c r="N149" s="4">
        <v>89.85</v>
      </c>
      <c r="O149" s="4">
        <v>68.540000000000006</v>
      </c>
      <c r="P149" s="4">
        <v>892.28</v>
      </c>
      <c r="Q149" s="4">
        <v>89.92</v>
      </c>
      <c r="R149" s="4">
        <v>68.599999999999994</v>
      </c>
      <c r="S149" s="4">
        <v>12</v>
      </c>
      <c r="T149" s="4">
        <v>0</v>
      </c>
      <c r="U149" s="3">
        <v>2720.8843999999999</v>
      </c>
      <c r="V149" s="3" t="s">
        <v>29</v>
      </c>
      <c r="W149" s="4"/>
      <c r="X149" s="4"/>
      <c r="Y149" s="4"/>
      <c r="Z149" s="4"/>
    </row>
    <row r="150" spans="1:26" ht="14.25" customHeight="1" x14ac:dyDescent="0.35">
      <c r="A150" s="4" t="s">
        <v>117</v>
      </c>
      <c r="B150" s="4" t="s">
        <v>81</v>
      </c>
      <c r="C150" s="4" t="s">
        <v>39</v>
      </c>
      <c r="D150" s="4">
        <v>39903</v>
      </c>
      <c r="E150" s="4">
        <v>3.87</v>
      </c>
      <c r="F150" s="4">
        <v>7.65</v>
      </c>
      <c r="G150" s="4">
        <v>7.36</v>
      </c>
      <c r="H150" s="4">
        <v>3.12</v>
      </c>
      <c r="I150" s="4">
        <v>2.5099999999999998</v>
      </c>
      <c r="J150" s="4">
        <v>1.57</v>
      </c>
      <c r="K150" s="4">
        <v>88.7</v>
      </c>
      <c r="L150" s="4">
        <v>7.09</v>
      </c>
      <c r="M150" s="4">
        <v>957.19</v>
      </c>
      <c r="N150" s="4">
        <v>90.47</v>
      </c>
      <c r="O150" s="4">
        <v>69.42</v>
      </c>
      <c r="P150" s="4">
        <v>957.97</v>
      </c>
      <c r="Q150" s="4">
        <v>90.55</v>
      </c>
      <c r="R150" s="4">
        <v>69.48</v>
      </c>
      <c r="S150" s="4">
        <v>12</v>
      </c>
      <c r="T150" s="4">
        <v>0</v>
      </c>
      <c r="U150" s="3">
        <v>2242.7734999999998</v>
      </c>
      <c r="V150" s="3" t="s">
        <v>29</v>
      </c>
      <c r="W150" s="4"/>
      <c r="X150" s="4"/>
      <c r="Y150" s="4"/>
      <c r="Z150" s="4"/>
    </row>
    <row r="151" spans="1:26" ht="14.25" customHeight="1" x14ac:dyDescent="0.35">
      <c r="A151" s="4" t="s">
        <v>117</v>
      </c>
      <c r="B151" s="4" t="s">
        <v>82</v>
      </c>
      <c r="C151" s="4" t="s">
        <v>39</v>
      </c>
      <c r="D151" s="4">
        <v>39994</v>
      </c>
      <c r="E151" s="4">
        <v>3.95</v>
      </c>
      <c r="F151" s="4">
        <v>8.36</v>
      </c>
      <c r="G151" s="4">
        <v>7.59</v>
      </c>
      <c r="H151" s="4">
        <v>2.73</v>
      </c>
      <c r="I151" s="4">
        <v>2.17</v>
      </c>
      <c r="J151" s="4">
        <v>1.38</v>
      </c>
      <c r="K151" s="4">
        <v>98.7</v>
      </c>
      <c r="L151" s="4">
        <v>6.24</v>
      </c>
      <c r="M151" s="4">
        <v>1103.4000000000001</v>
      </c>
      <c r="N151" s="4">
        <v>91.57</v>
      </c>
      <c r="O151" s="4">
        <v>70.459999999999994</v>
      </c>
      <c r="P151" s="4">
        <v>1105.02</v>
      </c>
      <c r="Q151" s="4">
        <v>91.7</v>
      </c>
      <c r="R151" s="4">
        <v>70.56</v>
      </c>
      <c r="S151" s="4">
        <v>12</v>
      </c>
      <c r="T151" s="4">
        <v>0</v>
      </c>
      <c r="U151" s="3">
        <v>2230.2718</v>
      </c>
      <c r="V151" s="3" t="s">
        <v>29</v>
      </c>
      <c r="W151" s="4"/>
      <c r="X151" s="4"/>
      <c r="Y151" s="4"/>
      <c r="Z151" s="4"/>
    </row>
    <row r="152" spans="1:26" ht="14.25" customHeight="1" x14ac:dyDescent="0.35">
      <c r="A152" s="4" t="s">
        <v>117</v>
      </c>
      <c r="B152" s="4" t="s">
        <v>83</v>
      </c>
      <c r="C152" s="4" t="s">
        <v>39</v>
      </c>
      <c r="D152" s="4">
        <v>40086</v>
      </c>
      <c r="E152" s="4">
        <v>4.0199999999999996</v>
      </c>
      <c r="F152" s="4">
        <v>8.17</v>
      </c>
      <c r="G152" s="4">
        <v>7.44</v>
      </c>
      <c r="H152" s="4">
        <v>2.85</v>
      </c>
      <c r="I152" s="4">
        <v>2.29</v>
      </c>
      <c r="J152" s="4">
        <v>1.79</v>
      </c>
      <c r="K152" s="4">
        <v>96.6</v>
      </c>
      <c r="L152" s="4">
        <v>5.97</v>
      </c>
      <c r="M152" s="4">
        <v>1142.25</v>
      </c>
      <c r="N152" s="4">
        <v>91.83</v>
      </c>
      <c r="O152" s="4">
        <v>69.98</v>
      </c>
      <c r="P152" s="4">
        <v>1143.94</v>
      </c>
      <c r="Q152" s="4">
        <v>91.96</v>
      </c>
      <c r="R152" s="4">
        <v>70.08</v>
      </c>
      <c r="S152" s="4">
        <v>12</v>
      </c>
      <c r="T152" s="4">
        <v>0</v>
      </c>
      <c r="U152" s="3">
        <v>2354.9456</v>
      </c>
      <c r="V152" s="3" t="s">
        <v>29</v>
      </c>
      <c r="W152" s="4"/>
      <c r="X152" s="4"/>
      <c r="Y152" s="4"/>
      <c r="Z152" s="4"/>
    </row>
    <row r="153" spans="1:26" ht="14.25" customHeight="1" x14ac:dyDescent="0.35">
      <c r="A153" s="4" t="s">
        <v>117</v>
      </c>
      <c r="B153" s="4" t="s">
        <v>84</v>
      </c>
      <c r="C153" s="4" t="s">
        <v>39</v>
      </c>
      <c r="D153" s="4">
        <v>40178</v>
      </c>
      <c r="E153" s="4">
        <v>4.0999999999999996</v>
      </c>
      <c r="F153" s="4">
        <v>7.92</v>
      </c>
      <c r="G153" s="4">
        <v>7.33</v>
      </c>
      <c r="H153" s="4">
        <v>2.76</v>
      </c>
      <c r="I153" s="4">
        <v>1.79</v>
      </c>
      <c r="J153" s="4">
        <v>1.67</v>
      </c>
      <c r="K153" s="4">
        <v>94.2</v>
      </c>
      <c r="L153" s="4">
        <v>4.76</v>
      </c>
      <c r="M153" s="4">
        <v>1413.91</v>
      </c>
      <c r="N153" s="4">
        <v>93.26</v>
      </c>
      <c r="O153" s="4">
        <v>69.7</v>
      </c>
      <c r="P153" s="4">
        <v>1416.04</v>
      </c>
      <c r="Q153" s="4">
        <v>93.4</v>
      </c>
      <c r="R153" s="4">
        <v>69.8</v>
      </c>
      <c r="S153" s="4">
        <v>12</v>
      </c>
      <c r="T153" s="4">
        <v>0</v>
      </c>
      <c r="U153" s="3">
        <v>2439.2817</v>
      </c>
      <c r="V153" s="3" t="s">
        <v>29</v>
      </c>
      <c r="W153" s="4"/>
      <c r="X153" s="4"/>
      <c r="Y153" s="4"/>
      <c r="Z153" s="4"/>
    </row>
    <row r="154" spans="1:26" ht="14.25" customHeight="1" x14ac:dyDescent="0.35">
      <c r="A154" s="4" t="s">
        <v>117</v>
      </c>
      <c r="B154" s="4" t="s">
        <v>85</v>
      </c>
      <c r="C154" s="4" t="s">
        <v>39</v>
      </c>
      <c r="D154" s="4">
        <v>40268</v>
      </c>
      <c r="E154" s="4">
        <v>4.1900000000000004</v>
      </c>
      <c r="F154" s="4">
        <v>7.64</v>
      </c>
      <c r="G154" s="4">
        <v>7.12</v>
      </c>
      <c r="H154" s="4">
        <v>2.8</v>
      </c>
      <c r="I154" s="4">
        <v>2.06</v>
      </c>
      <c r="J154" s="4">
        <v>1.73</v>
      </c>
      <c r="K154" s="4">
        <v>93.8</v>
      </c>
      <c r="L154" s="4">
        <v>4.37</v>
      </c>
      <c r="M154" s="4">
        <v>1559.17</v>
      </c>
      <c r="N154" s="4">
        <v>93.84</v>
      </c>
      <c r="O154" s="4">
        <v>70.599999999999994</v>
      </c>
      <c r="P154" s="4">
        <v>1561.52</v>
      </c>
      <c r="Q154" s="4">
        <v>93.98</v>
      </c>
      <c r="R154" s="4">
        <v>70.709999999999994</v>
      </c>
      <c r="S154" s="4">
        <v>12</v>
      </c>
      <c r="T154" s="4">
        <v>0</v>
      </c>
      <c r="U154" s="3">
        <v>2331.7703999999999</v>
      </c>
      <c r="V154" s="3" t="s">
        <v>29</v>
      </c>
      <c r="W154" s="4"/>
      <c r="X154" s="4"/>
      <c r="Y154" s="4"/>
      <c r="Z154" s="4"/>
    </row>
    <row r="155" spans="1:26" ht="14.25" customHeight="1" x14ac:dyDescent="0.35">
      <c r="A155" s="4" t="s">
        <v>117</v>
      </c>
      <c r="B155" s="4" t="s">
        <v>109</v>
      </c>
      <c r="C155" s="4" t="s">
        <v>39</v>
      </c>
      <c r="D155" s="4">
        <v>40359</v>
      </c>
      <c r="E155" s="4">
        <v>4.42</v>
      </c>
      <c r="F155" s="4">
        <v>7.65</v>
      </c>
      <c r="G155" s="4">
        <v>7.28</v>
      </c>
      <c r="H155" s="4">
        <v>2.52</v>
      </c>
      <c r="I155" s="4">
        <v>1.6</v>
      </c>
      <c r="J155" s="4">
        <v>1.45</v>
      </c>
      <c r="K155" s="4">
        <v>94</v>
      </c>
      <c r="L155" s="4">
        <v>3.82</v>
      </c>
      <c r="M155" s="4">
        <v>1767.31</v>
      </c>
      <c r="N155" s="4">
        <v>94.51</v>
      </c>
      <c r="O155" s="4">
        <v>70.61</v>
      </c>
      <c r="P155" s="4">
        <v>1769.96</v>
      </c>
      <c r="Q155" s="4">
        <v>94.65</v>
      </c>
      <c r="R155" s="4">
        <v>70.72</v>
      </c>
      <c r="S155" s="4">
        <v>12</v>
      </c>
      <c r="T155" s="4">
        <v>0</v>
      </c>
      <c r="U155" s="3">
        <v>2228.2170999999998</v>
      </c>
      <c r="V155" s="3" t="s">
        <v>29</v>
      </c>
      <c r="W155" s="4"/>
      <c r="X155" s="4"/>
      <c r="Y155" s="4"/>
      <c r="Z155" s="4"/>
    </row>
    <row r="156" spans="1:26" ht="14.25" customHeight="1" x14ac:dyDescent="0.35">
      <c r="A156" s="4" t="s">
        <v>117</v>
      </c>
      <c r="B156" s="4" t="s">
        <v>110</v>
      </c>
      <c r="C156" s="4" t="s">
        <v>39</v>
      </c>
      <c r="D156" s="4">
        <v>40451</v>
      </c>
      <c r="E156" s="4">
        <v>5.93</v>
      </c>
      <c r="F156" s="4">
        <v>11.98</v>
      </c>
      <c r="G156" s="4">
        <v>11.47</v>
      </c>
      <c r="H156" s="4">
        <v>3.44</v>
      </c>
      <c r="I156" s="4">
        <v>2.4</v>
      </c>
      <c r="J156" s="4">
        <v>1.4</v>
      </c>
      <c r="K156" s="4">
        <v>166.6</v>
      </c>
      <c r="L156" s="4">
        <v>29.57</v>
      </c>
      <c r="M156" s="4">
        <v>153.38999999999999</v>
      </c>
      <c r="N156" s="4">
        <v>60.18</v>
      </c>
      <c r="O156" s="4">
        <v>45.47</v>
      </c>
      <c r="P156" s="4">
        <v>154.88999999999999</v>
      </c>
      <c r="Q156" s="4">
        <v>60.77</v>
      </c>
      <c r="R156" s="4">
        <v>45.91</v>
      </c>
      <c r="S156" s="4">
        <v>12</v>
      </c>
      <c r="T156" s="4">
        <v>0</v>
      </c>
      <c r="U156" s="3">
        <v>8120.0240999999996</v>
      </c>
      <c r="V156" s="3" t="s">
        <v>29</v>
      </c>
      <c r="W156" s="4"/>
      <c r="X156" s="4"/>
      <c r="Y156" s="4"/>
      <c r="Z156" s="4"/>
    </row>
    <row r="157" spans="1:26" ht="14.25" customHeight="1" x14ac:dyDescent="0.35">
      <c r="A157" s="4" t="s">
        <v>117</v>
      </c>
      <c r="B157" s="4" t="s">
        <v>111</v>
      </c>
      <c r="C157" s="4" t="s">
        <v>39</v>
      </c>
      <c r="D157" s="4">
        <v>40543</v>
      </c>
      <c r="E157" s="4">
        <v>4.8099999999999996</v>
      </c>
      <c r="F157" s="4">
        <v>10.7</v>
      </c>
      <c r="G157" s="4">
        <v>10.38</v>
      </c>
      <c r="H157" s="4">
        <v>3.54</v>
      </c>
      <c r="I157" s="4">
        <v>2.06</v>
      </c>
      <c r="J157" s="4">
        <v>1.43</v>
      </c>
      <c r="K157" s="4">
        <v>167.5</v>
      </c>
      <c r="L157" s="4">
        <v>29.05</v>
      </c>
      <c r="M157" s="4">
        <v>153.25</v>
      </c>
      <c r="N157" s="4">
        <v>59.26</v>
      </c>
      <c r="O157" s="4">
        <v>44.63</v>
      </c>
      <c r="P157" s="4">
        <v>158.62</v>
      </c>
      <c r="Q157" s="4">
        <v>61.33</v>
      </c>
      <c r="R157" s="4">
        <v>46.19</v>
      </c>
      <c r="S157" s="4">
        <v>12</v>
      </c>
      <c r="T157" s="4">
        <v>0</v>
      </c>
      <c r="U157" s="3">
        <v>9670.2091999999993</v>
      </c>
      <c r="V157" s="3" t="s">
        <v>29</v>
      </c>
      <c r="W157" s="4"/>
      <c r="X157" s="4"/>
      <c r="Y157" s="4"/>
      <c r="Z157" s="4"/>
    </row>
    <row r="158" spans="1:26" ht="14.25" customHeight="1" x14ac:dyDescent="0.35">
      <c r="A158" s="4" t="s">
        <v>117</v>
      </c>
      <c r="B158" s="4" t="s">
        <v>112</v>
      </c>
      <c r="C158" s="4" t="s">
        <v>39</v>
      </c>
      <c r="D158" s="4">
        <v>40633</v>
      </c>
      <c r="E158" s="4">
        <v>3.94</v>
      </c>
      <c r="F158" s="4">
        <v>9.6</v>
      </c>
      <c r="G158" s="4">
        <v>9.19</v>
      </c>
      <c r="H158" s="4">
        <v>3.59</v>
      </c>
      <c r="I158" s="4">
        <v>2.35</v>
      </c>
      <c r="J158" s="4">
        <v>1.5</v>
      </c>
      <c r="K158" s="4">
        <v>167.4</v>
      </c>
      <c r="L158" s="4">
        <v>28.51</v>
      </c>
      <c r="M158" s="4">
        <v>157.18</v>
      </c>
      <c r="N158" s="4">
        <v>59.83</v>
      </c>
      <c r="O158" s="4">
        <v>44.92</v>
      </c>
      <c r="P158" s="4">
        <v>162.69</v>
      </c>
      <c r="Q158" s="4">
        <v>61.93</v>
      </c>
      <c r="R158" s="4">
        <v>46.49</v>
      </c>
      <c r="S158" s="4">
        <v>12</v>
      </c>
      <c r="T158" s="4">
        <v>0</v>
      </c>
      <c r="U158" s="3">
        <v>8180.7494999999999</v>
      </c>
      <c r="V158" s="3" t="s">
        <v>29</v>
      </c>
      <c r="W158" s="4"/>
      <c r="X158" s="4"/>
      <c r="Y158" s="4"/>
      <c r="Z158" s="4"/>
    </row>
    <row r="159" spans="1:26" ht="14.25" customHeight="1" x14ac:dyDescent="0.35">
      <c r="A159" s="4" t="s">
        <v>117</v>
      </c>
      <c r="B159" s="4" t="s">
        <v>86</v>
      </c>
      <c r="C159" s="4" t="s">
        <v>39</v>
      </c>
      <c r="D159" s="4">
        <v>40724</v>
      </c>
      <c r="E159" s="4">
        <v>3.36</v>
      </c>
      <c r="F159" s="4">
        <v>8.51</v>
      </c>
      <c r="G159" s="4">
        <v>8.27</v>
      </c>
      <c r="H159" s="4">
        <v>3.58</v>
      </c>
      <c r="I159" s="4">
        <v>2.2400000000000002</v>
      </c>
      <c r="J159" s="4">
        <v>1.43</v>
      </c>
      <c r="K159" s="4">
        <v>166.9</v>
      </c>
      <c r="L159" s="4">
        <v>27.86</v>
      </c>
      <c r="M159" s="4">
        <v>161.91</v>
      </c>
      <c r="N159" s="4">
        <v>60.86</v>
      </c>
      <c r="O159" s="4">
        <v>45.23</v>
      </c>
      <c r="P159" s="4">
        <v>166.03</v>
      </c>
      <c r="Q159" s="4">
        <v>62.41</v>
      </c>
      <c r="R159" s="4">
        <v>46.38</v>
      </c>
      <c r="S159" s="4">
        <v>12</v>
      </c>
      <c r="T159" s="4">
        <v>0</v>
      </c>
      <c r="U159" s="3">
        <v>8031.5384000000004</v>
      </c>
      <c r="V159" s="3" t="s">
        <v>29</v>
      </c>
      <c r="W159" s="4"/>
      <c r="X159" s="4"/>
      <c r="Y159" s="4"/>
      <c r="Z159" s="4"/>
    </row>
    <row r="160" spans="1:26" ht="14.25" customHeight="1" x14ac:dyDescent="0.35">
      <c r="A160" s="4" t="s">
        <v>117</v>
      </c>
      <c r="B160" s="4" t="s">
        <v>87</v>
      </c>
      <c r="C160" s="4" t="s">
        <v>39</v>
      </c>
      <c r="D160" s="4">
        <v>40816</v>
      </c>
      <c r="E160" s="4">
        <v>3.44</v>
      </c>
      <c r="F160" s="4">
        <v>9.02</v>
      </c>
      <c r="G160" s="4">
        <v>8.7899999999999991</v>
      </c>
      <c r="H160" s="4">
        <v>3.21</v>
      </c>
      <c r="I160" s="4">
        <v>1.6</v>
      </c>
      <c r="J160" s="4">
        <v>1.0900000000000001</v>
      </c>
      <c r="K160" s="4">
        <v>165.8</v>
      </c>
      <c r="L160" s="4">
        <v>27.22</v>
      </c>
      <c r="M160" s="4">
        <v>170.65</v>
      </c>
      <c r="N160" s="4">
        <v>62.84</v>
      </c>
      <c r="O160" s="4">
        <v>46.59</v>
      </c>
      <c r="P160" s="4">
        <v>171.56</v>
      </c>
      <c r="Q160" s="4">
        <v>63.18</v>
      </c>
      <c r="R160" s="4">
        <v>46.84</v>
      </c>
      <c r="S160" s="4">
        <v>12</v>
      </c>
      <c r="T160" s="4">
        <v>0</v>
      </c>
      <c r="U160" s="3">
        <v>6080.2870999999996</v>
      </c>
      <c r="V160" s="3" t="s">
        <v>29</v>
      </c>
      <c r="W160" s="4"/>
      <c r="X160" s="4"/>
      <c r="Y160" s="4"/>
      <c r="Z160" s="4"/>
    </row>
    <row r="161" spans="1:26" ht="14.25" customHeight="1" x14ac:dyDescent="0.35">
      <c r="A161" s="4" t="s">
        <v>117</v>
      </c>
      <c r="B161" s="4" t="s">
        <v>88</v>
      </c>
      <c r="C161" s="4" t="s">
        <v>39</v>
      </c>
      <c r="D161" s="4">
        <v>40908</v>
      </c>
      <c r="E161" s="4">
        <v>3.46</v>
      </c>
      <c r="F161" s="4">
        <v>9.23</v>
      </c>
      <c r="G161" s="4">
        <v>8.86</v>
      </c>
      <c r="H161" s="4">
        <v>3.46</v>
      </c>
      <c r="I161" s="4">
        <v>2.7</v>
      </c>
      <c r="J161" s="4">
        <v>1.4</v>
      </c>
      <c r="K161" s="4">
        <v>165.2</v>
      </c>
      <c r="L161" s="4">
        <v>25.52</v>
      </c>
      <c r="M161" s="4">
        <v>183.61</v>
      </c>
      <c r="N161" s="4">
        <v>64.260000000000005</v>
      </c>
      <c r="O161" s="4">
        <v>47</v>
      </c>
      <c r="P161" s="4">
        <v>185.72</v>
      </c>
      <c r="Q161" s="4">
        <v>65</v>
      </c>
      <c r="R161" s="4">
        <v>47.53</v>
      </c>
      <c r="S161" s="4">
        <v>12</v>
      </c>
      <c r="T161" s="4">
        <v>0</v>
      </c>
      <c r="U161" s="3">
        <v>5124.9092000000001</v>
      </c>
      <c r="V161" s="3" t="s">
        <v>29</v>
      </c>
      <c r="W161" s="4"/>
      <c r="X161" s="4"/>
      <c r="Y161" s="4"/>
      <c r="Z161" s="4"/>
    </row>
    <row r="162" spans="1:26" ht="14.25" customHeight="1" x14ac:dyDescent="0.35">
      <c r="A162" s="4" t="s">
        <v>117</v>
      </c>
      <c r="B162" s="4" t="s">
        <v>89</v>
      </c>
      <c r="C162" s="4" t="s">
        <v>39</v>
      </c>
      <c r="D162" s="4">
        <v>40999</v>
      </c>
      <c r="E162" s="4">
        <v>3.5</v>
      </c>
      <c r="F162" s="4">
        <v>9.67</v>
      </c>
      <c r="G162" s="4">
        <v>9.24</v>
      </c>
      <c r="H162" s="4">
        <v>3.43</v>
      </c>
      <c r="I162" s="4">
        <v>2.0699999999999998</v>
      </c>
      <c r="J162" s="4">
        <v>1.26</v>
      </c>
      <c r="K162" s="4">
        <v>164.9</v>
      </c>
      <c r="L162" s="4">
        <v>25.48</v>
      </c>
      <c r="M162" s="4">
        <v>173.06</v>
      </c>
      <c r="N162" s="4">
        <v>60.01</v>
      </c>
      <c r="O162" s="4">
        <v>44.22</v>
      </c>
      <c r="P162" s="4">
        <v>188.39</v>
      </c>
      <c r="Q162" s="4">
        <v>65.319999999999993</v>
      </c>
      <c r="R162" s="4">
        <v>48.14</v>
      </c>
      <c r="S162" s="4">
        <v>12</v>
      </c>
      <c r="T162" s="4">
        <v>0</v>
      </c>
      <c r="U162" s="3">
        <v>4163.7950000000001</v>
      </c>
      <c r="V162" s="3" t="s">
        <v>29</v>
      </c>
      <c r="W162" s="4"/>
      <c r="X162" s="4"/>
      <c r="Y162" s="4"/>
      <c r="Z162" s="4"/>
    </row>
    <row r="163" spans="1:26" ht="14.25" customHeight="1" x14ac:dyDescent="0.35">
      <c r="A163" s="4" t="s">
        <v>117</v>
      </c>
      <c r="B163" s="4" t="s">
        <v>90</v>
      </c>
      <c r="C163" s="4" t="s">
        <v>39</v>
      </c>
      <c r="D163" s="4">
        <v>41090</v>
      </c>
      <c r="E163" s="4">
        <v>3.51</v>
      </c>
      <c r="F163" s="4">
        <v>9.34</v>
      </c>
      <c r="G163" s="4">
        <v>8.8800000000000008</v>
      </c>
      <c r="H163" s="4">
        <v>3.34</v>
      </c>
      <c r="I163" s="4">
        <v>2.2999999999999998</v>
      </c>
      <c r="J163" s="4">
        <v>1.56</v>
      </c>
      <c r="K163" s="4">
        <v>172.1</v>
      </c>
      <c r="L163" s="4">
        <v>25.17</v>
      </c>
      <c r="M163" s="4">
        <v>177.08</v>
      </c>
      <c r="N163" s="4">
        <v>60.79</v>
      </c>
      <c r="O163" s="4">
        <v>44.74</v>
      </c>
      <c r="P163" s="4">
        <v>191.32</v>
      </c>
      <c r="Q163" s="4">
        <v>65.67</v>
      </c>
      <c r="R163" s="4">
        <v>48.33</v>
      </c>
      <c r="S163" s="4">
        <v>12</v>
      </c>
      <c r="T163" s="4">
        <v>0</v>
      </c>
      <c r="U163" s="3">
        <v>3824.2588000000001</v>
      </c>
      <c r="V163" s="3" t="s">
        <v>29</v>
      </c>
      <c r="W163" s="4"/>
      <c r="X163" s="4"/>
      <c r="Y163" s="4"/>
      <c r="Z163" s="4"/>
    </row>
    <row r="164" spans="1:26" ht="14.25" customHeight="1" x14ac:dyDescent="0.35">
      <c r="A164" s="4" t="s">
        <v>117</v>
      </c>
      <c r="B164" s="4" t="s">
        <v>91</v>
      </c>
      <c r="C164" s="4" t="s">
        <v>39</v>
      </c>
      <c r="D164" s="4">
        <v>41182</v>
      </c>
      <c r="E164" s="4">
        <v>3.39</v>
      </c>
      <c r="F164" s="4">
        <v>9.02</v>
      </c>
      <c r="G164" s="4">
        <v>7.9</v>
      </c>
      <c r="H164" s="4">
        <v>3.33</v>
      </c>
      <c r="I164" s="4">
        <v>2.14</v>
      </c>
      <c r="J164" s="4">
        <v>1.6</v>
      </c>
      <c r="K164" s="4">
        <v>172.2</v>
      </c>
      <c r="L164" s="4">
        <v>24.04</v>
      </c>
      <c r="M164" s="4">
        <v>191.89</v>
      </c>
      <c r="N164" s="4">
        <v>62.76</v>
      </c>
      <c r="O164" s="4">
        <v>46.29</v>
      </c>
      <c r="P164" s="4">
        <v>205.75</v>
      </c>
      <c r="Q164" s="4">
        <v>67.290000000000006</v>
      </c>
      <c r="R164" s="4">
        <v>49.64</v>
      </c>
      <c r="S164" s="4">
        <v>12</v>
      </c>
      <c r="T164" s="4">
        <v>0</v>
      </c>
      <c r="U164" s="3">
        <v>4907.3964999999998</v>
      </c>
      <c r="V164" s="3" t="s">
        <v>29</v>
      </c>
      <c r="W164" s="4"/>
      <c r="X164" s="4"/>
      <c r="Y164" s="4"/>
      <c r="Z164" s="4"/>
    </row>
    <row r="165" spans="1:26" ht="14.25" customHeight="1" x14ac:dyDescent="0.35">
      <c r="A165" s="4" t="s">
        <v>117</v>
      </c>
      <c r="B165" s="4" t="s">
        <v>113</v>
      </c>
      <c r="C165" s="4" t="s">
        <v>39</v>
      </c>
      <c r="D165" s="4">
        <v>41274</v>
      </c>
      <c r="E165" s="4">
        <v>3.38</v>
      </c>
      <c r="F165" s="4">
        <v>9.06</v>
      </c>
      <c r="G165" s="4">
        <v>7.71</v>
      </c>
      <c r="H165" s="4">
        <v>3.02</v>
      </c>
      <c r="I165" s="4">
        <v>1.94</v>
      </c>
      <c r="J165" s="4">
        <v>1.32</v>
      </c>
      <c r="K165" s="4">
        <v>178.9</v>
      </c>
      <c r="L165" s="4">
        <v>23.16</v>
      </c>
      <c r="M165" s="4">
        <v>203.48</v>
      </c>
      <c r="N165" s="4">
        <v>64.17</v>
      </c>
      <c r="O165" s="4">
        <v>47.27</v>
      </c>
      <c r="P165" s="4">
        <v>217.09</v>
      </c>
      <c r="Q165" s="4">
        <v>68.459999999999994</v>
      </c>
      <c r="R165" s="4">
        <v>50.43</v>
      </c>
      <c r="S165" s="4">
        <v>12</v>
      </c>
      <c r="T165" s="4">
        <v>0</v>
      </c>
      <c r="U165" s="3">
        <v>4273.1948000000002</v>
      </c>
      <c r="V165" s="3" t="s">
        <v>29</v>
      </c>
      <c r="W165" s="4"/>
      <c r="X165" s="4"/>
      <c r="Y165" s="4"/>
      <c r="Z165" s="4"/>
    </row>
    <row r="166" spans="1:26" ht="14.25" customHeight="1" x14ac:dyDescent="0.35">
      <c r="A166" s="4" t="s">
        <v>117</v>
      </c>
      <c r="B166" s="4" t="s">
        <v>114</v>
      </c>
      <c r="C166" s="4" t="s">
        <v>39</v>
      </c>
      <c r="D166" s="4">
        <v>41364</v>
      </c>
      <c r="E166" s="4">
        <v>3.37</v>
      </c>
      <c r="F166" s="4">
        <v>8.18</v>
      </c>
      <c r="G166" s="4">
        <v>7.33</v>
      </c>
      <c r="H166" s="4">
        <v>3.23</v>
      </c>
      <c r="I166" s="4">
        <v>2.13</v>
      </c>
      <c r="J166" s="4">
        <v>1.46</v>
      </c>
      <c r="K166" s="4">
        <v>171.4</v>
      </c>
      <c r="L166" s="4">
        <v>23.88</v>
      </c>
      <c r="M166" s="4">
        <v>205.6</v>
      </c>
      <c r="N166" s="4">
        <v>66.97</v>
      </c>
      <c r="O166" s="4">
        <v>49.2</v>
      </c>
      <c r="P166" s="4">
        <v>207.02</v>
      </c>
      <c r="Q166" s="4">
        <v>67.430000000000007</v>
      </c>
      <c r="R166" s="4">
        <v>49.54</v>
      </c>
      <c r="S166" s="4">
        <v>12</v>
      </c>
      <c r="T166" s="4">
        <v>0</v>
      </c>
      <c r="U166" s="3">
        <v>3982.5427</v>
      </c>
      <c r="V166" s="3" t="s">
        <v>29</v>
      </c>
      <c r="W166" s="4"/>
      <c r="X166" s="4"/>
      <c r="Y166" s="4"/>
      <c r="Z166" s="4"/>
    </row>
    <row r="167" spans="1:26" ht="14.25" customHeight="1" x14ac:dyDescent="0.35">
      <c r="A167" s="4" t="s">
        <v>117</v>
      </c>
      <c r="B167" s="4" t="s">
        <v>115</v>
      </c>
      <c r="C167" s="4" t="s">
        <v>39</v>
      </c>
      <c r="D167" s="4">
        <v>41455</v>
      </c>
      <c r="E167" s="4">
        <v>3.41</v>
      </c>
      <c r="F167" s="4">
        <v>7.94</v>
      </c>
      <c r="G167" s="4">
        <v>7.4</v>
      </c>
      <c r="H167" s="4">
        <v>3.39</v>
      </c>
      <c r="I167" s="4">
        <v>2.56</v>
      </c>
      <c r="J167" s="4">
        <v>1.6</v>
      </c>
      <c r="K167" s="4">
        <v>166.5</v>
      </c>
      <c r="L167" s="4">
        <v>23.7</v>
      </c>
      <c r="M167" s="4">
        <v>200.79</v>
      </c>
      <c r="N167" s="4">
        <v>65.33</v>
      </c>
      <c r="O167" s="4">
        <v>47.6</v>
      </c>
      <c r="P167" s="4">
        <v>207.34</v>
      </c>
      <c r="Q167" s="4">
        <v>67.459999999999994</v>
      </c>
      <c r="R167" s="4">
        <v>49.15</v>
      </c>
      <c r="S167" s="4">
        <v>12</v>
      </c>
      <c r="T167" s="4">
        <v>0</v>
      </c>
      <c r="U167" s="3">
        <v>4052.1181000000001</v>
      </c>
      <c r="V167" s="3" t="s">
        <v>29</v>
      </c>
      <c r="W167" s="4"/>
      <c r="X167" s="4"/>
      <c r="Y167" s="4"/>
      <c r="Z167" s="4"/>
    </row>
    <row r="168" spans="1:26" ht="14.25" customHeight="1" x14ac:dyDescent="0.35">
      <c r="A168" s="4" t="s">
        <v>117</v>
      </c>
      <c r="B168" s="4" t="s">
        <v>116</v>
      </c>
      <c r="C168" s="4" t="s">
        <v>39</v>
      </c>
      <c r="D168" s="4">
        <v>41547</v>
      </c>
      <c r="E168" s="4">
        <v>3.48</v>
      </c>
      <c r="F168" s="4">
        <v>8.49</v>
      </c>
      <c r="G168" s="4">
        <v>7.81</v>
      </c>
      <c r="H168" s="4">
        <v>3</v>
      </c>
      <c r="I168" s="4">
        <v>2.04</v>
      </c>
      <c r="J168" s="4">
        <v>1.26</v>
      </c>
      <c r="K168" s="4">
        <v>163.80000000000001</v>
      </c>
      <c r="L168" s="4">
        <v>23.68</v>
      </c>
      <c r="M168" s="4">
        <v>201.92</v>
      </c>
      <c r="N168" s="4">
        <v>65.45</v>
      </c>
      <c r="O168" s="4">
        <v>47.82</v>
      </c>
      <c r="P168" s="4">
        <v>208.53</v>
      </c>
      <c r="Q168" s="4">
        <v>67.59</v>
      </c>
      <c r="R168" s="4">
        <v>49.38</v>
      </c>
      <c r="S168" s="4">
        <v>12</v>
      </c>
      <c r="T168" s="4">
        <v>0</v>
      </c>
      <c r="U168" s="3">
        <v>4177.9811</v>
      </c>
      <c r="V168" s="3" t="s">
        <v>29</v>
      </c>
      <c r="W168" s="4"/>
      <c r="X168" s="4"/>
      <c r="Y168" s="4"/>
      <c r="Z168" s="4"/>
    </row>
    <row r="169" spans="1:26" ht="14.25" customHeight="1" x14ac:dyDescent="0.35">
      <c r="A169" s="4" t="s">
        <v>117</v>
      </c>
      <c r="B169" s="4" t="s">
        <v>92</v>
      </c>
      <c r="C169" s="4" t="s">
        <v>39</v>
      </c>
      <c r="D169" s="4">
        <v>41639</v>
      </c>
      <c r="E169" s="4">
        <v>3.37</v>
      </c>
      <c r="F169" s="4">
        <v>8.2899999999999991</v>
      </c>
      <c r="G169" s="4">
        <v>7.39</v>
      </c>
      <c r="H169" s="4">
        <v>3.26</v>
      </c>
      <c r="I169" s="4">
        <v>2.35</v>
      </c>
      <c r="J169" s="4">
        <v>1.56</v>
      </c>
      <c r="K169" s="4">
        <v>165.6</v>
      </c>
      <c r="L169" s="4">
        <v>24.38</v>
      </c>
      <c r="M169" s="4">
        <v>194.15</v>
      </c>
      <c r="N169" s="4">
        <v>64.61</v>
      </c>
      <c r="O169" s="4">
        <v>47.33</v>
      </c>
      <c r="P169" s="4">
        <v>200.51</v>
      </c>
      <c r="Q169" s="4">
        <v>66.72</v>
      </c>
      <c r="R169" s="4">
        <v>48.88</v>
      </c>
      <c r="S169" s="4">
        <v>12</v>
      </c>
      <c r="T169" s="4">
        <v>0</v>
      </c>
      <c r="U169" s="3">
        <v>4647.4983000000002</v>
      </c>
      <c r="V169" s="3" t="s">
        <v>29</v>
      </c>
      <c r="W169" s="4"/>
      <c r="X169" s="4"/>
      <c r="Y169" s="4"/>
      <c r="Z169" s="4"/>
    </row>
    <row r="170" spans="1:26" ht="14.25" customHeight="1" x14ac:dyDescent="0.35">
      <c r="A170" s="4" t="s">
        <v>117</v>
      </c>
      <c r="B170" s="4" t="s">
        <v>93</v>
      </c>
      <c r="C170" s="4" t="s">
        <v>39</v>
      </c>
      <c r="D170" s="4">
        <v>41729</v>
      </c>
      <c r="E170" s="4">
        <v>3.41</v>
      </c>
      <c r="F170" s="4">
        <v>8.5</v>
      </c>
      <c r="G170" s="4">
        <v>7.5</v>
      </c>
      <c r="H170" s="4">
        <v>2.97</v>
      </c>
      <c r="I170" s="4">
        <v>2.12</v>
      </c>
      <c r="J170" s="4">
        <v>1.32</v>
      </c>
      <c r="K170" s="4">
        <v>171</v>
      </c>
      <c r="L170" s="4">
        <v>24.27</v>
      </c>
      <c r="M170" s="4">
        <v>194.18</v>
      </c>
      <c r="N170" s="4">
        <v>64.02</v>
      </c>
      <c r="O170" s="4">
        <v>47.14</v>
      </c>
      <c r="P170" s="4">
        <v>203.33</v>
      </c>
      <c r="Q170" s="4">
        <v>67.03</v>
      </c>
      <c r="R170" s="4">
        <v>49.36</v>
      </c>
      <c r="S170" s="4">
        <v>12</v>
      </c>
      <c r="T170" s="4">
        <v>0</v>
      </c>
      <c r="U170" s="3">
        <v>5718.0131000000001</v>
      </c>
      <c r="V170" s="3" t="s">
        <v>29</v>
      </c>
      <c r="W170" s="4"/>
      <c r="X170" s="4"/>
      <c r="Y170" s="4"/>
      <c r="Z170" s="4"/>
    </row>
    <row r="171" spans="1:26" ht="14.25" customHeight="1" x14ac:dyDescent="0.35">
      <c r="A171" s="4" t="s">
        <v>117</v>
      </c>
      <c r="B171" s="4" t="s">
        <v>94</v>
      </c>
      <c r="C171" s="4" t="s">
        <v>39</v>
      </c>
      <c r="D171" s="4">
        <v>41820</v>
      </c>
      <c r="E171" s="4">
        <v>3.49</v>
      </c>
      <c r="F171" s="4">
        <v>8.66</v>
      </c>
      <c r="G171" s="4">
        <v>7.78</v>
      </c>
      <c r="H171" s="4">
        <v>2.97</v>
      </c>
      <c r="I171" s="4">
        <v>2.0299999999999998</v>
      </c>
      <c r="J171" s="4">
        <v>1.34</v>
      </c>
      <c r="K171" s="4">
        <v>167.6</v>
      </c>
      <c r="L171" s="4">
        <v>24.37</v>
      </c>
      <c r="M171" s="4">
        <v>194.03</v>
      </c>
      <c r="N171" s="4">
        <v>64.53</v>
      </c>
      <c r="O171" s="4">
        <v>47.29</v>
      </c>
      <c r="P171" s="4">
        <v>200.69</v>
      </c>
      <c r="Q171" s="4">
        <v>66.739999999999995</v>
      </c>
      <c r="R171" s="4">
        <v>48.91</v>
      </c>
      <c r="S171" s="4">
        <v>12</v>
      </c>
      <c r="T171" s="4">
        <v>0</v>
      </c>
      <c r="U171" s="3">
        <v>5852.4449999999997</v>
      </c>
      <c r="V171" s="3" t="s">
        <v>29</v>
      </c>
      <c r="W171" s="4"/>
      <c r="X171" s="4"/>
      <c r="Y171" s="4"/>
      <c r="Z171" s="4"/>
    </row>
    <row r="172" spans="1:26" ht="14.25" customHeight="1" x14ac:dyDescent="0.35">
      <c r="A172" s="4" t="s">
        <v>117</v>
      </c>
      <c r="B172" s="4" t="s">
        <v>95</v>
      </c>
      <c r="C172" s="4" t="s">
        <v>39</v>
      </c>
      <c r="D172" s="4">
        <v>41912</v>
      </c>
      <c r="E172" s="4">
        <v>4.3099999999999996</v>
      </c>
      <c r="F172" s="4">
        <v>10.44</v>
      </c>
      <c r="G172" s="4">
        <v>9.5500000000000007</v>
      </c>
      <c r="H172" s="4">
        <v>2.69</v>
      </c>
      <c r="I172" s="4">
        <v>1.55</v>
      </c>
      <c r="J172" s="4">
        <v>1.1599999999999999</v>
      </c>
      <c r="K172" s="4">
        <v>170.4</v>
      </c>
      <c r="L172" s="4">
        <v>22.07</v>
      </c>
      <c r="M172" s="4">
        <v>235.98</v>
      </c>
      <c r="N172" s="4">
        <v>68.849999999999994</v>
      </c>
      <c r="O172" s="4">
        <v>52.07</v>
      </c>
      <c r="P172" s="4">
        <v>242.73</v>
      </c>
      <c r="Q172" s="4">
        <v>70.819999999999993</v>
      </c>
      <c r="R172" s="4">
        <v>53.56</v>
      </c>
      <c r="S172" s="4">
        <v>12</v>
      </c>
      <c r="T172" s="4">
        <v>0</v>
      </c>
      <c r="U172" s="3">
        <v>6523.5473000000002</v>
      </c>
      <c r="V172" s="3" t="s">
        <v>29</v>
      </c>
      <c r="W172" s="4"/>
      <c r="X172" s="4"/>
      <c r="Y172" s="4"/>
      <c r="Z172" s="4"/>
    </row>
    <row r="173" spans="1:26" ht="14.25" customHeight="1" x14ac:dyDescent="0.35">
      <c r="A173" s="4" t="s">
        <v>117</v>
      </c>
      <c r="B173" s="4" t="s">
        <v>96</v>
      </c>
      <c r="C173" s="4" t="s">
        <v>41</v>
      </c>
      <c r="D173" s="4">
        <v>42004</v>
      </c>
      <c r="E173" s="4">
        <v>4.5999999999999996</v>
      </c>
      <c r="F173" s="4">
        <v>11.82</v>
      </c>
      <c r="G173" s="4">
        <v>10.99</v>
      </c>
      <c r="H173" s="4">
        <v>2.66</v>
      </c>
      <c r="I173" s="4">
        <v>1.49</v>
      </c>
      <c r="J173" s="4">
        <v>0.92</v>
      </c>
      <c r="K173" s="4">
        <v>186.6</v>
      </c>
      <c r="L173" s="4">
        <v>19.45</v>
      </c>
      <c r="M173" s="4">
        <v>256.77999999999997</v>
      </c>
      <c r="N173" s="4">
        <v>70.36</v>
      </c>
      <c r="O173" s="4">
        <v>49.94</v>
      </c>
      <c r="P173" s="4">
        <v>264.93</v>
      </c>
      <c r="Q173" s="4">
        <v>72.599999999999994</v>
      </c>
      <c r="R173" s="4">
        <v>51.52</v>
      </c>
      <c r="S173" s="4">
        <v>13</v>
      </c>
      <c r="T173" s="4">
        <v>1</v>
      </c>
      <c r="U173" s="3">
        <v>6686.4682000000003</v>
      </c>
      <c r="V173" s="3" t="s">
        <v>29</v>
      </c>
      <c r="W173" s="4"/>
      <c r="X173" s="4"/>
      <c r="Y173" s="4"/>
      <c r="Z173" s="4"/>
    </row>
    <row r="174" spans="1:26" ht="14.25" customHeight="1" x14ac:dyDescent="0.35">
      <c r="A174" s="4" t="s">
        <v>117</v>
      </c>
      <c r="B174" s="4" t="s">
        <v>97</v>
      </c>
      <c r="C174" s="4" t="s">
        <v>41</v>
      </c>
      <c r="D174" s="4">
        <v>42094</v>
      </c>
      <c r="E174" s="4">
        <v>4.68</v>
      </c>
      <c r="F174" s="4">
        <v>12.76</v>
      </c>
      <c r="G174" s="4">
        <v>12.09</v>
      </c>
      <c r="H174" s="4">
        <v>2.06</v>
      </c>
      <c r="I174" s="4">
        <v>1.32</v>
      </c>
      <c r="J174" s="4">
        <v>0.67</v>
      </c>
      <c r="K174" s="4">
        <v>245</v>
      </c>
      <c r="L174" s="4">
        <v>18.73</v>
      </c>
      <c r="M174" s="4">
        <v>269.86</v>
      </c>
      <c r="N174" s="4">
        <v>71.89</v>
      </c>
      <c r="O174" s="4">
        <v>50.55</v>
      </c>
      <c r="P174" s="4">
        <v>275.36</v>
      </c>
      <c r="Q174" s="4">
        <v>73.36</v>
      </c>
      <c r="R174" s="4">
        <v>51.58</v>
      </c>
      <c r="S174" s="4">
        <v>13</v>
      </c>
      <c r="T174" s="4">
        <v>0</v>
      </c>
      <c r="U174" s="3">
        <v>7070.2475999999997</v>
      </c>
      <c r="V174" s="3" t="s">
        <v>29</v>
      </c>
      <c r="W174" s="4"/>
      <c r="X174" s="4"/>
      <c r="Y174" s="4"/>
      <c r="Z174" s="4"/>
    </row>
    <row r="175" spans="1:26" ht="14.25" customHeight="1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25" customHeight="1" x14ac:dyDescent="0.35">
      <c r="A176" s="4" t="s">
        <v>126</v>
      </c>
      <c r="B176" s="4" t="s">
        <v>116</v>
      </c>
      <c r="C176" s="4" t="s">
        <v>26</v>
      </c>
      <c r="D176" s="4">
        <v>41454</v>
      </c>
      <c r="E176" s="4">
        <v>-2.3199999999999998</v>
      </c>
      <c r="F176" s="4">
        <v>0.34</v>
      </c>
      <c r="G176" s="4">
        <v>-2.6</v>
      </c>
      <c r="H176" s="4">
        <v>205.57</v>
      </c>
      <c r="I176" s="4">
        <v>170</v>
      </c>
      <c r="J176" s="4">
        <v>173.6</v>
      </c>
      <c r="K176" s="4">
        <v>53</v>
      </c>
      <c r="L176" s="4">
        <v>61.72</v>
      </c>
      <c r="M176" s="4">
        <v>13.75</v>
      </c>
      <c r="N176" s="4">
        <v>12.09</v>
      </c>
      <c r="O176" s="4">
        <v>8.49</v>
      </c>
      <c r="P176" s="4">
        <v>13.75</v>
      </c>
      <c r="Q176" s="4">
        <v>12.09</v>
      </c>
      <c r="R176" s="4">
        <v>8.49</v>
      </c>
      <c r="S176" s="4">
        <v>2</v>
      </c>
      <c r="T176" s="4">
        <v>0</v>
      </c>
      <c r="U176" s="3">
        <v>434095.07569999999</v>
      </c>
      <c r="V176" s="3" t="s">
        <v>127</v>
      </c>
      <c r="W176" s="4"/>
      <c r="X176" s="4"/>
      <c r="Y176" s="4"/>
      <c r="Z176" s="4"/>
    </row>
    <row r="177" spans="1:26" ht="14.25" customHeight="1" x14ac:dyDescent="0.35">
      <c r="A177" s="4" t="s">
        <v>126</v>
      </c>
      <c r="B177" s="4" t="s">
        <v>92</v>
      </c>
      <c r="C177" s="4" t="s">
        <v>26</v>
      </c>
      <c r="D177" s="4">
        <v>41545</v>
      </c>
      <c r="E177" s="4">
        <v>-2.33</v>
      </c>
      <c r="F177" s="4">
        <v>0.35</v>
      </c>
      <c r="G177" s="4">
        <v>-2.65</v>
      </c>
      <c r="H177" s="4">
        <v>142.33000000000001</v>
      </c>
      <c r="I177" s="4">
        <v>118.77</v>
      </c>
      <c r="J177" s="4">
        <v>120.84</v>
      </c>
      <c r="K177" s="4">
        <v>83</v>
      </c>
      <c r="L177" s="4">
        <v>59.69</v>
      </c>
      <c r="M177" s="4">
        <v>13.73</v>
      </c>
      <c r="N177" s="4">
        <v>12.07</v>
      </c>
      <c r="O177" s="4">
        <v>8.19</v>
      </c>
      <c r="P177" s="4">
        <v>13.73</v>
      </c>
      <c r="Q177" s="4">
        <v>12.07</v>
      </c>
      <c r="R177" s="4">
        <v>8.19</v>
      </c>
      <c r="S177" s="4">
        <v>2</v>
      </c>
      <c r="T177" s="4">
        <v>0</v>
      </c>
      <c r="U177" s="3">
        <v>499850.64020000002</v>
      </c>
      <c r="V177" s="3" t="s">
        <v>127</v>
      </c>
      <c r="W177" s="4"/>
      <c r="X177" s="4"/>
      <c r="Y177" s="4"/>
      <c r="Z177" s="4"/>
    </row>
    <row r="178" spans="1:26" ht="14.25" customHeight="1" x14ac:dyDescent="0.35">
      <c r="A178" s="4" t="s">
        <v>126</v>
      </c>
      <c r="B178" s="4" t="s">
        <v>93</v>
      </c>
      <c r="C178" s="4" t="s">
        <v>26</v>
      </c>
      <c r="D178" s="4">
        <v>41636</v>
      </c>
      <c r="E178" s="4">
        <v>-2.5099999999999998</v>
      </c>
      <c r="F178" s="4">
        <v>0.34</v>
      </c>
      <c r="G178" s="4">
        <v>-2.88</v>
      </c>
      <c r="H178" s="4">
        <v>233.42</v>
      </c>
      <c r="I178" s="4">
        <v>209.79</v>
      </c>
      <c r="J178" s="4">
        <v>207.89</v>
      </c>
      <c r="K178" s="4">
        <v>84</v>
      </c>
      <c r="L178" s="4">
        <v>57.59</v>
      </c>
      <c r="M178" s="4">
        <v>13.08</v>
      </c>
      <c r="N178" s="4">
        <v>11.57</v>
      </c>
      <c r="O178" s="4">
        <v>7.53</v>
      </c>
      <c r="P178" s="4">
        <v>13.08</v>
      </c>
      <c r="Q178" s="4">
        <v>11.57</v>
      </c>
      <c r="R178" s="4">
        <v>7.53</v>
      </c>
      <c r="S178" s="4">
        <v>2</v>
      </c>
      <c r="T178" s="4">
        <v>0</v>
      </c>
      <c r="U178" s="3">
        <v>462636.42070000002</v>
      </c>
      <c r="V178" s="3" t="s">
        <v>127</v>
      </c>
      <c r="W178" s="4"/>
      <c r="X178" s="4"/>
      <c r="Y178" s="4"/>
      <c r="Z178" s="4"/>
    </row>
    <row r="179" spans="1:26" ht="14.25" customHeight="1" x14ac:dyDescent="0.35">
      <c r="A179" s="4" t="s">
        <v>126</v>
      </c>
      <c r="B179" s="4" t="s">
        <v>94</v>
      </c>
      <c r="C179" s="4" t="s">
        <v>26</v>
      </c>
      <c r="D179" s="4">
        <v>41727</v>
      </c>
      <c r="E179" s="4">
        <v>-2.31</v>
      </c>
      <c r="F179" s="4">
        <v>0.34</v>
      </c>
      <c r="G179" s="4">
        <v>-2.66</v>
      </c>
      <c r="H179" s="4">
        <v>182.12</v>
      </c>
      <c r="I179" s="4">
        <v>165.86</v>
      </c>
      <c r="J179" s="4">
        <v>159.91999999999999</v>
      </c>
      <c r="K179" s="4">
        <v>85</v>
      </c>
      <c r="L179" s="4">
        <v>58.34</v>
      </c>
      <c r="M179" s="4">
        <v>14.11</v>
      </c>
      <c r="N179" s="4">
        <v>12.37</v>
      </c>
      <c r="O179" s="4">
        <v>8.23</v>
      </c>
      <c r="P179" s="4">
        <v>14.11</v>
      </c>
      <c r="Q179" s="4">
        <v>12.37</v>
      </c>
      <c r="R179" s="4">
        <v>8.23</v>
      </c>
      <c r="S179" s="4">
        <v>2</v>
      </c>
      <c r="T179" s="4">
        <v>0</v>
      </c>
      <c r="U179" s="3">
        <v>550883.9486</v>
      </c>
      <c r="V179" s="3" t="s">
        <v>127</v>
      </c>
      <c r="W179" s="4"/>
      <c r="X179" s="4"/>
      <c r="Y179" s="4"/>
      <c r="Z179" s="4"/>
    </row>
    <row r="180" spans="1:26" ht="14.25" customHeight="1" x14ac:dyDescent="0.35">
      <c r="A180" s="4" t="s">
        <v>126</v>
      </c>
      <c r="B180" s="4" t="s">
        <v>95</v>
      </c>
      <c r="C180" s="4" t="s">
        <v>26</v>
      </c>
      <c r="D180" s="4">
        <v>41818</v>
      </c>
      <c r="E180" s="4">
        <v>-2.2599999999999998</v>
      </c>
      <c r="F180" s="4">
        <v>0.6</v>
      </c>
      <c r="G180" s="4">
        <v>-2.6</v>
      </c>
      <c r="H180" s="4">
        <v>122.28</v>
      </c>
      <c r="I180" s="4">
        <v>98.5</v>
      </c>
      <c r="J180" s="4">
        <v>102.82</v>
      </c>
      <c r="K180" s="4">
        <v>100</v>
      </c>
      <c r="L180" s="4">
        <v>54.35</v>
      </c>
      <c r="M180" s="4">
        <v>24</v>
      </c>
      <c r="N180" s="4">
        <v>19.100000000000001</v>
      </c>
      <c r="O180" s="4">
        <v>13.05</v>
      </c>
      <c r="P180" s="4">
        <v>25.67</v>
      </c>
      <c r="Q180" s="4">
        <v>20.420000000000002</v>
      </c>
      <c r="R180" s="4">
        <v>13.95</v>
      </c>
      <c r="S180" s="4">
        <v>2</v>
      </c>
      <c r="T180" s="4">
        <v>0</v>
      </c>
      <c r="U180" s="3">
        <v>591015.72069999995</v>
      </c>
      <c r="V180" s="3" t="s">
        <v>127</v>
      </c>
      <c r="W180" s="4"/>
      <c r="X180" s="4"/>
      <c r="Y180" s="4"/>
      <c r="Z180" s="4"/>
    </row>
    <row r="181" spans="1:26" ht="14.25" customHeight="1" x14ac:dyDescent="0.35">
      <c r="A181" s="4" t="s">
        <v>126</v>
      </c>
      <c r="B181" s="4" t="s">
        <v>96</v>
      </c>
      <c r="C181" s="4" t="s">
        <v>26</v>
      </c>
      <c r="D181" s="4">
        <v>41909</v>
      </c>
      <c r="E181" s="4">
        <v>-1.98</v>
      </c>
      <c r="F181" s="4">
        <v>0.67</v>
      </c>
      <c r="G181" s="4">
        <v>-2.2799999999999998</v>
      </c>
      <c r="H181" s="4">
        <v>114.21</v>
      </c>
      <c r="I181" s="4">
        <v>80.94</v>
      </c>
      <c r="J181" s="4">
        <v>97.09</v>
      </c>
      <c r="K181" s="4">
        <v>115</v>
      </c>
      <c r="L181" s="4">
        <v>48.11</v>
      </c>
      <c r="M181" s="4">
        <v>25.99</v>
      </c>
      <c r="N181" s="4">
        <v>19.739999999999998</v>
      </c>
      <c r="O181" s="4">
        <v>12.5</v>
      </c>
      <c r="P181" s="4">
        <v>31.64</v>
      </c>
      <c r="Q181" s="4">
        <v>24.04</v>
      </c>
      <c r="R181" s="4">
        <v>15.22</v>
      </c>
      <c r="S181" s="4">
        <v>2</v>
      </c>
      <c r="T181" s="4">
        <v>0</v>
      </c>
      <c r="U181" s="3">
        <v>664153.50179999997</v>
      </c>
      <c r="V181" s="3" t="s">
        <v>127</v>
      </c>
      <c r="W181" s="4"/>
      <c r="X181" s="4"/>
      <c r="Y181" s="4"/>
      <c r="Z181" s="4"/>
    </row>
    <row r="182" spans="1:26" ht="14.25" customHeight="1" x14ac:dyDescent="0.35">
      <c r="A182" s="4" t="s">
        <v>126</v>
      </c>
      <c r="B182" s="4" t="s">
        <v>97</v>
      </c>
      <c r="C182" s="4" t="s">
        <v>26</v>
      </c>
      <c r="D182" s="4">
        <v>42000</v>
      </c>
      <c r="E182" s="4">
        <v>-2.09</v>
      </c>
      <c r="F182" s="4">
        <v>0.61</v>
      </c>
      <c r="G182" s="4">
        <v>-2.39</v>
      </c>
      <c r="H182" s="4">
        <v>204.74</v>
      </c>
      <c r="I182" s="4">
        <v>180.18</v>
      </c>
      <c r="J182" s="4">
        <v>185.08</v>
      </c>
      <c r="K182" s="4">
        <v>131</v>
      </c>
      <c r="L182" s="4">
        <v>47.09</v>
      </c>
      <c r="M182" s="4">
        <v>26.36</v>
      </c>
      <c r="N182" s="4">
        <v>20.350000000000001</v>
      </c>
      <c r="O182" s="4">
        <v>12.41</v>
      </c>
      <c r="P182" s="4">
        <v>29.52</v>
      </c>
      <c r="Q182" s="4">
        <v>22.79</v>
      </c>
      <c r="R182" s="4">
        <v>13.9</v>
      </c>
      <c r="S182" s="4">
        <v>2</v>
      </c>
      <c r="T182" s="4">
        <v>0</v>
      </c>
      <c r="U182" s="3">
        <v>710200.7635</v>
      </c>
      <c r="V182" s="3" t="s">
        <v>127</v>
      </c>
      <c r="W182" s="4"/>
      <c r="X182" s="4"/>
      <c r="Y182" s="4"/>
      <c r="Z182" s="4"/>
    </row>
    <row r="183" spans="1:26" ht="14.25" customHeight="1" x14ac:dyDescent="0.35">
      <c r="A183" s="4" t="s">
        <v>126</v>
      </c>
      <c r="B183" s="4" t="s">
        <v>98</v>
      </c>
      <c r="C183" s="4" t="s">
        <v>26</v>
      </c>
      <c r="D183" s="4">
        <v>42091</v>
      </c>
      <c r="E183" s="4">
        <v>-2.0499999999999998</v>
      </c>
      <c r="F183" s="4">
        <v>0.69</v>
      </c>
      <c r="G183" s="4">
        <v>-2.34</v>
      </c>
      <c r="H183" s="4">
        <v>127.34</v>
      </c>
      <c r="I183" s="4">
        <v>112.81</v>
      </c>
      <c r="J183" s="4">
        <v>112.13</v>
      </c>
      <c r="K183" s="4">
        <v>163</v>
      </c>
      <c r="L183" s="4">
        <v>49.39</v>
      </c>
      <c r="M183" s="4">
        <v>31.06</v>
      </c>
      <c r="N183" s="4">
        <v>23.18</v>
      </c>
      <c r="O183" s="4">
        <v>15.34</v>
      </c>
      <c r="P183" s="4">
        <v>34.01</v>
      </c>
      <c r="Q183" s="4">
        <v>25.38</v>
      </c>
      <c r="R183" s="4">
        <v>16.8</v>
      </c>
      <c r="S183" s="4">
        <v>2</v>
      </c>
      <c r="T183" s="4">
        <v>0</v>
      </c>
      <c r="U183" s="3">
        <v>723159.45</v>
      </c>
      <c r="V183" s="3" t="s">
        <v>127</v>
      </c>
      <c r="W183" s="4"/>
      <c r="X183" s="4"/>
      <c r="Y183" s="4"/>
      <c r="Z183" s="4"/>
    </row>
    <row r="184" spans="1:26" ht="14.25" customHeight="1" x14ac:dyDescent="0.35">
      <c r="A184" s="4" t="s">
        <v>126</v>
      </c>
      <c r="B184" s="4" t="s">
        <v>99</v>
      </c>
      <c r="C184" s="4" t="s">
        <v>26</v>
      </c>
      <c r="D184" s="4">
        <v>42182</v>
      </c>
      <c r="E184" s="4">
        <v>-1.91</v>
      </c>
      <c r="F184" s="4">
        <v>0.8</v>
      </c>
      <c r="G184" s="4">
        <v>-2.19</v>
      </c>
      <c r="H184" s="4">
        <v>85.41</v>
      </c>
      <c r="I184" s="4">
        <v>75.239999999999995</v>
      </c>
      <c r="J184" s="4">
        <v>70.06</v>
      </c>
      <c r="K184" s="4">
        <v>201</v>
      </c>
      <c r="L184" s="4">
        <v>46.01</v>
      </c>
      <c r="M184" s="4">
        <v>37.729999999999997</v>
      </c>
      <c r="N184" s="4">
        <v>26.33</v>
      </c>
      <c r="O184" s="4">
        <v>17.36</v>
      </c>
      <c r="P184" s="4">
        <v>43.3</v>
      </c>
      <c r="Q184" s="4">
        <v>30.22</v>
      </c>
      <c r="R184" s="4">
        <v>19.920000000000002</v>
      </c>
      <c r="S184" s="4">
        <v>2</v>
      </c>
      <c r="T184" s="4">
        <v>0</v>
      </c>
      <c r="U184" s="3">
        <v>639938.75659999996</v>
      </c>
      <c r="V184" s="3" t="s">
        <v>127</v>
      </c>
      <c r="W184" s="4"/>
      <c r="X184" s="4"/>
      <c r="Y184" s="4"/>
      <c r="Z184" s="4"/>
    </row>
    <row r="185" spans="1:26" ht="14.25" customHeight="1" x14ac:dyDescent="0.35">
      <c r="A185" s="4" t="s">
        <v>126</v>
      </c>
      <c r="B185" s="4" t="s">
        <v>100</v>
      </c>
      <c r="C185" s="4" t="s">
        <v>26</v>
      </c>
      <c r="D185" s="4">
        <v>42273</v>
      </c>
      <c r="E185" s="4">
        <v>-1.71</v>
      </c>
      <c r="F185" s="4">
        <v>0.9</v>
      </c>
      <c r="G185" s="4">
        <v>-1.98</v>
      </c>
      <c r="H185" s="4">
        <v>74.55</v>
      </c>
      <c r="I185" s="4">
        <v>59.34</v>
      </c>
      <c r="J185" s="4">
        <v>61.44</v>
      </c>
      <c r="K185" s="4">
        <v>238</v>
      </c>
      <c r="L185" s="4">
        <v>41.09</v>
      </c>
      <c r="M185" s="4">
        <v>44.79</v>
      </c>
      <c r="N185" s="4">
        <v>29.08</v>
      </c>
      <c r="O185" s="4">
        <v>18.41</v>
      </c>
      <c r="P185" s="4">
        <v>54.01</v>
      </c>
      <c r="Q185" s="4">
        <v>35.07</v>
      </c>
      <c r="R185" s="4">
        <v>22.19</v>
      </c>
      <c r="S185" s="4">
        <v>2</v>
      </c>
      <c r="T185" s="4">
        <v>0</v>
      </c>
      <c r="U185" s="3">
        <v>598970.93059999996</v>
      </c>
      <c r="V185" s="3" t="s">
        <v>127</v>
      </c>
      <c r="W185" s="4"/>
      <c r="X185" s="4"/>
      <c r="Y185" s="4"/>
      <c r="Z185" s="4"/>
    </row>
    <row r="186" spans="1:26" ht="14.25" customHeight="1" x14ac:dyDescent="0.35">
      <c r="A186" s="4" t="s">
        <v>126</v>
      </c>
      <c r="B186" s="4" t="s">
        <v>101</v>
      </c>
      <c r="C186" s="4" t="s">
        <v>26</v>
      </c>
      <c r="D186" s="4">
        <v>42364</v>
      </c>
      <c r="E186" s="4">
        <v>-1.85</v>
      </c>
      <c r="F186" s="4">
        <v>0.88</v>
      </c>
      <c r="G186" s="4">
        <v>-2.15</v>
      </c>
      <c r="H186" s="4">
        <v>98.28</v>
      </c>
      <c r="I186" s="4">
        <v>85.19</v>
      </c>
      <c r="J186" s="4">
        <v>87.58</v>
      </c>
      <c r="K186" s="4">
        <v>276</v>
      </c>
      <c r="L186" s="4">
        <v>43.73</v>
      </c>
      <c r="M186" s="4">
        <v>41.48</v>
      </c>
      <c r="N186" s="4">
        <v>27.82</v>
      </c>
      <c r="O186" s="4">
        <v>18.14</v>
      </c>
      <c r="P186" s="4">
        <v>49.09</v>
      </c>
      <c r="Q186" s="4">
        <v>32.93</v>
      </c>
      <c r="R186" s="4">
        <v>21.47</v>
      </c>
      <c r="S186" s="4">
        <v>2</v>
      </c>
      <c r="T186" s="4">
        <v>0</v>
      </c>
      <c r="U186" s="3">
        <v>578907.38879999996</v>
      </c>
      <c r="V186" s="3" t="s">
        <v>127</v>
      </c>
      <c r="W186" s="4"/>
      <c r="X186" s="4"/>
      <c r="Y186" s="4"/>
      <c r="Z186" s="4"/>
    </row>
    <row r="187" spans="1:26" ht="14.25" customHeight="1" x14ac:dyDescent="0.35">
      <c r="A187" s="4" t="s">
        <v>126</v>
      </c>
      <c r="B187" s="4" t="s">
        <v>102</v>
      </c>
      <c r="C187" s="4" t="s">
        <v>26</v>
      </c>
      <c r="D187" s="4">
        <v>42455</v>
      </c>
      <c r="E187" s="4">
        <v>-1.95</v>
      </c>
      <c r="F187" s="4">
        <v>1.19</v>
      </c>
      <c r="G187" s="4">
        <v>-2.29</v>
      </c>
      <c r="H187" s="4">
        <v>51.29</v>
      </c>
      <c r="I187" s="4">
        <v>44.01</v>
      </c>
      <c r="J187" s="4">
        <v>43.57</v>
      </c>
      <c r="K187" s="4">
        <v>321</v>
      </c>
      <c r="L187" s="4">
        <v>42.73</v>
      </c>
      <c r="M187" s="4">
        <v>53.18</v>
      </c>
      <c r="N187" s="4">
        <v>32.979999999999997</v>
      </c>
      <c r="O187" s="4">
        <v>22.72</v>
      </c>
      <c r="P187" s="4">
        <v>61.22</v>
      </c>
      <c r="Q187" s="4">
        <v>37.97</v>
      </c>
      <c r="R187" s="4">
        <v>26.16</v>
      </c>
      <c r="S187" s="4">
        <v>2</v>
      </c>
      <c r="T187" s="4">
        <v>0</v>
      </c>
      <c r="U187" s="3">
        <v>503721.61099999998</v>
      </c>
      <c r="V187" s="3" t="s">
        <v>127</v>
      </c>
      <c r="W187" s="4"/>
      <c r="X187" s="4"/>
      <c r="Y187" s="4"/>
      <c r="Z187" s="4"/>
    </row>
    <row r="188" spans="1:26" ht="14.25" customHeight="1" thickBot="1" x14ac:dyDescent="0.4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46.5" customHeight="1" thickBot="1" x14ac:dyDescent="0.4">
      <c r="A189" s="5" t="s">
        <v>128</v>
      </c>
      <c r="B189" s="5" t="s">
        <v>60</v>
      </c>
      <c r="C189" s="5" t="s">
        <v>37</v>
      </c>
      <c r="D189" s="2">
        <v>36677</v>
      </c>
      <c r="E189" s="2">
        <v>2.81</v>
      </c>
      <c r="F189" s="2">
        <v>4.05</v>
      </c>
      <c r="G189" s="2">
        <v>3.87</v>
      </c>
      <c r="H189" s="2">
        <v>4.3099999999999996</v>
      </c>
      <c r="I189" s="2">
        <v>2.42</v>
      </c>
      <c r="J189" s="2">
        <v>3.18</v>
      </c>
      <c r="K189" s="2">
        <v>118</v>
      </c>
      <c r="L189" s="2">
        <v>30.89</v>
      </c>
      <c r="M189" s="2">
        <v>139.4</v>
      </c>
      <c r="N189" s="2">
        <v>58.18</v>
      </c>
      <c r="O189" s="2">
        <v>43.07</v>
      </c>
      <c r="P189" s="2">
        <v>139.62</v>
      </c>
      <c r="Q189" s="2">
        <v>58.27</v>
      </c>
      <c r="R189" s="2">
        <v>43.14</v>
      </c>
      <c r="S189" s="4">
        <f>VLOOKUP([1]Initial_Data8!C189,[1]Ratings_Numbers!$A$1:$B$21,2,FALSE)</f>
        <v>11</v>
      </c>
      <c r="T189" s="4">
        <v>0</v>
      </c>
      <c r="U189" s="3">
        <v>8032.4125000000004</v>
      </c>
      <c r="V189" s="3" t="s">
        <v>129</v>
      </c>
      <c r="W189" s="4"/>
      <c r="X189" s="4"/>
      <c r="Y189" s="4"/>
      <c r="Z189" s="4"/>
    </row>
    <row r="190" spans="1:26" ht="46.5" customHeight="1" thickBot="1" x14ac:dyDescent="0.4">
      <c r="A190" s="5" t="s">
        <v>128</v>
      </c>
      <c r="B190" s="5" t="s">
        <v>61</v>
      </c>
      <c r="C190" s="5" t="s">
        <v>37</v>
      </c>
      <c r="D190" s="2">
        <v>36769</v>
      </c>
      <c r="E190" s="2">
        <v>2.63</v>
      </c>
      <c r="F190" s="2">
        <v>3.72</v>
      </c>
      <c r="G190" s="2">
        <v>3.59</v>
      </c>
      <c r="H190" s="2">
        <v>4.2</v>
      </c>
      <c r="I190" s="2">
        <v>3.23</v>
      </c>
      <c r="J190" s="2">
        <v>3.09</v>
      </c>
      <c r="K190" s="2">
        <v>123</v>
      </c>
      <c r="L190" s="2">
        <v>32.79</v>
      </c>
      <c r="M190" s="2">
        <v>126.35</v>
      </c>
      <c r="N190" s="2">
        <v>55.76</v>
      </c>
      <c r="O190" s="2">
        <v>41.43</v>
      </c>
      <c r="P190" s="2">
        <v>126.58</v>
      </c>
      <c r="Q190" s="2">
        <v>55.87</v>
      </c>
      <c r="R190" s="2">
        <v>41.51</v>
      </c>
      <c r="S190" s="4">
        <f>VLOOKUP([1]Initial_Data8!C190,[1]Ratings_Numbers!$A$1:$B$21,2,FALSE)</f>
        <v>11</v>
      </c>
      <c r="T190" s="4">
        <f t="shared" ref="T190:T248" si="0">S190-S189</f>
        <v>0</v>
      </c>
      <c r="U190" s="3">
        <v>9759.1825000000008</v>
      </c>
      <c r="V190" s="3" t="s">
        <v>129</v>
      </c>
      <c r="W190" s="4"/>
      <c r="X190" s="4"/>
      <c r="Y190" s="4"/>
      <c r="Z190" s="4"/>
    </row>
    <row r="191" spans="1:26" ht="46.5" customHeight="1" thickBot="1" x14ac:dyDescent="0.4">
      <c r="A191" s="5" t="s">
        <v>128</v>
      </c>
      <c r="B191" s="5" t="s">
        <v>118</v>
      </c>
      <c r="C191" s="5" t="s">
        <v>37</v>
      </c>
      <c r="D191" s="2">
        <v>36860</v>
      </c>
      <c r="E191" s="2">
        <v>2.36</v>
      </c>
      <c r="F191" s="2">
        <v>3.32</v>
      </c>
      <c r="G191" s="2">
        <v>3.2</v>
      </c>
      <c r="H191" s="2">
        <v>4.55</v>
      </c>
      <c r="I191" s="2">
        <v>3.54</v>
      </c>
      <c r="J191" s="2">
        <v>3.4</v>
      </c>
      <c r="K191" s="2">
        <v>118</v>
      </c>
      <c r="L191" s="2">
        <v>34.94</v>
      </c>
      <c r="M191" s="2">
        <v>110.1</v>
      </c>
      <c r="N191" s="2">
        <v>52.35</v>
      </c>
      <c r="O191" s="2">
        <v>38.47</v>
      </c>
      <c r="P191" s="2">
        <v>110.3</v>
      </c>
      <c r="Q191" s="2">
        <v>52.45</v>
      </c>
      <c r="R191" s="2">
        <v>38.53</v>
      </c>
      <c r="S191" s="4">
        <f>VLOOKUP([1]Initial_Data8!C191,[1]Ratings_Numbers!$A$1:$B$21,2,FALSE)</f>
        <v>11</v>
      </c>
      <c r="T191" s="4">
        <f t="shared" si="0"/>
        <v>0</v>
      </c>
      <c r="U191" s="3">
        <v>13470.8182</v>
      </c>
      <c r="V191" s="3" t="s">
        <v>129</v>
      </c>
      <c r="W191" s="4"/>
      <c r="X191" s="4"/>
      <c r="Y191" s="4"/>
      <c r="Z191" s="4"/>
    </row>
    <row r="192" spans="1:26" ht="46.5" customHeight="1" thickBot="1" x14ac:dyDescent="0.4">
      <c r="A192" s="5" t="s">
        <v>128</v>
      </c>
      <c r="B192" s="5" t="s">
        <v>119</v>
      </c>
      <c r="C192" s="5" t="s">
        <v>37</v>
      </c>
      <c r="D192" s="2">
        <v>36950</v>
      </c>
      <c r="E192" s="2">
        <v>2.2000000000000002</v>
      </c>
      <c r="F192" s="2">
        <v>3.05</v>
      </c>
      <c r="G192" s="2">
        <v>2.95</v>
      </c>
      <c r="H192" s="2">
        <v>5.12</v>
      </c>
      <c r="I192" s="2">
        <v>3.73</v>
      </c>
      <c r="J192" s="2">
        <v>3.88</v>
      </c>
      <c r="K192" s="2">
        <v>113</v>
      </c>
      <c r="L192" s="2">
        <v>37.29</v>
      </c>
      <c r="M192" s="2">
        <v>98.3</v>
      </c>
      <c r="N192" s="2">
        <v>49.5</v>
      </c>
      <c r="O192" s="2">
        <v>36.65</v>
      </c>
      <c r="P192" s="2">
        <v>98.58</v>
      </c>
      <c r="Q192" s="2">
        <v>49.64</v>
      </c>
      <c r="R192" s="2">
        <v>36.76</v>
      </c>
      <c r="S192" s="4">
        <f>VLOOKUP([1]Initial_Data8!C192,[1]Ratings_Numbers!$A$1:$B$21,2,FALSE)</f>
        <v>11</v>
      </c>
      <c r="T192" s="4">
        <f t="shared" si="0"/>
        <v>0</v>
      </c>
      <c r="U192" s="3">
        <v>14948.887699999999</v>
      </c>
      <c r="V192" s="3" t="s">
        <v>129</v>
      </c>
      <c r="W192" s="4"/>
      <c r="X192" s="4"/>
      <c r="Y192" s="4"/>
      <c r="Z192" s="4"/>
    </row>
    <row r="193" spans="1:26" ht="46.5" customHeight="1" thickBot="1" x14ac:dyDescent="0.4">
      <c r="A193" s="5" t="s">
        <v>128</v>
      </c>
      <c r="B193" s="5" t="s">
        <v>120</v>
      </c>
      <c r="C193" s="5" t="s">
        <v>36</v>
      </c>
      <c r="D193" s="2">
        <v>37042</v>
      </c>
      <c r="E193" s="2">
        <v>1.81</v>
      </c>
      <c r="F193" s="2">
        <v>2.5</v>
      </c>
      <c r="G193" s="2">
        <v>2.4</v>
      </c>
      <c r="H193" s="2">
        <v>6</v>
      </c>
      <c r="I193" s="2">
        <v>3.99</v>
      </c>
      <c r="J193" s="2">
        <v>4.6100000000000003</v>
      </c>
      <c r="K193" s="2">
        <v>102</v>
      </c>
      <c r="L193" s="2">
        <v>39.08</v>
      </c>
      <c r="M193" s="2">
        <v>82.73</v>
      </c>
      <c r="N193" s="2">
        <v>45.15</v>
      </c>
      <c r="O193" s="2">
        <v>32.340000000000003</v>
      </c>
      <c r="P193" s="2">
        <v>83.23</v>
      </c>
      <c r="Q193" s="2">
        <v>45.42</v>
      </c>
      <c r="R193" s="2">
        <v>32.53</v>
      </c>
      <c r="S193" s="4">
        <f>VLOOKUP([1]Initial_Data8!C193,[1]Ratings_Numbers!$A$1:$B$21,2,FALSE)</f>
        <v>10</v>
      </c>
      <c r="T193" s="4">
        <f t="shared" si="0"/>
        <v>-1</v>
      </c>
      <c r="U193" s="3">
        <v>14805.4938</v>
      </c>
      <c r="V193" s="3" t="s">
        <v>129</v>
      </c>
      <c r="W193" s="4"/>
      <c r="X193" s="4"/>
      <c r="Y193" s="4"/>
      <c r="Z193" s="4"/>
    </row>
    <row r="194" spans="1:26" ht="46.5" customHeight="1" thickBot="1" x14ac:dyDescent="0.4">
      <c r="A194" s="5" t="s">
        <v>128</v>
      </c>
      <c r="B194" s="5" t="s">
        <v>121</v>
      </c>
      <c r="C194" s="5" t="s">
        <v>36</v>
      </c>
      <c r="D194" s="2">
        <v>37134</v>
      </c>
      <c r="E194" s="2">
        <v>1.79</v>
      </c>
      <c r="F194" s="2">
        <v>2.46</v>
      </c>
      <c r="G194" s="2">
        <v>2.36</v>
      </c>
      <c r="H194" s="2">
        <v>6.45</v>
      </c>
      <c r="I194" s="2">
        <v>4.3</v>
      </c>
      <c r="J194" s="2">
        <v>4.92</v>
      </c>
      <c r="K194" s="2">
        <v>97</v>
      </c>
      <c r="L194" s="2">
        <v>39.5</v>
      </c>
      <c r="M194" s="2">
        <v>82.55</v>
      </c>
      <c r="N194" s="2">
        <v>45.08</v>
      </c>
      <c r="O194" s="2">
        <v>32.61</v>
      </c>
      <c r="P194" s="2">
        <v>83.12</v>
      </c>
      <c r="Q194" s="2">
        <v>45.39</v>
      </c>
      <c r="R194" s="2">
        <v>32.83</v>
      </c>
      <c r="S194" s="4">
        <f>VLOOKUP([1]Initial_Data8!C194,[1]Ratings_Numbers!$A$1:$B$21,2,FALSE)</f>
        <v>10</v>
      </c>
      <c r="T194" s="4">
        <f t="shared" si="0"/>
        <v>0</v>
      </c>
      <c r="U194" s="3">
        <v>18111.588500000002</v>
      </c>
      <c r="V194" s="3" t="s">
        <v>129</v>
      </c>
      <c r="W194" s="4"/>
      <c r="X194" s="4"/>
      <c r="Y194" s="4"/>
      <c r="Z194" s="4"/>
    </row>
    <row r="195" spans="1:26" ht="46.5" customHeight="1" thickBot="1" x14ac:dyDescent="0.4">
      <c r="A195" s="5" t="s">
        <v>128</v>
      </c>
      <c r="B195" s="5" t="s">
        <v>62</v>
      </c>
      <c r="C195" s="5" t="s">
        <v>36</v>
      </c>
      <c r="D195" s="2">
        <v>37225</v>
      </c>
      <c r="E195" s="2">
        <v>1.68</v>
      </c>
      <c r="F195" s="2">
        <v>2.2799999999999998</v>
      </c>
      <c r="G195" s="2">
        <v>2.19</v>
      </c>
      <c r="H195" s="2">
        <v>7.88</v>
      </c>
      <c r="I195" s="2">
        <v>5.49</v>
      </c>
      <c r="J195" s="2">
        <v>6.13</v>
      </c>
      <c r="K195" s="2">
        <v>86</v>
      </c>
      <c r="L195" s="2">
        <v>39.49</v>
      </c>
      <c r="M195" s="2">
        <v>81.510000000000005</v>
      </c>
      <c r="N195" s="2">
        <v>44.74</v>
      </c>
      <c r="O195" s="2">
        <v>32.19</v>
      </c>
      <c r="P195" s="2">
        <v>82.17</v>
      </c>
      <c r="Q195" s="2">
        <v>45.11</v>
      </c>
      <c r="R195" s="2">
        <v>32.450000000000003</v>
      </c>
      <c r="S195" s="4">
        <f>VLOOKUP([1]Initial_Data8!C195,[1]Ratings_Numbers!$A$1:$B$21,2,FALSE)</f>
        <v>10</v>
      </c>
      <c r="T195" s="4">
        <f t="shared" si="0"/>
        <v>0</v>
      </c>
      <c r="U195" s="3">
        <v>19571.3397</v>
      </c>
      <c r="V195" s="3" t="s">
        <v>129</v>
      </c>
      <c r="W195" s="4"/>
      <c r="X195" s="4"/>
      <c r="Y195" s="4"/>
      <c r="Z195" s="4"/>
    </row>
    <row r="196" spans="1:26" ht="46.5" customHeight="1" thickBot="1" x14ac:dyDescent="0.4">
      <c r="A196" s="5" t="s">
        <v>128</v>
      </c>
      <c r="B196" s="5" t="s">
        <v>63</v>
      </c>
      <c r="C196" s="5" t="s">
        <v>36</v>
      </c>
      <c r="D196" s="2">
        <v>37315</v>
      </c>
      <c r="E196" s="2">
        <v>1.57</v>
      </c>
      <c r="F196" s="2">
        <v>2.11</v>
      </c>
      <c r="G196" s="2">
        <v>2.0299999999999998</v>
      </c>
      <c r="H196" s="2">
        <v>9.61</v>
      </c>
      <c r="I196" s="2">
        <v>7.37</v>
      </c>
      <c r="J196" s="2">
        <v>7.56</v>
      </c>
      <c r="K196" s="2">
        <v>75</v>
      </c>
      <c r="L196" s="2">
        <v>40.07</v>
      </c>
      <c r="M196" s="2">
        <v>78.459999999999994</v>
      </c>
      <c r="N196" s="2">
        <v>43.93</v>
      </c>
      <c r="O196" s="2">
        <v>31.44</v>
      </c>
      <c r="P196" s="2">
        <v>78.63</v>
      </c>
      <c r="Q196" s="2">
        <v>44.02</v>
      </c>
      <c r="R196" s="2">
        <v>31.5</v>
      </c>
      <c r="S196" s="4">
        <f>VLOOKUP([1]Initial_Data8!C196,[1]Ratings_Numbers!$A$1:$B$21,2,FALSE)</f>
        <v>10</v>
      </c>
      <c r="T196" s="4">
        <f t="shared" si="0"/>
        <v>0</v>
      </c>
      <c r="U196" s="3">
        <v>18855.778600000001</v>
      </c>
      <c r="V196" s="3" t="s">
        <v>129</v>
      </c>
      <c r="W196" s="4"/>
      <c r="X196" s="4"/>
      <c r="Y196" s="4"/>
      <c r="Z196" s="4"/>
    </row>
    <row r="197" spans="1:26" ht="46.5" customHeight="1" thickBot="1" x14ac:dyDescent="0.4">
      <c r="A197" s="5" t="s">
        <v>128</v>
      </c>
      <c r="B197" s="5" t="s">
        <v>64</v>
      </c>
      <c r="C197" s="5" t="s">
        <v>36</v>
      </c>
      <c r="D197" s="2">
        <v>37407</v>
      </c>
      <c r="E197" s="2">
        <v>1.39</v>
      </c>
      <c r="F197" s="2">
        <v>1.83</v>
      </c>
      <c r="G197" s="2">
        <v>1.77</v>
      </c>
      <c r="H197" s="2">
        <v>11.19</v>
      </c>
      <c r="I197" s="2">
        <v>6.75</v>
      </c>
      <c r="J197" s="2">
        <v>9.01</v>
      </c>
      <c r="K197" s="2">
        <v>69</v>
      </c>
      <c r="L197" s="2">
        <v>40.68</v>
      </c>
      <c r="M197" s="2">
        <v>69.75</v>
      </c>
      <c r="N197" s="2">
        <v>40.67</v>
      </c>
      <c r="O197" s="2">
        <v>28.37</v>
      </c>
      <c r="P197" s="2">
        <v>71.510000000000005</v>
      </c>
      <c r="Q197" s="2">
        <v>41.69</v>
      </c>
      <c r="R197" s="2">
        <v>29.09</v>
      </c>
      <c r="S197" s="4">
        <f>VLOOKUP([1]Initial_Data8!C197,[1]Ratings_Numbers!$A$1:$B$21,2,FALSE)</f>
        <v>10</v>
      </c>
      <c r="T197" s="4">
        <f t="shared" si="0"/>
        <v>0</v>
      </c>
      <c r="U197" s="3">
        <v>36396.304499999998</v>
      </c>
      <c r="V197" s="3" t="s">
        <v>129</v>
      </c>
      <c r="W197" s="4"/>
      <c r="X197" s="4"/>
      <c r="Y197" s="4"/>
      <c r="Z197" s="4"/>
    </row>
    <row r="198" spans="1:26" ht="46.5" customHeight="1" thickBot="1" x14ac:dyDescent="0.4">
      <c r="A198" s="5" t="s">
        <v>128</v>
      </c>
      <c r="B198" s="5" t="s">
        <v>65</v>
      </c>
      <c r="C198" s="5" t="s">
        <v>36</v>
      </c>
      <c r="D198" s="2">
        <v>37711</v>
      </c>
      <c r="E198" s="2">
        <v>1.36</v>
      </c>
      <c r="F198" s="2">
        <v>1.79</v>
      </c>
      <c r="G198" s="2">
        <v>1.69</v>
      </c>
      <c r="H198" s="2">
        <v>9.14</v>
      </c>
      <c r="I198" s="2">
        <v>6.63</v>
      </c>
      <c r="J198" s="2">
        <v>7.77</v>
      </c>
      <c r="K198" s="2">
        <v>71</v>
      </c>
      <c r="L198" s="2">
        <v>41.97</v>
      </c>
      <c r="M198" s="2">
        <v>70.09</v>
      </c>
      <c r="N198" s="2">
        <v>41.03</v>
      </c>
      <c r="O198" s="2">
        <v>29.41</v>
      </c>
      <c r="P198" s="2">
        <v>70.8</v>
      </c>
      <c r="Q198" s="2">
        <v>41.45</v>
      </c>
      <c r="R198" s="2">
        <v>29.71</v>
      </c>
      <c r="S198" s="4">
        <f>VLOOKUP([1]Initial_Data8!C198,[1]Ratings_Numbers!$A$1:$B$21,2,FALSE)</f>
        <v>10</v>
      </c>
      <c r="T198" s="4">
        <f t="shared" si="0"/>
        <v>0</v>
      </c>
      <c r="U198" s="3">
        <v>7825.2525999999998</v>
      </c>
      <c r="V198" s="3" t="s">
        <v>129</v>
      </c>
      <c r="W198" s="4"/>
      <c r="X198" s="4"/>
      <c r="Y198" s="4"/>
      <c r="Z198" s="4"/>
    </row>
    <row r="199" spans="1:26" ht="46.5" customHeight="1" thickBot="1" x14ac:dyDescent="0.4">
      <c r="A199" s="5" t="s">
        <v>128</v>
      </c>
      <c r="B199" s="5" t="s">
        <v>66</v>
      </c>
      <c r="C199" s="5" t="s">
        <v>41</v>
      </c>
      <c r="D199" s="2">
        <v>37802</v>
      </c>
      <c r="E199" s="2">
        <v>1.5</v>
      </c>
      <c r="F199" s="2">
        <v>2.0699999999999998</v>
      </c>
      <c r="G199" s="2">
        <v>1.9</v>
      </c>
      <c r="H199" s="2">
        <v>4.6399999999999997</v>
      </c>
      <c r="I199" s="2">
        <v>1.93</v>
      </c>
      <c r="J199" s="2">
        <v>3</v>
      </c>
      <c r="K199" s="2">
        <v>73</v>
      </c>
      <c r="L199" s="2">
        <v>40.92</v>
      </c>
      <c r="M199" s="2">
        <v>72.790000000000006</v>
      </c>
      <c r="N199" s="2">
        <v>42.03</v>
      </c>
      <c r="O199" s="2">
        <v>29.79</v>
      </c>
      <c r="P199" s="2">
        <v>73.209999999999994</v>
      </c>
      <c r="Q199" s="2">
        <v>42.27</v>
      </c>
      <c r="R199" s="2">
        <v>29.96</v>
      </c>
      <c r="S199" s="4">
        <f>VLOOKUP([1]Initial_Data8!C199,[1]Ratings_Numbers!$A$1:$B$21,2,FALSE)</f>
        <v>13</v>
      </c>
      <c r="T199" s="4">
        <f t="shared" si="0"/>
        <v>3</v>
      </c>
      <c r="U199" s="3">
        <v>6025.7327999999998</v>
      </c>
      <c r="V199" s="3" t="s">
        <v>129</v>
      </c>
      <c r="W199" s="4"/>
      <c r="X199" s="4"/>
      <c r="Y199" s="4"/>
      <c r="Z199" s="4"/>
    </row>
    <row r="200" spans="1:26" ht="46.5" customHeight="1" thickBot="1" x14ac:dyDescent="0.4">
      <c r="A200" s="5" t="s">
        <v>128</v>
      </c>
      <c r="B200" s="5" t="s">
        <v>67</v>
      </c>
      <c r="C200" s="5" t="s">
        <v>41</v>
      </c>
      <c r="D200" s="2">
        <v>37894</v>
      </c>
      <c r="E200" s="2">
        <v>1.97</v>
      </c>
      <c r="F200" s="2">
        <v>2.86</v>
      </c>
      <c r="G200" s="2">
        <v>2.64</v>
      </c>
      <c r="H200" s="2">
        <v>1.85</v>
      </c>
      <c r="I200" s="2">
        <v>-0.14000000000000001</v>
      </c>
      <c r="J200" s="2">
        <v>0.32</v>
      </c>
      <c r="K200" s="2">
        <v>73</v>
      </c>
      <c r="L200" s="2">
        <v>39.119999999999997</v>
      </c>
      <c r="M200" s="2">
        <v>76.48</v>
      </c>
      <c r="N200" s="2">
        <v>43.23</v>
      </c>
      <c r="O200" s="2">
        <v>29.92</v>
      </c>
      <c r="P200" s="2">
        <v>76.92</v>
      </c>
      <c r="Q200" s="2">
        <v>43.48</v>
      </c>
      <c r="R200" s="2">
        <v>30.09</v>
      </c>
      <c r="S200" s="4">
        <f>VLOOKUP([1]Initial_Data8!C200,[1]Ratings_Numbers!$A$1:$B$21,2,FALSE)</f>
        <v>13</v>
      </c>
      <c r="T200" s="4">
        <f t="shared" si="0"/>
        <v>0</v>
      </c>
      <c r="U200" s="3">
        <v>6716.9733999999999</v>
      </c>
      <c r="V200" s="3" t="s">
        <v>129</v>
      </c>
      <c r="W200" s="4"/>
      <c r="X200" s="4"/>
      <c r="Y200" s="4"/>
      <c r="Z200" s="4"/>
    </row>
    <row r="201" spans="1:26" ht="46.5" customHeight="1" thickBot="1" x14ac:dyDescent="0.4">
      <c r="A201" s="5" t="s">
        <v>128</v>
      </c>
      <c r="B201" s="5" t="s">
        <v>72</v>
      </c>
      <c r="C201" s="5" t="s">
        <v>47</v>
      </c>
      <c r="D201" s="2">
        <v>38352</v>
      </c>
      <c r="E201" s="2">
        <v>7.85</v>
      </c>
      <c r="F201" s="2">
        <v>55.45</v>
      </c>
      <c r="G201" s="2">
        <v>45.81</v>
      </c>
      <c r="H201" s="2">
        <v>1.84</v>
      </c>
      <c r="I201" s="2">
        <v>0.79</v>
      </c>
      <c r="J201" s="2">
        <v>0.76</v>
      </c>
      <c r="K201" s="2">
        <v>92</v>
      </c>
      <c r="L201" s="2">
        <v>16.850000000000001</v>
      </c>
      <c r="M201" s="2">
        <v>258.68</v>
      </c>
      <c r="N201" s="2">
        <v>71.64</v>
      </c>
      <c r="O201" s="2">
        <v>43.6</v>
      </c>
      <c r="P201" s="2">
        <v>261.08999999999997</v>
      </c>
      <c r="Q201" s="2">
        <v>72.31</v>
      </c>
      <c r="R201" s="2">
        <v>44</v>
      </c>
      <c r="S201" s="4">
        <f>VLOOKUP([1]Initial_Data8!C201,[1]Ratings_Numbers!$A$1:$B$21,2,FALSE)</f>
        <v>16</v>
      </c>
      <c r="T201" s="4">
        <f t="shared" si="0"/>
        <v>3</v>
      </c>
      <c r="U201" s="3">
        <v>5130.2512999999999</v>
      </c>
      <c r="V201" s="3" t="s">
        <v>129</v>
      </c>
      <c r="W201" s="4"/>
      <c r="X201" s="4"/>
      <c r="Y201" s="4"/>
      <c r="Z201" s="4"/>
    </row>
    <row r="202" spans="1:26" ht="46.5" customHeight="1" thickBot="1" x14ac:dyDescent="0.4">
      <c r="A202" s="5" t="s">
        <v>128</v>
      </c>
      <c r="B202" s="5" t="s">
        <v>73</v>
      </c>
      <c r="C202" s="5" t="s">
        <v>47</v>
      </c>
      <c r="D202" s="2">
        <v>38442</v>
      </c>
      <c r="E202" s="2">
        <v>7.14</v>
      </c>
      <c r="F202" s="2">
        <v>81.37</v>
      </c>
      <c r="G202" s="2">
        <v>54.1</v>
      </c>
      <c r="H202" s="2">
        <v>2.2400000000000002</v>
      </c>
      <c r="I202" s="2">
        <v>1.29</v>
      </c>
      <c r="J202" s="2">
        <v>1.29</v>
      </c>
      <c r="K202" s="2">
        <v>101</v>
      </c>
      <c r="L202" s="2">
        <v>17.2</v>
      </c>
      <c r="M202" s="2">
        <v>272.17</v>
      </c>
      <c r="N202" s="2">
        <v>72.92</v>
      </c>
      <c r="O202" s="2">
        <v>46.81</v>
      </c>
      <c r="P202" s="2">
        <v>273.25</v>
      </c>
      <c r="Q202" s="2">
        <v>73.209999999999994</v>
      </c>
      <c r="R202" s="2">
        <v>47</v>
      </c>
      <c r="S202" s="4">
        <f>VLOOKUP([1]Initial_Data8!C202,[1]Ratings_Numbers!$A$1:$B$21,2,FALSE)</f>
        <v>16</v>
      </c>
      <c r="T202" s="4">
        <f t="shared" si="0"/>
        <v>0</v>
      </c>
      <c r="U202" s="3">
        <v>5402.5429000000004</v>
      </c>
      <c r="V202" s="3" t="s">
        <v>129</v>
      </c>
      <c r="W202" s="4"/>
      <c r="X202" s="4"/>
      <c r="Y202" s="4"/>
      <c r="Z202" s="4"/>
    </row>
    <row r="203" spans="1:26" ht="46.5" customHeight="1" thickBot="1" x14ac:dyDescent="0.4">
      <c r="A203" s="5" t="s">
        <v>128</v>
      </c>
      <c r="B203" s="5" t="s">
        <v>122</v>
      </c>
      <c r="C203" s="5" t="s">
        <v>47</v>
      </c>
      <c r="D203" s="2">
        <v>38533</v>
      </c>
      <c r="E203" s="2">
        <v>4.7300000000000004</v>
      </c>
      <c r="F203" s="2">
        <v>15.7</v>
      </c>
      <c r="G203" s="2">
        <v>10.25</v>
      </c>
      <c r="H203" s="2">
        <v>1.35</v>
      </c>
      <c r="I203" s="2">
        <v>-0.5</v>
      </c>
      <c r="J203" s="2">
        <v>0.73</v>
      </c>
      <c r="K203" s="2">
        <v>102</v>
      </c>
      <c r="L203" s="2">
        <v>17.11</v>
      </c>
      <c r="M203" s="2">
        <v>272.58999999999997</v>
      </c>
      <c r="N203" s="2">
        <v>72.94</v>
      </c>
      <c r="O203" s="2">
        <v>46.63</v>
      </c>
      <c r="P203" s="2">
        <v>273.73</v>
      </c>
      <c r="Q203" s="2">
        <v>73.239999999999995</v>
      </c>
      <c r="R203" s="2">
        <v>46.83</v>
      </c>
      <c r="S203" s="4">
        <f>VLOOKUP([1]Initial_Data8!C203,[1]Ratings_Numbers!$A$1:$B$21,2,FALSE)</f>
        <v>16</v>
      </c>
      <c r="T203" s="4">
        <f t="shared" si="0"/>
        <v>0</v>
      </c>
      <c r="U203" s="3">
        <v>5739.9970000000003</v>
      </c>
      <c r="V203" s="3" t="s">
        <v>129</v>
      </c>
      <c r="W203" s="4"/>
      <c r="X203" s="4"/>
      <c r="Y203" s="4"/>
      <c r="Z203" s="4"/>
    </row>
    <row r="204" spans="1:26" ht="46.5" customHeight="1" thickBot="1" x14ac:dyDescent="0.4">
      <c r="A204" s="5" t="s">
        <v>128</v>
      </c>
      <c r="B204" s="5" t="s">
        <v>123</v>
      </c>
      <c r="C204" s="5" t="s">
        <v>47</v>
      </c>
      <c r="D204" s="2">
        <v>38625</v>
      </c>
      <c r="E204" s="2">
        <v>5.16</v>
      </c>
      <c r="F204" s="2">
        <v>17.149999999999999</v>
      </c>
      <c r="G204" s="2">
        <v>11.64</v>
      </c>
      <c r="H204" s="2">
        <v>0.97</v>
      </c>
      <c r="I204" s="2">
        <v>0.23</v>
      </c>
      <c r="J204" s="2">
        <v>0.06</v>
      </c>
      <c r="K204" s="2">
        <v>101</v>
      </c>
      <c r="L204" s="2">
        <v>13.68</v>
      </c>
      <c r="M204" s="2">
        <v>350.92</v>
      </c>
      <c r="N204" s="2">
        <v>77.569999999999993</v>
      </c>
      <c r="O204" s="2">
        <v>47.99</v>
      </c>
      <c r="P204" s="2">
        <v>352.38</v>
      </c>
      <c r="Q204" s="2">
        <v>77.89</v>
      </c>
      <c r="R204" s="2">
        <v>48.19</v>
      </c>
      <c r="S204" s="4">
        <f>VLOOKUP([1]Initial_Data8!C204,[1]Ratings_Numbers!$A$1:$B$21,2,FALSE)</f>
        <v>16</v>
      </c>
      <c r="T204" s="4">
        <f t="shared" si="0"/>
        <v>0</v>
      </c>
      <c r="U204" s="3">
        <v>5271.4294</v>
      </c>
      <c r="V204" s="3" t="s">
        <v>129</v>
      </c>
      <c r="W204" s="4"/>
      <c r="X204" s="4"/>
      <c r="Y204" s="4"/>
      <c r="Z204" s="4"/>
    </row>
    <row r="205" spans="1:26" ht="46.5" customHeight="1" thickBot="1" x14ac:dyDescent="0.4">
      <c r="A205" s="5" t="s">
        <v>128</v>
      </c>
      <c r="B205" s="5" t="s">
        <v>124</v>
      </c>
      <c r="C205" s="5" t="s">
        <v>47</v>
      </c>
      <c r="D205" s="2">
        <v>38717</v>
      </c>
      <c r="E205" s="2">
        <v>5.85</v>
      </c>
      <c r="F205" s="2">
        <v>18.98</v>
      </c>
      <c r="G205" s="2">
        <v>13.54</v>
      </c>
      <c r="H205" s="2">
        <v>1.23</v>
      </c>
      <c r="I205" s="2">
        <v>-0.45</v>
      </c>
      <c r="J205" s="2">
        <v>0.43</v>
      </c>
      <c r="K205" s="2">
        <v>100</v>
      </c>
      <c r="L205" s="2">
        <v>10.41</v>
      </c>
      <c r="M205" s="2">
        <v>468.56</v>
      </c>
      <c r="N205" s="2">
        <v>82.14</v>
      </c>
      <c r="O205" s="2">
        <v>48.76</v>
      </c>
      <c r="P205" s="2">
        <v>470.42</v>
      </c>
      <c r="Q205" s="2">
        <v>82.47</v>
      </c>
      <c r="R205" s="2">
        <v>48.95</v>
      </c>
      <c r="S205" s="4">
        <f>VLOOKUP([1]Initial_Data8!C205,[1]Ratings_Numbers!$A$1:$B$21,2,FALSE)</f>
        <v>16</v>
      </c>
      <c r="T205" s="4">
        <f t="shared" si="0"/>
        <v>0</v>
      </c>
      <c r="U205" s="3">
        <v>3597.9785999999999</v>
      </c>
      <c r="V205" s="3" t="s">
        <v>129</v>
      </c>
      <c r="W205" s="4"/>
      <c r="X205" s="4"/>
      <c r="Y205" s="4"/>
      <c r="Z205" s="4"/>
    </row>
    <row r="206" spans="1:26" ht="46.5" customHeight="1" thickBot="1" x14ac:dyDescent="0.4">
      <c r="A206" s="5" t="s">
        <v>128</v>
      </c>
      <c r="B206" s="5" t="s">
        <v>125</v>
      </c>
      <c r="C206" s="5" t="s">
        <v>47</v>
      </c>
      <c r="D206" s="2">
        <v>38807</v>
      </c>
      <c r="E206" s="2">
        <v>6.54</v>
      </c>
      <c r="F206" s="2">
        <v>18.62</v>
      </c>
      <c r="G206" s="2">
        <v>14.8</v>
      </c>
      <c r="H206" s="2">
        <v>2.21</v>
      </c>
      <c r="I206" s="2">
        <v>1.07</v>
      </c>
      <c r="J206" s="2">
        <v>1.32</v>
      </c>
      <c r="K206" s="2">
        <v>102</v>
      </c>
      <c r="L206" s="2">
        <v>11.77</v>
      </c>
      <c r="M206" s="2">
        <v>435.4</v>
      </c>
      <c r="N206" s="2">
        <v>81.06</v>
      </c>
      <c r="O206" s="2">
        <v>51.25</v>
      </c>
      <c r="P206" s="2">
        <v>437.12</v>
      </c>
      <c r="Q206" s="2">
        <v>81.38</v>
      </c>
      <c r="R206" s="2">
        <v>51.45</v>
      </c>
      <c r="S206" s="4">
        <f>VLOOKUP([1]Initial_Data8!C206,[1]Ratings_Numbers!$A$1:$B$21,2,FALSE)</f>
        <v>16</v>
      </c>
      <c r="T206" s="4">
        <f t="shared" si="0"/>
        <v>0</v>
      </c>
      <c r="U206" s="3">
        <v>3471.98</v>
      </c>
      <c r="V206" s="3" t="s">
        <v>129</v>
      </c>
      <c r="W206" s="4"/>
      <c r="X206" s="4"/>
      <c r="Y206" s="4"/>
      <c r="Z206" s="4"/>
    </row>
    <row r="207" spans="1:26" ht="46.5" customHeight="1" thickBot="1" x14ac:dyDescent="0.4">
      <c r="A207" s="5" t="s">
        <v>128</v>
      </c>
      <c r="B207" s="5" t="s">
        <v>74</v>
      </c>
      <c r="C207" s="5" t="s">
        <v>47</v>
      </c>
      <c r="D207" s="2">
        <v>38898</v>
      </c>
      <c r="E207" s="2">
        <v>6.53</v>
      </c>
      <c r="F207" s="2">
        <v>15.45</v>
      </c>
      <c r="G207" s="2">
        <v>13.59</v>
      </c>
      <c r="H207" s="2">
        <v>1.99</v>
      </c>
      <c r="I207" s="2">
        <v>0.77</v>
      </c>
      <c r="J207" s="2">
        <v>1.26</v>
      </c>
      <c r="K207" s="2">
        <v>101</v>
      </c>
      <c r="L207" s="2">
        <v>7.68</v>
      </c>
      <c r="M207" s="2">
        <v>677.09</v>
      </c>
      <c r="N207" s="2">
        <v>86.83</v>
      </c>
      <c r="O207" s="2">
        <v>52.03</v>
      </c>
      <c r="P207" s="2">
        <v>679.77</v>
      </c>
      <c r="Q207" s="2">
        <v>87.18</v>
      </c>
      <c r="R207" s="2">
        <v>52.24</v>
      </c>
      <c r="S207" s="4">
        <f>VLOOKUP([1]Initial_Data8!C207,[1]Ratings_Numbers!$A$1:$B$21,2,FALSE)</f>
        <v>16</v>
      </c>
      <c r="T207" s="4">
        <f t="shared" si="0"/>
        <v>0</v>
      </c>
      <c r="U207" s="3">
        <v>3285.1649000000002</v>
      </c>
      <c r="V207" s="3" t="s">
        <v>129</v>
      </c>
      <c r="W207" s="4"/>
      <c r="X207" s="4"/>
      <c r="Y207" s="4"/>
      <c r="Z207" s="4"/>
    </row>
    <row r="208" spans="1:26" ht="46.5" customHeight="1" thickBot="1" x14ac:dyDescent="0.4">
      <c r="A208" s="5" t="s">
        <v>128</v>
      </c>
      <c r="B208" s="5" t="s">
        <v>75</v>
      </c>
      <c r="C208" s="5" t="s">
        <v>49</v>
      </c>
      <c r="D208" s="2">
        <v>38990</v>
      </c>
      <c r="E208" s="2">
        <v>6.01</v>
      </c>
      <c r="F208" s="2">
        <v>14.23</v>
      </c>
      <c r="G208" s="2">
        <v>11.79</v>
      </c>
      <c r="H208" s="2">
        <v>1.08</v>
      </c>
      <c r="I208" s="2">
        <v>0.08</v>
      </c>
      <c r="J208" s="2">
        <v>0.31</v>
      </c>
      <c r="K208" s="2">
        <v>104</v>
      </c>
      <c r="L208" s="2">
        <v>6.98</v>
      </c>
      <c r="M208" s="2">
        <v>754.2</v>
      </c>
      <c r="N208" s="2">
        <v>87.68</v>
      </c>
      <c r="O208" s="2">
        <v>52.63</v>
      </c>
      <c r="P208" s="2">
        <v>760.22</v>
      </c>
      <c r="Q208" s="2">
        <v>88.38</v>
      </c>
      <c r="R208" s="2">
        <v>53.05</v>
      </c>
      <c r="S208" s="4">
        <f>VLOOKUP([1]Initial_Data8!C208,[1]Ratings_Numbers!$A$1:$B$21,2,FALSE)</f>
        <v>17</v>
      </c>
      <c r="T208" s="4">
        <f t="shared" si="0"/>
        <v>1</v>
      </c>
      <c r="U208" s="3">
        <v>3836.5203999999999</v>
      </c>
      <c r="V208" s="3" t="s">
        <v>129</v>
      </c>
      <c r="W208" s="4"/>
      <c r="X208" s="4"/>
      <c r="Y208" s="4"/>
      <c r="Z208" s="4"/>
    </row>
    <row r="209" spans="1:26" ht="46.5" customHeight="1" thickBot="1" x14ac:dyDescent="0.4">
      <c r="A209" s="5" t="s">
        <v>128</v>
      </c>
      <c r="B209" s="5" t="s">
        <v>76</v>
      </c>
      <c r="C209" s="5" t="s">
        <v>49</v>
      </c>
      <c r="D209" s="2">
        <v>39082</v>
      </c>
      <c r="E209" s="2">
        <v>5.73</v>
      </c>
      <c r="F209" s="2">
        <v>13.51</v>
      </c>
      <c r="G209" s="2">
        <v>11.18</v>
      </c>
      <c r="H209" s="2">
        <v>1.5</v>
      </c>
      <c r="I209" s="2">
        <v>-1.61</v>
      </c>
      <c r="J209" s="2">
        <v>0.59</v>
      </c>
      <c r="K209" s="2">
        <v>102</v>
      </c>
      <c r="L209" s="2">
        <v>3.09</v>
      </c>
      <c r="M209" s="2">
        <v>1803.03</v>
      </c>
      <c r="N209" s="2">
        <v>94.33</v>
      </c>
      <c r="O209" s="2">
        <v>55.74</v>
      </c>
      <c r="P209" s="2">
        <v>1811.36</v>
      </c>
      <c r="Q209" s="2">
        <v>94.77</v>
      </c>
      <c r="R209" s="2">
        <v>56</v>
      </c>
      <c r="S209" s="4">
        <f>VLOOKUP([1]Initial_Data8!C209,[1]Ratings_Numbers!$A$1:$B$21,2,FALSE)</f>
        <v>17</v>
      </c>
      <c r="T209" s="4">
        <f t="shared" si="0"/>
        <v>0</v>
      </c>
      <c r="U209" s="3">
        <v>3286.9474</v>
      </c>
      <c r="V209" s="3" t="s">
        <v>129</v>
      </c>
      <c r="W209" s="4"/>
      <c r="X209" s="4"/>
      <c r="Y209" s="4"/>
      <c r="Z209" s="4"/>
    </row>
    <row r="210" spans="1:26" ht="46.5" customHeight="1" thickBot="1" x14ac:dyDescent="0.4">
      <c r="A210" s="5" t="s">
        <v>128</v>
      </c>
      <c r="B210" s="5" t="s">
        <v>77</v>
      </c>
      <c r="C210" s="5" t="s">
        <v>49</v>
      </c>
      <c r="D210" s="2">
        <v>39172</v>
      </c>
      <c r="E210" s="2">
        <v>6.31</v>
      </c>
      <c r="F210" s="2">
        <v>14.77</v>
      </c>
      <c r="G210" s="2">
        <v>12.85</v>
      </c>
      <c r="H210" s="2">
        <v>1.85</v>
      </c>
      <c r="I210" s="2">
        <v>0.9</v>
      </c>
      <c r="J210" s="2">
        <v>1</v>
      </c>
      <c r="K210" s="2">
        <v>105</v>
      </c>
      <c r="L210" s="2">
        <v>2.02</v>
      </c>
      <c r="M210" s="2">
        <v>2851.5</v>
      </c>
      <c r="N210" s="2">
        <v>96.18</v>
      </c>
      <c r="O210" s="2">
        <v>57.55</v>
      </c>
      <c r="P210" s="2">
        <v>2864.67</v>
      </c>
      <c r="Q210" s="2">
        <v>96.63</v>
      </c>
      <c r="R210" s="2">
        <v>57.81</v>
      </c>
      <c r="S210" s="4">
        <f>VLOOKUP([1]Initial_Data8!C210,[1]Ratings_Numbers!$A$1:$B$21,2,FALSE)</f>
        <v>17</v>
      </c>
      <c r="T210" s="4">
        <f t="shared" si="0"/>
        <v>0</v>
      </c>
      <c r="U210" s="3">
        <v>3041.4863999999998</v>
      </c>
      <c r="V210" s="3" t="s">
        <v>129</v>
      </c>
      <c r="W210" s="4"/>
      <c r="X210" s="4"/>
      <c r="Y210" s="4"/>
      <c r="Z210" s="4"/>
    </row>
    <row r="211" spans="1:26" ht="46.5" customHeight="1" thickBot="1" x14ac:dyDescent="0.4">
      <c r="A211" s="5" t="s">
        <v>128</v>
      </c>
      <c r="B211" s="5" t="s">
        <v>78</v>
      </c>
      <c r="C211" s="5" t="s">
        <v>49</v>
      </c>
      <c r="D211" s="2">
        <v>39263</v>
      </c>
      <c r="E211" s="2">
        <v>6.66</v>
      </c>
      <c r="F211" s="2">
        <v>17.86</v>
      </c>
      <c r="G211" s="2">
        <v>15.19</v>
      </c>
      <c r="H211" s="2">
        <v>1.45</v>
      </c>
      <c r="I211" s="2">
        <v>0.08</v>
      </c>
      <c r="J211" s="2">
        <v>0.68</v>
      </c>
      <c r="K211" s="2">
        <v>105</v>
      </c>
      <c r="L211" s="2">
        <v>1.81</v>
      </c>
      <c r="M211" s="2">
        <v>3197.32</v>
      </c>
      <c r="N211" s="2">
        <v>96.53</v>
      </c>
      <c r="O211" s="2">
        <v>57.72</v>
      </c>
      <c r="P211" s="2">
        <v>3212.08</v>
      </c>
      <c r="Q211" s="2">
        <v>96.98</v>
      </c>
      <c r="R211" s="2">
        <v>57.99</v>
      </c>
      <c r="S211" s="4">
        <f>VLOOKUP([1]Initial_Data8!C211,[1]Ratings_Numbers!$A$1:$B$21,2,FALSE)</f>
        <v>17</v>
      </c>
      <c r="T211" s="4">
        <f t="shared" si="0"/>
        <v>0</v>
      </c>
      <c r="U211" s="3">
        <v>3082.1073999999999</v>
      </c>
      <c r="V211" s="3" t="s">
        <v>129</v>
      </c>
      <c r="W211" s="4"/>
      <c r="X211" s="4"/>
      <c r="Y211" s="4"/>
      <c r="Z211" s="4"/>
    </row>
    <row r="212" spans="1:26" ht="46.5" customHeight="1" thickBot="1" x14ac:dyDescent="0.4">
      <c r="A212" s="5" t="s">
        <v>128</v>
      </c>
      <c r="B212" s="5" t="s">
        <v>79</v>
      </c>
      <c r="C212" s="5" t="s">
        <v>49</v>
      </c>
      <c r="D212" s="2">
        <v>39355</v>
      </c>
      <c r="E212" s="2">
        <v>6.16</v>
      </c>
      <c r="F212" s="2">
        <v>15.09</v>
      </c>
      <c r="G212" s="2">
        <v>12.91</v>
      </c>
      <c r="H212" s="2">
        <v>1.55</v>
      </c>
      <c r="I212" s="2">
        <v>0</v>
      </c>
      <c r="J212" s="2">
        <v>0.76</v>
      </c>
      <c r="K212" s="2">
        <v>105</v>
      </c>
      <c r="L212" s="2">
        <v>1.23</v>
      </c>
      <c r="M212" s="2">
        <v>4718.8100000000004</v>
      </c>
      <c r="N212" s="2">
        <v>97.9</v>
      </c>
      <c r="O212" s="2">
        <v>57.87</v>
      </c>
      <c r="P212" s="2">
        <v>4719.8</v>
      </c>
      <c r="Q212" s="2">
        <v>97.93</v>
      </c>
      <c r="R212" s="2">
        <v>57.89</v>
      </c>
      <c r="S212" s="4">
        <f>VLOOKUP([1]Initial_Data8!C212,[1]Ratings_Numbers!$A$1:$B$21,2,FALSE)</f>
        <v>17</v>
      </c>
      <c r="T212" s="4">
        <f t="shared" si="0"/>
        <v>0</v>
      </c>
      <c r="U212" s="3">
        <v>1592.9525000000001</v>
      </c>
      <c r="V212" s="3" t="s">
        <v>129</v>
      </c>
      <c r="W212" s="4"/>
      <c r="X212" s="4"/>
      <c r="Y212" s="4"/>
      <c r="Z212" s="4"/>
    </row>
    <row r="213" spans="1:26" ht="46.5" customHeight="1" thickBot="1" x14ac:dyDescent="0.4">
      <c r="A213" s="5" t="s">
        <v>128</v>
      </c>
      <c r="B213" s="5" t="s">
        <v>105</v>
      </c>
      <c r="C213" s="5" t="s">
        <v>49</v>
      </c>
      <c r="D213" s="2">
        <v>39447</v>
      </c>
      <c r="E213" s="2">
        <v>6.21</v>
      </c>
      <c r="F213" s="2">
        <v>14.59</v>
      </c>
      <c r="G213" s="2">
        <v>12.78</v>
      </c>
      <c r="H213" s="2">
        <v>1.58</v>
      </c>
      <c r="I213" s="2">
        <v>-1.05</v>
      </c>
      <c r="J213" s="2">
        <v>0.68</v>
      </c>
      <c r="K213" s="2">
        <v>104</v>
      </c>
      <c r="L213" s="2">
        <v>0.64</v>
      </c>
      <c r="M213" s="2">
        <v>8835.19</v>
      </c>
      <c r="N213" s="2">
        <v>98.86</v>
      </c>
      <c r="O213" s="2">
        <v>56.84</v>
      </c>
      <c r="P213" s="2">
        <v>8837.0400000000009</v>
      </c>
      <c r="Q213" s="2">
        <v>98.88</v>
      </c>
      <c r="R213" s="2">
        <v>56.86</v>
      </c>
      <c r="S213" s="4">
        <f>VLOOKUP([1]Initial_Data8!C213,[1]Ratings_Numbers!$A$1:$B$21,2,FALSE)</f>
        <v>17</v>
      </c>
      <c r="T213" s="4">
        <f t="shared" si="0"/>
        <v>0</v>
      </c>
      <c r="U213" s="3">
        <v>2409.8453</v>
      </c>
      <c r="V213" s="3" t="s">
        <v>129</v>
      </c>
      <c r="W213" s="4"/>
      <c r="X213" s="4"/>
      <c r="Y213" s="4"/>
      <c r="Z213" s="4"/>
    </row>
    <row r="214" spans="1:26" ht="46.5" customHeight="1" thickBot="1" x14ac:dyDescent="0.4">
      <c r="A214" s="5" t="s">
        <v>128</v>
      </c>
      <c r="B214" s="5" t="s">
        <v>106</v>
      </c>
      <c r="C214" s="5" t="s">
        <v>49</v>
      </c>
      <c r="D214" s="2">
        <v>39538</v>
      </c>
      <c r="E214" s="2">
        <v>6.46</v>
      </c>
      <c r="F214" s="2">
        <v>13.76</v>
      </c>
      <c r="G214" s="2">
        <v>12.92</v>
      </c>
      <c r="H214" s="2">
        <v>2.0699999999999998</v>
      </c>
      <c r="I214" s="2">
        <v>0.54</v>
      </c>
      <c r="J214" s="2">
        <v>1.2</v>
      </c>
      <c r="K214" s="2">
        <v>104</v>
      </c>
      <c r="L214" s="2">
        <v>0.39</v>
      </c>
      <c r="M214" s="2">
        <v>14915.63</v>
      </c>
      <c r="N214" s="2">
        <v>99.29</v>
      </c>
      <c r="O214" s="2">
        <v>58.39</v>
      </c>
      <c r="P214" s="2">
        <v>14921.88</v>
      </c>
      <c r="Q214" s="2">
        <v>99.33</v>
      </c>
      <c r="R214" s="2">
        <v>58.42</v>
      </c>
      <c r="S214" s="4">
        <f>VLOOKUP([1]Initial_Data8!C214,[1]Ratings_Numbers!$A$1:$B$21,2,FALSE)</f>
        <v>17</v>
      </c>
      <c r="T214" s="4">
        <f t="shared" si="0"/>
        <v>0</v>
      </c>
      <c r="U214" s="3">
        <v>2695.0203000000001</v>
      </c>
      <c r="V214" s="3" t="s">
        <v>129</v>
      </c>
      <c r="W214" s="4"/>
      <c r="X214" s="4"/>
      <c r="Y214" s="4"/>
      <c r="Z214" s="4"/>
    </row>
    <row r="215" spans="1:26" ht="46.5" customHeight="1" thickBot="1" x14ac:dyDescent="0.4">
      <c r="A215" s="5" t="s">
        <v>128</v>
      </c>
      <c r="B215" s="5" t="s">
        <v>107</v>
      </c>
      <c r="C215" s="5" t="s">
        <v>49</v>
      </c>
      <c r="D215" s="2">
        <v>39629</v>
      </c>
      <c r="E215" s="2">
        <v>6.23</v>
      </c>
      <c r="F215" s="2">
        <v>13.81</v>
      </c>
      <c r="G215" s="2">
        <v>12.77</v>
      </c>
      <c r="H215" s="2">
        <v>1.64</v>
      </c>
      <c r="I215" s="2">
        <v>0.36</v>
      </c>
      <c r="J215" s="2">
        <v>0.69</v>
      </c>
      <c r="K215" s="2">
        <v>102</v>
      </c>
      <c r="L215" s="2">
        <v>0.35</v>
      </c>
      <c r="M215" s="2">
        <v>16465.52</v>
      </c>
      <c r="N215" s="2">
        <v>99.35</v>
      </c>
      <c r="O215" s="2">
        <v>57.93</v>
      </c>
      <c r="P215" s="2">
        <v>16472.41</v>
      </c>
      <c r="Q215" s="2">
        <v>99.4</v>
      </c>
      <c r="R215" s="2">
        <v>57.95</v>
      </c>
      <c r="S215" s="4">
        <f>VLOOKUP([1]Initial_Data8!C215,[1]Ratings_Numbers!$A$1:$B$21,2,FALSE)</f>
        <v>17</v>
      </c>
      <c r="T215" s="4">
        <f t="shared" si="0"/>
        <v>0</v>
      </c>
      <c r="U215" s="3">
        <v>2649.2455</v>
      </c>
      <c r="V215" s="3" t="s">
        <v>129</v>
      </c>
      <c r="W215" s="4"/>
      <c r="X215" s="4"/>
      <c r="Y215" s="4"/>
      <c r="Z215" s="4"/>
    </row>
    <row r="216" spans="1:26" ht="46.5" customHeight="1" thickBot="1" x14ac:dyDescent="0.4">
      <c r="A216" s="5" t="s">
        <v>128</v>
      </c>
      <c r="B216" s="5" t="s">
        <v>108</v>
      </c>
      <c r="C216" s="5" t="s">
        <v>49</v>
      </c>
      <c r="D216" s="2">
        <v>39721</v>
      </c>
      <c r="E216" s="2">
        <v>6.01</v>
      </c>
      <c r="F216" s="2">
        <v>14.39</v>
      </c>
      <c r="G216" s="2">
        <v>12.71</v>
      </c>
      <c r="H216" s="2">
        <v>1.47</v>
      </c>
      <c r="I216" s="2">
        <v>0.45</v>
      </c>
      <c r="J216" s="2">
        <v>0.62</v>
      </c>
      <c r="K216" s="2">
        <v>106</v>
      </c>
      <c r="L216" s="2">
        <v>1.64</v>
      </c>
      <c r="M216" s="2">
        <v>3512.5</v>
      </c>
      <c r="N216" s="2">
        <v>97.19</v>
      </c>
      <c r="O216" s="2">
        <v>57.6</v>
      </c>
      <c r="P216" s="2">
        <v>3513.97</v>
      </c>
      <c r="Q216" s="2">
        <v>97.23</v>
      </c>
      <c r="R216" s="2">
        <v>57.62</v>
      </c>
      <c r="S216" s="4">
        <f>VLOOKUP([1]Initial_Data8!C216,[1]Ratings_Numbers!$A$1:$B$21,2,FALSE)</f>
        <v>17</v>
      </c>
      <c r="T216" s="4">
        <f t="shared" si="0"/>
        <v>0</v>
      </c>
      <c r="U216" s="3">
        <v>2647.2833999999998</v>
      </c>
      <c r="V216" s="3" t="s">
        <v>129</v>
      </c>
      <c r="W216" s="4"/>
      <c r="X216" s="4"/>
      <c r="Y216" s="4"/>
      <c r="Z216" s="4"/>
    </row>
    <row r="217" spans="1:26" ht="46.5" customHeight="1" thickBot="1" x14ac:dyDescent="0.4">
      <c r="A217" s="5" t="s">
        <v>128</v>
      </c>
      <c r="B217" s="5" t="s">
        <v>80</v>
      </c>
      <c r="C217" s="5" t="s">
        <v>49</v>
      </c>
      <c r="D217" s="2">
        <v>39813</v>
      </c>
      <c r="E217" s="2">
        <v>5.74</v>
      </c>
      <c r="F217" s="2">
        <v>12.88</v>
      </c>
      <c r="G217" s="2">
        <v>11.47</v>
      </c>
      <c r="H217" s="2">
        <v>1.92</v>
      </c>
      <c r="I217" s="2">
        <v>0.7</v>
      </c>
      <c r="J217" s="2">
        <v>1.04</v>
      </c>
      <c r="K217" s="2">
        <v>106</v>
      </c>
      <c r="L217" s="2">
        <v>1.26</v>
      </c>
      <c r="M217" s="2">
        <v>3250.34</v>
      </c>
      <c r="N217" s="2">
        <v>96.98</v>
      </c>
      <c r="O217" s="2">
        <v>58.45</v>
      </c>
      <c r="P217" s="2">
        <v>3251.7</v>
      </c>
      <c r="Q217" s="2">
        <v>97.02</v>
      </c>
      <c r="R217" s="2">
        <v>58.48</v>
      </c>
      <c r="S217" s="4">
        <f>VLOOKUP([1]Initial_Data8!C217,[1]Ratings_Numbers!$A$1:$B$21,2,FALSE)</f>
        <v>17</v>
      </c>
      <c r="T217" s="4">
        <f t="shared" si="0"/>
        <v>0</v>
      </c>
      <c r="U217" s="3">
        <v>548.74890000000005</v>
      </c>
      <c r="V217" s="3" t="s">
        <v>129</v>
      </c>
      <c r="W217" s="4"/>
      <c r="X217" s="4"/>
      <c r="Y217" s="4"/>
      <c r="Z217" s="4"/>
    </row>
    <row r="218" spans="1:26" ht="46.5" customHeight="1" thickBot="1" x14ac:dyDescent="0.4">
      <c r="A218" s="5" t="s">
        <v>128</v>
      </c>
      <c r="B218" s="5" t="s">
        <v>81</v>
      </c>
      <c r="C218" s="5" t="s">
        <v>49</v>
      </c>
      <c r="D218" s="2">
        <v>39903</v>
      </c>
      <c r="E218" s="2">
        <v>4.9800000000000004</v>
      </c>
      <c r="F218" s="2">
        <v>11</v>
      </c>
      <c r="G218" s="2">
        <v>9.44</v>
      </c>
      <c r="H218" s="2">
        <v>2.4700000000000002</v>
      </c>
      <c r="I218" s="2">
        <v>1.55</v>
      </c>
      <c r="J218" s="2">
        <v>1.6</v>
      </c>
      <c r="K218" s="2">
        <v>110</v>
      </c>
      <c r="L218" s="2">
        <v>3.6</v>
      </c>
      <c r="M218" s="2">
        <v>1372.49</v>
      </c>
      <c r="N218" s="2">
        <v>93.17</v>
      </c>
      <c r="O218" s="2">
        <v>57.33</v>
      </c>
      <c r="P218" s="2">
        <v>1373.08</v>
      </c>
      <c r="Q218" s="2">
        <v>93.21</v>
      </c>
      <c r="R218" s="2">
        <v>57.35</v>
      </c>
      <c r="S218" s="4">
        <f>VLOOKUP([1]Initial_Data8!C218,[1]Ratings_Numbers!$A$1:$B$21,2,FALSE)</f>
        <v>17</v>
      </c>
      <c r="T218" s="4">
        <f t="shared" si="0"/>
        <v>0</v>
      </c>
      <c r="U218" s="3">
        <v>556.71879999999999</v>
      </c>
      <c r="V218" s="3" t="s">
        <v>129</v>
      </c>
      <c r="W218" s="4"/>
      <c r="X218" s="4"/>
      <c r="Y218" s="4"/>
      <c r="Z218" s="4"/>
    </row>
    <row r="219" spans="1:26" ht="46.5" customHeight="1" thickBot="1" x14ac:dyDescent="0.4">
      <c r="A219" s="5" t="s">
        <v>128</v>
      </c>
      <c r="B219" s="5" t="s">
        <v>82</v>
      </c>
      <c r="C219" s="5" t="s">
        <v>50</v>
      </c>
      <c r="D219" s="2">
        <v>39994</v>
      </c>
      <c r="E219" s="2">
        <v>4.45</v>
      </c>
      <c r="F219" s="2">
        <v>9.44</v>
      </c>
      <c r="G219" s="2">
        <v>7.88</v>
      </c>
      <c r="H219" s="2">
        <v>1.96</v>
      </c>
      <c r="I219" s="2">
        <v>1.24</v>
      </c>
      <c r="J219" s="2">
        <v>1.1499999999999999</v>
      </c>
      <c r="K219" s="2">
        <v>120</v>
      </c>
      <c r="L219" s="2">
        <v>3.61</v>
      </c>
      <c r="M219" s="2">
        <v>1388.59</v>
      </c>
      <c r="N219" s="2">
        <v>93.24</v>
      </c>
      <c r="O219" s="2">
        <v>58.32</v>
      </c>
      <c r="P219" s="2">
        <v>1389.19</v>
      </c>
      <c r="Q219" s="2">
        <v>93.28</v>
      </c>
      <c r="R219" s="2">
        <v>58.35</v>
      </c>
      <c r="S219" s="4">
        <f>VLOOKUP([1]Initial_Data8!C219,[1]Ratings_Numbers!$A$1:$B$21,2,FALSE)</f>
        <v>18</v>
      </c>
      <c r="T219" s="4">
        <f t="shared" si="0"/>
        <v>1</v>
      </c>
      <c r="U219" s="3">
        <v>1355.9011</v>
      </c>
      <c r="V219" s="3" t="s">
        <v>129</v>
      </c>
      <c r="W219" s="4"/>
      <c r="X219" s="4"/>
      <c r="Y219" s="4"/>
      <c r="Z219" s="4"/>
    </row>
    <row r="220" spans="1:26" ht="46.5" customHeight="1" thickBot="1" x14ac:dyDescent="0.4">
      <c r="A220" s="5" t="s">
        <v>128</v>
      </c>
      <c r="B220" s="5" t="s">
        <v>83</v>
      </c>
      <c r="C220" s="5" t="s">
        <v>50</v>
      </c>
      <c r="D220" s="2">
        <v>40086</v>
      </c>
      <c r="E220" s="2">
        <v>3.74</v>
      </c>
      <c r="F220" s="2">
        <v>7.66</v>
      </c>
      <c r="G220" s="2">
        <v>6.32</v>
      </c>
      <c r="H220" s="2">
        <v>2.0499999999999998</v>
      </c>
      <c r="I220" s="2">
        <v>1.24</v>
      </c>
      <c r="J220" s="2">
        <v>1.19</v>
      </c>
      <c r="K220" s="2">
        <v>112</v>
      </c>
      <c r="L220" s="2">
        <v>3.71</v>
      </c>
      <c r="M220" s="2">
        <v>634.03</v>
      </c>
      <c r="N220" s="2">
        <v>86.34</v>
      </c>
      <c r="O220" s="2">
        <v>54.18</v>
      </c>
      <c r="P220" s="2">
        <v>634.32000000000005</v>
      </c>
      <c r="Q220" s="2">
        <v>86.38</v>
      </c>
      <c r="R220" s="2">
        <v>54.2</v>
      </c>
      <c r="S220" s="4">
        <f>VLOOKUP([1]Initial_Data8!C220,[1]Ratings_Numbers!$A$1:$B$21,2,FALSE)</f>
        <v>18</v>
      </c>
      <c r="T220" s="4">
        <f t="shared" si="0"/>
        <v>0</v>
      </c>
      <c r="U220" s="3">
        <v>2828.8679999999999</v>
      </c>
      <c r="V220" s="3" t="s">
        <v>129</v>
      </c>
      <c r="W220" s="4"/>
      <c r="X220" s="4"/>
      <c r="Y220" s="4"/>
      <c r="Z220" s="4"/>
    </row>
    <row r="221" spans="1:26" ht="46.5" customHeight="1" thickBot="1" x14ac:dyDescent="0.4">
      <c r="A221" s="5" t="s">
        <v>128</v>
      </c>
      <c r="B221" s="5" t="s">
        <v>84</v>
      </c>
      <c r="C221" s="5" t="s">
        <v>50</v>
      </c>
      <c r="D221" s="2">
        <v>40178</v>
      </c>
      <c r="E221" s="2">
        <v>3.87</v>
      </c>
      <c r="F221" s="2">
        <v>7.94</v>
      </c>
      <c r="G221" s="2">
        <v>6.64</v>
      </c>
      <c r="H221" s="2">
        <v>1.81</v>
      </c>
      <c r="I221" s="2">
        <v>-0.06</v>
      </c>
      <c r="J221" s="2">
        <v>0.88</v>
      </c>
      <c r="K221" s="2">
        <v>103</v>
      </c>
      <c r="L221" s="2">
        <v>3.92</v>
      </c>
      <c r="M221" s="2">
        <v>612.91</v>
      </c>
      <c r="N221" s="2">
        <v>85.94</v>
      </c>
      <c r="O221" s="2">
        <v>53.72</v>
      </c>
      <c r="P221" s="2">
        <v>613.20000000000005</v>
      </c>
      <c r="Q221" s="2">
        <v>85.98</v>
      </c>
      <c r="R221" s="2">
        <v>53.74</v>
      </c>
      <c r="S221" s="4">
        <f>VLOOKUP([1]Initial_Data8!C221,[1]Ratings_Numbers!$A$1:$B$21,2,FALSE)</f>
        <v>18</v>
      </c>
      <c r="T221" s="4">
        <f t="shared" si="0"/>
        <v>0</v>
      </c>
      <c r="U221" s="3">
        <v>2593.3175999999999</v>
      </c>
      <c r="V221" s="3" t="s">
        <v>129</v>
      </c>
      <c r="W221" s="4"/>
      <c r="X221" s="4"/>
      <c r="Y221" s="4"/>
      <c r="Z221" s="4"/>
    </row>
    <row r="222" spans="1:26" ht="46.5" customHeight="1" thickBot="1" x14ac:dyDescent="0.4">
      <c r="A222" s="5" t="s">
        <v>128</v>
      </c>
      <c r="B222" s="5" t="s">
        <v>85</v>
      </c>
      <c r="C222" s="5" t="s">
        <v>50</v>
      </c>
      <c r="D222" s="2">
        <v>40268</v>
      </c>
      <c r="E222" s="2">
        <v>3.89</v>
      </c>
      <c r="F222" s="2">
        <v>7.59</v>
      </c>
      <c r="G222" s="2">
        <v>6.54</v>
      </c>
      <c r="H222" s="2">
        <v>2.72</v>
      </c>
      <c r="I222" s="2">
        <v>1.95</v>
      </c>
      <c r="J222" s="2">
        <v>1.84</v>
      </c>
      <c r="K222" s="2">
        <v>109</v>
      </c>
      <c r="L222" s="2">
        <v>5.18</v>
      </c>
      <c r="M222" s="2">
        <v>539.95000000000005</v>
      </c>
      <c r="N222" s="2">
        <v>84.34</v>
      </c>
      <c r="O222" s="2">
        <v>54.65</v>
      </c>
      <c r="P222" s="2">
        <v>540.20000000000005</v>
      </c>
      <c r="Q222" s="2">
        <v>84.38</v>
      </c>
      <c r="R222" s="2">
        <v>54.68</v>
      </c>
      <c r="S222" s="4">
        <f>VLOOKUP([1]Initial_Data8!C222,[1]Ratings_Numbers!$A$1:$B$21,2,FALSE)</f>
        <v>18</v>
      </c>
      <c r="T222" s="4">
        <f t="shared" si="0"/>
        <v>0</v>
      </c>
      <c r="U222" s="3">
        <v>2768.8631999999998</v>
      </c>
      <c r="V222" s="3" t="s">
        <v>129</v>
      </c>
      <c r="W222" s="4"/>
      <c r="X222" s="4"/>
      <c r="Y222" s="4"/>
      <c r="Z222" s="4"/>
    </row>
    <row r="223" spans="1:26" ht="46.5" customHeight="1" thickBot="1" x14ac:dyDescent="0.4">
      <c r="A223" s="5" t="s">
        <v>128</v>
      </c>
      <c r="B223" s="5" t="s">
        <v>109</v>
      </c>
      <c r="C223" s="5" t="s">
        <v>47</v>
      </c>
      <c r="D223" s="2">
        <v>40359</v>
      </c>
      <c r="E223" s="2">
        <v>3.63</v>
      </c>
      <c r="F223" s="2">
        <v>7.17</v>
      </c>
      <c r="G223" s="2">
        <v>5.97</v>
      </c>
      <c r="H223" s="2">
        <v>2.5</v>
      </c>
      <c r="I223" s="2">
        <v>1.79</v>
      </c>
      <c r="J223" s="2">
        <v>1.6</v>
      </c>
      <c r="K223" s="2">
        <v>107</v>
      </c>
      <c r="L223" s="2">
        <v>5.59</v>
      </c>
      <c r="M223" s="2">
        <v>517.19000000000005</v>
      </c>
      <c r="N223" s="2">
        <v>83.76</v>
      </c>
      <c r="O223" s="2">
        <v>54.53</v>
      </c>
      <c r="P223" s="2">
        <v>517.42999999999995</v>
      </c>
      <c r="Q223" s="2">
        <v>83.8</v>
      </c>
      <c r="R223" s="2">
        <v>54.56</v>
      </c>
      <c r="S223" s="4">
        <f>VLOOKUP([1]Initial_Data8!C223,[1]Ratings_Numbers!$A$1:$B$21,2,FALSE)</f>
        <v>16</v>
      </c>
      <c r="T223" s="4">
        <f t="shared" si="0"/>
        <v>-2</v>
      </c>
      <c r="U223" s="3">
        <v>2105.0432000000001</v>
      </c>
      <c r="V223" s="3" t="s">
        <v>129</v>
      </c>
      <c r="W223" s="4"/>
      <c r="X223" s="4"/>
      <c r="Y223" s="4"/>
      <c r="Z223" s="4"/>
    </row>
    <row r="224" spans="1:26" ht="46.5" customHeight="1" thickBot="1" x14ac:dyDescent="0.4">
      <c r="A224" s="5" t="s">
        <v>128</v>
      </c>
      <c r="B224" s="5" t="s">
        <v>110</v>
      </c>
      <c r="C224" s="5" t="s">
        <v>47</v>
      </c>
      <c r="D224" s="2">
        <v>40451</v>
      </c>
      <c r="E224" s="2">
        <v>3.86</v>
      </c>
      <c r="F224" s="2">
        <v>7.25</v>
      </c>
      <c r="G224" s="2">
        <v>6.53</v>
      </c>
      <c r="H224" s="2">
        <v>1.85</v>
      </c>
      <c r="I224" s="2">
        <v>0.85</v>
      </c>
      <c r="J224" s="2">
        <v>0.91</v>
      </c>
      <c r="K224" s="2">
        <v>107</v>
      </c>
      <c r="L224" s="2">
        <v>16.13</v>
      </c>
      <c r="M224" s="2">
        <v>229.99</v>
      </c>
      <c r="N224" s="2">
        <v>69.67</v>
      </c>
      <c r="O224" s="2">
        <v>47.53</v>
      </c>
      <c r="P224" s="2">
        <v>230.1</v>
      </c>
      <c r="Q224" s="2">
        <v>69.709999999999994</v>
      </c>
      <c r="R224" s="2">
        <v>47.56</v>
      </c>
      <c r="S224" s="4">
        <f>VLOOKUP([1]Initial_Data8!C224,[1]Ratings_Numbers!$A$1:$B$21,2,FALSE)</f>
        <v>16</v>
      </c>
      <c r="T224" s="4">
        <f t="shared" si="0"/>
        <v>0</v>
      </c>
      <c r="U224" s="3">
        <v>2290.7433999999998</v>
      </c>
      <c r="V224" s="3" t="s">
        <v>129</v>
      </c>
      <c r="W224" s="4"/>
      <c r="X224" s="4"/>
      <c r="Y224" s="4"/>
      <c r="Z224" s="4"/>
    </row>
    <row r="225" spans="1:26" ht="46.5" customHeight="1" thickBot="1" x14ac:dyDescent="0.4">
      <c r="A225" s="5" t="s">
        <v>128</v>
      </c>
      <c r="B225" s="5" t="s">
        <v>111</v>
      </c>
      <c r="C225" s="5" t="s">
        <v>47</v>
      </c>
      <c r="D225" s="2">
        <v>40543</v>
      </c>
      <c r="E225" s="2">
        <v>3.56</v>
      </c>
      <c r="F225" s="2">
        <v>6.41</v>
      </c>
      <c r="G225" s="2">
        <v>5.77</v>
      </c>
      <c r="H225" s="2">
        <v>2.63</v>
      </c>
      <c r="I225" s="2">
        <v>0.69</v>
      </c>
      <c r="J225" s="2">
        <v>1.63</v>
      </c>
      <c r="K225" s="2">
        <v>101</v>
      </c>
      <c r="L225" s="2">
        <v>16.850000000000001</v>
      </c>
      <c r="M225" s="2">
        <v>219.74</v>
      </c>
      <c r="N225" s="2">
        <v>67.94</v>
      </c>
      <c r="O225" s="2">
        <v>47.02</v>
      </c>
      <c r="P225" s="2">
        <v>223.42</v>
      </c>
      <c r="Q225" s="2">
        <v>69.08</v>
      </c>
      <c r="R225" s="2">
        <v>47.81</v>
      </c>
      <c r="S225" s="4">
        <f>VLOOKUP([1]Initial_Data8!C225,[1]Ratings_Numbers!$A$1:$B$21,2,FALSE)</f>
        <v>16</v>
      </c>
      <c r="T225" s="4">
        <f t="shared" si="0"/>
        <v>0</v>
      </c>
      <c r="U225" s="3">
        <v>3249.8883000000001</v>
      </c>
      <c r="V225" s="3" t="s">
        <v>129</v>
      </c>
      <c r="W225" s="4"/>
      <c r="X225" s="4"/>
      <c r="Y225" s="4"/>
      <c r="Z225" s="4"/>
    </row>
    <row r="226" spans="1:26" ht="46.5" customHeight="1" thickBot="1" x14ac:dyDescent="0.4">
      <c r="A226" s="5" t="s">
        <v>128</v>
      </c>
      <c r="B226" s="5" t="s">
        <v>112</v>
      </c>
      <c r="C226" s="5" t="s">
        <v>47</v>
      </c>
      <c r="D226" s="2">
        <v>40633</v>
      </c>
      <c r="E226" s="2">
        <v>3.49</v>
      </c>
      <c r="F226" s="2">
        <v>5.9</v>
      </c>
      <c r="G226" s="2">
        <v>5.51</v>
      </c>
      <c r="H226" s="2">
        <v>3.05</v>
      </c>
      <c r="I226" s="2">
        <v>2.0699999999999998</v>
      </c>
      <c r="J226" s="2">
        <v>2.19</v>
      </c>
      <c r="K226" s="2">
        <v>118</v>
      </c>
      <c r="L226" s="2">
        <v>17.71</v>
      </c>
      <c r="M226" s="2">
        <v>210.38</v>
      </c>
      <c r="N226" s="2">
        <v>67.010000000000005</v>
      </c>
      <c r="O226" s="2">
        <v>47.09</v>
      </c>
      <c r="P226" s="2">
        <v>213.94</v>
      </c>
      <c r="Q226" s="2">
        <v>68.150000000000006</v>
      </c>
      <c r="R226" s="2">
        <v>47.89</v>
      </c>
      <c r="S226" s="4">
        <f>VLOOKUP([1]Initial_Data8!C226,[1]Ratings_Numbers!$A$1:$B$21,2,FALSE)</f>
        <v>16</v>
      </c>
      <c r="T226" s="4">
        <f t="shared" si="0"/>
        <v>0</v>
      </c>
      <c r="U226" s="3">
        <v>3645.5605999999998</v>
      </c>
      <c r="V226" s="3" t="s">
        <v>129</v>
      </c>
      <c r="W226" s="4"/>
      <c r="X226" s="4"/>
      <c r="Y226" s="4"/>
      <c r="Z226" s="4"/>
    </row>
    <row r="227" spans="1:26" ht="46.5" customHeight="1" thickBot="1" x14ac:dyDescent="0.4">
      <c r="A227" s="5" t="s">
        <v>128</v>
      </c>
      <c r="B227" s="5" t="s">
        <v>86</v>
      </c>
      <c r="C227" s="5" t="s">
        <v>47</v>
      </c>
      <c r="D227" s="2">
        <v>40724</v>
      </c>
      <c r="E227" s="2">
        <v>3.53</v>
      </c>
      <c r="F227" s="2">
        <v>6</v>
      </c>
      <c r="G227" s="2">
        <v>5.62</v>
      </c>
      <c r="H227" s="2">
        <v>2.74</v>
      </c>
      <c r="I227" s="2">
        <v>1.91</v>
      </c>
      <c r="J227" s="2">
        <v>1.68</v>
      </c>
      <c r="K227" s="2">
        <v>98</v>
      </c>
      <c r="L227" s="2">
        <v>17.5</v>
      </c>
      <c r="M227" s="2">
        <v>212.86</v>
      </c>
      <c r="N227" s="2">
        <v>66.58</v>
      </c>
      <c r="O227" s="2">
        <v>47.29</v>
      </c>
      <c r="P227" s="2">
        <v>219.69</v>
      </c>
      <c r="Q227" s="2">
        <v>68.72</v>
      </c>
      <c r="R227" s="2">
        <v>48.81</v>
      </c>
      <c r="S227" s="4">
        <f>VLOOKUP([1]Initial_Data8!C227,[1]Ratings_Numbers!$A$1:$B$21,2,FALSE)</f>
        <v>16</v>
      </c>
      <c r="T227" s="4">
        <f t="shared" si="0"/>
        <v>0</v>
      </c>
      <c r="U227" s="3">
        <v>2987.2876999999999</v>
      </c>
      <c r="V227" s="3" t="s">
        <v>129</v>
      </c>
      <c r="W227" s="4"/>
      <c r="X227" s="4"/>
      <c r="Y227" s="4"/>
      <c r="Z227" s="4"/>
    </row>
    <row r="228" spans="1:26" ht="46.5" customHeight="1" thickBot="1" x14ac:dyDescent="0.4">
      <c r="A228" s="5" t="s">
        <v>128</v>
      </c>
      <c r="B228" s="5" t="s">
        <v>87</v>
      </c>
      <c r="C228" s="5" t="s">
        <v>47</v>
      </c>
      <c r="D228" s="2">
        <v>40816</v>
      </c>
      <c r="E228" s="2">
        <v>3.66</v>
      </c>
      <c r="F228" s="2">
        <v>6.13</v>
      </c>
      <c r="G228" s="2">
        <v>5.85</v>
      </c>
      <c r="H228" s="2">
        <v>2.92</v>
      </c>
      <c r="I228" s="2">
        <v>1.29</v>
      </c>
      <c r="J228" s="2">
        <v>1.34</v>
      </c>
      <c r="K228" s="2">
        <v>59</v>
      </c>
      <c r="L228" s="2">
        <v>16.45</v>
      </c>
      <c r="M228" s="2">
        <v>223.19</v>
      </c>
      <c r="N228" s="2">
        <v>67.540000000000006</v>
      </c>
      <c r="O228" s="2">
        <v>47.82</v>
      </c>
      <c r="P228" s="2">
        <v>230.44</v>
      </c>
      <c r="Q228" s="2">
        <v>69.739999999999995</v>
      </c>
      <c r="R228" s="2">
        <v>49.38</v>
      </c>
      <c r="S228" s="4">
        <f>VLOOKUP([1]Initial_Data8!C228,[1]Ratings_Numbers!$A$1:$B$21,2,FALSE)</f>
        <v>16</v>
      </c>
      <c r="T228" s="4">
        <f t="shared" si="0"/>
        <v>0</v>
      </c>
      <c r="U228" s="3">
        <v>1705.7563</v>
      </c>
      <c r="V228" s="3" t="s">
        <v>129</v>
      </c>
      <c r="W228" s="4"/>
      <c r="X228" s="4"/>
      <c r="Y228" s="4"/>
      <c r="Z228" s="4"/>
    </row>
    <row r="229" spans="1:26" ht="46.5" customHeight="1" thickBot="1" x14ac:dyDescent="0.4">
      <c r="A229" s="5" t="s">
        <v>128</v>
      </c>
      <c r="B229" s="5" t="s">
        <v>88</v>
      </c>
      <c r="C229" s="5" t="s">
        <v>47</v>
      </c>
      <c r="D229" s="2">
        <v>40908</v>
      </c>
      <c r="E229" s="2">
        <v>4.0199999999999996</v>
      </c>
      <c r="F229" s="2">
        <v>6.63</v>
      </c>
      <c r="G229" s="2">
        <v>6.45</v>
      </c>
      <c r="H229" s="2">
        <v>2.5499999999999998</v>
      </c>
      <c r="I229" s="2">
        <v>0.82</v>
      </c>
      <c r="J229" s="2">
        <v>1.55</v>
      </c>
      <c r="K229" s="2">
        <v>100</v>
      </c>
      <c r="L229" s="2">
        <v>13.06</v>
      </c>
      <c r="M229" s="2">
        <v>284.75</v>
      </c>
      <c r="N229" s="2">
        <v>73.180000000000007</v>
      </c>
      <c r="O229" s="2">
        <v>50.74</v>
      </c>
      <c r="P229" s="2">
        <v>289.12</v>
      </c>
      <c r="Q229" s="2">
        <v>74.3</v>
      </c>
      <c r="R229" s="2">
        <v>51.52</v>
      </c>
      <c r="S229" s="4">
        <f>VLOOKUP([1]Initial_Data8!C229,[1]Ratings_Numbers!$A$1:$B$21,2,FALSE)</f>
        <v>16</v>
      </c>
      <c r="T229" s="4">
        <f t="shared" si="0"/>
        <v>0</v>
      </c>
      <c r="U229" s="3">
        <v>2129.0826000000002</v>
      </c>
      <c r="V229" s="3" t="s">
        <v>129</v>
      </c>
      <c r="W229" s="4"/>
      <c r="X229" s="4"/>
      <c r="Y229" s="4"/>
      <c r="Z229" s="4"/>
    </row>
    <row r="230" spans="1:26" ht="46.5" customHeight="1" thickBot="1" x14ac:dyDescent="0.4">
      <c r="A230" s="5" t="s">
        <v>128</v>
      </c>
      <c r="B230" s="5" t="s">
        <v>89</v>
      </c>
      <c r="C230" s="5" t="s">
        <v>47</v>
      </c>
      <c r="D230" s="2">
        <v>40999</v>
      </c>
      <c r="E230" s="2">
        <v>4.46</v>
      </c>
      <c r="F230" s="2">
        <v>7.59</v>
      </c>
      <c r="G230" s="2">
        <v>7.42</v>
      </c>
      <c r="H230" s="2">
        <v>3.15</v>
      </c>
      <c r="I230" s="2">
        <v>1.77</v>
      </c>
      <c r="J230" s="2">
        <v>2.09</v>
      </c>
      <c r="K230" s="2">
        <v>98</v>
      </c>
      <c r="L230" s="2">
        <v>13.18</v>
      </c>
      <c r="M230" s="2">
        <v>277.63</v>
      </c>
      <c r="N230" s="2">
        <v>70.069999999999993</v>
      </c>
      <c r="O230" s="2">
        <v>50.26</v>
      </c>
      <c r="P230" s="2">
        <v>296.25</v>
      </c>
      <c r="Q230" s="2">
        <v>74.760000000000005</v>
      </c>
      <c r="R230" s="2">
        <v>53.63</v>
      </c>
      <c r="S230" s="4">
        <f>VLOOKUP([1]Initial_Data8!C230,[1]Ratings_Numbers!$A$1:$B$21,2,FALSE)</f>
        <v>16</v>
      </c>
      <c r="T230" s="4">
        <f t="shared" si="0"/>
        <v>0</v>
      </c>
      <c r="U230" s="3">
        <v>8783.4053999999996</v>
      </c>
      <c r="V230" s="3" t="s">
        <v>129</v>
      </c>
      <c r="W230" s="4"/>
      <c r="X230" s="4"/>
      <c r="Y230" s="4"/>
      <c r="Z230" s="4"/>
    </row>
    <row r="231" spans="1:26" ht="46.5" customHeight="1" thickBot="1" x14ac:dyDescent="0.4">
      <c r="A231" s="5" t="s">
        <v>128</v>
      </c>
      <c r="B231" s="5" t="s">
        <v>90</v>
      </c>
      <c r="C231" s="5" t="s">
        <v>47</v>
      </c>
      <c r="D231" s="2">
        <v>41090</v>
      </c>
      <c r="E231" s="2">
        <v>4.59</v>
      </c>
      <c r="F231" s="2">
        <v>7.67</v>
      </c>
      <c r="G231" s="2">
        <v>7.54</v>
      </c>
      <c r="H231" s="2">
        <v>2.75</v>
      </c>
      <c r="I231" s="2">
        <v>1.62</v>
      </c>
      <c r="J231" s="2">
        <v>1.76</v>
      </c>
      <c r="K231" s="2">
        <v>102</v>
      </c>
      <c r="L231" s="2">
        <v>13.33</v>
      </c>
      <c r="M231" s="2">
        <v>362.33</v>
      </c>
      <c r="N231" s="2">
        <v>75.27</v>
      </c>
      <c r="O231" s="2">
        <v>53.16</v>
      </c>
      <c r="P231" s="2">
        <v>381.37</v>
      </c>
      <c r="Q231" s="2">
        <v>79.23</v>
      </c>
      <c r="R231" s="2">
        <v>55.96</v>
      </c>
      <c r="S231" s="4">
        <f>VLOOKUP([1]Initial_Data8!C231,[1]Ratings_Numbers!$A$1:$B$21,2,FALSE)</f>
        <v>16</v>
      </c>
      <c r="T231" s="4">
        <f t="shared" si="0"/>
        <v>0</v>
      </c>
      <c r="U231" s="3">
        <v>2182.4286000000002</v>
      </c>
      <c r="V231" s="3" t="s">
        <v>129</v>
      </c>
      <c r="W231" s="4"/>
      <c r="X231" s="4"/>
      <c r="Y231" s="4"/>
      <c r="Z231" s="4"/>
    </row>
    <row r="232" spans="1:26" ht="46.5" customHeight="1" thickBot="1" x14ac:dyDescent="0.4">
      <c r="A232" s="5" t="s">
        <v>128</v>
      </c>
      <c r="B232" s="5" t="s">
        <v>91</v>
      </c>
      <c r="C232" s="5" t="s">
        <v>47</v>
      </c>
      <c r="D232" s="2">
        <v>41182</v>
      </c>
      <c r="E232" s="2">
        <v>4.22</v>
      </c>
      <c r="F232" s="2">
        <v>6.86</v>
      </c>
      <c r="G232" s="2">
        <v>6.74</v>
      </c>
      <c r="H232" s="2">
        <v>2.5499999999999998</v>
      </c>
      <c r="I232" s="2">
        <v>1.51</v>
      </c>
      <c r="J232" s="2">
        <v>1.49</v>
      </c>
      <c r="K232" s="2">
        <v>103</v>
      </c>
      <c r="L232" s="2">
        <v>13.92</v>
      </c>
      <c r="M232" s="2">
        <v>350.82</v>
      </c>
      <c r="N232" s="2">
        <v>74.69</v>
      </c>
      <c r="O232" s="2">
        <v>53.22</v>
      </c>
      <c r="P232" s="2">
        <v>369.73</v>
      </c>
      <c r="Q232" s="2">
        <v>78.709999999999994</v>
      </c>
      <c r="R232" s="2">
        <v>56.09</v>
      </c>
      <c r="S232" s="4">
        <f>VLOOKUP([1]Initial_Data8!C232,[1]Ratings_Numbers!$A$1:$B$21,2,FALSE)</f>
        <v>16</v>
      </c>
      <c r="T232" s="4">
        <f t="shared" si="0"/>
        <v>0</v>
      </c>
      <c r="U232" s="3">
        <v>2618.8191000000002</v>
      </c>
      <c r="V232" s="3" t="s">
        <v>129</v>
      </c>
      <c r="W232" s="4"/>
      <c r="X232" s="4"/>
      <c r="Y232" s="4"/>
      <c r="Z232" s="4"/>
    </row>
    <row r="233" spans="1:26" ht="46.5" customHeight="1" thickBot="1" x14ac:dyDescent="0.4">
      <c r="A233" s="5" t="s">
        <v>128</v>
      </c>
      <c r="B233" s="5" t="s">
        <v>113</v>
      </c>
      <c r="C233" s="5" t="s">
        <v>47</v>
      </c>
      <c r="D233" s="2">
        <v>41274</v>
      </c>
      <c r="E233" s="2">
        <v>4.1500000000000004</v>
      </c>
      <c r="F233" s="2">
        <v>7.01</v>
      </c>
      <c r="G233" s="2">
        <v>6.53</v>
      </c>
      <c r="H233" s="2">
        <v>3</v>
      </c>
      <c r="I233" s="2">
        <v>1.64</v>
      </c>
      <c r="J233" s="2">
        <v>1.94</v>
      </c>
      <c r="K233" s="2">
        <v>109</v>
      </c>
      <c r="L233" s="2">
        <v>12.64</v>
      </c>
      <c r="M233" s="2">
        <v>417.99</v>
      </c>
      <c r="N233" s="2">
        <v>79.53</v>
      </c>
      <c r="O233" s="2">
        <v>57.03</v>
      </c>
      <c r="P233" s="2">
        <v>425.61</v>
      </c>
      <c r="Q233" s="2">
        <v>80.97</v>
      </c>
      <c r="R233" s="2">
        <v>58.07</v>
      </c>
      <c r="S233" s="4">
        <f>VLOOKUP([1]Initial_Data8!C233,[1]Ratings_Numbers!$A$1:$B$21,2,FALSE)</f>
        <v>16</v>
      </c>
      <c r="T233" s="4">
        <f t="shared" si="0"/>
        <v>0</v>
      </c>
      <c r="U233" s="3">
        <v>3397.4335000000001</v>
      </c>
      <c r="V233" s="3" t="s">
        <v>129</v>
      </c>
      <c r="W233" s="4"/>
      <c r="X233" s="4"/>
      <c r="Y233" s="4"/>
      <c r="Z233" s="4"/>
    </row>
    <row r="234" spans="1:26" ht="46.5" customHeight="1" thickBot="1" x14ac:dyDescent="0.4">
      <c r="A234" s="5" t="s">
        <v>128</v>
      </c>
      <c r="B234" s="5" t="s">
        <v>114</v>
      </c>
      <c r="C234" s="5" t="s">
        <v>47</v>
      </c>
      <c r="D234" s="2">
        <v>41364</v>
      </c>
      <c r="E234" s="2">
        <v>4.72</v>
      </c>
      <c r="F234" s="2">
        <v>7.87</v>
      </c>
      <c r="G234" s="2">
        <v>7.73</v>
      </c>
      <c r="H234" s="2">
        <v>2.52</v>
      </c>
      <c r="I234" s="2">
        <v>1.23</v>
      </c>
      <c r="J234" s="2">
        <v>1.42</v>
      </c>
      <c r="K234" s="2">
        <v>103</v>
      </c>
      <c r="L234" s="2">
        <v>10.87</v>
      </c>
      <c r="M234" s="2">
        <v>496.77</v>
      </c>
      <c r="N234" s="2">
        <v>82.58</v>
      </c>
      <c r="O234" s="2">
        <v>60.29</v>
      </c>
      <c r="P234" s="2">
        <v>501.57</v>
      </c>
      <c r="Q234" s="2">
        <v>83.38</v>
      </c>
      <c r="R234" s="2">
        <v>60.87</v>
      </c>
      <c r="S234" s="4">
        <f>VLOOKUP([1]Initial_Data8!C234,[1]Ratings_Numbers!$A$1:$B$21,2,FALSE)</f>
        <v>16</v>
      </c>
      <c r="T234" s="4">
        <f t="shared" si="0"/>
        <v>0</v>
      </c>
      <c r="U234" s="3">
        <v>4921.0091000000002</v>
      </c>
      <c r="V234" s="3" t="s">
        <v>129</v>
      </c>
      <c r="W234" s="4"/>
      <c r="X234" s="4"/>
      <c r="Y234" s="4"/>
      <c r="Z234" s="4"/>
    </row>
    <row r="235" spans="1:26" ht="46.5" customHeight="1" thickBot="1" x14ac:dyDescent="0.4">
      <c r="A235" s="5" t="s">
        <v>128</v>
      </c>
      <c r="B235" s="5" t="s">
        <v>115</v>
      </c>
      <c r="C235" s="5" t="s">
        <v>47</v>
      </c>
      <c r="D235" s="2">
        <v>41455</v>
      </c>
      <c r="E235" s="2">
        <v>4.7300000000000004</v>
      </c>
      <c r="F235" s="2">
        <v>7.91</v>
      </c>
      <c r="G235" s="2">
        <v>7.79</v>
      </c>
      <c r="H235" s="2">
        <v>3.3</v>
      </c>
      <c r="I235" s="2">
        <v>2.04</v>
      </c>
      <c r="J235" s="2">
        <v>2.06</v>
      </c>
      <c r="K235" s="2">
        <v>98</v>
      </c>
      <c r="L235" s="2">
        <v>9.7799999999999994</v>
      </c>
      <c r="M235" s="2">
        <v>524.41</v>
      </c>
      <c r="N235" s="2">
        <v>83.09</v>
      </c>
      <c r="O235" s="2">
        <v>60.77</v>
      </c>
      <c r="P235" s="2">
        <v>531.1</v>
      </c>
      <c r="Q235" s="2">
        <v>84.15</v>
      </c>
      <c r="R235" s="2">
        <v>61.54</v>
      </c>
      <c r="S235" s="4">
        <f>VLOOKUP([1]Initial_Data8!C235,[1]Ratings_Numbers!$A$1:$B$21,2,FALSE)</f>
        <v>16</v>
      </c>
      <c r="T235" s="4">
        <f t="shared" si="0"/>
        <v>0</v>
      </c>
      <c r="U235" s="3">
        <v>4690.1217999999999</v>
      </c>
      <c r="V235" s="3" t="s">
        <v>129</v>
      </c>
      <c r="W235" s="4"/>
      <c r="X235" s="4"/>
      <c r="Y235" s="4"/>
      <c r="Z235" s="4"/>
    </row>
    <row r="236" spans="1:26" ht="46.5" customHeight="1" thickBot="1" x14ac:dyDescent="0.4">
      <c r="A236" s="5" t="s">
        <v>128</v>
      </c>
      <c r="B236" s="5" t="s">
        <v>116</v>
      </c>
      <c r="C236" s="5" t="s">
        <v>47</v>
      </c>
      <c r="D236" s="2">
        <v>41547</v>
      </c>
      <c r="E236" s="2">
        <v>4.88</v>
      </c>
      <c r="F236" s="2">
        <v>8.24</v>
      </c>
      <c r="G236" s="2">
        <v>8.1199999999999992</v>
      </c>
      <c r="H236" s="2">
        <v>2.93</v>
      </c>
      <c r="I236" s="2">
        <v>1.37</v>
      </c>
      <c r="J236" s="2">
        <v>1.63</v>
      </c>
      <c r="K236" s="2">
        <v>91</v>
      </c>
      <c r="L236" s="2">
        <v>8.84</v>
      </c>
      <c r="M236" s="2">
        <v>567.29999999999995</v>
      </c>
      <c r="N236" s="2">
        <v>83.36</v>
      </c>
      <c r="O236" s="2">
        <v>60.94</v>
      </c>
      <c r="P236" s="2">
        <v>580.55999999999995</v>
      </c>
      <c r="Q236" s="2">
        <v>85.31</v>
      </c>
      <c r="R236" s="2">
        <v>62.36</v>
      </c>
      <c r="S236" s="4">
        <f>VLOOKUP([1]Initial_Data8!C236,[1]Ratings_Numbers!$A$1:$B$21,2,FALSE)</f>
        <v>16</v>
      </c>
      <c r="T236" s="4">
        <f t="shared" si="0"/>
        <v>0</v>
      </c>
      <c r="U236" s="3">
        <v>4084.6475</v>
      </c>
      <c r="V236" s="3" t="s">
        <v>129</v>
      </c>
      <c r="W236" s="4"/>
      <c r="X236" s="4"/>
      <c r="Y236" s="4"/>
      <c r="Z236" s="4"/>
    </row>
    <row r="237" spans="1:26" ht="46.5" customHeight="1" thickBot="1" x14ac:dyDescent="0.4">
      <c r="A237" s="5" t="s">
        <v>128</v>
      </c>
      <c r="B237" s="5" t="s">
        <v>92</v>
      </c>
      <c r="C237" s="5" t="s">
        <v>47</v>
      </c>
      <c r="D237" s="2">
        <v>41639</v>
      </c>
      <c r="E237" s="2">
        <v>8.89</v>
      </c>
      <c r="F237" s="2">
        <v>16.36</v>
      </c>
      <c r="G237" s="2">
        <v>16.190000000000001</v>
      </c>
      <c r="H237" s="2">
        <v>1.97</v>
      </c>
      <c r="I237" s="2">
        <v>0.36</v>
      </c>
      <c r="J237" s="2">
        <v>0.92</v>
      </c>
      <c r="K237" s="2">
        <v>182</v>
      </c>
      <c r="L237" s="2">
        <v>4.59</v>
      </c>
      <c r="M237" s="2">
        <v>878.16</v>
      </c>
      <c r="N237" s="2">
        <v>88.64</v>
      </c>
      <c r="O237" s="2">
        <v>65.02</v>
      </c>
      <c r="P237" s="2">
        <v>890.72</v>
      </c>
      <c r="Q237" s="2">
        <v>89.91</v>
      </c>
      <c r="R237" s="2">
        <v>65.95</v>
      </c>
      <c r="S237" s="4">
        <f>VLOOKUP([1]Initial_Data8!C237,[1]Ratings_Numbers!$A$1:$B$21,2,FALSE)</f>
        <v>16</v>
      </c>
      <c r="T237" s="4">
        <f t="shared" si="0"/>
        <v>0</v>
      </c>
      <c r="U237" s="3">
        <v>4079.7431999999999</v>
      </c>
      <c r="V237" s="3" t="s">
        <v>129</v>
      </c>
      <c r="W237" s="4"/>
      <c r="X237" s="4"/>
      <c r="Y237" s="4"/>
      <c r="Z237" s="4"/>
    </row>
    <row r="238" spans="1:26" ht="46.5" customHeight="1" thickBot="1" x14ac:dyDescent="0.4">
      <c r="A238" s="5" t="s">
        <v>128</v>
      </c>
      <c r="B238" s="5" t="s">
        <v>93</v>
      </c>
      <c r="C238" s="5" t="s">
        <v>47</v>
      </c>
      <c r="D238" s="2">
        <v>41729</v>
      </c>
      <c r="E238" s="2">
        <v>8.4600000000000009</v>
      </c>
      <c r="F238" s="2">
        <v>16.350000000000001</v>
      </c>
      <c r="G238" s="2">
        <v>16.149999999999999</v>
      </c>
      <c r="H238" s="2">
        <v>1.99</v>
      </c>
      <c r="I238" s="2">
        <v>0.45</v>
      </c>
      <c r="J238" s="2">
        <v>0.93</v>
      </c>
      <c r="K238" s="2">
        <v>182</v>
      </c>
      <c r="L238" s="2">
        <v>4.42</v>
      </c>
      <c r="M238" s="2">
        <v>946.65</v>
      </c>
      <c r="N238" s="2">
        <v>85.89</v>
      </c>
      <c r="O238" s="2">
        <v>64.38</v>
      </c>
      <c r="P238" s="2">
        <v>1002.14</v>
      </c>
      <c r="Q238" s="2">
        <v>90.93</v>
      </c>
      <c r="R238" s="2">
        <v>68.150000000000006</v>
      </c>
      <c r="S238" s="4">
        <f>VLOOKUP([1]Initial_Data8!C238,[1]Ratings_Numbers!$A$1:$B$21,2,FALSE)</f>
        <v>16</v>
      </c>
      <c r="T238" s="4">
        <f t="shared" si="0"/>
        <v>0</v>
      </c>
      <c r="U238" s="3">
        <v>4177.6138000000001</v>
      </c>
      <c r="V238" s="3" t="s">
        <v>129</v>
      </c>
      <c r="W238" s="4"/>
      <c r="X238" s="4"/>
      <c r="Y238" s="4"/>
      <c r="Z238" s="4"/>
    </row>
    <row r="239" spans="1:26" ht="46.5" customHeight="1" thickBot="1" x14ac:dyDescent="0.4">
      <c r="A239" s="5" t="s">
        <v>128</v>
      </c>
      <c r="B239" s="5" t="s">
        <v>94</v>
      </c>
      <c r="C239" s="5" t="s">
        <v>47</v>
      </c>
      <c r="D239" s="2">
        <v>41820</v>
      </c>
      <c r="E239" s="2">
        <v>7.95</v>
      </c>
      <c r="F239" s="2">
        <v>16.71</v>
      </c>
      <c r="G239" s="2">
        <v>16.12</v>
      </c>
      <c r="H239" s="2">
        <v>2.19</v>
      </c>
      <c r="I239" s="2">
        <v>0.92</v>
      </c>
      <c r="J239" s="2">
        <v>1.0900000000000001</v>
      </c>
      <c r="K239" s="2">
        <v>190</v>
      </c>
      <c r="L239" s="2">
        <v>4.28</v>
      </c>
      <c r="M239" s="2">
        <v>951.48</v>
      </c>
      <c r="N239" s="2">
        <v>86.06</v>
      </c>
      <c r="O239" s="2">
        <v>64.72</v>
      </c>
      <c r="P239" s="2">
        <v>1005.57</v>
      </c>
      <c r="Q239" s="2">
        <v>90.95</v>
      </c>
      <c r="R239" s="2">
        <v>68.400000000000006</v>
      </c>
      <c r="S239" s="4">
        <f>VLOOKUP([1]Initial_Data8!C239,[1]Ratings_Numbers!$A$1:$B$21,2,FALSE)</f>
        <v>16</v>
      </c>
      <c r="T239" s="4">
        <f t="shared" si="0"/>
        <v>0</v>
      </c>
      <c r="U239" s="3">
        <v>4591.3891999999996</v>
      </c>
      <c r="V239" s="3" t="s">
        <v>129</v>
      </c>
      <c r="W239" s="4"/>
      <c r="X239" s="4"/>
      <c r="Y239" s="4"/>
      <c r="Z239" s="4"/>
    </row>
    <row r="240" spans="1:26" ht="46.5" customHeight="1" thickBot="1" x14ac:dyDescent="0.4">
      <c r="A240" s="5" t="s">
        <v>128</v>
      </c>
      <c r="B240" s="5" t="s">
        <v>95</v>
      </c>
      <c r="C240" s="5" t="s">
        <v>47</v>
      </c>
      <c r="D240" s="2">
        <v>41912</v>
      </c>
      <c r="E240" s="2">
        <v>7.3</v>
      </c>
      <c r="F240" s="2">
        <v>15.3</v>
      </c>
      <c r="G240" s="2">
        <v>15.04</v>
      </c>
      <c r="H240" s="2">
        <v>2.25</v>
      </c>
      <c r="I240" s="2">
        <v>1.1100000000000001</v>
      </c>
      <c r="J240" s="2">
        <v>1.1299999999999999</v>
      </c>
      <c r="K240" s="2">
        <v>186</v>
      </c>
      <c r="L240" s="2">
        <v>4.25</v>
      </c>
      <c r="M240" s="2">
        <v>907.69</v>
      </c>
      <c r="N240" s="2">
        <v>89.39</v>
      </c>
      <c r="O240" s="2">
        <v>66.17</v>
      </c>
      <c r="P240" s="2">
        <v>915.45</v>
      </c>
      <c r="Q240" s="2">
        <v>90.15</v>
      </c>
      <c r="R240" s="2">
        <v>66.73</v>
      </c>
      <c r="S240" s="4">
        <f>VLOOKUP([1]Initial_Data8!C240,[1]Ratings_Numbers!$A$1:$B$21,2,FALSE)</f>
        <v>16</v>
      </c>
      <c r="T240" s="4">
        <f t="shared" si="0"/>
        <v>0</v>
      </c>
      <c r="U240" s="3">
        <v>5833.5234</v>
      </c>
      <c r="V240" s="3" t="s">
        <v>129</v>
      </c>
      <c r="W240" s="4"/>
      <c r="X240" s="4"/>
      <c r="Y240" s="4"/>
      <c r="Z240" s="4"/>
    </row>
    <row r="241" spans="1:26" ht="46.5" customHeight="1" thickBot="1" x14ac:dyDescent="0.4">
      <c r="A241" s="5" t="s">
        <v>128</v>
      </c>
      <c r="B241" s="5" t="s">
        <v>96</v>
      </c>
      <c r="C241" s="5" t="s">
        <v>47</v>
      </c>
      <c r="D241" s="2">
        <v>42004</v>
      </c>
      <c r="E241" s="2">
        <v>6.44</v>
      </c>
      <c r="F241" s="2">
        <v>12.56</v>
      </c>
      <c r="G241" s="2">
        <v>12.35</v>
      </c>
      <c r="H241" s="2">
        <v>2.94</v>
      </c>
      <c r="I241" s="2">
        <v>1.93</v>
      </c>
      <c r="J241" s="2">
        <v>1.72</v>
      </c>
      <c r="K241" s="2">
        <v>196</v>
      </c>
      <c r="L241" s="2">
        <v>3.63</v>
      </c>
      <c r="M241" s="2">
        <v>970.07</v>
      </c>
      <c r="N241" s="2">
        <v>89.86</v>
      </c>
      <c r="O241" s="2">
        <v>64.09</v>
      </c>
      <c r="P241" s="2">
        <v>979.51</v>
      </c>
      <c r="Q241" s="2">
        <v>90.74</v>
      </c>
      <c r="R241" s="2">
        <v>64.72</v>
      </c>
      <c r="S241" s="4">
        <f>VLOOKUP([1]Initial_Data8!C241,[1]Ratings_Numbers!$A$1:$B$21,2,FALSE)</f>
        <v>16</v>
      </c>
      <c r="T241" s="4">
        <f t="shared" si="0"/>
        <v>0</v>
      </c>
      <c r="U241" s="3">
        <v>4985.0159000000003</v>
      </c>
      <c r="V241" s="3" t="s">
        <v>129</v>
      </c>
      <c r="W241" s="4"/>
      <c r="X241" s="4"/>
      <c r="Y241" s="4"/>
      <c r="Z241" s="4"/>
    </row>
    <row r="242" spans="1:26" ht="46.5" customHeight="1" thickBot="1" x14ac:dyDescent="0.4">
      <c r="A242" s="5" t="s">
        <v>128</v>
      </c>
      <c r="B242" s="5" t="s">
        <v>97</v>
      </c>
      <c r="C242" s="5" t="s">
        <v>47</v>
      </c>
      <c r="D242" s="2">
        <v>42094</v>
      </c>
      <c r="E242" s="2">
        <v>6.37</v>
      </c>
      <c r="F242" s="2">
        <v>11.8</v>
      </c>
      <c r="G242" s="2">
        <v>11.63</v>
      </c>
      <c r="H242" s="2">
        <v>2.5</v>
      </c>
      <c r="I242" s="2">
        <v>1.57</v>
      </c>
      <c r="J242" s="2">
        <v>1.46</v>
      </c>
      <c r="K242" s="2">
        <v>199</v>
      </c>
      <c r="L242" s="2">
        <v>4.55</v>
      </c>
      <c r="M242" s="2">
        <v>1002.03</v>
      </c>
      <c r="N242" s="2">
        <v>87.49</v>
      </c>
      <c r="O242" s="2">
        <v>64.17</v>
      </c>
      <c r="P242" s="2">
        <v>1045.25</v>
      </c>
      <c r="Q242" s="2">
        <v>91.27</v>
      </c>
      <c r="R242" s="2">
        <v>66.94</v>
      </c>
      <c r="S242" s="4">
        <f>VLOOKUP([1]Initial_Data8!C242,[1]Ratings_Numbers!$A$1:$B$21,2,FALSE)</f>
        <v>16</v>
      </c>
      <c r="T242" s="4">
        <f t="shared" si="0"/>
        <v>0</v>
      </c>
      <c r="U242" s="3">
        <v>4909.6095999999998</v>
      </c>
      <c r="V242" s="3" t="s">
        <v>129</v>
      </c>
      <c r="W242" s="4"/>
      <c r="X242" s="4"/>
      <c r="Y242" s="4"/>
      <c r="Z242" s="4"/>
    </row>
    <row r="243" spans="1:26" ht="46.5" customHeight="1" thickBot="1" x14ac:dyDescent="0.4">
      <c r="A243" s="5" t="s">
        <v>128</v>
      </c>
      <c r="B243" s="5" t="s">
        <v>98</v>
      </c>
      <c r="C243" s="5" t="s">
        <v>47</v>
      </c>
      <c r="D243" s="2">
        <v>42185</v>
      </c>
      <c r="E243" s="2">
        <v>7.8</v>
      </c>
      <c r="F243" s="2">
        <v>14.72</v>
      </c>
      <c r="G243" s="2">
        <v>14.43</v>
      </c>
      <c r="H243" s="2">
        <v>1.66</v>
      </c>
      <c r="I243" s="2">
        <v>0.86</v>
      </c>
      <c r="J243" s="2">
        <v>0.76</v>
      </c>
      <c r="K243" s="2">
        <v>217</v>
      </c>
      <c r="L243" s="2">
        <v>3.53</v>
      </c>
      <c r="M243" s="2">
        <v>561.02</v>
      </c>
      <c r="N243" s="2">
        <v>84.3</v>
      </c>
      <c r="O243" s="2">
        <v>64.349999999999994</v>
      </c>
      <c r="P243" s="2">
        <v>565.5</v>
      </c>
      <c r="Q243" s="2">
        <v>84.97</v>
      </c>
      <c r="R243" s="2">
        <v>64.86</v>
      </c>
      <c r="S243" s="4">
        <f>VLOOKUP([1]Initial_Data8!C243,[1]Ratings_Numbers!$A$1:$B$21,2,FALSE)</f>
        <v>16</v>
      </c>
      <c r="T243" s="4">
        <f t="shared" si="0"/>
        <v>0</v>
      </c>
      <c r="U243" s="3">
        <v>5748.3522000000003</v>
      </c>
      <c r="V243" s="3" t="s">
        <v>129</v>
      </c>
      <c r="W243" s="4"/>
      <c r="X243" s="4"/>
      <c r="Y243" s="4"/>
      <c r="Z243" s="4"/>
    </row>
    <row r="244" spans="1:26" ht="46.5" customHeight="1" thickBot="1" x14ac:dyDescent="0.4">
      <c r="A244" s="5" t="s">
        <v>128</v>
      </c>
      <c r="B244" s="5" t="s">
        <v>99</v>
      </c>
      <c r="C244" s="5" t="s">
        <v>47</v>
      </c>
      <c r="D244" s="2">
        <v>42277</v>
      </c>
      <c r="E244" s="2">
        <v>7.5</v>
      </c>
      <c r="F244" s="2">
        <v>13.69</v>
      </c>
      <c r="G244" s="2">
        <v>13.27</v>
      </c>
      <c r="H244" s="2">
        <v>1.9</v>
      </c>
      <c r="I244" s="2">
        <v>1.07</v>
      </c>
      <c r="J244" s="2">
        <v>1.1599999999999999</v>
      </c>
      <c r="K244" s="2">
        <v>248</v>
      </c>
      <c r="L244" s="2">
        <v>3.46</v>
      </c>
      <c r="M244" s="2">
        <v>542.29999999999995</v>
      </c>
      <c r="N244" s="2">
        <v>83.89</v>
      </c>
      <c r="O244" s="2">
        <v>63.19</v>
      </c>
      <c r="P244" s="2">
        <v>546.44000000000005</v>
      </c>
      <c r="Q244" s="2">
        <v>84.53</v>
      </c>
      <c r="R244" s="2">
        <v>63.67</v>
      </c>
      <c r="S244" s="4">
        <f>VLOOKUP([1]Initial_Data8!C244,[1]Ratings_Numbers!$A$1:$B$21,2,FALSE)</f>
        <v>16</v>
      </c>
      <c r="T244" s="4">
        <f t="shared" si="0"/>
        <v>0</v>
      </c>
      <c r="U244" s="3">
        <v>3676.9366</v>
      </c>
      <c r="V244" s="3" t="s">
        <v>129</v>
      </c>
      <c r="W244" s="4"/>
      <c r="X244" s="4"/>
      <c r="Y244" s="4"/>
      <c r="Z244" s="4"/>
    </row>
    <row r="245" spans="1:26" ht="46.5" customHeight="1" thickBot="1" x14ac:dyDescent="0.4">
      <c r="A245" s="5" t="s">
        <v>128</v>
      </c>
      <c r="B245" s="5" t="s">
        <v>100</v>
      </c>
      <c r="C245" s="5" t="s">
        <v>47</v>
      </c>
      <c r="D245" s="2">
        <v>42369</v>
      </c>
      <c r="E245" s="2">
        <v>7.64</v>
      </c>
      <c r="F245" s="2">
        <v>13.74</v>
      </c>
      <c r="G245" s="2">
        <v>13.4</v>
      </c>
      <c r="H245" s="2">
        <v>2.11</v>
      </c>
      <c r="I245" s="2">
        <v>1</v>
      </c>
      <c r="J245" s="2">
        <v>1.27</v>
      </c>
      <c r="K245" s="2">
        <v>248</v>
      </c>
      <c r="L245" s="2">
        <v>2.92</v>
      </c>
      <c r="M245" s="2">
        <v>446.12</v>
      </c>
      <c r="N245" s="2">
        <v>81.099999999999994</v>
      </c>
      <c r="O245" s="2">
        <v>60.73</v>
      </c>
      <c r="P245" s="2">
        <v>450.06</v>
      </c>
      <c r="Q245" s="2">
        <v>81.819999999999993</v>
      </c>
      <c r="R245" s="2">
        <v>61.27</v>
      </c>
      <c r="S245" s="4">
        <f>VLOOKUP([1]Initial_Data8!C245,[1]Ratings_Numbers!$A$1:$B$21,2,FALSE)</f>
        <v>16</v>
      </c>
      <c r="T245" s="4">
        <f t="shared" si="0"/>
        <v>0</v>
      </c>
      <c r="U245" s="3">
        <v>2984.3984999999998</v>
      </c>
      <c r="V245" s="3" t="s">
        <v>129</v>
      </c>
      <c r="W245" s="4"/>
      <c r="X245" s="4"/>
      <c r="Y245" s="4"/>
      <c r="Z245" s="4"/>
    </row>
    <row r="246" spans="1:26" ht="46.5" customHeight="1" thickBot="1" x14ac:dyDescent="0.4">
      <c r="A246" s="5" t="s">
        <v>128</v>
      </c>
      <c r="B246" s="5" t="s">
        <v>101</v>
      </c>
      <c r="C246" s="5" t="s">
        <v>47</v>
      </c>
      <c r="D246" s="2">
        <v>42460</v>
      </c>
      <c r="E246" s="2">
        <v>7.2</v>
      </c>
      <c r="F246" s="2">
        <v>13.05</v>
      </c>
      <c r="G246" s="2">
        <v>12.39</v>
      </c>
      <c r="H246" s="2">
        <v>2.2999999999999998</v>
      </c>
      <c r="I246" s="2">
        <v>1.44</v>
      </c>
      <c r="J246" s="2">
        <v>1.43</v>
      </c>
      <c r="K246" s="2">
        <v>243</v>
      </c>
      <c r="L246" s="2">
        <v>2.63</v>
      </c>
      <c r="M246" s="2">
        <v>433.93</v>
      </c>
      <c r="N246" s="2">
        <v>80.489999999999995</v>
      </c>
      <c r="O246" s="2">
        <v>60.38</v>
      </c>
      <c r="P246" s="2">
        <v>439.13</v>
      </c>
      <c r="Q246" s="2">
        <v>81.45</v>
      </c>
      <c r="R246" s="2">
        <v>61.1</v>
      </c>
      <c r="S246" s="4">
        <f>VLOOKUP([1]Initial_Data8!C246,[1]Ratings_Numbers!$A$1:$B$21,2,FALSE)</f>
        <v>16</v>
      </c>
      <c r="T246" s="4">
        <f t="shared" si="0"/>
        <v>0</v>
      </c>
      <c r="U246" s="3">
        <v>2871.8231999999998</v>
      </c>
      <c r="V246" s="3" t="s">
        <v>129</v>
      </c>
      <c r="W246" s="4"/>
      <c r="X246" s="4"/>
      <c r="Y246" s="4"/>
      <c r="Z246" s="4"/>
    </row>
    <row r="247" spans="1:26" ht="46.5" customHeight="1" thickBot="1" x14ac:dyDescent="0.4">
      <c r="A247" s="5" t="s">
        <v>128</v>
      </c>
      <c r="B247" s="5" t="s">
        <v>102</v>
      </c>
      <c r="C247" s="5" t="s">
        <v>49</v>
      </c>
      <c r="D247" s="2">
        <v>42551</v>
      </c>
      <c r="E247" s="2">
        <v>6.8</v>
      </c>
      <c r="F247" s="2">
        <v>11.93</v>
      </c>
      <c r="G247" s="2">
        <v>11.39</v>
      </c>
      <c r="H247" s="2">
        <v>1.98</v>
      </c>
      <c r="I247" s="2">
        <v>1.1399999999999999</v>
      </c>
      <c r="J247" s="2">
        <v>1.0900000000000001</v>
      </c>
      <c r="K247" s="2">
        <v>244</v>
      </c>
      <c r="L247" s="2">
        <v>2.16</v>
      </c>
      <c r="M247" s="2">
        <v>417.86</v>
      </c>
      <c r="N247" s="2">
        <v>79.88</v>
      </c>
      <c r="O247" s="2">
        <v>59.08</v>
      </c>
      <c r="P247" s="2">
        <v>423.14</v>
      </c>
      <c r="Q247" s="2">
        <v>80.88</v>
      </c>
      <c r="R247" s="2">
        <v>59.82</v>
      </c>
      <c r="S247" s="4">
        <f>VLOOKUP([1]Initial_Data8!C247,[1]Ratings_Numbers!$A$1:$B$21,2,FALSE)</f>
        <v>17</v>
      </c>
      <c r="T247" s="4">
        <f t="shared" si="0"/>
        <v>1</v>
      </c>
      <c r="U247" s="3">
        <v>2750.6221999999998</v>
      </c>
      <c r="V247" s="3" t="s">
        <v>129</v>
      </c>
      <c r="W247" s="4"/>
      <c r="X247" s="4"/>
      <c r="Y247" s="4"/>
      <c r="Z247" s="4"/>
    </row>
    <row r="248" spans="1:26" ht="46.5" customHeight="1" thickBot="1" x14ac:dyDescent="0.4">
      <c r="A248" s="5" t="s">
        <v>128</v>
      </c>
      <c r="B248" s="5" t="s">
        <v>130</v>
      </c>
      <c r="C248" s="5" t="s">
        <v>49</v>
      </c>
      <c r="D248" s="2">
        <v>42643</v>
      </c>
      <c r="E248" s="2">
        <v>6.59</v>
      </c>
      <c r="F248" s="2">
        <v>11.5</v>
      </c>
      <c r="G248" s="2">
        <v>10.98</v>
      </c>
      <c r="H248" s="2">
        <v>2.21</v>
      </c>
      <c r="I248" s="2">
        <v>1.39</v>
      </c>
      <c r="J248" s="2">
        <v>1.37</v>
      </c>
      <c r="K248" s="2">
        <v>243</v>
      </c>
      <c r="L248" s="2">
        <v>2.16</v>
      </c>
      <c r="M248" s="2">
        <v>412.53</v>
      </c>
      <c r="N248" s="2">
        <v>79.67</v>
      </c>
      <c r="O248" s="2">
        <v>58.52</v>
      </c>
      <c r="P248" s="2">
        <v>417.83</v>
      </c>
      <c r="Q248" s="2">
        <v>80.69</v>
      </c>
      <c r="R248" s="2">
        <v>59.28</v>
      </c>
      <c r="S248" s="4">
        <f>VLOOKUP([1]Initial_Data8!C248,[1]Ratings_Numbers!$A$1:$B$21,2,FALSE)</f>
        <v>17</v>
      </c>
      <c r="T248" s="4">
        <f t="shared" si="0"/>
        <v>0</v>
      </c>
      <c r="U248" s="3">
        <v>2255.3045000000002</v>
      </c>
      <c r="V248" s="3" t="s">
        <v>129</v>
      </c>
      <c r="W248" s="4"/>
      <c r="X248" s="4"/>
      <c r="Y248" s="4"/>
      <c r="Z248" s="4"/>
    </row>
    <row r="249" spans="1:26" ht="14.25" customHeight="1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25" customHeight="1" x14ac:dyDescent="0.35">
      <c r="A250" s="4" t="s">
        <v>131</v>
      </c>
      <c r="B250" s="4" t="s">
        <v>87</v>
      </c>
      <c r="C250" s="4" t="s">
        <v>27</v>
      </c>
      <c r="D250" s="4">
        <v>40816</v>
      </c>
      <c r="E250" s="4">
        <v>-3.03</v>
      </c>
      <c r="F250" s="4">
        <v>0.37</v>
      </c>
      <c r="G250" s="4">
        <v>-3.5</v>
      </c>
      <c r="H250" s="4">
        <v>169.05</v>
      </c>
      <c r="I250" s="4">
        <v>136.66999999999999</v>
      </c>
      <c r="J250" s="4">
        <v>145.62</v>
      </c>
      <c r="K250" s="4">
        <v>21</v>
      </c>
      <c r="L250" s="4">
        <v>79.36</v>
      </c>
      <c r="M250" s="4">
        <v>5.45</v>
      </c>
      <c r="N250" s="4">
        <v>5.0599999999999996</v>
      </c>
      <c r="O250" s="4">
        <v>4.32</v>
      </c>
      <c r="P250" s="4">
        <v>7.67</v>
      </c>
      <c r="Q250" s="4">
        <v>7.12</v>
      </c>
      <c r="R250" s="4">
        <v>6.08</v>
      </c>
      <c r="S250" s="4">
        <v>3</v>
      </c>
      <c r="T250" s="4">
        <v>0</v>
      </c>
      <c r="U250" s="3">
        <v>165482.867</v>
      </c>
      <c r="V250" s="3" t="s">
        <v>29</v>
      </c>
      <c r="W250" s="4"/>
      <c r="X250" s="4"/>
      <c r="Y250" s="4"/>
      <c r="Z250" s="4"/>
    </row>
    <row r="251" spans="1:26" ht="14.25" customHeight="1" x14ac:dyDescent="0.35">
      <c r="A251" s="4" t="s">
        <v>131</v>
      </c>
      <c r="B251" s="4" t="s">
        <v>88</v>
      </c>
      <c r="C251" s="4" t="s">
        <v>27</v>
      </c>
      <c r="D251" s="4">
        <v>40908</v>
      </c>
      <c r="E251" s="4">
        <v>-3.03</v>
      </c>
      <c r="F251" s="4">
        <v>0.36</v>
      </c>
      <c r="G251" s="4">
        <v>-3.51</v>
      </c>
      <c r="H251" s="4">
        <v>108.38</v>
      </c>
      <c r="I251" s="4">
        <v>82.68</v>
      </c>
      <c r="J251" s="4">
        <v>94.78</v>
      </c>
      <c r="K251" s="4">
        <v>37</v>
      </c>
      <c r="L251" s="4">
        <v>80.12</v>
      </c>
      <c r="M251" s="4">
        <v>5.14</v>
      </c>
      <c r="N251" s="4">
        <v>4.79</v>
      </c>
      <c r="O251" s="4">
        <v>4.1100000000000003</v>
      </c>
      <c r="P251" s="4">
        <v>7.23</v>
      </c>
      <c r="Q251" s="4">
        <v>6.74</v>
      </c>
      <c r="R251" s="4">
        <v>5.79</v>
      </c>
      <c r="S251" s="4">
        <v>3</v>
      </c>
      <c r="T251" s="4">
        <v>0</v>
      </c>
      <c r="U251" s="3">
        <v>209849.68049999999</v>
      </c>
      <c r="V251" s="3" t="s">
        <v>29</v>
      </c>
      <c r="W251" s="4"/>
      <c r="X251" s="4"/>
      <c r="Y251" s="4"/>
      <c r="Z251" s="4"/>
    </row>
    <row r="252" spans="1:26" ht="14.25" customHeight="1" x14ac:dyDescent="0.35">
      <c r="A252" s="4" t="s">
        <v>131</v>
      </c>
      <c r="B252" s="4" t="s">
        <v>89</v>
      </c>
      <c r="C252" s="4" t="s">
        <v>27</v>
      </c>
      <c r="D252" s="4">
        <v>40999</v>
      </c>
      <c r="E252" s="4">
        <v>-3.02</v>
      </c>
      <c r="F252" s="4">
        <v>0.43</v>
      </c>
      <c r="G252" s="4">
        <v>-3.49</v>
      </c>
      <c r="H252" s="4">
        <v>195</v>
      </c>
      <c r="I252" s="4">
        <v>164.65</v>
      </c>
      <c r="J252" s="4">
        <v>169.45</v>
      </c>
      <c r="K252" s="4">
        <v>20</v>
      </c>
      <c r="L252" s="4">
        <v>80</v>
      </c>
      <c r="M252" s="4">
        <v>4.84</v>
      </c>
      <c r="N252" s="4">
        <v>4.45</v>
      </c>
      <c r="O252" s="4">
        <v>3.87</v>
      </c>
      <c r="P252" s="4">
        <v>8.84</v>
      </c>
      <c r="Q252" s="4">
        <v>8.1199999999999992</v>
      </c>
      <c r="R252" s="4">
        <v>7.07</v>
      </c>
      <c r="S252" s="4">
        <v>3</v>
      </c>
      <c r="T252" s="4">
        <v>0</v>
      </c>
      <c r="U252" s="3">
        <v>208983.96340000001</v>
      </c>
      <c r="V252" s="3" t="s">
        <v>29</v>
      </c>
      <c r="W252" s="4"/>
      <c r="X252" s="4"/>
      <c r="Y252" s="4"/>
      <c r="Z252" s="4"/>
    </row>
    <row r="253" spans="1:26" ht="14.25" customHeight="1" x14ac:dyDescent="0.35">
      <c r="A253" s="4" t="s">
        <v>131</v>
      </c>
      <c r="B253" s="4" t="s">
        <v>90</v>
      </c>
      <c r="C253" s="4" t="s">
        <v>27</v>
      </c>
      <c r="D253" s="4">
        <v>41090</v>
      </c>
      <c r="E253" s="4">
        <v>-2.4700000000000002</v>
      </c>
      <c r="F253" s="4">
        <v>0.47</v>
      </c>
      <c r="G253" s="4">
        <v>-2.88</v>
      </c>
      <c r="H253" s="4">
        <v>177.59</v>
      </c>
      <c r="I253" s="4">
        <v>142.41</v>
      </c>
      <c r="J253" s="4">
        <v>147.13999999999999</v>
      </c>
      <c r="K253" s="4">
        <v>22</v>
      </c>
      <c r="L253" s="4">
        <v>75.209999999999994</v>
      </c>
      <c r="M253" s="4">
        <v>4.62</v>
      </c>
      <c r="N253" s="4">
        <v>4.21</v>
      </c>
      <c r="O253" s="4">
        <v>3.47</v>
      </c>
      <c r="P253" s="4">
        <v>9.59</v>
      </c>
      <c r="Q253" s="4">
        <v>8.75</v>
      </c>
      <c r="R253" s="4">
        <v>7.21</v>
      </c>
      <c r="S253" s="4">
        <v>3</v>
      </c>
      <c r="T253" s="4">
        <v>0</v>
      </c>
      <c r="U253" s="3">
        <v>188461.84270000001</v>
      </c>
      <c r="V253" s="3" t="s">
        <v>29</v>
      </c>
      <c r="W253" s="4"/>
      <c r="X253" s="4"/>
      <c r="Y253" s="4"/>
      <c r="Z253" s="4"/>
    </row>
    <row r="254" spans="1:26" ht="14.25" customHeight="1" x14ac:dyDescent="0.35">
      <c r="A254" s="4" t="s">
        <v>131</v>
      </c>
      <c r="B254" s="4" t="s">
        <v>91</v>
      </c>
      <c r="C254" s="4" t="s">
        <v>27</v>
      </c>
      <c r="D254" s="4">
        <v>41182</v>
      </c>
      <c r="E254" s="4">
        <v>-2.64</v>
      </c>
      <c r="F254" s="4">
        <v>0.48</v>
      </c>
      <c r="G254" s="4">
        <v>-3.15</v>
      </c>
      <c r="H254" s="4">
        <v>169.9</v>
      </c>
      <c r="I254" s="4">
        <v>128.38</v>
      </c>
      <c r="J254" s="4">
        <v>130.47999999999999</v>
      </c>
      <c r="K254" s="4">
        <v>21</v>
      </c>
      <c r="L254" s="4">
        <v>75.81</v>
      </c>
      <c r="M254" s="4">
        <v>4.3899999999999997</v>
      </c>
      <c r="N254" s="4">
        <v>4.03</v>
      </c>
      <c r="O254" s="4">
        <v>3.33</v>
      </c>
      <c r="P254" s="4">
        <v>9.1199999999999992</v>
      </c>
      <c r="Q254" s="4">
        <v>8.36</v>
      </c>
      <c r="R254" s="4">
        <v>6.92</v>
      </c>
      <c r="S254" s="4">
        <v>3</v>
      </c>
      <c r="T254" s="4">
        <v>0</v>
      </c>
      <c r="U254" s="3">
        <v>247892.484</v>
      </c>
      <c r="V254" s="3" t="s">
        <v>29</v>
      </c>
      <c r="W254" s="4"/>
      <c r="X254" s="4"/>
      <c r="Y254" s="4"/>
      <c r="Z254" s="4"/>
    </row>
    <row r="255" spans="1:26" ht="14.25" customHeight="1" x14ac:dyDescent="0.35">
      <c r="A255" s="4" t="s">
        <v>131</v>
      </c>
      <c r="B255" s="4" t="s">
        <v>113</v>
      </c>
      <c r="C255" s="4" t="s">
        <v>27</v>
      </c>
      <c r="D255" s="4">
        <v>41274</v>
      </c>
      <c r="E255" s="4">
        <v>-2.8</v>
      </c>
      <c r="F255" s="4">
        <v>0.43</v>
      </c>
      <c r="G255" s="4">
        <v>-3.45</v>
      </c>
      <c r="H255" s="4">
        <v>207</v>
      </c>
      <c r="I255" s="4">
        <v>158.43</v>
      </c>
      <c r="J255" s="4">
        <v>161.62</v>
      </c>
      <c r="K255" s="4">
        <v>21</v>
      </c>
      <c r="L255" s="4">
        <v>76.459999999999994</v>
      </c>
      <c r="M255" s="4">
        <v>4.17</v>
      </c>
      <c r="N255" s="4">
        <v>3.87</v>
      </c>
      <c r="O255" s="4">
        <v>3.19</v>
      </c>
      <c r="P255" s="4">
        <v>7.72</v>
      </c>
      <c r="Q255" s="4">
        <v>7.17</v>
      </c>
      <c r="R255" s="4">
        <v>5.9</v>
      </c>
      <c r="S255" s="4">
        <v>3</v>
      </c>
      <c r="T255" s="4">
        <v>0</v>
      </c>
      <c r="U255" s="3">
        <v>233420.54500000001</v>
      </c>
      <c r="V255" s="3" t="s">
        <v>29</v>
      </c>
      <c r="W255" s="4"/>
      <c r="X255" s="4"/>
      <c r="Y255" s="4"/>
      <c r="Z255" s="4"/>
    </row>
    <row r="256" spans="1:26" ht="14.25" customHeight="1" x14ac:dyDescent="0.35">
      <c r="A256" s="4" t="s">
        <v>131</v>
      </c>
      <c r="B256" s="4" t="s">
        <v>114</v>
      </c>
      <c r="C256" s="4" t="s">
        <v>27</v>
      </c>
      <c r="D256" s="4">
        <v>41364</v>
      </c>
      <c r="E256" s="4">
        <v>-2.82</v>
      </c>
      <c r="F256" s="4">
        <v>0.39</v>
      </c>
      <c r="G256" s="4">
        <v>-3.54</v>
      </c>
      <c r="H256" s="4">
        <v>221.29</v>
      </c>
      <c r="I256" s="4">
        <v>164</v>
      </c>
      <c r="J256" s="4">
        <v>178.48</v>
      </c>
      <c r="K256" s="4">
        <v>21</v>
      </c>
      <c r="L256" s="4">
        <v>78.06</v>
      </c>
      <c r="M256" s="4">
        <v>3.96</v>
      </c>
      <c r="N256" s="4">
        <v>3.71</v>
      </c>
      <c r="O256" s="4">
        <v>3.09</v>
      </c>
      <c r="P256" s="4">
        <v>6.81</v>
      </c>
      <c r="Q256" s="4">
        <v>6.37</v>
      </c>
      <c r="R256" s="4">
        <v>5.31</v>
      </c>
      <c r="S256" s="4">
        <v>3</v>
      </c>
      <c r="T256" s="4">
        <v>0</v>
      </c>
      <c r="U256" s="3">
        <v>262065.3621</v>
      </c>
      <c r="V256" s="3" t="s">
        <v>29</v>
      </c>
      <c r="W256" s="4"/>
      <c r="X256" s="4"/>
      <c r="Y256" s="4"/>
      <c r="Z256" s="4"/>
    </row>
    <row r="257" spans="1:26" ht="14.25" customHeight="1" x14ac:dyDescent="0.35">
      <c r="A257" s="4" t="s">
        <v>131</v>
      </c>
      <c r="B257" s="4" t="s">
        <v>115</v>
      </c>
      <c r="C257" s="4" t="s">
        <v>27</v>
      </c>
      <c r="D257" s="4">
        <v>41455</v>
      </c>
      <c r="E257" s="4">
        <v>-2.99</v>
      </c>
      <c r="F257" s="4">
        <v>0.37</v>
      </c>
      <c r="G257" s="4">
        <v>-3.82</v>
      </c>
      <c r="H257" s="4">
        <v>236.58</v>
      </c>
      <c r="I257" s="4">
        <v>151.79</v>
      </c>
      <c r="J257" s="4">
        <v>182.37</v>
      </c>
      <c r="K257" s="4">
        <v>19</v>
      </c>
      <c r="L257" s="4">
        <v>77.930000000000007</v>
      </c>
      <c r="M257" s="4">
        <v>2.52</v>
      </c>
      <c r="N257" s="4">
        <v>2.37</v>
      </c>
      <c r="O257" s="4">
        <v>1.97</v>
      </c>
      <c r="P257" s="4">
        <v>6.33</v>
      </c>
      <c r="Q257" s="4">
        <v>5.95</v>
      </c>
      <c r="R257" s="4">
        <v>4.93</v>
      </c>
      <c r="S257" s="4">
        <v>3</v>
      </c>
      <c r="T257" s="4">
        <v>0</v>
      </c>
      <c r="U257" s="3">
        <v>293281.17959999997</v>
      </c>
      <c r="V257" s="3" t="s">
        <v>29</v>
      </c>
      <c r="W257" s="4"/>
      <c r="X257" s="4"/>
      <c r="Y257" s="4"/>
      <c r="Z257" s="4"/>
    </row>
    <row r="258" spans="1:26" ht="14.25" customHeight="1" x14ac:dyDescent="0.35">
      <c r="A258" s="4" t="s">
        <v>131</v>
      </c>
      <c r="B258" s="4" t="s">
        <v>116</v>
      </c>
      <c r="C258" s="4" t="s">
        <v>27</v>
      </c>
      <c r="D258" s="4">
        <v>41547</v>
      </c>
      <c r="E258" s="4">
        <v>-2.91</v>
      </c>
      <c r="F258" s="4">
        <v>0.37</v>
      </c>
      <c r="G258" s="4">
        <v>-3.7</v>
      </c>
      <c r="H258" s="4">
        <v>249.21</v>
      </c>
      <c r="I258" s="4">
        <v>128.74</v>
      </c>
      <c r="J258" s="4">
        <v>197.95</v>
      </c>
      <c r="K258" s="4">
        <v>19</v>
      </c>
      <c r="L258" s="4">
        <v>78.989999999999995</v>
      </c>
      <c r="M258" s="4">
        <v>2.7</v>
      </c>
      <c r="N258" s="4">
        <v>2.54</v>
      </c>
      <c r="O258" s="4">
        <v>2.13</v>
      </c>
      <c r="P258" s="4">
        <v>6.32</v>
      </c>
      <c r="Q258" s="4">
        <v>5.95</v>
      </c>
      <c r="R258" s="4">
        <v>4.99</v>
      </c>
      <c r="S258" s="4">
        <v>3</v>
      </c>
      <c r="T258" s="4">
        <v>0</v>
      </c>
      <c r="U258" s="3">
        <v>292691.45789999998</v>
      </c>
      <c r="V258" s="3" t="s">
        <v>29</v>
      </c>
      <c r="W258" s="4"/>
      <c r="X258" s="4"/>
      <c r="Y258" s="4"/>
      <c r="Z258" s="4"/>
    </row>
    <row r="259" spans="1:26" ht="14.25" customHeight="1" x14ac:dyDescent="0.35">
      <c r="A259" s="4" t="s">
        <v>131</v>
      </c>
      <c r="B259" s="4" t="s">
        <v>92</v>
      </c>
      <c r="C259" s="4" t="s">
        <v>27</v>
      </c>
      <c r="D259" s="4">
        <v>41639</v>
      </c>
      <c r="E259" s="4">
        <v>-2.87</v>
      </c>
      <c r="F259" s="4">
        <v>0.34</v>
      </c>
      <c r="G259" s="4">
        <v>-3.6</v>
      </c>
      <c r="H259" s="4">
        <v>248.41</v>
      </c>
      <c r="I259" s="4">
        <v>145.91</v>
      </c>
      <c r="J259" s="4">
        <v>201.32</v>
      </c>
      <c r="K259" s="4">
        <v>22</v>
      </c>
      <c r="L259" s="4">
        <v>78.709999999999994</v>
      </c>
      <c r="M259" s="4">
        <v>2.56</v>
      </c>
      <c r="N259" s="4">
        <v>2.42</v>
      </c>
      <c r="O259" s="4">
        <v>2.02</v>
      </c>
      <c r="P259" s="4">
        <v>6.01</v>
      </c>
      <c r="Q259" s="4">
        <v>5.67</v>
      </c>
      <c r="R259" s="4">
        <v>4.7300000000000004</v>
      </c>
      <c r="S259" s="4">
        <v>3</v>
      </c>
      <c r="T259" s="4">
        <v>0</v>
      </c>
      <c r="U259" s="3">
        <v>376371.40480000002</v>
      </c>
      <c r="V259" s="3" t="s">
        <v>29</v>
      </c>
      <c r="W259" s="4"/>
      <c r="X259" s="4"/>
      <c r="Y259" s="4"/>
      <c r="Z259" s="4"/>
    </row>
    <row r="260" spans="1:26" ht="14.25" customHeight="1" x14ac:dyDescent="0.35">
      <c r="A260" s="4" t="s">
        <v>131</v>
      </c>
      <c r="B260" s="4" t="s">
        <v>93</v>
      </c>
      <c r="C260" s="4" t="s">
        <v>27</v>
      </c>
      <c r="D260" s="4">
        <v>41729</v>
      </c>
      <c r="E260" s="4">
        <v>-2.78</v>
      </c>
      <c r="F260" s="4">
        <v>0.4</v>
      </c>
      <c r="G260" s="4">
        <v>-3.5</v>
      </c>
      <c r="H260" s="4">
        <v>216.71</v>
      </c>
      <c r="I260" s="4">
        <v>119</v>
      </c>
      <c r="J260" s="4">
        <v>171.46</v>
      </c>
      <c r="K260" s="4">
        <v>24</v>
      </c>
      <c r="L260" s="4">
        <v>78.7</v>
      </c>
      <c r="M260" s="4">
        <v>3.53</v>
      </c>
      <c r="N260" s="4">
        <v>3.3</v>
      </c>
      <c r="O260" s="4">
        <v>2.78</v>
      </c>
      <c r="P260" s="4">
        <v>6.81</v>
      </c>
      <c r="Q260" s="4">
        <v>6.37</v>
      </c>
      <c r="R260" s="4">
        <v>5.36</v>
      </c>
      <c r="S260" s="4">
        <v>3</v>
      </c>
      <c r="T260" s="4">
        <v>0</v>
      </c>
      <c r="U260" s="3">
        <v>375847.32179999998</v>
      </c>
      <c r="V260" s="3" t="s">
        <v>29</v>
      </c>
      <c r="W260" s="4"/>
      <c r="X260" s="4"/>
      <c r="Y260" s="4"/>
      <c r="Z260" s="4"/>
    </row>
    <row r="261" spans="1:26" ht="14.25" customHeight="1" x14ac:dyDescent="0.35">
      <c r="A261" s="4" t="s">
        <v>131</v>
      </c>
      <c r="B261" s="4" t="s">
        <v>94</v>
      </c>
      <c r="C261" s="4" t="s">
        <v>27</v>
      </c>
      <c r="D261" s="4">
        <v>41820</v>
      </c>
      <c r="E261" s="4">
        <v>-2.81</v>
      </c>
      <c r="F261" s="4">
        <v>0.32</v>
      </c>
      <c r="G261" s="4">
        <v>-3.52</v>
      </c>
      <c r="H261" s="4">
        <v>197.67</v>
      </c>
      <c r="I261" s="4">
        <v>99.67</v>
      </c>
      <c r="J261" s="4">
        <v>157.69999999999999</v>
      </c>
      <c r="K261" s="4">
        <v>27</v>
      </c>
      <c r="L261" s="4">
        <v>78.739999999999995</v>
      </c>
      <c r="M261" s="4">
        <v>3.38</v>
      </c>
      <c r="N261" s="4">
        <v>3.2</v>
      </c>
      <c r="O261" s="4">
        <v>2.66</v>
      </c>
      <c r="P261" s="4">
        <v>5.48</v>
      </c>
      <c r="Q261" s="4">
        <v>5.2</v>
      </c>
      <c r="R261" s="4">
        <v>4.32</v>
      </c>
      <c r="S261" s="4">
        <v>3</v>
      </c>
      <c r="T261" s="4">
        <v>0</v>
      </c>
      <c r="U261" s="3">
        <v>391750.00870000001</v>
      </c>
      <c r="V261" s="3" t="s">
        <v>29</v>
      </c>
      <c r="W261" s="4"/>
      <c r="X261" s="4"/>
      <c r="Y261" s="4"/>
      <c r="Z261" s="4"/>
    </row>
    <row r="262" spans="1:26" ht="14.25" customHeight="1" x14ac:dyDescent="0.35">
      <c r="A262" s="4" t="s">
        <v>131</v>
      </c>
      <c r="B262" s="4" t="s">
        <v>95</v>
      </c>
      <c r="C262" s="4" t="s">
        <v>27</v>
      </c>
      <c r="D262" s="4">
        <v>41912</v>
      </c>
      <c r="E262" s="4">
        <v>-2.79</v>
      </c>
      <c r="F262" s="4">
        <v>0.32</v>
      </c>
      <c r="G262" s="4">
        <v>-3.59</v>
      </c>
      <c r="H262" s="4">
        <v>210.84</v>
      </c>
      <c r="I262" s="4">
        <v>114.16</v>
      </c>
      <c r="J262" s="4">
        <v>148.96</v>
      </c>
      <c r="K262" s="4">
        <v>25</v>
      </c>
      <c r="L262" s="4">
        <v>78.56</v>
      </c>
      <c r="M262" s="4">
        <v>3.27</v>
      </c>
      <c r="N262" s="4">
        <v>3.1</v>
      </c>
      <c r="O262" s="4">
        <v>2.57</v>
      </c>
      <c r="P262" s="4">
        <v>5.3</v>
      </c>
      <c r="Q262" s="4">
        <v>5.03</v>
      </c>
      <c r="R262" s="4">
        <v>4.17</v>
      </c>
      <c r="S262" s="4">
        <v>3</v>
      </c>
      <c r="T262" s="4">
        <v>0</v>
      </c>
      <c r="U262" s="3">
        <v>395055.79350000003</v>
      </c>
      <c r="V262" s="3" t="s">
        <v>29</v>
      </c>
      <c r="W262" s="4"/>
      <c r="X262" s="4"/>
      <c r="Y262" s="4"/>
      <c r="Z262" s="4"/>
    </row>
    <row r="263" spans="1:26" ht="14.25" customHeight="1" x14ac:dyDescent="0.35">
      <c r="A263" s="4" t="s">
        <v>131</v>
      </c>
      <c r="B263" s="4" t="s">
        <v>96</v>
      </c>
      <c r="C263" s="4" t="s">
        <v>27</v>
      </c>
      <c r="D263" s="4">
        <v>42004</v>
      </c>
      <c r="E263" s="4">
        <v>-2.9</v>
      </c>
      <c r="F263" s="4">
        <v>0.32</v>
      </c>
      <c r="G263" s="4">
        <v>-3.77</v>
      </c>
      <c r="H263" s="4">
        <v>226.64</v>
      </c>
      <c r="I263" s="4">
        <v>84.6</v>
      </c>
      <c r="J263" s="4">
        <v>175.96</v>
      </c>
      <c r="K263" s="4">
        <v>25</v>
      </c>
      <c r="L263" s="4">
        <v>80.400000000000006</v>
      </c>
      <c r="M263" s="4">
        <v>3.11</v>
      </c>
      <c r="N263" s="4">
        <v>2.96</v>
      </c>
      <c r="O263" s="4">
        <v>2.5</v>
      </c>
      <c r="P263" s="4">
        <v>5.04</v>
      </c>
      <c r="Q263" s="4">
        <v>4.8</v>
      </c>
      <c r="R263" s="4">
        <v>4.05</v>
      </c>
      <c r="S263" s="4">
        <v>3</v>
      </c>
      <c r="T263" s="4">
        <v>0</v>
      </c>
      <c r="U263" s="3">
        <v>359376.6225</v>
      </c>
      <c r="V263" s="3" t="s">
        <v>29</v>
      </c>
      <c r="W263" s="4"/>
      <c r="X263" s="4"/>
      <c r="Y263" s="4"/>
      <c r="Z263" s="4"/>
    </row>
    <row r="264" spans="1:26" ht="14.25" customHeight="1" x14ac:dyDescent="0.35">
      <c r="A264" s="4" t="s">
        <v>131</v>
      </c>
      <c r="B264" s="4" t="s">
        <v>97</v>
      </c>
      <c r="C264" s="4" t="s">
        <v>27</v>
      </c>
      <c r="D264" s="4">
        <v>42094</v>
      </c>
      <c r="E264" s="4">
        <v>-2.94</v>
      </c>
      <c r="F264" s="4">
        <v>0.31</v>
      </c>
      <c r="G264" s="4">
        <v>-3.82</v>
      </c>
      <c r="H264" s="4">
        <v>216.31</v>
      </c>
      <c r="I264" s="4">
        <v>103.73</v>
      </c>
      <c r="J264" s="4">
        <v>171.04</v>
      </c>
      <c r="K264" s="4">
        <v>26</v>
      </c>
      <c r="L264" s="4">
        <v>81.3</v>
      </c>
      <c r="M264" s="4">
        <v>2.97</v>
      </c>
      <c r="N264" s="4">
        <v>2.84</v>
      </c>
      <c r="O264" s="4">
        <v>2.42</v>
      </c>
      <c r="P264" s="4">
        <v>4.83</v>
      </c>
      <c r="Q264" s="4">
        <v>4.5999999999999996</v>
      </c>
      <c r="R264" s="4">
        <v>3.92</v>
      </c>
      <c r="S264" s="4">
        <v>3</v>
      </c>
      <c r="T264" s="4">
        <v>0</v>
      </c>
      <c r="U264" s="3">
        <v>376023.57770000002</v>
      </c>
      <c r="V264" s="3" t="s">
        <v>29</v>
      </c>
      <c r="W264" s="4"/>
      <c r="X264" s="4"/>
      <c r="Y264" s="4"/>
      <c r="Z264" s="4"/>
    </row>
    <row r="265" spans="1:26" ht="14.25" customHeight="1" x14ac:dyDescent="0.35">
      <c r="A265" s="4" t="s">
        <v>131</v>
      </c>
      <c r="B265" s="4" t="s">
        <v>98</v>
      </c>
      <c r="C265" s="4" t="s">
        <v>27</v>
      </c>
      <c r="D265" s="4">
        <v>42185</v>
      </c>
      <c r="E265" s="4">
        <v>-3.05</v>
      </c>
      <c r="F265" s="4">
        <v>0.3</v>
      </c>
      <c r="G265" s="4">
        <v>-3.96</v>
      </c>
      <c r="H265" s="4">
        <v>233.04</v>
      </c>
      <c r="I265" s="4">
        <v>136.31</v>
      </c>
      <c r="J265" s="4">
        <v>185.58</v>
      </c>
      <c r="K265" s="4">
        <v>26</v>
      </c>
      <c r="L265" s="4">
        <v>80.53</v>
      </c>
      <c r="M265" s="4">
        <v>1.99</v>
      </c>
      <c r="N265" s="4">
        <v>1.9</v>
      </c>
      <c r="O265" s="4">
        <v>1.6</v>
      </c>
      <c r="P265" s="4">
        <v>4.68</v>
      </c>
      <c r="Q265" s="4">
        <v>4.47</v>
      </c>
      <c r="R265" s="4">
        <v>3.77</v>
      </c>
      <c r="S265" s="4">
        <v>3</v>
      </c>
      <c r="T265" s="4">
        <v>0</v>
      </c>
      <c r="U265" s="3">
        <v>362970.18030000001</v>
      </c>
      <c r="V265" s="3" t="s">
        <v>29</v>
      </c>
      <c r="W265" s="4"/>
      <c r="X265" s="4"/>
      <c r="Y265" s="4"/>
      <c r="Z265" s="4"/>
    </row>
    <row r="266" spans="1:26" ht="14.25" customHeight="1" x14ac:dyDescent="0.35">
      <c r="A266" s="4" t="s">
        <v>131</v>
      </c>
      <c r="B266" s="4" t="s">
        <v>99</v>
      </c>
      <c r="C266" s="4" t="s">
        <v>27</v>
      </c>
      <c r="D266" s="4">
        <v>42277</v>
      </c>
      <c r="E266" s="4">
        <v>-3.1</v>
      </c>
      <c r="F266" s="4">
        <v>0.28000000000000003</v>
      </c>
      <c r="G266" s="4">
        <v>-3.94</v>
      </c>
      <c r="H266" s="4">
        <v>229.08</v>
      </c>
      <c r="I266" s="4">
        <v>137.81</v>
      </c>
      <c r="J266" s="4">
        <v>181.08</v>
      </c>
      <c r="K266" s="4">
        <v>26</v>
      </c>
      <c r="L266" s="4">
        <v>80.569999999999993</v>
      </c>
      <c r="M266" s="4">
        <v>1.72</v>
      </c>
      <c r="N266" s="4">
        <v>1.64</v>
      </c>
      <c r="O266" s="4">
        <v>1.38</v>
      </c>
      <c r="P266" s="4">
        <v>4.5</v>
      </c>
      <c r="Q266" s="4">
        <v>4.3099999999999996</v>
      </c>
      <c r="R266" s="4">
        <v>3.63</v>
      </c>
      <c r="S266" s="4">
        <v>3</v>
      </c>
      <c r="T266" s="4">
        <v>0</v>
      </c>
      <c r="U266" s="3">
        <v>427891.61210000003</v>
      </c>
      <c r="V266" s="3" t="s">
        <v>29</v>
      </c>
      <c r="W266" s="4"/>
      <c r="X266" s="4"/>
      <c r="Y266" s="4"/>
      <c r="Z266" s="4"/>
    </row>
    <row r="267" spans="1:26" ht="14.25" customHeight="1" x14ac:dyDescent="0.35">
      <c r="A267" s="4" t="s">
        <v>131</v>
      </c>
      <c r="B267" s="4" t="s">
        <v>100</v>
      </c>
      <c r="C267" s="4" t="s">
        <v>27</v>
      </c>
      <c r="D267" s="4">
        <v>42369</v>
      </c>
      <c r="E267" s="4">
        <v>-2.99</v>
      </c>
      <c r="F267" s="4">
        <v>0.27</v>
      </c>
      <c r="G267" s="4">
        <v>-3.77</v>
      </c>
      <c r="H267" s="4">
        <v>260.92</v>
      </c>
      <c r="I267" s="4">
        <v>180.15</v>
      </c>
      <c r="J267" s="4">
        <v>206.92</v>
      </c>
      <c r="K267" s="4">
        <v>26</v>
      </c>
      <c r="L267" s="4">
        <v>81.599999999999994</v>
      </c>
      <c r="M267" s="4">
        <v>1.66</v>
      </c>
      <c r="N267" s="4">
        <v>1.59</v>
      </c>
      <c r="O267" s="4">
        <v>1.35</v>
      </c>
      <c r="P267" s="4">
        <v>4.34</v>
      </c>
      <c r="Q267" s="4">
        <v>4.16</v>
      </c>
      <c r="R267" s="4">
        <v>3.54</v>
      </c>
      <c r="S267" s="4">
        <v>3</v>
      </c>
      <c r="T267" s="4">
        <v>0</v>
      </c>
      <c r="U267" s="3">
        <v>527687.3689</v>
      </c>
      <c r="V267" s="3" t="s">
        <v>29</v>
      </c>
      <c r="W267" s="4"/>
      <c r="X267" s="4"/>
      <c r="Y267" s="4"/>
      <c r="Z267" s="4"/>
    </row>
    <row r="268" spans="1:26" ht="14.25" customHeight="1" x14ac:dyDescent="0.35">
      <c r="A268" s="4" t="s">
        <v>131</v>
      </c>
      <c r="B268" s="4" t="s">
        <v>101</v>
      </c>
      <c r="C268" s="4" t="s">
        <v>27</v>
      </c>
      <c r="D268" s="4">
        <v>42460</v>
      </c>
      <c r="E268" s="4">
        <v>-2.96</v>
      </c>
      <c r="F268" s="4">
        <v>0.26</v>
      </c>
      <c r="G268" s="4">
        <v>-3.73</v>
      </c>
      <c r="H268" s="4">
        <v>223.77</v>
      </c>
      <c r="I268" s="4">
        <v>142.83000000000001</v>
      </c>
      <c r="J268" s="4">
        <v>178.07</v>
      </c>
      <c r="K268" s="4">
        <v>30</v>
      </c>
      <c r="L268" s="4">
        <v>82.52</v>
      </c>
      <c r="M268" s="4">
        <v>1.61</v>
      </c>
      <c r="N268" s="4">
        <v>1.54</v>
      </c>
      <c r="O268" s="4">
        <v>1.33</v>
      </c>
      <c r="P268" s="4">
        <v>4.21</v>
      </c>
      <c r="Q268" s="4">
        <v>4.04</v>
      </c>
      <c r="R268" s="4">
        <v>3.48</v>
      </c>
      <c r="S268" s="4">
        <v>3</v>
      </c>
      <c r="T268" s="4">
        <v>0</v>
      </c>
      <c r="U268" s="3">
        <v>517738.02669999999</v>
      </c>
      <c r="V268" s="3" t="s">
        <v>29</v>
      </c>
      <c r="W268" s="4"/>
      <c r="X268" s="4"/>
      <c r="Y268" s="4"/>
      <c r="Z268" s="4"/>
    </row>
    <row r="269" spans="1:26" ht="14.25" customHeight="1" x14ac:dyDescent="0.35">
      <c r="A269" s="4" t="s">
        <v>131</v>
      </c>
      <c r="B269" s="4" t="s">
        <v>102</v>
      </c>
      <c r="C269" s="4" t="s">
        <v>27</v>
      </c>
      <c r="D269" s="4">
        <v>42551</v>
      </c>
      <c r="E269" s="4">
        <v>-2.98</v>
      </c>
      <c r="F269" s="4">
        <v>0.2</v>
      </c>
      <c r="G269" s="4">
        <v>-3.74</v>
      </c>
      <c r="H269" s="4">
        <v>233.06</v>
      </c>
      <c r="I269" s="4">
        <v>166.72</v>
      </c>
      <c r="J269" s="4">
        <v>186.5</v>
      </c>
      <c r="K269" s="4">
        <v>32</v>
      </c>
      <c r="L269" s="4">
        <v>82.88</v>
      </c>
      <c r="M269" s="4">
        <v>1.55</v>
      </c>
      <c r="N269" s="4">
        <v>1.5</v>
      </c>
      <c r="O269" s="4">
        <v>1.29</v>
      </c>
      <c r="P269" s="4">
        <v>3.29</v>
      </c>
      <c r="Q269" s="4">
        <v>3.18</v>
      </c>
      <c r="R269" s="4">
        <v>2.72</v>
      </c>
      <c r="S269" s="4">
        <v>3</v>
      </c>
      <c r="T269" s="4">
        <v>0</v>
      </c>
      <c r="U269" s="3">
        <v>483168.92629999999</v>
      </c>
      <c r="V269" s="3" t="s">
        <v>29</v>
      </c>
      <c r="W269" s="4"/>
      <c r="X269" s="4"/>
      <c r="Y269" s="4"/>
      <c r="Z269" s="4"/>
    </row>
    <row r="270" spans="1:26" ht="14.25" customHeight="1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25" customHeight="1" x14ac:dyDescent="0.35">
      <c r="A271" s="4" t="s">
        <v>132</v>
      </c>
      <c r="B271" s="4" t="s">
        <v>93</v>
      </c>
      <c r="C271" s="4" t="s">
        <v>0</v>
      </c>
      <c r="D271" s="4">
        <v>41729</v>
      </c>
      <c r="E271" s="4">
        <v>0.28000000000000003</v>
      </c>
      <c r="F271" s="4">
        <v>0.54</v>
      </c>
      <c r="G271" s="4">
        <v>0.4</v>
      </c>
      <c r="H271" s="4">
        <v>219.27</v>
      </c>
      <c r="I271" s="4">
        <v>108.24</v>
      </c>
      <c r="J271" s="4">
        <v>155.76</v>
      </c>
      <c r="K271" s="4">
        <v>66</v>
      </c>
      <c r="L271" s="4">
        <v>49.97</v>
      </c>
      <c r="M271" s="4">
        <v>6.64</v>
      </c>
      <c r="N271" s="4">
        <v>5.95</v>
      </c>
      <c r="O271" s="4">
        <v>3.44</v>
      </c>
      <c r="P271" s="4">
        <v>11.68</v>
      </c>
      <c r="Q271" s="4">
        <v>10.46</v>
      </c>
      <c r="R271" s="4">
        <v>6.05</v>
      </c>
      <c r="S271" s="4">
        <v>1</v>
      </c>
      <c r="T271" s="4">
        <v>0</v>
      </c>
      <c r="U271" s="3">
        <v>419437.92</v>
      </c>
      <c r="V271" s="3" t="s">
        <v>104</v>
      </c>
      <c r="W271" s="4"/>
      <c r="X271" s="4"/>
      <c r="Y271" s="4"/>
      <c r="Z271" s="4"/>
    </row>
    <row r="272" spans="1:26" ht="14.25" customHeight="1" x14ac:dyDescent="0.35">
      <c r="A272" s="4" t="s">
        <v>132</v>
      </c>
      <c r="B272" s="4" t="s">
        <v>94</v>
      </c>
      <c r="C272" s="4" t="s">
        <v>0</v>
      </c>
      <c r="D272" s="4">
        <v>41820</v>
      </c>
      <c r="E272" s="4">
        <v>0.28000000000000003</v>
      </c>
      <c r="F272" s="4">
        <v>0.56000000000000005</v>
      </c>
      <c r="G272" s="4">
        <v>0.4</v>
      </c>
      <c r="H272" s="4">
        <v>203.3</v>
      </c>
      <c r="I272" s="4">
        <v>69.83</v>
      </c>
      <c r="J272" s="4">
        <v>136.34</v>
      </c>
      <c r="K272" s="4">
        <v>64</v>
      </c>
      <c r="L272" s="4">
        <v>50.52</v>
      </c>
      <c r="M272" s="4">
        <v>6.28</v>
      </c>
      <c r="N272" s="4">
        <v>5.63</v>
      </c>
      <c r="O272" s="4">
        <v>3.3</v>
      </c>
      <c r="P272" s="4">
        <v>11.57</v>
      </c>
      <c r="Q272" s="4">
        <v>10.37</v>
      </c>
      <c r="R272" s="4">
        <v>6.07</v>
      </c>
      <c r="S272" s="4">
        <v>1</v>
      </c>
      <c r="T272" s="4">
        <v>0</v>
      </c>
      <c r="U272" s="3">
        <v>429400.2</v>
      </c>
      <c r="V272" s="3" t="s">
        <v>104</v>
      </c>
      <c r="W272" s="4"/>
      <c r="X272" s="4"/>
      <c r="Y272" s="4"/>
      <c r="Z272" s="4"/>
    </row>
    <row r="273" spans="1:26" ht="14.25" customHeight="1" x14ac:dyDescent="0.35">
      <c r="A273" s="4" t="s">
        <v>132</v>
      </c>
      <c r="B273" s="4" t="s">
        <v>95</v>
      </c>
      <c r="C273" s="4" t="s">
        <v>0</v>
      </c>
      <c r="D273" s="4">
        <v>41912</v>
      </c>
      <c r="E273" s="4">
        <v>0.3</v>
      </c>
      <c r="F273" s="4">
        <v>0.56999999999999995</v>
      </c>
      <c r="G273" s="4">
        <v>0.44</v>
      </c>
      <c r="H273" s="4">
        <v>158.36000000000001</v>
      </c>
      <c r="I273" s="4">
        <v>65.2</v>
      </c>
      <c r="J273" s="4">
        <v>108.8</v>
      </c>
      <c r="K273" s="4">
        <v>88</v>
      </c>
      <c r="L273" s="4">
        <v>51.19</v>
      </c>
      <c r="M273" s="4">
        <v>6.18</v>
      </c>
      <c r="N273" s="4">
        <v>5.54</v>
      </c>
      <c r="O273" s="4">
        <v>3.29</v>
      </c>
      <c r="P273" s="4">
        <v>11.65</v>
      </c>
      <c r="Q273" s="4">
        <v>10.43</v>
      </c>
      <c r="R273" s="4">
        <v>6.19</v>
      </c>
      <c r="S273" s="4">
        <v>1</v>
      </c>
      <c r="T273" s="4">
        <v>0</v>
      </c>
      <c r="U273" s="3">
        <v>398301.75</v>
      </c>
      <c r="V273" s="3" t="s">
        <v>104</v>
      </c>
      <c r="W273" s="4"/>
      <c r="X273" s="4"/>
      <c r="Y273" s="4"/>
      <c r="Z273" s="4"/>
    </row>
    <row r="274" spans="1:26" ht="14.25" customHeight="1" x14ac:dyDescent="0.35">
      <c r="A274" s="4" t="s">
        <v>132</v>
      </c>
      <c r="B274" s="4" t="s">
        <v>96</v>
      </c>
      <c r="C274" s="4" t="s">
        <v>0</v>
      </c>
      <c r="D274" s="4">
        <v>42004</v>
      </c>
      <c r="E274" s="4">
        <v>0.48</v>
      </c>
      <c r="F274" s="4">
        <v>0.85</v>
      </c>
      <c r="G274" s="4">
        <v>0.72</v>
      </c>
      <c r="H274" s="4">
        <v>146.47</v>
      </c>
      <c r="I274" s="4">
        <v>15.82</v>
      </c>
      <c r="J274" s="4">
        <v>80.91</v>
      </c>
      <c r="K274" s="4">
        <v>68</v>
      </c>
      <c r="L274" s="4">
        <v>49.9</v>
      </c>
      <c r="M274" s="4">
        <v>6.44</v>
      </c>
      <c r="N274" s="4">
        <v>5.54</v>
      </c>
      <c r="O274" s="4">
        <v>3.33</v>
      </c>
      <c r="P274" s="4">
        <v>16.079999999999998</v>
      </c>
      <c r="Q274" s="4">
        <v>13.85</v>
      </c>
      <c r="R274" s="4">
        <v>8.33</v>
      </c>
      <c r="S274" s="4">
        <v>1</v>
      </c>
      <c r="T274" s="4">
        <v>0</v>
      </c>
      <c r="U274" s="3">
        <v>388382.45</v>
      </c>
      <c r="V274" s="3" t="s">
        <v>104</v>
      </c>
      <c r="W274" s="4"/>
      <c r="X274" s="4"/>
      <c r="Y274" s="4"/>
      <c r="Z274" s="4"/>
    </row>
    <row r="275" spans="1:26" ht="14.25" customHeight="1" x14ac:dyDescent="0.35">
      <c r="A275" s="4" t="s">
        <v>132</v>
      </c>
      <c r="B275" s="4" t="s">
        <v>97</v>
      </c>
      <c r="C275" s="4" t="s">
        <v>0</v>
      </c>
      <c r="D275" s="4">
        <v>42094</v>
      </c>
      <c r="E275" s="4">
        <v>0.61</v>
      </c>
      <c r="F275" s="4">
        <v>1.18</v>
      </c>
      <c r="G275" s="4">
        <v>1</v>
      </c>
      <c r="H275" s="4">
        <v>92.76</v>
      </c>
      <c r="I275" s="4">
        <v>14.99</v>
      </c>
      <c r="J275" s="4">
        <v>43.9</v>
      </c>
      <c r="K275" s="4">
        <v>88</v>
      </c>
      <c r="L275" s="4">
        <v>49.93</v>
      </c>
      <c r="M275" s="4">
        <v>10.99</v>
      </c>
      <c r="N275" s="4">
        <v>9.27</v>
      </c>
      <c r="O275" s="4">
        <v>5.68</v>
      </c>
      <c r="P275" s="4">
        <v>18.47</v>
      </c>
      <c r="Q275" s="4">
        <v>15.59</v>
      </c>
      <c r="R275" s="4">
        <v>9.56</v>
      </c>
      <c r="S275" s="4">
        <v>1</v>
      </c>
      <c r="T275" s="4">
        <v>0</v>
      </c>
      <c r="U275" s="3">
        <v>355385</v>
      </c>
      <c r="V275" s="3" t="s">
        <v>104</v>
      </c>
      <c r="W275" s="4"/>
      <c r="X275" s="4"/>
      <c r="Y275" s="4"/>
      <c r="Z275" s="4"/>
    </row>
    <row r="276" spans="1:26" ht="14.25" customHeight="1" x14ac:dyDescent="0.35">
      <c r="A276" s="4" t="s">
        <v>132</v>
      </c>
      <c r="B276" s="4" t="s">
        <v>98</v>
      </c>
      <c r="C276" s="4" t="s">
        <v>0</v>
      </c>
      <c r="D276" s="4">
        <v>42185</v>
      </c>
      <c r="E276" s="4">
        <v>0.72</v>
      </c>
      <c r="F276" s="4">
        <v>1.46</v>
      </c>
      <c r="G276" s="4">
        <v>1.27</v>
      </c>
      <c r="H276" s="4">
        <v>102.79</v>
      </c>
      <c r="I276" s="4">
        <v>19.149999999999999</v>
      </c>
      <c r="J276" s="4">
        <v>50.42</v>
      </c>
      <c r="K276" s="4">
        <v>85</v>
      </c>
      <c r="L276" s="4">
        <v>49.58</v>
      </c>
      <c r="M276" s="4">
        <v>10.86</v>
      </c>
      <c r="N276" s="4">
        <v>9.1300000000000008</v>
      </c>
      <c r="O276" s="4">
        <v>5.58</v>
      </c>
      <c r="P276" s="4">
        <v>18.91</v>
      </c>
      <c r="Q276" s="4">
        <v>15.9</v>
      </c>
      <c r="R276" s="4">
        <v>9.7200000000000006</v>
      </c>
      <c r="S276" s="4">
        <v>1</v>
      </c>
      <c r="T276" s="4">
        <v>0</v>
      </c>
      <c r="U276" s="3">
        <v>346860.79999999999</v>
      </c>
      <c r="V276" s="3" t="s">
        <v>104</v>
      </c>
      <c r="W276" s="4"/>
      <c r="X276" s="4"/>
      <c r="Y276" s="4"/>
      <c r="Z276" s="4"/>
    </row>
    <row r="277" spans="1:26" ht="14.25" customHeight="1" x14ac:dyDescent="0.35">
      <c r="A277" s="4" t="s">
        <v>132</v>
      </c>
      <c r="B277" s="4" t="s">
        <v>99</v>
      </c>
      <c r="C277" s="4" t="s">
        <v>0</v>
      </c>
      <c r="D277" s="4">
        <v>42277</v>
      </c>
      <c r="E277" s="4">
        <v>0.84</v>
      </c>
      <c r="F277" s="4">
        <v>1.93</v>
      </c>
      <c r="G277" s="4">
        <v>1.69</v>
      </c>
      <c r="H277" s="4">
        <v>111.59</v>
      </c>
      <c r="I277" s="4">
        <v>29.53</v>
      </c>
      <c r="J277" s="4">
        <v>53.36</v>
      </c>
      <c r="K277" s="4">
        <v>78</v>
      </c>
      <c r="L277" s="4">
        <v>50.12</v>
      </c>
      <c r="M277" s="4">
        <v>11.22</v>
      </c>
      <c r="N277" s="4">
        <v>9.4</v>
      </c>
      <c r="O277" s="4">
        <v>5.82</v>
      </c>
      <c r="P277" s="4">
        <v>19.399999999999999</v>
      </c>
      <c r="Q277" s="4">
        <v>16.25</v>
      </c>
      <c r="R277" s="4">
        <v>10.07</v>
      </c>
      <c r="S277" s="4">
        <v>1</v>
      </c>
      <c r="T277" s="4">
        <v>0</v>
      </c>
      <c r="U277" s="3">
        <v>309519.05</v>
      </c>
      <c r="V277" s="3" t="s">
        <v>104</v>
      </c>
      <c r="W277" s="4"/>
      <c r="X277" s="4"/>
      <c r="Y277" s="4"/>
      <c r="Z277" s="4"/>
    </row>
    <row r="278" spans="1:26" ht="14.25" customHeight="1" x14ac:dyDescent="0.35">
      <c r="A278" s="4" t="s">
        <v>132</v>
      </c>
      <c r="B278" s="4" t="s">
        <v>100</v>
      </c>
      <c r="C278" s="4" t="s">
        <v>0</v>
      </c>
      <c r="D278" s="4">
        <v>42369</v>
      </c>
      <c r="E278" s="4">
        <v>1.1299999999999999</v>
      </c>
      <c r="F278" s="4">
        <v>3</v>
      </c>
      <c r="G278" s="4">
        <v>2.72</v>
      </c>
      <c r="H278" s="4">
        <v>88.78</v>
      </c>
      <c r="I278" s="4">
        <v>-13.48</v>
      </c>
      <c r="J278" s="4">
        <v>9.5299999999999994</v>
      </c>
      <c r="K278" s="4">
        <v>60</v>
      </c>
      <c r="L278" s="4">
        <v>50.72</v>
      </c>
      <c r="M278" s="4">
        <v>11.27</v>
      </c>
      <c r="N278" s="4">
        <v>9.25</v>
      </c>
      <c r="O278" s="4">
        <v>5.92</v>
      </c>
      <c r="P278" s="4">
        <v>21.88</v>
      </c>
      <c r="Q278" s="4">
        <v>17.95</v>
      </c>
      <c r="R278" s="4">
        <v>11.49</v>
      </c>
      <c r="S278" s="4">
        <v>1</v>
      </c>
      <c r="T278" s="4">
        <v>0</v>
      </c>
      <c r="U278" s="3">
        <v>323960.2</v>
      </c>
      <c r="V278" s="3" t="s">
        <v>104</v>
      </c>
      <c r="W278" s="4"/>
      <c r="X278" s="4"/>
      <c r="Y278" s="4"/>
      <c r="Z278" s="4"/>
    </row>
    <row r="279" spans="1:26" ht="14.25" customHeight="1" x14ac:dyDescent="0.35">
      <c r="A279" s="4" t="s">
        <v>132</v>
      </c>
      <c r="B279" s="4" t="s">
        <v>101</v>
      </c>
      <c r="C279" s="4" t="s">
        <v>0</v>
      </c>
      <c r="D279" s="4">
        <v>42460</v>
      </c>
      <c r="E279" s="4">
        <v>1.38</v>
      </c>
      <c r="F279" s="4">
        <v>4.67</v>
      </c>
      <c r="G279" s="4">
        <v>4.1500000000000004</v>
      </c>
      <c r="H279" s="4">
        <v>64.55</v>
      </c>
      <c r="I279" s="4">
        <v>4.79</v>
      </c>
      <c r="J279" s="4">
        <v>2.66</v>
      </c>
      <c r="K279" s="4">
        <v>77</v>
      </c>
      <c r="L279" s="4">
        <v>50.23</v>
      </c>
      <c r="M279" s="4">
        <v>16.559999999999999</v>
      </c>
      <c r="N279" s="4">
        <v>13.34</v>
      </c>
      <c r="O279" s="4">
        <v>8.6300000000000008</v>
      </c>
      <c r="P279" s="4">
        <v>24.15</v>
      </c>
      <c r="Q279" s="4">
        <v>19.45</v>
      </c>
      <c r="R279" s="4">
        <v>12.58</v>
      </c>
      <c r="S279" s="4">
        <v>1</v>
      </c>
      <c r="T279" s="4">
        <v>0</v>
      </c>
      <c r="U279" s="3">
        <v>346647.73</v>
      </c>
      <c r="V279" s="3" t="s">
        <v>104</v>
      </c>
      <c r="W279" s="4"/>
      <c r="X279" s="4"/>
      <c r="Y279" s="4"/>
      <c r="Z279" s="4"/>
    </row>
    <row r="280" spans="1:26" ht="14.25" customHeight="1" x14ac:dyDescent="0.35">
      <c r="A280" s="4" t="s">
        <v>132</v>
      </c>
      <c r="B280" s="4" t="s">
        <v>102</v>
      </c>
      <c r="C280" s="4" t="s">
        <v>0</v>
      </c>
      <c r="D280" s="4">
        <v>42551</v>
      </c>
      <c r="E280" s="4">
        <v>1.61</v>
      </c>
      <c r="F280" s="4">
        <v>7.32</v>
      </c>
      <c r="G280" s="4">
        <v>6.6</v>
      </c>
      <c r="H280" s="4">
        <v>79.44</v>
      </c>
      <c r="I280" s="4">
        <v>22.49</v>
      </c>
      <c r="J280" s="4">
        <v>15.16</v>
      </c>
      <c r="K280" s="4">
        <v>75</v>
      </c>
      <c r="L280" s="4">
        <v>49.81</v>
      </c>
      <c r="M280" s="4">
        <v>16.68</v>
      </c>
      <c r="N280" s="4">
        <v>13.33</v>
      </c>
      <c r="O280" s="4">
        <v>8.61</v>
      </c>
      <c r="P280" s="4">
        <v>25.14</v>
      </c>
      <c r="Q280" s="4">
        <v>20.09</v>
      </c>
      <c r="R280" s="4">
        <v>12.99</v>
      </c>
      <c r="S280" s="4">
        <v>1</v>
      </c>
      <c r="T280" s="4">
        <v>0</v>
      </c>
      <c r="U280" s="3">
        <v>388739.78</v>
      </c>
      <c r="V280" s="3" t="s">
        <v>104</v>
      </c>
      <c r="W280" s="4"/>
      <c r="X280" s="4"/>
      <c r="Y280" s="4"/>
      <c r="Z280" s="4"/>
    </row>
    <row r="281" spans="1:26" ht="14.25" customHeight="1" thickBot="1" x14ac:dyDescent="0.4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37.5" customHeight="1" thickBot="1" x14ac:dyDescent="0.4">
      <c r="A282" s="5" t="s">
        <v>133</v>
      </c>
      <c r="B282" s="5" t="s">
        <v>95</v>
      </c>
      <c r="C282" s="5" t="s">
        <v>47</v>
      </c>
      <c r="D282" s="2">
        <v>41912</v>
      </c>
      <c r="E282" s="2">
        <v>3.37</v>
      </c>
      <c r="F282" s="2">
        <v>5.5</v>
      </c>
      <c r="G282" s="2">
        <v>4.8499999999999996</v>
      </c>
      <c r="H282" s="2">
        <v>12.41</v>
      </c>
      <c r="I282" s="2">
        <v>11.65</v>
      </c>
      <c r="J282" s="2">
        <v>10.94</v>
      </c>
      <c r="K282" s="2">
        <v>18.5</v>
      </c>
      <c r="L282" s="2">
        <v>12.69</v>
      </c>
      <c r="M282" s="2">
        <v>172.67</v>
      </c>
      <c r="N282" s="2">
        <v>63.14</v>
      </c>
      <c r="O282" s="2">
        <v>50.59</v>
      </c>
      <c r="P282" s="2">
        <v>173.45</v>
      </c>
      <c r="Q282" s="2">
        <v>63.43</v>
      </c>
      <c r="R282" s="2">
        <v>50.81</v>
      </c>
      <c r="S282" s="4">
        <f>VLOOKUP([1]Initial_Data8!C282,[1]Ratings_Numbers!$A$1:$B$21,2,FALSE)</f>
        <v>16</v>
      </c>
      <c r="T282" s="6">
        <v>0</v>
      </c>
      <c r="U282" s="3">
        <v>3251.2051999999999</v>
      </c>
      <c r="V282" s="3" t="s">
        <v>134</v>
      </c>
      <c r="W282" s="4"/>
      <c r="X282" s="4"/>
      <c r="Y282" s="4"/>
      <c r="Z282" s="4"/>
    </row>
    <row r="283" spans="1:26" ht="37.5" customHeight="1" thickBot="1" x14ac:dyDescent="0.4">
      <c r="A283" s="5" t="s">
        <v>133</v>
      </c>
      <c r="B283" s="5" t="s">
        <v>96</v>
      </c>
      <c r="C283" s="5" t="s">
        <v>47</v>
      </c>
      <c r="D283" s="2">
        <v>42004</v>
      </c>
      <c r="E283" s="2">
        <v>3.95</v>
      </c>
      <c r="F283" s="2">
        <v>6.19</v>
      </c>
      <c r="G283" s="2">
        <v>5.86</v>
      </c>
      <c r="H283" s="2">
        <v>-0.35</v>
      </c>
      <c r="I283" s="2">
        <v>-1.04</v>
      </c>
      <c r="J283" s="2">
        <v>-1.82</v>
      </c>
      <c r="K283" s="2">
        <v>18.399999999999999</v>
      </c>
      <c r="L283" s="2">
        <v>9.26</v>
      </c>
      <c r="M283" s="2">
        <v>207.67</v>
      </c>
      <c r="N283" s="2">
        <v>67.290000000000006</v>
      </c>
      <c r="O283" s="2">
        <v>56.83</v>
      </c>
      <c r="P283" s="2">
        <v>208.62</v>
      </c>
      <c r="Q283" s="2">
        <v>67.599999999999994</v>
      </c>
      <c r="R283" s="2">
        <v>57.09</v>
      </c>
      <c r="S283" s="4">
        <f>VLOOKUP([1]Initial_Data8!C283,[1]Ratings_Numbers!$A$1:$B$21,2,FALSE)</f>
        <v>16</v>
      </c>
      <c r="T283" s="4">
        <f t="shared" ref="T283:T300" si="1">S283-S282</f>
        <v>0</v>
      </c>
      <c r="U283" s="3">
        <v>4010.2583</v>
      </c>
      <c r="V283" s="3" t="s">
        <v>134</v>
      </c>
      <c r="W283" s="4"/>
      <c r="X283" s="4"/>
      <c r="Y283" s="4"/>
      <c r="Z283" s="4"/>
    </row>
    <row r="284" spans="1:26" ht="37.5" customHeight="1" thickBot="1" x14ac:dyDescent="0.4">
      <c r="A284" s="5" t="s">
        <v>133</v>
      </c>
      <c r="B284" s="5" t="s">
        <v>97</v>
      </c>
      <c r="C284" s="5" t="s">
        <v>47</v>
      </c>
      <c r="D284" s="2">
        <v>42094</v>
      </c>
      <c r="E284" s="2">
        <v>4.55</v>
      </c>
      <c r="F284" s="2">
        <v>6.91</v>
      </c>
      <c r="G284" s="2">
        <v>6.83</v>
      </c>
      <c r="H284" s="2">
        <v>-3.24</v>
      </c>
      <c r="I284" s="2">
        <v>-5.0599999999999996</v>
      </c>
      <c r="J284" s="2">
        <v>-4.67</v>
      </c>
      <c r="K284" s="2">
        <v>18.7</v>
      </c>
      <c r="L284" s="2">
        <v>5.0199999999999996</v>
      </c>
      <c r="M284" s="2">
        <v>246.9</v>
      </c>
      <c r="N284" s="2">
        <v>68.16</v>
      </c>
      <c r="O284" s="2">
        <v>55.96</v>
      </c>
      <c r="P284" s="2">
        <v>262.26</v>
      </c>
      <c r="Q284" s="2">
        <v>72.400000000000006</v>
      </c>
      <c r="R284" s="2">
        <v>59.43</v>
      </c>
      <c r="S284" s="4">
        <f>VLOOKUP([1]Initial_Data8!C284,[1]Ratings_Numbers!$A$1:$B$21,2,FALSE)</f>
        <v>16</v>
      </c>
      <c r="T284" s="4">
        <f t="shared" si="1"/>
        <v>0</v>
      </c>
      <c r="U284" s="3">
        <v>4592.5141999999996</v>
      </c>
      <c r="V284" s="3" t="s">
        <v>134</v>
      </c>
      <c r="W284" s="4"/>
      <c r="X284" s="4"/>
      <c r="Y284" s="4"/>
      <c r="Z284" s="4"/>
    </row>
    <row r="285" spans="1:26" ht="37.5" customHeight="1" thickBot="1" x14ac:dyDescent="0.4">
      <c r="A285" s="5" t="s">
        <v>133</v>
      </c>
      <c r="B285" s="5" t="s">
        <v>98</v>
      </c>
      <c r="C285" s="5" t="s">
        <v>47</v>
      </c>
      <c r="D285" s="2">
        <v>42185</v>
      </c>
      <c r="E285" s="2">
        <v>4.22</v>
      </c>
      <c r="F285" s="2">
        <v>6.99</v>
      </c>
      <c r="G285" s="2">
        <v>6.28</v>
      </c>
      <c r="H285" s="2">
        <v>8.5500000000000007</v>
      </c>
      <c r="I285" s="2">
        <v>6.64</v>
      </c>
      <c r="J285" s="2">
        <v>7.2</v>
      </c>
      <c r="K285" s="2">
        <v>19</v>
      </c>
      <c r="L285" s="2">
        <v>5.0199999999999996</v>
      </c>
      <c r="M285" s="2">
        <v>257.32</v>
      </c>
      <c r="N285" s="2">
        <v>71.760000000000005</v>
      </c>
      <c r="O285" s="2">
        <v>56.29</v>
      </c>
      <c r="P285" s="2">
        <v>258.58999999999997</v>
      </c>
      <c r="Q285" s="2">
        <v>72.11</v>
      </c>
      <c r="R285" s="2">
        <v>56.57</v>
      </c>
      <c r="S285" s="4">
        <f>VLOOKUP([1]Initial_Data8!C285,[1]Ratings_Numbers!$A$1:$B$21,2,FALSE)</f>
        <v>16</v>
      </c>
      <c r="T285" s="4">
        <f t="shared" si="1"/>
        <v>0</v>
      </c>
      <c r="U285" s="3">
        <v>4249.9975999999997</v>
      </c>
      <c r="V285" s="3" t="s">
        <v>134</v>
      </c>
      <c r="W285" s="4"/>
      <c r="X285" s="4"/>
      <c r="Y285" s="4"/>
      <c r="Z285" s="4"/>
    </row>
    <row r="286" spans="1:26" ht="37.5" customHeight="1" thickBot="1" x14ac:dyDescent="0.4">
      <c r="A286" s="5" t="s">
        <v>133</v>
      </c>
      <c r="B286" s="5" t="s">
        <v>99</v>
      </c>
      <c r="C286" s="5" t="s">
        <v>47</v>
      </c>
      <c r="D286" s="2">
        <v>42277</v>
      </c>
      <c r="E286" s="2">
        <v>3.2</v>
      </c>
      <c r="F286" s="2">
        <v>5.01</v>
      </c>
      <c r="G286" s="2">
        <v>4.32</v>
      </c>
      <c r="H286" s="2">
        <v>16.36</v>
      </c>
      <c r="I286" s="2">
        <v>15.26</v>
      </c>
      <c r="J286" s="2">
        <v>14.99</v>
      </c>
      <c r="K286" s="2">
        <v>19.3</v>
      </c>
      <c r="L286" s="2">
        <v>5.93</v>
      </c>
      <c r="M286" s="2">
        <v>246.29</v>
      </c>
      <c r="N286" s="2">
        <v>70.87</v>
      </c>
      <c r="O286" s="2">
        <v>55.77</v>
      </c>
      <c r="P286" s="2">
        <v>247.5</v>
      </c>
      <c r="Q286" s="2">
        <v>71.22</v>
      </c>
      <c r="R286" s="2">
        <v>56.04</v>
      </c>
      <c r="S286" s="4">
        <f>VLOOKUP([1]Initial_Data8!C286,[1]Ratings_Numbers!$A$1:$B$21,2,FALSE)</f>
        <v>16</v>
      </c>
      <c r="T286" s="4">
        <f t="shared" si="1"/>
        <v>0</v>
      </c>
      <c r="U286" s="3">
        <v>4264.3473999999997</v>
      </c>
      <c r="V286" s="3" t="s">
        <v>134</v>
      </c>
      <c r="W286" s="4"/>
      <c r="X286" s="4"/>
      <c r="Y286" s="4"/>
      <c r="Z286" s="4"/>
    </row>
    <row r="287" spans="1:26" ht="37.5" customHeight="1" thickBot="1" x14ac:dyDescent="0.4">
      <c r="A287" s="5" t="s">
        <v>133</v>
      </c>
      <c r="B287" s="5" t="s">
        <v>100</v>
      </c>
      <c r="C287" s="5" t="s">
        <v>47</v>
      </c>
      <c r="D287" s="2">
        <v>42369</v>
      </c>
      <c r="E287" s="2">
        <v>3.1</v>
      </c>
      <c r="F287" s="2">
        <v>4.3499999999999996</v>
      </c>
      <c r="G287" s="2">
        <v>4.0599999999999996</v>
      </c>
      <c r="H287" s="2">
        <v>1.9</v>
      </c>
      <c r="I287" s="2">
        <v>0.71</v>
      </c>
      <c r="J287" s="2">
        <v>0.41</v>
      </c>
      <c r="K287" s="2">
        <v>19.3</v>
      </c>
      <c r="L287" s="2">
        <v>1</v>
      </c>
      <c r="M287" s="2">
        <v>325.7</v>
      </c>
      <c r="N287" s="2">
        <v>76.22</v>
      </c>
      <c r="O287" s="2">
        <v>61.69</v>
      </c>
      <c r="P287" s="2">
        <v>327.33</v>
      </c>
      <c r="Q287" s="2">
        <v>76.599999999999994</v>
      </c>
      <c r="R287" s="2">
        <v>62</v>
      </c>
      <c r="S287" s="4">
        <f>VLOOKUP([1]Initial_Data8!C287,[1]Ratings_Numbers!$A$1:$B$21,2,FALSE)</f>
        <v>16</v>
      </c>
      <c r="T287" s="4">
        <f t="shared" si="1"/>
        <v>0</v>
      </c>
      <c r="U287" s="3">
        <v>5029.8037999999997</v>
      </c>
      <c r="V287" s="3" t="s">
        <v>134</v>
      </c>
      <c r="W287" s="4"/>
      <c r="X287" s="4"/>
      <c r="Y287" s="4"/>
      <c r="Z287" s="4"/>
    </row>
    <row r="288" spans="1:26" ht="37.5" customHeight="1" thickBot="1" x14ac:dyDescent="0.4">
      <c r="A288" s="5" t="s">
        <v>133</v>
      </c>
      <c r="B288" s="5" t="s">
        <v>101</v>
      </c>
      <c r="C288" s="5" t="s">
        <v>47</v>
      </c>
      <c r="D288" s="2">
        <v>42460</v>
      </c>
      <c r="E288" s="2">
        <v>3.18</v>
      </c>
      <c r="F288" s="2">
        <v>4.12</v>
      </c>
      <c r="G288" s="2">
        <v>4.0599999999999996</v>
      </c>
      <c r="H288" s="2">
        <v>-1.26</v>
      </c>
      <c r="I288" s="2">
        <v>-3.44</v>
      </c>
      <c r="J288" s="2">
        <v>-2.58</v>
      </c>
      <c r="K288" s="2">
        <v>19.600000000000001</v>
      </c>
      <c r="L288" s="2">
        <v>-3.06</v>
      </c>
      <c r="M288" s="2">
        <v>412.93</v>
      </c>
      <c r="N288" s="2">
        <v>77.2</v>
      </c>
      <c r="O288" s="2">
        <v>62.55</v>
      </c>
      <c r="P288" s="2">
        <v>434.86</v>
      </c>
      <c r="Q288" s="2">
        <v>81.3</v>
      </c>
      <c r="R288" s="2">
        <v>65.87</v>
      </c>
      <c r="S288" s="4">
        <f>VLOOKUP([1]Initial_Data8!C288,[1]Ratings_Numbers!$A$1:$B$21,2,FALSE)</f>
        <v>16</v>
      </c>
      <c r="T288" s="4">
        <f t="shared" si="1"/>
        <v>0</v>
      </c>
      <c r="U288" s="3">
        <v>5174.4612999999999</v>
      </c>
      <c r="V288" s="3" t="s">
        <v>134</v>
      </c>
      <c r="W288" s="4"/>
      <c r="X288" s="4"/>
      <c r="Y288" s="4"/>
      <c r="Z288" s="4"/>
    </row>
    <row r="289" spans="1:26" ht="37.5" customHeight="1" thickBot="1" x14ac:dyDescent="0.4">
      <c r="A289" s="5" t="s">
        <v>133</v>
      </c>
      <c r="B289" s="5" t="s">
        <v>102</v>
      </c>
      <c r="C289" s="5" t="s">
        <v>47</v>
      </c>
      <c r="D289" s="2">
        <v>42551</v>
      </c>
      <c r="E289" s="2">
        <v>3</v>
      </c>
      <c r="F289" s="2">
        <v>4.24</v>
      </c>
      <c r="G289" s="2">
        <v>3.82</v>
      </c>
      <c r="H289" s="2">
        <v>8.4</v>
      </c>
      <c r="I289" s="2">
        <v>6.51</v>
      </c>
      <c r="J289" s="2">
        <v>7.11</v>
      </c>
      <c r="K289" s="2">
        <v>20.2</v>
      </c>
      <c r="L289" s="2">
        <v>-3.56</v>
      </c>
      <c r="M289" s="2">
        <v>455.53</v>
      </c>
      <c r="N289" s="2">
        <v>81.98</v>
      </c>
      <c r="O289" s="2">
        <v>63.75</v>
      </c>
      <c r="P289" s="2">
        <v>455.67</v>
      </c>
      <c r="Q289" s="2">
        <v>82</v>
      </c>
      <c r="R289" s="2">
        <v>63.77</v>
      </c>
      <c r="S289" s="4">
        <f>VLOOKUP([1]Initial_Data8!C289,[1]Ratings_Numbers!$A$1:$B$21,2,FALSE)</f>
        <v>16</v>
      </c>
      <c r="T289" s="4">
        <f t="shared" si="1"/>
        <v>0</v>
      </c>
      <c r="U289" s="3">
        <v>5305.3717999999999</v>
      </c>
      <c r="V289" s="3" t="s">
        <v>134</v>
      </c>
      <c r="W289" s="4"/>
      <c r="X289" s="4"/>
      <c r="Y289" s="4"/>
      <c r="Z289" s="4"/>
    </row>
    <row r="290" spans="1:26" ht="37.5" customHeight="1" thickBot="1" x14ac:dyDescent="0.4">
      <c r="A290" s="5" t="s">
        <v>133</v>
      </c>
      <c r="B290" s="5" t="s">
        <v>130</v>
      </c>
      <c r="C290" s="5" t="s">
        <v>47</v>
      </c>
      <c r="D290" s="2">
        <v>42643</v>
      </c>
      <c r="E290" s="2">
        <v>3.46</v>
      </c>
      <c r="F290" s="2">
        <v>5.49</v>
      </c>
      <c r="G290" s="2">
        <v>4.7</v>
      </c>
      <c r="H290" s="2">
        <v>10.68</v>
      </c>
      <c r="I290" s="2">
        <v>9.73</v>
      </c>
      <c r="J290" s="2">
        <v>9.39</v>
      </c>
      <c r="K290" s="2">
        <v>21.3</v>
      </c>
      <c r="L290" s="2">
        <v>-0.69</v>
      </c>
      <c r="M290" s="2">
        <v>378.7</v>
      </c>
      <c r="N290" s="2">
        <v>79.09</v>
      </c>
      <c r="O290" s="2">
        <v>62.38</v>
      </c>
      <c r="P290" s="2">
        <v>378.83</v>
      </c>
      <c r="Q290" s="2">
        <v>79.12</v>
      </c>
      <c r="R290" s="2">
        <v>62.4</v>
      </c>
      <c r="S290" s="4">
        <f>VLOOKUP([1]Initial_Data8!C290,[1]Ratings_Numbers!$A$1:$B$21,2,FALSE)</f>
        <v>16</v>
      </c>
      <c r="T290" s="4">
        <f t="shared" si="1"/>
        <v>0</v>
      </c>
      <c r="U290" s="3">
        <v>4934.3531000000003</v>
      </c>
      <c r="V290" s="3" t="s">
        <v>134</v>
      </c>
      <c r="W290" s="4"/>
      <c r="X290" s="4"/>
      <c r="Y290" s="4"/>
      <c r="Z290" s="4"/>
    </row>
    <row r="291" spans="1:26" ht="37.5" customHeight="1" thickBot="1" x14ac:dyDescent="0.4">
      <c r="A291" s="5" t="s">
        <v>133</v>
      </c>
      <c r="B291" s="5" t="s">
        <v>87</v>
      </c>
      <c r="C291" s="5" t="s">
        <v>47</v>
      </c>
      <c r="D291" s="2">
        <v>40816</v>
      </c>
      <c r="E291" s="2">
        <v>2.6</v>
      </c>
      <c r="F291" s="2">
        <v>11.41</v>
      </c>
      <c r="G291" s="2">
        <v>7.83</v>
      </c>
      <c r="H291" s="2">
        <v>15.6</v>
      </c>
      <c r="I291" s="2">
        <v>15.02</v>
      </c>
      <c r="J291" s="2">
        <v>13.09</v>
      </c>
      <c r="K291" s="2">
        <v>16.7</v>
      </c>
      <c r="L291" s="2">
        <v>32.69</v>
      </c>
      <c r="M291" s="2">
        <v>68.099999999999994</v>
      </c>
      <c r="N291" s="2">
        <v>39.97</v>
      </c>
      <c r="O291" s="2">
        <v>33.51</v>
      </c>
      <c r="P291" s="2">
        <v>70.400000000000006</v>
      </c>
      <c r="Q291" s="2">
        <v>41.31</v>
      </c>
      <c r="R291" s="2">
        <v>34.64</v>
      </c>
      <c r="S291" s="4">
        <f>VLOOKUP([1]Initial_Data8!C291,[1]Ratings_Numbers!$A$1:$B$21,2,FALSE)</f>
        <v>16</v>
      </c>
      <c r="T291" s="4">
        <f t="shared" si="1"/>
        <v>0</v>
      </c>
      <c r="U291" s="3">
        <v>1522.9804999999999</v>
      </c>
      <c r="V291" s="3" t="s">
        <v>134</v>
      </c>
      <c r="W291" s="4"/>
      <c r="X291" s="4"/>
      <c r="Y291" s="4"/>
      <c r="Z291" s="4"/>
    </row>
    <row r="292" spans="1:26" ht="37.5" customHeight="1" thickBot="1" x14ac:dyDescent="0.4">
      <c r="A292" s="5" t="s">
        <v>133</v>
      </c>
      <c r="B292" s="5" t="s">
        <v>88</v>
      </c>
      <c r="C292" s="5" t="s">
        <v>47</v>
      </c>
      <c r="D292" s="2">
        <v>40908</v>
      </c>
      <c r="E292" s="2">
        <v>2.5099999999999998</v>
      </c>
      <c r="F292" s="2">
        <v>7.96</v>
      </c>
      <c r="G292" s="2">
        <v>6.04</v>
      </c>
      <c r="H292" s="2">
        <v>0.41</v>
      </c>
      <c r="I292" s="2">
        <v>-0.94</v>
      </c>
      <c r="J292" s="2">
        <v>-2.15</v>
      </c>
      <c r="K292" s="2">
        <v>16.3</v>
      </c>
      <c r="L292" s="2">
        <v>28.83</v>
      </c>
      <c r="M292" s="2">
        <v>76.349999999999994</v>
      </c>
      <c r="N292" s="2">
        <v>42.59</v>
      </c>
      <c r="O292" s="2">
        <v>34.81</v>
      </c>
      <c r="P292" s="2">
        <v>79.27</v>
      </c>
      <c r="Q292" s="2">
        <v>44.22</v>
      </c>
      <c r="R292" s="2">
        <v>36.15</v>
      </c>
      <c r="S292" s="4">
        <f>VLOOKUP([1]Initial_Data8!C292,[1]Ratings_Numbers!$A$1:$B$21,2,FALSE)</f>
        <v>16</v>
      </c>
      <c r="T292" s="4">
        <f t="shared" si="1"/>
        <v>0</v>
      </c>
      <c r="U292" s="3">
        <v>2253.4313000000002</v>
      </c>
      <c r="V292" s="3" t="s">
        <v>134</v>
      </c>
      <c r="W292" s="4"/>
      <c r="X292" s="4"/>
      <c r="Y292" s="4"/>
      <c r="Z292" s="4"/>
    </row>
    <row r="293" spans="1:26" ht="37.5" customHeight="1" thickBot="1" x14ac:dyDescent="0.4">
      <c r="A293" s="5" t="s">
        <v>133</v>
      </c>
      <c r="B293" s="5" t="s">
        <v>89</v>
      </c>
      <c r="C293" s="5" t="s">
        <v>47</v>
      </c>
      <c r="D293" s="2">
        <v>40999</v>
      </c>
      <c r="E293" s="2">
        <v>2.8</v>
      </c>
      <c r="F293" s="2">
        <v>6.37</v>
      </c>
      <c r="G293" s="2">
        <v>5.91</v>
      </c>
      <c r="H293" s="2">
        <v>-5.72</v>
      </c>
      <c r="I293" s="2">
        <v>-8.86</v>
      </c>
      <c r="J293" s="2">
        <v>-9.3000000000000007</v>
      </c>
      <c r="K293" s="2">
        <v>11.6</v>
      </c>
      <c r="L293" s="2">
        <v>25.07</v>
      </c>
      <c r="M293" s="2">
        <v>85.25</v>
      </c>
      <c r="N293" s="2">
        <v>45.15</v>
      </c>
      <c r="O293" s="2">
        <v>36.369999999999997</v>
      </c>
      <c r="P293" s="2">
        <v>88.8</v>
      </c>
      <c r="Q293" s="2">
        <v>47.03</v>
      </c>
      <c r="R293" s="2">
        <v>37.89</v>
      </c>
      <c r="S293" s="4">
        <f>VLOOKUP([1]Initial_Data8!C293,[1]Ratings_Numbers!$A$1:$B$21,2,FALSE)</f>
        <v>16</v>
      </c>
      <c r="T293" s="4">
        <f t="shared" si="1"/>
        <v>0</v>
      </c>
      <c r="U293" s="3">
        <v>2531.2440999999999</v>
      </c>
      <c r="V293" s="3" t="s">
        <v>134</v>
      </c>
      <c r="W293" s="4"/>
      <c r="X293" s="4"/>
      <c r="Y293" s="4"/>
      <c r="Z293" s="4"/>
    </row>
    <row r="294" spans="1:26" ht="37.5" customHeight="1" thickBot="1" x14ac:dyDescent="0.4">
      <c r="A294" s="5" t="s">
        <v>133</v>
      </c>
      <c r="B294" s="5" t="s">
        <v>90</v>
      </c>
      <c r="C294" s="5" t="s">
        <v>47</v>
      </c>
      <c r="D294" s="2">
        <v>41090</v>
      </c>
      <c r="E294" s="2">
        <v>2.4300000000000002</v>
      </c>
      <c r="F294" s="2">
        <v>5.33</v>
      </c>
      <c r="G294" s="2">
        <v>4.6100000000000003</v>
      </c>
      <c r="H294" s="2">
        <v>12.13</v>
      </c>
      <c r="I294" s="2">
        <v>9.57</v>
      </c>
      <c r="J294" s="2">
        <v>9.01</v>
      </c>
      <c r="K294" s="2">
        <v>11.5</v>
      </c>
      <c r="L294" s="2">
        <v>24.14</v>
      </c>
      <c r="M294" s="2">
        <v>86.64</v>
      </c>
      <c r="N294" s="2">
        <v>46.19</v>
      </c>
      <c r="O294" s="2">
        <v>36.159999999999997</v>
      </c>
      <c r="P294" s="2">
        <v>87.58</v>
      </c>
      <c r="Q294" s="2">
        <v>46.69</v>
      </c>
      <c r="R294" s="2">
        <v>36.549999999999997</v>
      </c>
      <c r="S294" s="4">
        <f>VLOOKUP([1]Initial_Data8!C294,[1]Ratings_Numbers!$A$1:$B$21,2,FALSE)</f>
        <v>16</v>
      </c>
      <c r="T294" s="4">
        <f t="shared" si="1"/>
        <v>0</v>
      </c>
      <c r="U294" s="3">
        <v>2875.7909</v>
      </c>
      <c r="V294" s="3" t="s">
        <v>134</v>
      </c>
      <c r="W294" s="4"/>
      <c r="X294" s="4"/>
      <c r="Y294" s="4"/>
      <c r="Z294" s="4"/>
    </row>
    <row r="295" spans="1:26" ht="37.5" customHeight="1" thickBot="1" x14ac:dyDescent="0.4">
      <c r="A295" s="5" t="s">
        <v>133</v>
      </c>
      <c r="B295" s="5" t="s">
        <v>91</v>
      </c>
      <c r="C295" s="5" t="s">
        <v>47</v>
      </c>
      <c r="D295" s="2">
        <v>41182</v>
      </c>
      <c r="E295" s="2">
        <v>1.99</v>
      </c>
      <c r="F295" s="2">
        <v>5.2</v>
      </c>
      <c r="G295" s="2">
        <v>3.67</v>
      </c>
      <c r="H295" s="2">
        <v>22.19</v>
      </c>
      <c r="I295" s="2">
        <v>20.91</v>
      </c>
      <c r="J295" s="2">
        <v>19.149999999999999</v>
      </c>
      <c r="K295" s="2">
        <v>11.6</v>
      </c>
      <c r="L295" s="2">
        <v>31.88</v>
      </c>
      <c r="M295" s="2">
        <v>69.739999999999995</v>
      </c>
      <c r="N295" s="2">
        <v>40.85</v>
      </c>
      <c r="O295" s="2">
        <v>33.76</v>
      </c>
      <c r="P295" s="2">
        <v>70.739999999999995</v>
      </c>
      <c r="Q295" s="2">
        <v>41.43</v>
      </c>
      <c r="R295" s="2">
        <v>34.24</v>
      </c>
      <c r="S295" s="4">
        <f>VLOOKUP([1]Initial_Data8!C295,[1]Ratings_Numbers!$A$1:$B$21,2,FALSE)</f>
        <v>16</v>
      </c>
      <c r="T295" s="4">
        <f t="shared" si="1"/>
        <v>0</v>
      </c>
      <c r="U295" s="3">
        <v>3181.6201000000001</v>
      </c>
      <c r="V295" s="3" t="s">
        <v>134</v>
      </c>
      <c r="W295" s="4"/>
      <c r="X295" s="4"/>
      <c r="Y295" s="4"/>
      <c r="Z295" s="4"/>
    </row>
    <row r="296" spans="1:26" ht="37.5" customHeight="1" thickBot="1" x14ac:dyDescent="0.4">
      <c r="A296" s="5" t="s">
        <v>133</v>
      </c>
      <c r="B296" s="5" t="s">
        <v>113</v>
      </c>
      <c r="C296" s="5" t="s">
        <v>47</v>
      </c>
      <c r="D296" s="2">
        <v>41274</v>
      </c>
      <c r="E296" s="2">
        <v>2.27</v>
      </c>
      <c r="F296" s="2">
        <v>7.23</v>
      </c>
      <c r="G296" s="2">
        <v>3.99</v>
      </c>
      <c r="H296" s="2">
        <v>0.86</v>
      </c>
      <c r="I296" s="2">
        <v>-0.67</v>
      </c>
      <c r="J296" s="2">
        <v>-1.93</v>
      </c>
      <c r="K296" s="2">
        <v>12.7</v>
      </c>
      <c r="L296" s="2">
        <v>28.95</v>
      </c>
      <c r="M296" s="2">
        <v>105.45</v>
      </c>
      <c r="N296" s="2">
        <v>51.21</v>
      </c>
      <c r="O296" s="2">
        <v>45.77</v>
      </c>
      <c r="P296" s="2">
        <v>105.92</v>
      </c>
      <c r="Q296" s="2">
        <v>51.44</v>
      </c>
      <c r="R296" s="2">
        <v>45.98</v>
      </c>
      <c r="S296" s="4">
        <f>VLOOKUP([1]Initial_Data8!C296,[1]Ratings_Numbers!$A$1:$B$21,2,FALSE)</f>
        <v>16</v>
      </c>
      <c r="T296" s="4">
        <f t="shared" si="1"/>
        <v>0</v>
      </c>
      <c r="U296" s="3">
        <v>3293.7082</v>
      </c>
      <c r="V296" s="3" t="s">
        <v>134</v>
      </c>
      <c r="W296" s="4"/>
      <c r="X296" s="4"/>
      <c r="Y296" s="4"/>
      <c r="Z296" s="4"/>
    </row>
    <row r="297" spans="1:26" ht="37.5" customHeight="1" thickBot="1" x14ac:dyDescent="0.4">
      <c r="A297" s="5" t="s">
        <v>133</v>
      </c>
      <c r="B297" s="5" t="s">
        <v>114</v>
      </c>
      <c r="C297" s="5" t="s">
        <v>47</v>
      </c>
      <c r="D297" s="2">
        <v>41364</v>
      </c>
      <c r="E297" s="2">
        <v>3.48</v>
      </c>
      <c r="F297" s="2">
        <v>6.33</v>
      </c>
      <c r="G297" s="2">
        <v>5.71</v>
      </c>
      <c r="H297" s="2">
        <v>-2.41</v>
      </c>
      <c r="I297" s="2">
        <v>-4.37</v>
      </c>
      <c r="J297" s="2">
        <v>-4.29</v>
      </c>
      <c r="K297" s="2">
        <v>18.7</v>
      </c>
      <c r="L297" s="2">
        <v>15.82</v>
      </c>
      <c r="M297" s="2">
        <v>162.09</v>
      </c>
      <c r="N297" s="2">
        <v>61.68</v>
      </c>
      <c r="O297" s="2">
        <v>52.66</v>
      </c>
      <c r="P297" s="2">
        <v>162.82</v>
      </c>
      <c r="Q297" s="2">
        <v>61.95</v>
      </c>
      <c r="R297" s="2">
        <v>52.9</v>
      </c>
      <c r="S297" s="4">
        <f>VLOOKUP([1]Initial_Data8!C297,[1]Ratings_Numbers!$A$1:$B$21,2,FALSE)</f>
        <v>16</v>
      </c>
      <c r="T297" s="4">
        <f t="shared" si="1"/>
        <v>0</v>
      </c>
      <c r="U297" s="3">
        <v>3492.9767000000002</v>
      </c>
      <c r="V297" s="3" t="s">
        <v>134</v>
      </c>
      <c r="W297" s="4"/>
      <c r="X297" s="4"/>
      <c r="Y297" s="4"/>
      <c r="Z297" s="4"/>
    </row>
    <row r="298" spans="1:26" ht="37.5" customHeight="1" thickBot="1" x14ac:dyDescent="0.4">
      <c r="A298" s="5" t="s">
        <v>133</v>
      </c>
      <c r="B298" s="5" t="s">
        <v>115</v>
      </c>
      <c r="C298" s="5" t="s">
        <v>47</v>
      </c>
      <c r="D298" s="2">
        <v>41455</v>
      </c>
      <c r="E298" s="2">
        <v>3.23</v>
      </c>
      <c r="F298" s="2">
        <v>5.96</v>
      </c>
      <c r="G298" s="2">
        <v>5.1100000000000003</v>
      </c>
      <c r="H298" s="2">
        <v>7.94</v>
      </c>
      <c r="I298" s="2">
        <v>6.03</v>
      </c>
      <c r="J298" s="2">
        <v>6.28</v>
      </c>
      <c r="K298" s="2">
        <v>18.7</v>
      </c>
      <c r="L298" s="2">
        <v>14.53</v>
      </c>
      <c r="M298" s="2">
        <v>161.69</v>
      </c>
      <c r="N298" s="2">
        <v>61.62</v>
      </c>
      <c r="O298" s="2">
        <v>50.34</v>
      </c>
      <c r="P298" s="2">
        <v>162.41999999999999</v>
      </c>
      <c r="Q298" s="2">
        <v>61.89</v>
      </c>
      <c r="R298" s="2">
        <v>50.57</v>
      </c>
      <c r="S298" s="4">
        <f>VLOOKUP([1]Initial_Data8!C298,[1]Ratings_Numbers!$A$1:$B$21,2,FALSE)</f>
        <v>16</v>
      </c>
      <c r="T298" s="4">
        <f t="shared" si="1"/>
        <v>0</v>
      </c>
      <c r="U298" s="3">
        <v>3366.4695000000002</v>
      </c>
      <c r="V298" s="3" t="s">
        <v>134</v>
      </c>
      <c r="W298" s="4"/>
      <c r="X298" s="4"/>
      <c r="Y298" s="4"/>
      <c r="Z298" s="4"/>
    </row>
    <row r="299" spans="1:26" ht="37.5" customHeight="1" thickBot="1" x14ac:dyDescent="0.4">
      <c r="A299" s="5" t="s">
        <v>133</v>
      </c>
      <c r="B299" s="5" t="s">
        <v>116</v>
      </c>
      <c r="C299" s="5" t="s">
        <v>47</v>
      </c>
      <c r="D299" s="2">
        <v>41547</v>
      </c>
      <c r="E299" s="2">
        <v>3.07</v>
      </c>
      <c r="F299" s="2">
        <v>5.43</v>
      </c>
      <c r="G299" s="2">
        <v>4.6500000000000004</v>
      </c>
      <c r="H299" s="2">
        <v>14.7</v>
      </c>
      <c r="I299" s="2">
        <v>13.81</v>
      </c>
      <c r="J299" s="2">
        <v>13.06</v>
      </c>
      <c r="K299" s="2">
        <v>18.8</v>
      </c>
      <c r="L299" s="2">
        <v>14.73</v>
      </c>
      <c r="M299" s="2">
        <v>162.07</v>
      </c>
      <c r="N299" s="2">
        <v>61.67</v>
      </c>
      <c r="O299" s="2">
        <v>50.8</v>
      </c>
      <c r="P299" s="2">
        <v>162.80000000000001</v>
      </c>
      <c r="Q299" s="2">
        <v>61.95</v>
      </c>
      <c r="R299" s="2">
        <v>51.03</v>
      </c>
      <c r="S299" s="4">
        <f>VLOOKUP([1]Initial_Data8!C299,[1]Ratings_Numbers!$A$1:$B$21,2,FALSE)</f>
        <v>16</v>
      </c>
      <c r="T299" s="4">
        <f t="shared" si="1"/>
        <v>0</v>
      </c>
      <c r="U299" s="3">
        <v>3210.9618999999998</v>
      </c>
      <c r="V299" s="3" t="s">
        <v>134</v>
      </c>
      <c r="W299" s="4"/>
      <c r="X299" s="4"/>
      <c r="Y299" s="4"/>
      <c r="Z299" s="4"/>
    </row>
    <row r="300" spans="1:26" ht="37.5" customHeight="1" thickBot="1" x14ac:dyDescent="0.4">
      <c r="A300" s="5" t="s">
        <v>133</v>
      </c>
      <c r="B300" s="5" t="s">
        <v>92</v>
      </c>
      <c r="C300" s="5" t="s">
        <v>47</v>
      </c>
      <c r="D300" s="2">
        <v>41639</v>
      </c>
      <c r="E300" s="2">
        <v>3.02</v>
      </c>
      <c r="F300" s="2">
        <v>5</v>
      </c>
      <c r="G300" s="2">
        <v>4.4000000000000004</v>
      </c>
      <c r="H300" s="2">
        <v>1.5</v>
      </c>
      <c r="I300" s="2">
        <v>0.83</v>
      </c>
      <c r="J300" s="2">
        <v>-0.14000000000000001</v>
      </c>
      <c r="K300" s="2">
        <v>18.8</v>
      </c>
      <c r="L300" s="2">
        <v>14.32</v>
      </c>
      <c r="M300" s="2">
        <v>171.95</v>
      </c>
      <c r="N300" s="2">
        <v>63.05</v>
      </c>
      <c r="O300" s="2">
        <v>53.47</v>
      </c>
      <c r="P300" s="2">
        <v>172.72</v>
      </c>
      <c r="Q300" s="2">
        <v>63.33</v>
      </c>
      <c r="R300" s="2">
        <v>53.71</v>
      </c>
      <c r="S300" s="4">
        <f>VLOOKUP([1]Initial_Data8!C300,[1]Ratings_Numbers!$A$1:$B$21,2,FALSE)</f>
        <v>16</v>
      </c>
      <c r="T300" s="4">
        <f t="shared" si="1"/>
        <v>0</v>
      </c>
      <c r="U300" s="3">
        <v>3492.6475</v>
      </c>
      <c r="V300" s="3" t="s">
        <v>134</v>
      </c>
      <c r="W300" s="4"/>
      <c r="X300" s="4"/>
      <c r="Y300" s="4"/>
      <c r="Z300" s="4"/>
    </row>
    <row r="301" spans="1:26" ht="14.25" customHeight="1" thickBot="1" x14ac:dyDescent="0.4">
      <c r="A301" s="5"/>
      <c r="B301" s="5"/>
      <c r="C301" s="5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4"/>
      <c r="T301" s="4"/>
      <c r="U301" s="4"/>
      <c r="V301" s="4"/>
      <c r="W301" s="4"/>
      <c r="X301" s="4"/>
      <c r="Y301" s="4"/>
      <c r="Z301" s="4"/>
    </row>
    <row r="302" spans="1:26" ht="37.5" customHeight="1" thickBot="1" x14ac:dyDescent="0.4">
      <c r="A302" s="5" t="s">
        <v>135</v>
      </c>
      <c r="B302" s="5" t="s">
        <v>136</v>
      </c>
      <c r="C302" s="5" t="s">
        <v>25</v>
      </c>
      <c r="D302" s="2">
        <v>36341</v>
      </c>
      <c r="E302" s="2">
        <v>1.75</v>
      </c>
      <c r="F302" s="2">
        <v>9.69</v>
      </c>
      <c r="G302" s="2">
        <v>8.8000000000000007</v>
      </c>
      <c r="H302" s="2">
        <v>13.47</v>
      </c>
      <c r="I302" s="2">
        <v>-1.1100000000000001</v>
      </c>
      <c r="J302" s="2">
        <v>5.42</v>
      </c>
      <c r="K302" s="2">
        <v>6.3</v>
      </c>
      <c r="L302" s="2">
        <v>41.52</v>
      </c>
      <c r="M302" s="2">
        <v>50.88</v>
      </c>
      <c r="N302" s="2">
        <v>33.72</v>
      </c>
      <c r="O302" s="2">
        <v>21.12</v>
      </c>
      <c r="P302" s="2">
        <v>50.88</v>
      </c>
      <c r="Q302" s="2">
        <v>33.72</v>
      </c>
      <c r="R302" s="2">
        <v>21.13</v>
      </c>
      <c r="S302" s="4">
        <f>VLOOKUP([1]Initial_Data8!C302,[1]Ratings_Numbers!$A$1:$B$21,2,FALSE)</f>
        <v>7</v>
      </c>
      <c r="T302" s="4">
        <v>0</v>
      </c>
      <c r="U302" s="3">
        <v>2193.9265999999998</v>
      </c>
      <c r="V302" s="3" t="s">
        <v>104</v>
      </c>
      <c r="W302" s="4"/>
      <c r="X302" s="4"/>
      <c r="Y302" s="4"/>
      <c r="Z302" s="4"/>
    </row>
    <row r="303" spans="1:26" ht="37.5" customHeight="1" thickBot="1" x14ac:dyDescent="0.4">
      <c r="A303" s="5" t="s">
        <v>135</v>
      </c>
      <c r="B303" s="5" t="s">
        <v>137</v>
      </c>
      <c r="C303" s="5" t="s">
        <v>25</v>
      </c>
      <c r="D303" s="2">
        <v>36433</v>
      </c>
      <c r="E303" s="2">
        <v>1.2</v>
      </c>
      <c r="F303" s="2">
        <v>3.64</v>
      </c>
      <c r="G303" s="2">
        <v>3.27</v>
      </c>
      <c r="H303" s="2">
        <v>26.18</v>
      </c>
      <c r="I303" s="2">
        <v>5.25</v>
      </c>
      <c r="J303" s="2">
        <v>16.190000000000001</v>
      </c>
      <c r="K303" s="2">
        <v>5.2</v>
      </c>
      <c r="L303" s="2">
        <v>42.65</v>
      </c>
      <c r="M303" s="2">
        <v>42.39</v>
      </c>
      <c r="N303" s="2">
        <v>29.77</v>
      </c>
      <c r="O303" s="2">
        <v>18.079999999999998</v>
      </c>
      <c r="P303" s="2">
        <v>42.4</v>
      </c>
      <c r="Q303" s="2">
        <v>29.77</v>
      </c>
      <c r="R303" s="2">
        <v>18.079999999999998</v>
      </c>
      <c r="S303" s="4">
        <f>VLOOKUP([1]Initial_Data8!C303,[1]Ratings_Numbers!$A$1:$B$21,2,FALSE)</f>
        <v>7</v>
      </c>
      <c r="T303" s="4">
        <f t="shared" ref="T303:T354" si="2">S303-S302</f>
        <v>0</v>
      </c>
      <c r="U303" s="3">
        <v>2431.4069</v>
      </c>
      <c r="V303" s="3" t="s">
        <v>104</v>
      </c>
      <c r="W303" s="4"/>
      <c r="X303" s="4"/>
      <c r="Y303" s="4"/>
      <c r="Z303" s="4"/>
    </row>
    <row r="304" spans="1:26" ht="37.5" customHeight="1" thickBot="1" x14ac:dyDescent="0.4">
      <c r="A304" s="5" t="s">
        <v>135</v>
      </c>
      <c r="B304" s="5" t="s">
        <v>56</v>
      </c>
      <c r="C304" s="5" t="s">
        <v>25</v>
      </c>
      <c r="D304" s="2">
        <v>36525</v>
      </c>
      <c r="E304" s="2">
        <v>0.9</v>
      </c>
      <c r="F304" s="2">
        <v>2.0099999999999998</v>
      </c>
      <c r="G304" s="2">
        <v>1.83</v>
      </c>
      <c r="H304" s="2">
        <v>32.28</v>
      </c>
      <c r="I304" s="2">
        <v>5.07</v>
      </c>
      <c r="J304" s="2">
        <v>19.48</v>
      </c>
      <c r="K304" s="2">
        <v>4.3</v>
      </c>
      <c r="L304" s="2">
        <v>43.23</v>
      </c>
      <c r="M304" s="2">
        <v>37.19</v>
      </c>
      <c r="N304" s="2">
        <v>27.11</v>
      </c>
      <c r="O304" s="2">
        <v>16.079999999999998</v>
      </c>
      <c r="P304" s="2">
        <v>37.200000000000003</v>
      </c>
      <c r="Q304" s="2">
        <v>27.11</v>
      </c>
      <c r="R304" s="2">
        <v>16.079999999999998</v>
      </c>
      <c r="S304" s="4">
        <f>VLOOKUP([1]Initial_Data8!C304,[1]Ratings_Numbers!$A$1:$B$21,2,FALSE)</f>
        <v>7</v>
      </c>
      <c r="T304" s="4">
        <f t="shared" si="2"/>
        <v>0</v>
      </c>
      <c r="U304" s="3">
        <v>2581.7602000000002</v>
      </c>
      <c r="V304" s="3" t="s">
        <v>104</v>
      </c>
      <c r="W304" s="4"/>
      <c r="X304" s="4"/>
      <c r="Y304" s="4"/>
      <c r="Z304" s="4"/>
    </row>
    <row r="305" spans="1:26" ht="37.5" customHeight="1" thickBot="1" x14ac:dyDescent="0.4">
      <c r="A305" s="5" t="s">
        <v>135</v>
      </c>
      <c r="B305" s="5" t="s">
        <v>57</v>
      </c>
      <c r="C305" s="5" t="s">
        <v>25</v>
      </c>
      <c r="D305" s="2">
        <v>36616</v>
      </c>
      <c r="E305" s="2">
        <v>0.69</v>
      </c>
      <c r="F305" s="2">
        <v>1.41</v>
      </c>
      <c r="G305" s="2">
        <v>1.21</v>
      </c>
      <c r="H305" s="2">
        <v>36.71</v>
      </c>
      <c r="I305" s="2">
        <v>0.65</v>
      </c>
      <c r="J305" s="2">
        <v>21.25</v>
      </c>
      <c r="K305" s="2">
        <v>3.6</v>
      </c>
      <c r="L305" s="2">
        <v>43.06</v>
      </c>
      <c r="M305" s="2">
        <v>36.200000000000003</v>
      </c>
      <c r="N305" s="2">
        <v>26.58</v>
      </c>
      <c r="O305" s="2">
        <v>15.59</v>
      </c>
      <c r="P305" s="2">
        <v>36.200000000000003</v>
      </c>
      <c r="Q305" s="2">
        <v>26.58</v>
      </c>
      <c r="R305" s="2">
        <v>15.59</v>
      </c>
      <c r="S305" s="4">
        <f>VLOOKUP([1]Initial_Data8!C305,[1]Ratings_Numbers!$A$1:$B$21,2,FALSE)</f>
        <v>7</v>
      </c>
      <c r="T305" s="4">
        <f t="shared" si="2"/>
        <v>0</v>
      </c>
      <c r="U305" s="3">
        <v>2593.8164999999999</v>
      </c>
      <c r="V305" s="3" t="s">
        <v>104</v>
      </c>
      <c r="W305" s="4"/>
      <c r="X305" s="4"/>
      <c r="Y305" s="4"/>
      <c r="Z305" s="4"/>
    </row>
    <row r="306" spans="1:26" ht="37.5" customHeight="1" thickBot="1" x14ac:dyDescent="0.4">
      <c r="A306" s="5" t="s">
        <v>135</v>
      </c>
      <c r="B306" s="5" t="s">
        <v>58</v>
      </c>
      <c r="C306" s="5" t="s">
        <v>25</v>
      </c>
      <c r="D306" s="2">
        <v>36707</v>
      </c>
      <c r="E306" s="2">
        <v>0.51</v>
      </c>
      <c r="F306" s="2">
        <v>1.0900000000000001</v>
      </c>
      <c r="G306" s="2">
        <v>0.81</v>
      </c>
      <c r="H306" s="2">
        <v>52.36</v>
      </c>
      <c r="I306" s="2">
        <v>6.05</v>
      </c>
      <c r="J306" s="2">
        <v>36.700000000000003</v>
      </c>
      <c r="K306" s="2">
        <v>3.2</v>
      </c>
      <c r="L306" s="2">
        <v>42.46</v>
      </c>
      <c r="M306" s="2">
        <v>35.11</v>
      </c>
      <c r="N306" s="2">
        <v>25.98</v>
      </c>
      <c r="O306" s="2">
        <v>14.91</v>
      </c>
      <c r="P306" s="2">
        <v>35.119999999999997</v>
      </c>
      <c r="Q306" s="2">
        <v>25.99</v>
      </c>
      <c r="R306" s="2">
        <v>14.91</v>
      </c>
      <c r="S306" s="4">
        <f>VLOOKUP([1]Initial_Data8!C306,[1]Ratings_Numbers!$A$1:$B$21,2,FALSE)</f>
        <v>7</v>
      </c>
      <c r="T306" s="4">
        <f t="shared" si="2"/>
        <v>0</v>
      </c>
      <c r="U306" s="3">
        <v>2678.2891</v>
      </c>
      <c r="V306" s="3" t="s">
        <v>104</v>
      </c>
      <c r="W306" s="4"/>
      <c r="X306" s="4"/>
      <c r="Y306" s="4"/>
      <c r="Z306" s="4"/>
    </row>
    <row r="307" spans="1:26" ht="37.5" customHeight="1" thickBot="1" x14ac:dyDescent="0.4">
      <c r="A307" s="5" t="s">
        <v>135</v>
      </c>
      <c r="B307" s="5" t="s">
        <v>59</v>
      </c>
      <c r="C307" s="5" t="s">
        <v>25</v>
      </c>
      <c r="D307" s="2">
        <v>36799</v>
      </c>
      <c r="E307" s="2">
        <v>0.37</v>
      </c>
      <c r="F307" s="2">
        <v>0.94</v>
      </c>
      <c r="G307" s="2">
        <v>0.56000000000000005</v>
      </c>
      <c r="H307" s="2">
        <v>26.69</v>
      </c>
      <c r="I307" s="2">
        <v>4.2</v>
      </c>
      <c r="J307" s="2">
        <v>19.43</v>
      </c>
      <c r="K307" s="2">
        <v>6.8</v>
      </c>
      <c r="L307" s="2">
        <v>43.09</v>
      </c>
      <c r="M307" s="2">
        <v>32.6</v>
      </c>
      <c r="N307" s="2">
        <v>24.58</v>
      </c>
      <c r="O307" s="2">
        <v>14.05</v>
      </c>
      <c r="P307" s="2">
        <v>32.6</v>
      </c>
      <c r="Q307" s="2">
        <v>24.59</v>
      </c>
      <c r="R307" s="2">
        <v>14.05</v>
      </c>
      <c r="S307" s="4">
        <f>VLOOKUP([1]Initial_Data8!C307,[1]Ratings_Numbers!$A$1:$B$21,2,FALSE)</f>
        <v>7</v>
      </c>
      <c r="T307" s="4">
        <f t="shared" si="2"/>
        <v>0</v>
      </c>
      <c r="U307" s="3">
        <v>2919.9976000000001</v>
      </c>
      <c r="V307" s="3" t="s">
        <v>104</v>
      </c>
      <c r="W307" s="4"/>
      <c r="X307" s="4"/>
      <c r="Y307" s="4"/>
      <c r="Z307" s="4"/>
    </row>
    <row r="308" spans="1:26" ht="37.5" customHeight="1" thickBot="1" x14ac:dyDescent="0.4">
      <c r="A308" s="5" t="s">
        <v>135</v>
      </c>
      <c r="B308" s="5" t="s">
        <v>60</v>
      </c>
      <c r="C308" s="5" t="s">
        <v>25</v>
      </c>
      <c r="D308" s="2">
        <v>36891</v>
      </c>
      <c r="E308" s="2">
        <v>0.63</v>
      </c>
      <c r="F308" s="2">
        <v>1.2</v>
      </c>
      <c r="G308" s="2">
        <v>0.92</v>
      </c>
      <c r="H308" s="2">
        <v>74.87</v>
      </c>
      <c r="I308" s="2">
        <v>14.86</v>
      </c>
      <c r="J308" s="2">
        <v>52.35</v>
      </c>
      <c r="K308" s="2">
        <v>2.7</v>
      </c>
      <c r="L308" s="2">
        <v>40.19</v>
      </c>
      <c r="M308" s="2">
        <v>41.66</v>
      </c>
      <c r="N308" s="2">
        <v>28.81</v>
      </c>
      <c r="O308" s="2">
        <v>16.739999999999998</v>
      </c>
      <c r="P308" s="2">
        <v>44.62</v>
      </c>
      <c r="Q308" s="2">
        <v>30.85</v>
      </c>
      <c r="R308" s="2">
        <v>17.93</v>
      </c>
      <c r="S308" s="4">
        <f>VLOOKUP([1]Initial_Data8!C308,[1]Ratings_Numbers!$A$1:$B$21,2,FALSE)</f>
        <v>7</v>
      </c>
      <c r="T308" s="4">
        <f t="shared" si="2"/>
        <v>0</v>
      </c>
      <c r="U308" s="3">
        <v>2722.4072000000001</v>
      </c>
      <c r="V308" s="3" t="s">
        <v>104</v>
      </c>
      <c r="W308" s="4"/>
      <c r="X308" s="4"/>
      <c r="Y308" s="4"/>
      <c r="Z308" s="4"/>
    </row>
    <row r="309" spans="1:26" ht="37.5" customHeight="1" thickBot="1" x14ac:dyDescent="0.4">
      <c r="A309" s="5" t="s">
        <v>135</v>
      </c>
      <c r="B309" s="5" t="s">
        <v>61</v>
      </c>
      <c r="C309" s="5" t="s">
        <v>25</v>
      </c>
      <c r="D309" s="2">
        <v>36981</v>
      </c>
      <c r="E309" s="2">
        <v>0.51</v>
      </c>
      <c r="F309" s="2">
        <v>1.02</v>
      </c>
      <c r="G309" s="2">
        <v>0.72</v>
      </c>
      <c r="H309" s="2">
        <v>34.54</v>
      </c>
      <c r="I309" s="2">
        <v>3.39</v>
      </c>
      <c r="J309" s="2">
        <v>25.73</v>
      </c>
      <c r="K309" s="2">
        <v>6.2</v>
      </c>
      <c r="L309" s="2">
        <v>41.53</v>
      </c>
      <c r="M309" s="2">
        <v>39.56</v>
      </c>
      <c r="N309" s="2">
        <v>27.67</v>
      </c>
      <c r="O309" s="2">
        <v>16.43</v>
      </c>
      <c r="P309" s="2">
        <v>43</v>
      </c>
      <c r="Q309" s="2">
        <v>30.07</v>
      </c>
      <c r="R309" s="2">
        <v>17.86</v>
      </c>
      <c r="S309" s="4">
        <f>VLOOKUP([1]Initial_Data8!C309,[1]Ratings_Numbers!$A$1:$B$21,2,FALSE)</f>
        <v>7</v>
      </c>
      <c r="T309" s="4">
        <f t="shared" si="2"/>
        <v>0</v>
      </c>
      <c r="U309" s="3">
        <v>3001.0934999999999</v>
      </c>
      <c r="V309" s="3" t="s">
        <v>104</v>
      </c>
      <c r="W309" s="4"/>
      <c r="X309" s="4"/>
      <c r="Y309" s="4"/>
      <c r="Z309" s="4"/>
    </row>
    <row r="310" spans="1:26" ht="37.5" customHeight="1" thickBot="1" x14ac:dyDescent="0.4">
      <c r="A310" s="5" t="s">
        <v>135</v>
      </c>
      <c r="B310" s="5" t="s">
        <v>118</v>
      </c>
      <c r="C310" s="5" t="s">
        <v>25</v>
      </c>
      <c r="D310" s="2">
        <v>37072</v>
      </c>
      <c r="E310" s="2">
        <v>0.38</v>
      </c>
      <c r="F310" s="2">
        <v>0.8</v>
      </c>
      <c r="G310" s="2">
        <v>0.5</v>
      </c>
      <c r="H310" s="2">
        <v>57.23</v>
      </c>
      <c r="I310" s="2">
        <v>9.59</v>
      </c>
      <c r="J310" s="2">
        <v>46.38</v>
      </c>
      <c r="K310" s="2">
        <v>5.4</v>
      </c>
      <c r="L310" s="2">
        <v>44.75</v>
      </c>
      <c r="M310" s="2">
        <v>33.72</v>
      </c>
      <c r="N310" s="2">
        <v>24.7</v>
      </c>
      <c r="O310" s="2">
        <v>15.09</v>
      </c>
      <c r="P310" s="2">
        <v>36.53</v>
      </c>
      <c r="Q310" s="2">
        <v>26.76</v>
      </c>
      <c r="R310" s="2">
        <v>16.350000000000001</v>
      </c>
      <c r="S310" s="4">
        <f>VLOOKUP([1]Initial_Data8!C310,[1]Ratings_Numbers!$A$1:$B$21,2,FALSE)</f>
        <v>7</v>
      </c>
      <c r="T310" s="4">
        <f t="shared" si="2"/>
        <v>0</v>
      </c>
      <c r="U310" s="3">
        <v>3334.1536000000001</v>
      </c>
      <c r="V310" s="3" t="s">
        <v>104</v>
      </c>
      <c r="W310" s="4"/>
      <c r="X310" s="4"/>
      <c r="Y310" s="4"/>
      <c r="Z310" s="4"/>
    </row>
    <row r="311" spans="1:26" ht="37.5" customHeight="1" thickBot="1" x14ac:dyDescent="0.4">
      <c r="A311" s="5" t="s">
        <v>135</v>
      </c>
      <c r="B311" s="5" t="s">
        <v>119</v>
      </c>
      <c r="C311" s="5" t="s">
        <v>25</v>
      </c>
      <c r="D311" s="2">
        <v>37164</v>
      </c>
      <c r="E311" s="2">
        <v>0.43</v>
      </c>
      <c r="F311" s="2">
        <v>0.86</v>
      </c>
      <c r="G311" s="2">
        <v>0.6</v>
      </c>
      <c r="H311" s="2">
        <v>29.03</v>
      </c>
      <c r="I311" s="2">
        <v>-6.79</v>
      </c>
      <c r="J311" s="2">
        <v>15.98</v>
      </c>
      <c r="K311" s="2">
        <v>4.5</v>
      </c>
      <c r="L311" s="2">
        <v>45.04</v>
      </c>
      <c r="M311" s="2">
        <v>32.26</v>
      </c>
      <c r="N311" s="2">
        <v>23.81</v>
      </c>
      <c r="O311" s="2">
        <v>14.53</v>
      </c>
      <c r="P311" s="2">
        <v>35.46</v>
      </c>
      <c r="Q311" s="2">
        <v>26.18</v>
      </c>
      <c r="R311" s="2">
        <v>15.97</v>
      </c>
      <c r="S311" s="4">
        <f>VLOOKUP([1]Initial_Data8!C311,[1]Ratings_Numbers!$A$1:$B$21,2,FALSE)</f>
        <v>7</v>
      </c>
      <c r="T311" s="4">
        <f t="shared" si="2"/>
        <v>0</v>
      </c>
      <c r="U311" s="3">
        <v>3278.5592000000001</v>
      </c>
      <c r="V311" s="3" t="s">
        <v>104</v>
      </c>
      <c r="W311" s="4"/>
      <c r="X311" s="4"/>
      <c r="Y311" s="4"/>
      <c r="Z311" s="4"/>
    </row>
    <row r="312" spans="1:26" ht="37.5" customHeight="1" thickBot="1" x14ac:dyDescent="0.4">
      <c r="A312" s="5" t="s">
        <v>135</v>
      </c>
      <c r="B312" s="5" t="s">
        <v>120</v>
      </c>
      <c r="C312" s="5" t="s">
        <v>25</v>
      </c>
      <c r="D312" s="2">
        <v>37256</v>
      </c>
      <c r="E312" s="2">
        <v>0.65</v>
      </c>
      <c r="F312" s="2">
        <v>1.0900000000000001</v>
      </c>
      <c r="G312" s="2">
        <v>0.93</v>
      </c>
      <c r="H312" s="2">
        <v>34.26</v>
      </c>
      <c r="I312" s="2">
        <v>-11.82</v>
      </c>
      <c r="J312" s="2">
        <v>14.89</v>
      </c>
      <c r="K312" s="2">
        <v>3</v>
      </c>
      <c r="L312" s="2">
        <v>45.97</v>
      </c>
      <c r="M312" s="2">
        <v>34.76</v>
      </c>
      <c r="N312" s="2">
        <v>25.19</v>
      </c>
      <c r="O312" s="2">
        <v>15.98</v>
      </c>
      <c r="P312" s="2">
        <v>37.979999999999997</v>
      </c>
      <c r="Q312" s="2">
        <v>27.53</v>
      </c>
      <c r="R312" s="2">
        <v>17.46</v>
      </c>
      <c r="S312" s="4">
        <f>VLOOKUP([1]Initial_Data8!C312,[1]Ratings_Numbers!$A$1:$B$21,2,FALSE)</f>
        <v>7</v>
      </c>
      <c r="T312" s="4">
        <f t="shared" si="2"/>
        <v>0</v>
      </c>
      <c r="U312" s="3">
        <v>3809.6172000000001</v>
      </c>
      <c r="V312" s="3" t="s">
        <v>104</v>
      </c>
      <c r="W312" s="4"/>
      <c r="X312" s="4"/>
      <c r="Y312" s="4"/>
      <c r="Z312" s="4"/>
    </row>
    <row r="313" spans="1:26" ht="37.5" customHeight="1" thickBot="1" x14ac:dyDescent="0.4">
      <c r="A313" s="5" t="s">
        <v>135</v>
      </c>
      <c r="B313" s="5" t="s">
        <v>121</v>
      </c>
      <c r="C313" s="5" t="s">
        <v>25</v>
      </c>
      <c r="D313" s="2">
        <v>37346</v>
      </c>
      <c r="E313" s="2">
        <v>1.02</v>
      </c>
      <c r="F313" s="2">
        <v>1.94</v>
      </c>
      <c r="G313" s="2">
        <v>1.69</v>
      </c>
      <c r="H313" s="2">
        <v>16.600000000000001</v>
      </c>
      <c r="I313" s="2">
        <v>-13.25</v>
      </c>
      <c r="J313" s="2">
        <v>1.64</v>
      </c>
      <c r="K313" s="2">
        <v>4.7</v>
      </c>
      <c r="L313" s="2">
        <v>43.77</v>
      </c>
      <c r="M313" s="2">
        <v>44.71</v>
      </c>
      <c r="N313" s="2">
        <v>30.22</v>
      </c>
      <c r="O313" s="2">
        <v>19.57</v>
      </c>
      <c r="P313" s="2">
        <v>47.97</v>
      </c>
      <c r="Q313" s="2">
        <v>32.42</v>
      </c>
      <c r="R313" s="2">
        <v>21</v>
      </c>
      <c r="S313" s="4">
        <f>VLOOKUP([1]Initial_Data8!C313,[1]Ratings_Numbers!$A$1:$B$21,2,FALSE)</f>
        <v>7</v>
      </c>
      <c r="T313" s="4">
        <f t="shared" si="2"/>
        <v>0</v>
      </c>
      <c r="U313" s="3">
        <v>4389.4080000000004</v>
      </c>
      <c r="V313" s="3" t="s">
        <v>104</v>
      </c>
      <c r="W313" s="4"/>
      <c r="X313" s="4"/>
      <c r="Y313" s="4"/>
      <c r="Z313" s="4"/>
    </row>
    <row r="314" spans="1:26" ht="37.5" customHeight="1" thickBot="1" x14ac:dyDescent="0.4">
      <c r="A314" s="5" t="s">
        <v>135</v>
      </c>
      <c r="B314" s="5" t="s">
        <v>66</v>
      </c>
      <c r="C314" s="5" t="s">
        <v>33</v>
      </c>
      <c r="D314" s="2">
        <v>37802</v>
      </c>
      <c r="E314" s="2">
        <v>1.38</v>
      </c>
      <c r="F314" s="2">
        <v>3.73</v>
      </c>
      <c r="G314" s="2">
        <v>2.95</v>
      </c>
      <c r="H314" s="2">
        <v>38.97</v>
      </c>
      <c r="I314" s="2">
        <v>-7.56</v>
      </c>
      <c r="J314" s="2">
        <v>15.55</v>
      </c>
      <c r="K314" s="2">
        <v>4.2</v>
      </c>
      <c r="L314" s="2">
        <v>41.65</v>
      </c>
      <c r="M314" s="2">
        <v>52.72</v>
      </c>
      <c r="N314" s="2">
        <v>33.79</v>
      </c>
      <c r="O314" s="2">
        <v>21.96</v>
      </c>
      <c r="P314" s="2">
        <v>56.01</v>
      </c>
      <c r="Q314" s="2">
        <v>35.9</v>
      </c>
      <c r="R314" s="2">
        <v>23.33</v>
      </c>
      <c r="S314" s="4">
        <f>VLOOKUP([1]Initial_Data8!C314,[1]Ratings_Numbers!$A$1:$B$21,2,FALSE)</f>
        <v>8</v>
      </c>
      <c r="T314" s="4">
        <f t="shared" si="2"/>
        <v>1</v>
      </c>
      <c r="U314" s="3">
        <v>4830.7839999999997</v>
      </c>
      <c r="V314" s="3" t="s">
        <v>104</v>
      </c>
      <c r="W314" s="4"/>
      <c r="X314" s="4"/>
      <c r="Y314" s="4"/>
      <c r="Z314" s="4"/>
    </row>
    <row r="315" spans="1:26" ht="37.5" customHeight="1" thickBot="1" x14ac:dyDescent="0.4">
      <c r="A315" s="5" t="s">
        <v>135</v>
      </c>
      <c r="B315" s="5" t="s">
        <v>67</v>
      </c>
      <c r="C315" s="5" t="s">
        <v>33</v>
      </c>
      <c r="D315" s="2">
        <v>37894</v>
      </c>
      <c r="E315" s="2">
        <v>1.42</v>
      </c>
      <c r="F315" s="2">
        <v>3.62</v>
      </c>
      <c r="G315" s="2">
        <v>2.85</v>
      </c>
      <c r="H315" s="2">
        <v>33.01</v>
      </c>
      <c r="I315" s="2">
        <v>-7.32</v>
      </c>
      <c r="J315" s="2">
        <v>18.440000000000001</v>
      </c>
      <c r="K315" s="2">
        <v>4.4000000000000004</v>
      </c>
      <c r="L315" s="2">
        <v>41.09</v>
      </c>
      <c r="M315" s="2">
        <v>55.77</v>
      </c>
      <c r="N315" s="2">
        <v>35.06</v>
      </c>
      <c r="O315" s="2">
        <v>22.92</v>
      </c>
      <c r="P315" s="2">
        <v>59.07</v>
      </c>
      <c r="Q315" s="2">
        <v>37.130000000000003</v>
      </c>
      <c r="R315" s="2">
        <v>24.27</v>
      </c>
      <c r="S315" s="4">
        <f>VLOOKUP([1]Initial_Data8!C315,[1]Ratings_Numbers!$A$1:$B$21,2,FALSE)</f>
        <v>8</v>
      </c>
      <c r="T315" s="4">
        <f t="shared" si="2"/>
        <v>0</v>
      </c>
      <c r="U315" s="3">
        <v>5396.54</v>
      </c>
      <c r="V315" s="3" t="s">
        <v>104</v>
      </c>
      <c r="W315" s="4"/>
      <c r="X315" s="4"/>
      <c r="Y315" s="4"/>
      <c r="Z315" s="4"/>
    </row>
    <row r="316" spans="1:26" ht="37.5" customHeight="1" thickBot="1" x14ac:dyDescent="0.4">
      <c r="A316" s="5" t="s">
        <v>135</v>
      </c>
      <c r="B316" s="5" t="s">
        <v>68</v>
      </c>
      <c r="C316" s="5" t="s">
        <v>33</v>
      </c>
      <c r="D316" s="2">
        <v>37986</v>
      </c>
      <c r="E316" s="2">
        <v>1.39</v>
      </c>
      <c r="F316" s="2">
        <v>3.6</v>
      </c>
      <c r="G316" s="2">
        <v>2.82</v>
      </c>
      <c r="H316" s="2">
        <v>21.33</v>
      </c>
      <c r="I316" s="2">
        <v>-4.82</v>
      </c>
      <c r="J316" s="2">
        <v>9.23</v>
      </c>
      <c r="K316" s="2">
        <v>7.5</v>
      </c>
      <c r="L316" s="2">
        <v>41.4</v>
      </c>
      <c r="M316" s="2">
        <v>55.89</v>
      </c>
      <c r="N316" s="2">
        <v>35.08</v>
      </c>
      <c r="O316" s="2">
        <v>23.14</v>
      </c>
      <c r="P316" s="2">
        <v>59.33</v>
      </c>
      <c r="Q316" s="2">
        <v>37.24</v>
      </c>
      <c r="R316" s="2">
        <v>24.56</v>
      </c>
      <c r="S316" s="4">
        <f>VLOOKUP([1]Initial_Data8!C316,[1]Ratings_Numbers!$A$1:$B$21,2,FALSE)</f>
        <v>8</v>
      </c>
      <c r="T316" s="4">
        <f t="shared" si="2"/>
        <v>0</v>
      </c>
      <c r="U316" s="3">
        <v>6000.0950000000003</v>
      </c>
      <c r="V316" s="3" t="s">
        <v>104</v>
      </c>
      <c r="W316" s="4"/>
      <c r="X316" s="4"/>
      <c r="Y316" s="4"/>
      <c r="Z316" s="4"/>
    </row>
    <row r="317" spans="1:26" ht="37.5" customHeight="1" thickBot="1" x14ac:dyDescent="0.4">
      <c r="A317" s="5" t="s">
        <v>135</v>
      </c>
      <c r="B317" s="5" t="s">
        <v>69</v>
      </c>
      <c r="C317" s="5" t="s">
        <v>33</v>
      </c>
      <c r="D317" s="2">
        <v>38077</v>
      </c>
      <c r="E317" s="2">
        <v>1.19</v>
      </c>
      <c r="F317" s="2">
        <v>3.26</v>
      </c>
      <c r="G317" s="2">
        <v>2.37</v>
      </c>
      <c r="H317" s="2">
        <v>19.78</v>
      </c>
      <c r="I317" s="2">
        <v>0.21</v>
      </c>
      <c r="J317" s="2">
        <v>11.79</v>
      </c>
      <c r="K317" s="2">
        <v>10</v>
      </c>
      <c r="L317" s="2">
        <v>41.93</v>
      </c>
      <c r="M317" s="2">
        <v>50.48</v>
      </c>
      <c r="N317" s="2">
        <v>32.83</v>
      </c>
      <c r="O317" s="2">
        <v>21.16</v>
      </c>
      <c r="P317" s="2">
        <v>53.73</v>
      </c>
      <c r="Q317" s="2">
        <v>34.950000000000003</v>
      </c>
      <c r="R317" s="2">
        <v>22.53</v>
      </c>
      <c r="S317" s="4">
        <f>VLOOKUP([1]Initial_Data8!C317,[1]Ratings_Numbers!$A$1:$B$21,2,FALSE)</f>
        <v>8</v>
      </c>
      <c r="T317" s="4">
        <f t="shared" si="2"/>
        <v>0</v>
      </c>
      <c r="U317" s="3">
        <v>5783.1647999999996</v>
      </c>
      <c r="V317" s="3" t="s">
        <v>104</v>
      </c>
      <c r="W317" s="4"/>
      <c r="X317" s="4"/>
      <c r="Y317" s="4"/>
      <c r="Z317" s="4"/>
    </row>
    <row r="318" spans="1:26" ht="37.5" customHeight="1" thickBot="1" x14ac:dyDescent="0.4">
      <c r="A318" s="5" t="s">
        <v>135</v>
      </c>
      <c r="B318" s="5" t="s">
        <v>70</v>
      </c>
      <c r="C318" s="5" t="s">
        <v>33</v>
      </c>
      <c r="D318" s="2">
        <v>38168</v>
      </c>
      <c r="E318" s="2">
        <v>0.19</v>
      </c>
      <c r="F318" s="2">
        <v>2.1</v>
      </c>
      <c r="G318" s="2">
        <v>0.31</v>
      </c>
      <c r="H318" s="2">
        <v>36.409999999999997</v>
      </c>
      <c r="I318" s="2">
        <v>9.76</v>
      </c>
      <c r="J318" s="2">
        <v>27.58</v>
      </c>
      <c r="K318" s="2">
        <v>9.4</v>
      </c>
      <c r="L318" s="2">
        <v>44.34</v>
      </c>
      <c r="M318" s="2">
        <v>44.54</v>
      </c>
      <c r="N318" s="2">
        <v>30.26</v>
      </c>
      <c r="O318" s="2">
        <v>19.75</v>
      </c>
      <c r="P318" s="2">
        <v>47.16</v>
      </c>
      <c r="Q318" s="2">
        <v>32.049999999999997</v>
      </c>
      <c r="R318" s="2">
        <v>20.91</v>
      </c>
      <c r="S318" s="4">
        <f>VLOOKUP([1]Initial_Data8!C318,[1]Ratings_Numbers!$A$1:$B$21,2,FALSE)</f>
        <v>8</v>
      </c>
      <c r="T318" s="4">
        <f t="shared" si="2"/>
        <v>0</v>
      </c>
      <c r="U318" s="3">
        <v>6780.7685000000001</v>
      </c>
      <c r="V318" s="3" t="s">
        <v>104</v>
      </c>
      <c r="W318" s="4"/>
      <c r="X318" s="4"/>
      <c r="Y318" s="4"/>
      <c r="Z318" s="4"/>
    </row>
    <row r="319" spans="1:26" ht="37.5" customHeight="1" thickBot="1" x14ac:dyDescent="0.4">
      <c r="A319" s="5" t="s">
        <v>135</v>
      </c>
      <c r="B319" s="5" t="s">
        <v>71</v>
      </c>
      <c r="C319" s="5" t="s">
        <v>33</v>
      </c>
      <c r="D319" s="2">
        <v>38260</v>
      </c>
      <c r="E319" s="2">
        <v>0.14000000000000001</v>
      </c>
      <c r="F319" s="2">
        <v>1.76</v>
      </c>
      <c r="G319" s="2">
        <v>0.22</v>
      </c>
      <c r="H319" s="2">
        <v>31.72</v>
      </c>
      <c r="I319" s="2">
        <v>-6.08</v>
      </c>
      <c r="J319" s="2">
        <v>22.07</v>
      </c>
      <c r="K319" s="2">
        <v>7.8</v>
      </c>
      <c r="L319" s="2">
        <v>44.45</v>
      </c>
      <c r="M319" s="2">
        <v>42.05</v>
      </c>
      <c r="N319" s="2">
        <v>29.25</v>
      </c>
      <c r="O319" s="2">
        <v>18.690000000000001</v>
      </c>
      <c r="P319" s="2">
        <v>43.76</v>
      </c>
      <c r="Q319" s="2">
        <v>30.44</v>
      </c>
      <c r="R319" s="2">
        <v>19.45</v>
      </c>
      <c r="S319" s="4">
        <f>VLOOKUP([1]Initial_Data8!C319,[1]Ratings_Numbers!$A$1:$B$21,2,FALSE)</f>
        <v>8</v>
      </c>
      <c r="T319" s="4">
        <f t="shared" si="2"/>
        <v>0</v>
      </c>
      <c r="U319" s="3">
        <v>7983.6208999999999</v>
      </c>
      <c r="V319" s="3" t="s">
        <v>104</v>
      </c>
      <c r="W319" s="4"/>
      <c r="X319" s="4"/>
      <c r="Y319" s="4"/>
      <c r="Z319" s="4"/>
    </row>
    <row r="320" spans="1:26" ht="37.5" customHeight="1" thickBot="1" x14ac:dyDescent="0.4">
      <c r="A320" s="5" t="s">
        <v>135</v>
      </c>
      <c r="B320" s="5" t="s">
        <v>72</v>
      </c>
      <c r="C320" s="5" t="s">
        <v>33</v>
      </c>
      <c r="D320" s="2">
        <v>38352</v>
      </c>
      <c r="E320" s="2">
        <v>0.1</v>
      </c>
      <c r="F320" s="2">
        <v>0.85</v>
      </c>
      <c r="G320" s="2">
        <v>0.14000000000000001</v>
      </c>
      <c r="H320" s="2">
        <v>45.67</v>
      </c>
      <c r="I320" s="2">
        <v>7.5</v>
      </c>
      <c r="J320" s="2">
        <v>33.51</v>
      </c>
      <c r="K320" s="2">
        <v>6.8</v>
      </c>
      <c r="L320" s="2">
        <v>48.53</v>
      </c>
      <c r="M320" s="2">
        <v>23.15</v>
      </c>
      <c r="N320" s="2">
        <v>18.510000000000002</v>
      </c>
      <c r="O320" s="2">
        <v>11.24</v>
      </c>
      <c r="P320" s="2">
        <v>25.07</v>
      </c>
      <c r="Q320" s="2">
        <v>20.04</v>
      </c>
      <c r="R320" s="2">
        <v>12.17</v>
      </c>
      <c r="S320" s="4">
        <f>VLOOKUP([1]Initial_Data8!C320,[1]Ratings_Numbers!$A$1:$B$21,2,FALSE)</f>
        <v>8</v>
      </c>
      <c r="T320" s="4">
        <f t="shared" si="2"/>
        <v>0</v>
      </c>
      <c r="U320" s="3">
        <v>7404.2461000000003</v>
      </c>
      <c r="V320" s="3" t="s">
        <v>104</v>
      </c>
      <c r="W320" s="4"/>
      <c r="X320" s="4"/>
      <c r="Y320" s="4"/>
      <c r="Z320" s="4"/>
    </row>
    <row r="321" spans="1:26" ht="37.5" customHeight="1" thickBot="1" x14ac:dyDescent="0.4">
      <c r="A321" s="5" t="s">
        <v>135</v>
      </c>
      <c r="B321" s="5" t="s">
        <v>73</v>
      </c>
      <c r="C321" s="5" t="s">
        <v>33</v>
      </c>
      <c r="D321" s="2">
        <v>38442</v>
      </c>
      <c r="E321" s="2">
        <v>0.16</v>
      </c>
      <c r="F321" s="2">
        <v>0.76</v>
      </c>
      <c r="G321" s="2">
        <v>0.22</v>
      </c>
      <c r="H321" s="2">
        <v>69.63</v>
      </c>
      <c r="I321" s="2">
        <v>4.3099999999999996</v>
      </c>
      <c r="J321" s="2">
        <v>44.63</v>
      </c>
      <c r="K321" s="2">
        <v>4.5</v>
      </c>
      <c r="L321" s="2">
        <v>49.71</v>
      </c>
      <c r="M321" s="2">
        <v>22.48</v>
      </c>
      <c r="N321" s="2">
        <v>18.13</v>
      </c>
      <c r="O321" s="2">
        <v>11.17</v>
      </c>
      <c r="P321" s="2">
        <v>23.98</v>
      </c>
      <c r="Q321" s="2">
        <v>19.34</v>
      </c>
      <c r="R321" s="2">
        <v>11.92</v>
      </c>
      <c r="S321" s="4">
        <f>VLOOKUP([1]Initial_Data8!C321,[1]Ratings_Numbers!$A$1:$B$21,2,FALSE)</f>
        <v>8</v>
      </c>
      <c r="T321" s="4">
        <f t="shared" si="2"/>
        <v>0</v>
      </c>
      <c r="U321" s="3">
        <v>9104.4087</v>
      </c>
      <c r="V321" s="3" t="s">
        <v>104</v>
      </c>
      <c r="W321" s="4"/>
      <c r="X321" s="4"/>
      <c r="Y321" s="4"/>
      <c r="Z321" s="4"/>
    </row>
    <row r="322" spans="1:26" ht="37.5" customHeight="1" thickBot="1" x14ac:dyDescent="0.4">
      <c r="A322" s="5" t="s">
        <v>135</v>
      </c>
      <c r="B322" s="5" t="s">
        <v>122</v>
      </c>
      <c r="C322" s="5" t="s">
        <v>33</v>
      </c>
      <c r="D322" s="2">
        <v>38533</v>
      </c>
      <c r="E322" s="2">
        <v>0.1</v>
      </c>
      <c r="F322" s="2">
        <v>0.65</v>
      </c>
      <c r="G322" s="2">
        <v>0.13</v>
      </c>
      <c r="H322" s="2">
        <v>183.22</v>
      </c>
      <c r="I322" s="2">
        <v>16.18</v>
      </c>
      <c r="J322" s="2">
        <v>141.65</v>
      </c>
      <c r="K322" s="2">
        <v>2.7</v>
      </c>
      <c r="L322" s="2">
        <v>51.9</v>
      </c>
      <c r="M322" s="2">
        <v>20.04</v>
      </c>
      <c r="N322" s="2">
        <v>16.55</v>
      </c>
      <c r="O322" s="2">
        <v>10.4</v>
      </c>
      <c r="P322" s="2">
        <v>21.07</v>
      </c>
      <c r="Q322" s="2">
        <v>17.41</v>
      </c>
      <c r="R322" s="2">
        <v>10.94</v>
      </c>
      <c r="S322" s="4">
        <f>VLOOKUP([1]Initial_Data8!C322,[1]Ratings_Numbers!$A$1:$B$21,2,FALSE)</f>
        <v>8</v>
      </c>
      <c r="T322" s="4">
        <f t="shared" si="2"/>
        <v>0</v>
      </c>
      <c r="U322" s="3">
        <v>9632.8039000000008</v>
      </c>
      <c r="V322" s="3" t="s">
        <v>104</v>
      </c>
      <c r="W322" s="4"/>
      <c r="X322" s="4"/>
      <c r="Y322" s="4"/>
      <c r="Z322" s="4"/>
    </row>
    <row r="323" spans="1:26" ht="37.5" customHeight="1" thickBot="1" x14ac:dyDescent="0.4">
      <c r="A323" s="5" t="s">
        <v>135</v>
      </c>
      <c r="B323" s="5" t="s">
        <v>123</v>
      </c>
      <c r="C323" s="5" t="s">
        <v>33</v>
      </c>
      <c r="D323" s="2">
        <v>38625</v>
      </c>
      <c r="E323" s="2">
        <v>0.06</v>
      </c>
      <c r="F323" s="2">
        <v>0.52</v>
      </c>
      <c r="G323" s="2">
        <v>0.08</v>
      </c>
      <c r="H323" s="2">
        <v>354.27</v>
      </c>
      <c r="I323" s="2">
        <v>15.74</v>
      </c>
      <c r="J323" s="2">
        <v>275.01</v>
      </c>
      <c r="K323" s="2">
        <v>1.4</v>
      </c>
      <c r="L323" s="2">
        <v>53.05</v>
      </c>
      <c r="M323" s="2">
        <v>18.399999999999999</v>
      </c>
      <c r="N323" s="2">
        <v>15.46</v>
      </c>
      <c r="O323" s="2">
        <v>9.76</v>
      </c>
      <c r="P323" s="2">
        <v>19.059999999999999</v>
      </c>
      <c r="Q323" s="2">
        <v>16.010000000000002</v>
      </c>
      <c r="R323" s="2">
        <v>10.11</v>
      </c>
      <c r="S323" s="4">
        <f>VLOOKUP([1]Initial_Data8!C323,[1]Ratings_Numbers!$A$1:$B$21,2,FALSE)</f>
        <v>8</v>
      </c>
      <c r="T323" s="4">
        <f t="shared" si="2"/>
        <v>0</v>
      </c>
      <c r="U323" s="3">
        <v>9252.4274999999998</v>
      </c>
      <c r="V323" s="3" t="s">
        <v>104</v>
      </c>
      <c r="W323" s="4"/>
      <c r="X323" s="4"/>
      <c r="Y323" s="4"/>
      <c r="Z323" s="4"/>
    </row>
    <row r="324" spans="1:26" ht="37.5" customHeight="1" thickBot="1" x14ac:dyDescent="0.4">
      <c r="A324" s="5" t="s">
        <v>135</v>
      </c>
      <c r="B324" s="5" t="s">
        <v>124</v>
      </c>
      <c r="C324" s="5" t="s">
        <v>33</v>
      </c>
      <c r="D324" s="2">
        <v>38717</v>
      </c>
      <c r="E324" s="2">
        <v>0.02</v>
      </c>
      <c r="F324" s="2">
        <v>0.5</v>
      </c>
      <c r="G324" s="2">
        <v>0.02</v>
      </c>
      <c r="H324" s="2">
        <v>2124.77</v>
      </c>
      <c r="I324" s="2">
        <v>-4.8499999999999996</v>
      </c>
      <c r="J324" s="2">
        <v>1715.95</v>
      </c>
      <c r="K324" s="2">
        <v>0.1</v>
      </c>
      <c r="L324" s="2">
        <v>54.35</v>
      </c>
      <c r="M324" s="2">
        <v>17.61</v>
      </c>
      <c r="N324" s="2">
        <v>14.96</v>
      </c>
      <c r="O324" s="2">
        <v>9.57</v>
      </c>
      <c r="P324" s="2">
        <v>17.739999999999998</v>
      </c>
      <c r="Q324" s="2">
        <v>15.07</v>
      </c>
      <c r="R324" s="2">
        <v>9.64</v>
      </c>
      <c r="S324" s="4">
        <f>VLOOKUP([1]Initial_Data8!C324,[1]Ratings_Numbers!$A$1:$B$21,2,FALSE)</f>
        <v>8</v>
      </c>
      <c r="T324" s="4">
        <f t="shared" si="2"/>
        <v>0</v>
      </c>
      <c r="U324" s="3">
        <v>10039.2611</v>
      </c>
      <c r="V324" s="3" t="s">
        <v>104</v>
      </c>
      <c r="W324" s="4"/>
      <c r="X324" s="4"/>
      <c r="Y324" s="4"/>
      <c r="Z324" s="4"/>
    </row>
    <row r="325" spans="1:26" ht="37.5" customHeight="1" thickBot="1" x14ac:dyDescent="0.4">
      <c r="A325" s="5" t="s">
        <v>135</v>
      </c>
      <c r="B325" s="5" t="s">
        <v>125</v>
      </c>
      <c r="C325" s="5" t="s">
        <v>33</v>
      </c>
      <c r="D325" s="2">
        <v>38807</v>
      </c>
      <c r="E325" s="2">
        <v>0.08</v>
      </c>
      <c r="F325" s="2">
        <v>0.5</v>
      </c>
      <c r="G325" s="2">
        <v>0.11</v>
      </c>
      <c r="H325" s="2">
        <v>319.81</v>
      </c>
      <c r="I325" s="2">
        <v>3.03</v>
      </c>
      <c r="J325" s="2">
        <v>219.85</v>
      </c>
      <c r="K325" s="2">
        <v>1</v>
      </c>
      <c r="L325" s="2">
        <v>54.8</v>
      </c>
      <c r="M325" s="2">
        <v>17.09</v>
      </c>
      <c r="N325" s="2">
        <v>14.58</v>
      </c>
      <c r="O325" s="2">
        <v>9.3699999999999992</v>
      </c>
      <c r="P325" s="2">
        <v>17.22</v>
      </c>
      <c r="Q325" s="2">
        <v>14.69</v>
      </c>
      <c r="R325" s="2">
        <v>9.44</v>
      </c>
      <c r="S325" s="4">
        <f>VLOOKUP([1]Initial_Data8!C325,[1]Ratings_Numbers!$A$1:$B$21,2,FALSE)</f>
        <v>8</v>
      </c>
      <c r="T325" s="4">
        <f t="shared" si="2"/>
        <v>0</v>
      </c>
      <c r="U325" s="3">
        <v>9298.1705999999995</v>
      </c>
      <c r="V325" s="3" t="s">
        <v>104</v>
      </c>
      <c r="W325" s="4"/>
      <c r="X325" s="4"/>
      <c r="Y325" s="4"/>
      <c r="Z325" s="4"/>
    </row>
    <row r="326" spans="1:26" ht="37.5" customHeight="1" thickBot="1" x14ac:dyDescent="0.4">
      <c r="A326" s="5" t="s">
        <v>135</v>
      </c>
      <c r="B326" s="5" t="s">
        <v>78</v>
      </c>
      <c r="C326" s="5" t="s">
        <v>36</v>
      </c>
      <c r="D326" s="2">
        <v>39263</v>
      </c>
      <c r="E326" s="2">
        <v>0.28999999999999998</v>
      </c>
      <c r="F326" s="2">
        <v>1.03</v>
      </c>
      <c r="G326" s="2">
        <v>0.39</v>
      </c>
      <c r="H326" s="2">
        <v>288.44</v>
      </c>
      <c r="I326" s="2">
        <v>2.8</v>
      </c>
      <c r="J326" s="2">
        <v>229.87</v>
      </c>
      <c r="K326" s="2">
        <v>2</v>
      </c>
      <c r="L326" s="2">
        <v>53.34</v>
      </c>
      <c r="M326" s="2">
        <v>23.93</v>
      </c>
      <c r="N326" s="2">
        <v>19.239999999999998</v>
      </c>
      <c r="O326" s="2">
        <v>12.83</v>
      </c>
      <c r="P326" s="2">
        <v>24.33</v>
      </c>
      <c r="Q326" s="2">
        <v>19.57</v>
      </c>
      <c r="R326" s="2">
        <v>13.05</v>
      </c>
      <c r="S326" s="4">
        <f>VLOOKUP([1]Initial_Data8!C326,[1]Ratings_Numbers!$A$1:$B$21,2,FALSE)</f>
        <v>10</v>
      </c>
      <c r="T326" s="4">
        <f t="shared" si="2"/>
        <v>2</v>
      </c>
      <c r="U326" s="3">
        <v>11204.6428</v>
      </c>
      <c r="V326" s="3" t="s">
        <v>104</v>
      </c>
      <c r="W326" s="4"/>
      <c r="X326" s="4"/>
      <c r="Y326" s="4"/>
      <c r="Z326" s="4"/>
    </row>
    <row r="327" spans="1:26" ht="37.5" customHeight="1" thickBot="1" x14ac:dyDescent="0.4">
      <c r="A327" s="5" t="s">
        <v>135</v>
      </c>
      <c r="B327" s="5" t="s">
        <v>79</v>
      </c>
      <c r="C327" s="5" t="s">
        <v>36</v>
      </c>
      <c r="D327" s="2">
        <v>39355</v>
      </c>
      <c r="E327" s="2">
        <v>0.45</v>
      </c>
      <c r="F327" s="2">
        <v>1.51</v>
      </c>
      <c r="G327" s="2">
        <v>0.66</v>
      </c>
      <c r="H327" s="2">
        <v>63.71</v>
      </c>
      <c r="I327" s="2">
        <v>0.33</v>
      </c>
      <c r="J327" s="2">
        <v>43.35</v>
      </c>
      <c r="K327" s="2">
        <v>7.4</v>
      </c>
      <c r="L327" s="2">
        <v>51.21</v>
      </c>
      <c r="M327" s="2">
        <v>30.43</v>
      </c>
      <c r="N327" s="2">
        <v>23.27</v>
      </c>
      <c r="O327" s="2">
        <v>15.67</v>
      </c>
      <c r="P327" s="2">
        <v>30.76</v>
      </c>
      <c r="Q327" s="2">
        <v>23.52</v>
      </c>
      <c r="R327" s="2">
        <v>15.84</v>
      </c>
      <c r="S327" s="4">
        <f>VLOOKUP([1]Initial_Data8!C327,[1]Ratings_Numbers!$A$1:$B$21,2,FALSE)</f>
        <v>10</v>
      </c>
      <c r="T327" s="4">
        <f t="shared" si="2"/>
        <v>0</v>
      </c>
      <c r="U327" s="3">
        <v>13227.218199999999</v>
      </c>
      <c r="V327" s="3" t="s">
        <v>104</v>
      </c>
      <c r="W327" s="4"/>
      <c r="X327" s="4"/>
      <c r="Y327" s="4"/>
      <c r="Z327" s="4"/>
    </row>
    <row r="328" spans="1:26" ht="37.5" customHeight="1" thickBot="1" x14ac:dyDescent="0.4">
      <c r="A328" s="5" t="s">
        <v>135</v>
      </c>
      <c r="B328" s="5" t="s">
        <v>105</v>
      </c>
      <c r="C328" s="5" t="s">
        <v>36</v>
      </c>
      <c r="D328" s="2">
        <v>39447</v>
      </c>
      <c r="E328" s="2">
        <v>0.48</v>
      </c>
      <c r="F328" s="2">
        <v>1.17</v>
      </c>
      <c r="G328" s="2">
        <v>0.66</v>
      </c>
      <c r="H328" s="2">
        <v>29.26</v>
      </c>
      <c r="I328" s="2">
        <v>-10.130000000000001</v>
      </c>
      <c r="J328" s="2">
        <v>21.72</v>
      </c>
      <c r="K328" s="2">
        <v>15.4</v>
      </c>
      <c r="L328" s="2">
        <v>48.09</v>
      </c>
      <c r="M328" s="2">
        <v>29.77</v>
      </c>
      <c r="N328" s="2">
        <v>22.9</v>
      </c>
      <c r="O328" s="2">
        <v>14.39</v>
      </c>
      <c r="P328" s="2">
        <v>30.02</v>
      </c>
      <c r="Q328" s="2">
        <v>23.09</v>
      </c>
      <c r="R328" s="2">
        <v>14.51</v>
      </c>
      <c r="S328" s="4">
        <f>VLOOKUP([1]Initial_Data8!C328,[1]Ratings_Numbers!$A$1:$B$21,2,FALSE)</f>
        <v>10</v>
      </c>
      <c r="T328" s="4">
        <f t="shared" si="2"/>
        <v>0</v>
      </c>
      <c r="U328" s="3">
        <v>16095.348400000001</v>
      </c>
      <c r="V328" s="3" t="s">
        <v>104</v>
      </c>
      <c r="W328" s="4"/>
      <c r="X328" s="4"/>
      <c r="Y328" s="4"/>
      <c r="Z328" s="4"/>
    </row>
    <row r="329" spans="1:26" ht="37.5" customHeight="1" thickBot="1" x14ac:dyDescent="0.4">
      <c r="A329" s="5" t="s">
        <v>135</v>
      </c>
      <c r="B329" s="5" t="s">
        <v>106</v>
      </c>
      <c r="C329" s="5" t="s">
        <v>36</v>
      </c>
      <c r="D329" s="2">
        <v>39538</v>
      </c>
      <c r="E329" s="2">
        <v>0.37</v>
      </c>
      <c r="F329" s="2">
        <v>0.99</v>
      </c>
      <c r="G329" s="2">
        <v>0.49</v>
      </c>
      <c r="H329" s="2">
        <v>56.75</v>
      </c>
      <c r="I329" s="2">
        <v>13.98</v>
      </c>
      <c r="J329" s="2">
        <v>44.58</v>
      </c>
      <c r="K329" s="2">
        <v>14.2</v>
      </c>
      <c r="L329" s="2">
        <v>48.33</v>
      </c>
      <c r="M329" s="2">
        <v>31.44</v>
      </c>
      <c r="N329" s="2">
        <v>23.89</v>
      </c>
      <c r="O329" s="2">
        <v>15.19</v>
      </c>
      <c r="P329" s="2">
        <v>31.59</v>
      </c>
      <c r="Q329" s="2">
        <v>24</v>
      </c>
      <c r="R329" s="2">
        <v>15.27</v>
      </c>
      <c r="S329" s="4">
        <f>VLOOKUP([1]Initial_Data8!C329,[1]Ratings_Numbers!$A$1:$B$21,2,FALSE)</f>
        <v>10</v>
      </c>
      <c r="T329" s="4">
        <f t="shared" si="2"/>
        <v>0</v>
      </c>
      <c r="U329" s="3">
        <v>15604.9167</v>
      </c>
      <c r="V329" s="3" t="s">
        <v>104</v>
      </c>
      <c r="W329" s="4"/>
      <c r="X329" s="4"/>
      <c r="Y329" s="4"/>
      <c r="Z329" s="4"/>
    </row>
    <row r="330" spans="1:26" ht="37.5" customHeight="1" thickBot="1" x14ac:dyDescent="0.4">
      <c r="A330" s="5" t="s">
        <v>135</v>
      </c>
      <c r="B330" s="5" t="s">
        <v>107</v>
      </c>
      <c r="C330" s="5" t="s">
        <v>36</v>
      </c>
      <c r="D330" s="2">
        <v>39629</v>
      </c>
      <c r="E330" s="2">
        <v>0.03</v>
      </c>
      <c r="F330" s="2">
        <v>0.71</v>
      </c>
      <c r="G330" s="2">
        <v>0.04</v>
      </c>
      <c r="H330" s="2">
        <v>68.099999999999994</v>
      </c>
      <c r="I330" s="2">
        <v>25.75</v>
      </c>
      <c r="J330" s="2">
        <v>57.48</v>
      </c>
      <c r="K330" s="2">
        <v>15.6</v>
      </c>
      <c r="L330" s="2">
        <v>49.6</v>
      </c>
      <c r="M330" s="2">
        <v>25.39</v>
      </c>
      <c r="N330" s="2">
        <v>20.239999999999998</v>
      </c>
      <c r="O330" s="2">
        <v>12.59</v>
      </c>
      <c r="P330" s="2">
        <v>25.44</v>
      </c>
      <c r="Q330" s="2">
        <v>20.28</v>
      </c>
      <c r="R330" s="2">
        <v>12.62</v>
      </c>
      <c r="S330" s="4">
        <f>VLOOKUP([1]Initial_Data8!C330,[1]Ratings_Numbers!$A$1:$B$21,2,FALSE)</f>
        <v>10</v>
      </c>
      <c r="T330" s="4">
        <f t="shared" si="2"/>
        <v>0</v>
      </c>
      <c r="U330" s="3">
        <v>18672.124899999999</v>
      </c>
      <c r="V330" s="3" t="s">
        <v>104</v>
      </c>
      <c r="W330" s="4"/>
      <c r="X330" s="4"/>
      <c r="Y330" s="4"/>
      <c r="Z330" s="4"/>
    </row>
    <row r="331" spans="1:26" ht="37.5" customHeight="1" thickBot="1" x14ac:dyDescent="0.4">
      <c r="A331" s="5" t="s">
        <v>135</v>
      </c>
      <c r="B331" s="5" t="s">
        <v>108</v>
      </c>
      <c r="C331" s="5" t="s">
        <v>36</v>
      </c>
      <c r="D331" s="2">
        <v>39721</v>
      </c>
      <c r="E331" s="2">
        <v>-0.11</v>
      </c>
      <c r="F331" s="2">
        <v>0.38</v>
      </c>
      <c r="G331" s="2">
        <v>-0.13</v>
      </c>
      <c r="H331" s="2">
        <v>40.619999999999997</v>
      </c>
      <c r="I331" s="2">
        <v>15.96</v>
      </c>
      <c r="J331" s="2">
        <v>35.33</v>
      </c>
      <c r="K331" s="2">
        <v>26.9</v>
      </c>
      <c r="L331" s="2">
        <v>55.11</v>
      </c>
      <c r="M331" s="2">
        <v>16.350000000000001</v>
      </c>
      <c r="N331" s="2">
        <v>14.05</v>
      </c>
      <c r="O331" s="2">
        <v>9.01</v>
      </c>
      <c r="P331" s="2">
        <v>16.399999999999999</v>
      </c>
      <c r="Q331" s="2">
        <v>14.09</v>
      </c>
      <c r="R331" s="2">
        <v>9.0399999999999991</v>
      </c>
      <c r="S331" s="4">
        <f>VLOOKUP([1]Initial_Data8!C331,[1]Ratings_Numbers!$A$1:$B$21,2,FALSE)</f>
        <v>10</v>
      </c>
      <c r="T331" s="4">
        <f t="shared" si="2"/>
        <v>0</v>
      </c>
      <c r="U331" s="3">
        <v>12217.6883</v>
      </c>
      <c r="V331" s="3" t="s">
        <v>104</v>
      </c>
      <c r="W331" s="4"/>
      <c r="X331" s="4"/>
      <c r="Y331" s="4"/>
      <c r="Z331" s="4"/>
    </row>
    <row r="332" spans="1:26" ht="37.5" customHeight="1" thickBot="1" x14ac:dyDescent="0.4">
      <c r="A332" s="5" t="s">
        <v>135</v>
      </c>
      <c r="B332" s="5" t="s">
        <v>80</v>
      </c>
      <c r="C332" s="5" t="s">
        <v>36</v>
      </c>
      <c r="D332" s="2">
        <v>39813</v>
      </c>
      <c r="E332" s="2">
        <v>-0.02</v>
      </c>
      <c r="F332" s="2">
        <v>0.37</v>
      </c>
      <c r="G332" s="2">
        <v>-0.02</v>
      </c>
      <c r="H332" s="2">
        <v>154.29</v>
      </c>
      <c r="I332" s="2">
        <v>-10.63</v>
      </c>
      <c r="J332" s="2">
        <v>93.3</v>
      </c>
      <c r="K332" s="2">
        <v>3.1</v>
      </c>
      <c r="L332" s="2">
        <v>56.32</v>
      </c>
      <c r="M332" s="2">
        <v>16.34</v>
      </c>
      <c r="N332" s="2">
        <v>14.04</v>
      </c>
      <c r="O332" s="2">
        <v>9.1999999999999993</v>
      </c>
      <c r="P332" s="2">
        <v>16.39</v>
      </c>
      <c r="Q332" s="2">
        <v>14.08</v>
      </c>
      <c r="R332" s="2">
        <v>9.23</v>
      </c>
      <c r="S332" s="4">
        <f>VLOOKUP([1]Initial_Data8!C332,[1]Ratings_Numbers!$A$1:$B$21,2,FALSE)</f>
        <v>10</v>
      </c>
      <c r="T332" s="4">
        <f t="shared" si="2"/>
        <v>0</v>
      </c>
      <c r="U332" s="3">
        <v>8458.1573000000008</v>
      </c>
      <c r="V332" s="3" t="s">
        <v>104</v>
      </c>
      <c r="W332" s="4"/>
      <c r="X332" s="4"/>
      <c r="Y332" s="4"/>
      <c r="Z332" s="4"/>
    </row>
    <row r="333" spans="1:26" ht="37.5" customHeight="1" thickBot="1" x14ac:dyDescent="0.4">
      <c r="A333" s="5" t="s">
        <v>135</v>
      </c>
      <c r="B333" s="5" t="s">
        <v>81</v>
      </c>
      <c r="C333" s="5" t="s">
        <v>36</v>
      </c>
      <c r="D333" s="2">
        <v>39903</v>
      </c>
      <c r="E333" s="2">
        <v>0.02</v>
      </c>
      <c r="F333" s="2">
        <v>0.44</v>
      </c>
      <c r="G333" s="2">
        <v>0.02</v>
      </c>
      <c r="H333" s="2">
        <v>198.26</v>
      </c>
      <c r="I333" s="2">
        <v>-15.12</v>
      </c>
      <c r="J333" s="2">
        <v>81.28</v>
      </c>
      <c r="K333" s="2">
        <v>1.7</v>
      </c>
      <c r="L333" s="2">
        <v>57.3</v>
      </c>
      <c r="M333" s="2">
        <v>15.71</v>
      </c>
      <c r="N333" s="2">
        <v>13.58</v>
      </c>
      <c r="O333" s="2">
        <v>9</v>
      </c>
      <c r="P333" s="2">
        <v>15.71</v>
      </c>
      <c r="Q333" s="2">
        <v>13.58</v>
      </c>
      <c r="R333" s="2">
        <v>9</v>
      </c>
      <c r="S333" s="4">
        <f>VLOOKUP([1]Initial_Data8!C333,[1]Ratings_Numbers!$A$1:$B$21,2,FALSE)</f>
        <v>10</v>
      </c>
      <c r="T333" s="4">
        <f t="shared" si="2"/>
        <v>0</v>
      </c>
      <c r="U333" s="3">
        <v>8541.5496000000003</v>
      </c>
      <c r="V333" s="3" t="s">
        <v>104</v>
      </c>
      <c r="W333" s="4"/>
      <c r="X333" s="4"/>
      <c r="Y333" s="4"/>
      <c r="Z333" s="4"/>
    </row>
    <row r="334" spans="1:26" ht="37.5" customHeight="1" thickBot="1" x14ac:dyDescent="0.4">
      <c r="A334" s="5" t="s">
        <v>135</v>
      </c>
      <c r="B334" s="5" t="s">
        <v>82</v>
      </c>
      <c r="C334" s="5" t="s">
        <v>36</v>
      </c>
      <c r="D334" s="2">
        <v>39994</v>
      </c>
      <c r="E334" s="2">
        <v>0.19</v>
      </c>
      <c r="F334" s="2">
        <v>0.96</v>
      </c>
      <c r="G334" s="2">
        <v>0.28000000000000003</v>
      </c>
      <c r="H334" s="2">
        <v>396.88</v>
      </c>
      <c r="I334" s="2">
        <v>-5.62</v>
      </c>
      <c r="J334" s="2">
        <v>210.1</v>
      </c>
      <c r="K334" s="2">
        <v>1.1000000000000001</v>
      </c>
      <c r="L334" s="2">
        <v>54.81</v>
      </c>
      <c r="M334" s="2">
        <v>23.07</v>
      </c>
      <c r="N334" s="2">
        <v>18.75</v>
      </c>
      <c r="O334" s="2">
        <v>12.65</v>
      </c>
      <c r="P334" s="2">
        <v>23.07</v>
      </c>
      <c r="Q334" s="2">
        <v>18.75</v>
      </c>
      <c r="R334" s="2">
        <v>12.65</v>
      </c>
      <c r="S334" s="4">
        <f>VLOOKUP([1]Initial_Data8!C334,[1]Ratings_Numbers!$A$1:$B$21,2,FALSE)</f>
        <v>10</v>
      </c>
      <c r="T334" s="4">
        <f t="shared" si="2"/>
        <v>0</v>
      </c>
      <c r="U334" s="3">
        <v>10365.157800000001</v>
      </c>
      <c r="V334" s="3" t="s">
        <v>104</v>
      </c>
      <c r="W334" s="4"/>
      <c r="X334" s="4"/>
      <c r="Y334" s="4"/>
      <c r="Z334" s="4"/>
    </row>
    <row r="335" spans="1:26" ht="37.5" customHeight="1" thickBot="1" x14ac:dyDescent="0.4">
      <c r="A335" s="5" t="s">
        <v>135</v>
      </c>
      <c r="B335" s="5" t="s">
        <v>83</v>
      </c>
      <c r="C335" s="5" t="s">
        <v>36</v>
      </c>
      <c r="D335" s="2">
        <v>40086</v>
      </c>
      <c r="E335" s="2">
        <v>0.2</v>
      </c>
      <c r="F335" s="2">
        <v>1.5</v>
      </c>
      <c r="G335" s="2">
        <v>0.37</v>
      </c>
      <c r="H335" s="2">
        <v>69.86</v>
      </c>
      <c r="I335" s="2">
        <v>4.3600000000000003</v>
      </c>
      <c r="J335" s="2">
        <v>40.89</v>
      </c>
      <c r="K335" s="2">
        <v>8.5</v>
      </c>
      <c r="L335" s="2">
        <v>56.61</v>
      </c>
      <c r="M335" s="2">
        <v>21.29</v>
      </c>
      <c r="N335" s="2">
        <v>17.55</v>
      </c>
      <c r="O335" s="2">
        <v>12.05</v>
      </c>
      <c r="P335" s="2">
        <v>21.29</v>
      </c>
      <c r="Q335" s="2">
        <v>17.55</v>
      </c>
      <c r="R335" s="2">
        <v>12.05</v>
      </c>
      <c r="S335" s="4">
        <f>VLOOKUP([1]Initial_Data8!C335,[1]Ratings_Numbers!$A$1:$B$21,2,FALSE)</f>
        <v>10</v>
      </c>
      <c r="T335" s="4">
        <f t="shared" si="2"/>
        <v>0</v>
      </c>
      <c r="U335" s="3">
        <v>10991.9817</v>
      </c>
      <c r="V335" s="3" t="s">
        <v>104</v>
      </c>
      <c r="W335" s="4"/>
      <c r="X335" s="4"/>
      <c r="Y335" s="4"/>
      <c r="Z335" s="4"/>
    </row>
    <row r="336" spans="1:26" ht="37.5" customHeight="1" thickBot="1" x14ac:dyDescent="0.4">
      <c r="A336" s="5" t="s">
        <v>135</v>
      </c>
      <c r="B336" s="5" t="s">
        <v>84</v>
      </c>
      <c r="C336" s="5" t="s">
        <v>36</v>
      </c>
      <c r="D336" s="2">
        <v>40178</v>
      </c>
      <c r="E336" s="2">
        <v>0.13</v>
      </c>
      <c r="F336" s="2">
        <v>1.07</v>
      </c>
      <c r="G336" s="2">
        <v>0.22</v>
      </c>
      <c r="H336" s="2">
        <v>63.54</v>
      </c>
      <c r="I336" s="2">
        <v>26.39</v>
      </c>
      <c r="J336" s="2">
        <v>42.22</v>
      </c>
      <c r="K336" s="2">
        <v>13.2</v>
      </c>
      <c r="L336" s="2">
        <v>57.59</v>
      </c>
      <c r="M336" s="2">
        <v>18.420000000000002</v>
      </c>
      <c r="N336" s="2">
        <v>15.56</v>
      </c>
      <c r="O336" s="2">
        <v>10.61</v>
      </c>
      <c r="P336" s="2">
        <v>18.420000000000002</v>
      </c>
      <c r="Q336" s="2">
        <v>15.56</v>
      </c>
      <c r="R336" s="2">
        <v>10.61</v>
      </c>
      <c r="S336" s="4">
        <f>VLOOKUP([1]Initial_Data8!C336,[1]Ratings_Numbers!$A$1:$B$21,2,FALSE)</f>
        <v>10</v>
      </c>
      <c r="T336" s="4">
        <f t="shared" si="2"/>
        <v>0</v>
      </c>
      <c r="U336" s="3">
        <v>10358.4535</v>
      </c>
      <c r="V336" s="3" t="s">
        <v>104</v>
      </c>
      <c r="W336" s="4"/>
      <c r="X336" s="4"/>
      <c r="Y336" s="4"/>
      <c r="Z336" s="4"/>
    </row>
    <row r="337" spans="1:26" ht="37.5" customHeight="1" thickBot="1" x14ac:dyDescent="0.4">
      <c r="A337" s="5" t="s">
        <v>135</v>
      </c>
      <c r="B337" s="5" t="s">
        <v>85</v>
      </c>
      <c r="C337" s="5" t="s">
        <v>36</v>
      </c>
      <c r="D337" s="2">
        <v>40268</v>
      </c>
      <c r="E337" s="2">
        <v>0.01</v>
      </c>
      <c r="F337" s="2">
        <v>0.83</v>
      </c>
      <c r="G337" s="2">
        <v>0.02</v>
      </c>
      <c r="H337" s="2">
        <v>53.34</v>
      </c>
      <c r="I337" s="2">
        <v>11.26</v>
      </c>
      <c r="J337" s="2">
        <v>29.24</v>
      </c>
      <c r="K337" s="2">
        <v>12.1</v>
      </c>
      <c r="L337" s="2">
        <v>57.36</v>
      </c>
      <c r="M337" s="2">
        <v>16.3</v>
      </c>
      <c r="N337" s="2">
        <v>14.02</v>
      </c>
      <c r="O337" s="2">
        <v>9.35</v>
      </c>
      <c r="P337" s="2">
        <v>16.3</v>
      </c>
      <c r="Q337" s="2">
        <v>14.02</v>
      </c>
      <c r="R337" s="2">
        <v>9.35</v>
      </c>
      <c r="S337" s="4">
        <f>VLOOKUP([1]Initial_Data8!C337,[1]Ratings_Numbers!$A$1:$B$21,2,FALSE)</f>
        <v>10</v>
      </c>
      <c r="T337" s="4">
        <f t="shared" si="2"/>
        <v>0</v>
      </c>
      <c r="U337" s="3">
        <v>10759.41</v>
      </c>
      <c r="V337" s="3" t="s">
        <v>104</v>
      </c>
      <c r="W337" s="4"/>
      <c r="X337" s="4"/>
      <c r="Y337" s="4"/>
      <c r="Z337" s="4"/>
    </row>
    <row r="338" spans="1:26" ht="37.5" customHeight="1" thickBot="1" x14ac:dyDescent="0.4">
      <c r="A338" s="5" t="s">
        <v>135</v>
      </c>
      <c r="B338" s="5" t="s">
        <v>86</v>
      </c>
      <c r="C338" s="5" t="s">
        <v>36</v>
      </c>
      <c r="D338" s="2">
        <v>40724</v>
      </c>
      <c r="E338" s="2">
        <v>7.0000000000000007E-2</v>
      </c>
      <c r="F338" s="2">
        <v>0.95</v>
      </c>
      <c r="G338" s="2">
        <v>0.12</v>
      </c>
      <c r="H338" s="2">
        <v>77.64</v>
      </c>
      <c r="I338" s="2">
        <v>-95.55</v>
      </c>
      <c r="J338" s="2">
        <v>51.86</v>
      </c>
      <c r="K338" s="2">
        <v>10</v>
      </c>
      <c r="L338" s="2">
        <v>56.72</v>
      </c>
      <c r="M338" s="2">
        <v>13.42</v>
      </c>
      <c r="N338" s="2">
        <v>11.43</v>
      </c>
      <c r="O338" s="2">
        <v>7.61</v>
      </c>
      <c r="P338" s="2">
        <v>17.38</v>
      </c>
      <c r="Q338" s="2">
        <v>14.81</v>
      </c>
      <c r="R338" s="2">
        <v>9.86</v>
      </c>
      <c r="S338" s="4">
        <f>VLOOKUP([1]Initial_Data8!C338,[1]Ratings_Numbers!$A$1:$B$21,2,FALSE)</f>
        <v>10</v>
      </c>
      <c r="T338" s="4">
        <f t="shared" si="2"/>
        <v>0</v>
      </c>
      <c r="U338" s="3">
        <v>12706.0617</v>
      </c>
      <c r="V338" s="3" t="s">
        <v>104</v>
      </c>
      <c r="W338" s="4"/>
      <c r="X338" s="4"/>
      <c r="Y338" s="4"/>
      <c r="Z338" s="4"/>
    </row>
    <row r="339" spans="1:26" ht="37.5" customHeight="1" thickBot="1" x14ac:dyDescent="0.4">
      <c r="A339" s="5" t="s">
        <v>135</v>
      </c>
      <c r="B339" s="5" t="s">
        <v>87</v>
      </c>
      <c r="C339" s="5" t="s">
        <v>36</v>
      </c>
      <c r="D339" s="2">
        <v>40816</v>
      </c>
      <c r="E339" s="2">
        <v>-0.16</v>
      </c>
      <c r="F339" s="2">
        <v>0.75</v>
      </c>
      <c r="G339" s="2">
        <v>-0.25</v>
      </c>
      <c r="H339" s="2">
        <v>53.01</v>
      </c>
      <c r="I339" s="2">
        <v>-24.55</v>
      </c>
      <c r="J339" s="2">
        <v>35.31</v>
      </c>
      <c r="K339" s="2">
        <v>14.9</v>
      </c>
      <c r="L339" s="2">
        <v>57.38</v>
      </c>
      <c r="M339" s="2">
        <v>10.96</v>
      </c>
      <c r="N339" s="2">
        <v>9.5399999999999991</v>
      </c>
      <c r="O339" s="2">
        <v>6.29</v>
      </c>
      <c r="P339" s="2">
        <v>14.9</v>
      </c>
      <c r="Q339" s="2">
        <v>12.97</v>
      </c>
      <c r="R339" s="2">
        <v>8.5500000000000007</v>
      </c>
      <c r="S339" s="4">
        <f>VLOOKUP([1]Initial_Data8!C339,[1]Ratings_Numbers!$A$1:$B$21,2,FALSE)</f>
        <v>10</v>
      </c>
      <c r="T339" s="4">
        <f t="shared" si="2"/>
        <v>0</v>
      </c>
      <c r="U339" s="3">
        <v>8545.9276000000009</v>
      </c>
      <c r="V339" s="3" t="s">
        <v>104</v>
      </c>
      <c r="W339" s="4"/>
      <c r="X339" s="4"/>
      <c r="Y339" s="4"/>
      <c r="Z339" s="4"/>
    </row>
    <row r="340" spans="1:26" ht="37.5" customHeight="1" thickBot="1" x14ac:dyDescent="0.4">
      <c r="A340" s="5" t="s">
        <v>135</v>
      </c>
      <c r="B340" s="5" t="s">
        <v>88</v>
      </c>
      <c r="C340" s="5" t="s">
        <v>36</v>
      </c>
      <c r="D340" s="2">
        <v>40908</v>
      </c>
      <c r="E340" s="2">
        <v>-0.17</v>
      </c>
      <c r="F340" s="2">
        <v>0.38</v>
      </c>
      <c r="G340" s="2">
        <v>-0.28000000000000003</v>
      </c>
      <c r="H340" s="2">
        <v>37.909999999999997</v>
      </c>
      <c r="I340" s="2">
        <v>-25.12</v>
      </c>
      <c r="J340" s="2">
        <v>9.9600000000000009</v>
      </c>
      <c r="K340" s="2">
        <v>10.6</v>
      </c>
      <c r="L340" s="2">
        <v>62.09</v>
      </c>
      <c r="M340" s="2">
        <v>2.84</v>
      </c>
      <c r="N340" s="2">
        <v>2.66</v>
      </c>
      <c r="O340" s="2">
        <v>1.77</v>
      </c>
      <c r="P340" s="2">
        <v>6.83</v>
      </c>
      <c r="Q340" s="2">
        <v>6.39</v>
      </c>
      <c r="R340" s="2">
        <v>4.24</v>
      </c>
      <c r="S340" s="4">
        <f>VLOOKUP([1]Initial_Data8!C340,[1]Ratings_Numbers!$A$1:$B$21,2,FALSE)</f>
        <v>10</v>
      </c>
      <c r="T340" s="4">
        <f t="shared" si="2"/>
        <v>0</v>
      </c>
      <c r="U340" s="3">
        <v>10798.131600000001</v>
      </c>
      <c r="V340" s="3" t="s">
        <v>104</v>
      </c>
      <c r="W340" s="4"/>
      <c r="X340" s="4"/>
      <c r="Y340" s="4"/>
      <c r="Z340" s="4"/>
    </row>
    <row r="341" spans="1:26" ht="37.5" customHeight="1" thickBot="1" x14ac:dyDescent="0.4">
      <c r="A341" s="5" t="s">
        <v>135</v>
      </c>
      <c r="B341" s="5" t="s">
        <v>89</v>
      </c>
      <c r="C341" s="5" t="s">
        <v>36</v>
      </c>
      <c r="D341" s="2">
        <v>40999</v>
      </c>
      <c r="E341" s="2">
        <v>-0.3</v>
      </c>
      <c r="F341" s="2">
        <v>0.37</v>
      </c>
      <c r="G341" s="2">
        <v>-0.51</v>
      </c>
      <c r="H341" s="2">
        <v>150.59</v>
      </c>
      <c r="I341" s="2">
        <v>20.350000000000001</v>
      </c>
      <c r="J341" s="2">
        <v>88.03</v>
      </c>
      <c r="K341" s="2">
        <v>5.3</v>
      </c>
      <c r="L341" s="2">
        <v>61.05</v>
      </c>
      <c r="M341" s="2">
        <v>2.74</v>
      </c>
      <c r="N341" s="2">
        <v>2.57</v>
      </c>
      <c r="O341" s="2">
        <v>1.67</v>
      </c>
      <c r="P341" s="2">
        <v>6.58</v>
      </c>
      <c r="Q341" s="2">
        <v>6.17</v>
      </c>
      <c r="R341" s="2">
        <v>4.01</v>
      </c>
      <c r="S341" s="4">
        <f>VLOOKUP([1]Initial_Data8!C341,[1]Ratings_Numbers!$A$1:$B$21,2,FALSE)</f>
        <v>10</v>
      </c>
      <c r="T341" s="4">
        <f t="shared" si="2"/>
        <v>0</v>
      </c>
      <c r="U341" s="3">
        <v>10925.8091</v>
      </c>
      <c r="V341" s="3" t="s">
        <v>104</v>
      </c>
      <c r="W341" s="4"/>
      <c r="X341" s="4"/>
      <c r="Y341" s="4"/>
      <c r="Z341" s="4"/>
    </row>
    <row r="342" spans="1:26" ht="37.5" customHeight="1" thickBot="1" x14ac:dyDescent="0.4">
      <c r="A342" s="5" t="s">
        <v>135</v>
      </c>
      <c r="B342" s="5" t="s">
        <v>90</v>
      </c>
      <c r="C342" s="5" t="s">
        <v>36</v>
      </c>
      <c r="D342" s="2">
        <v>41090</v>
      </c>
      <c r="E342" s="2">
        <v>-0.12</v>
      </c>
      <c r="F342" s="2">
        <v>0.5</v>
      </c>
      <c r="G342" s="2">
        <v>-0.22</v>
      </c>
      <c r="H342" s="2">
        <v>386.16</v>
      </c>
      <c r="I342" s="2">
        <v>3.8</v>
      </c>
      <c r="J342" s="2">
        <v>230.4</v>
      </c>
      <c r="K342" s="2">
        <v>2.1</v>
      </c>
      <c r="L342" s="2">
        <v>62.03</v>
      </c>
      <c r="M342" s="2">
        <v>8.51</v>
      </c>
      <c r="N342" s="2">
        <v>7.84</v>
      </c>
      <c r="O342" s="2">
        <v>5.28</v>
      </c>
      <c r="P342" s="2">
        <v>8.51</v>
      </c>
      <c r="Q342" s="2">
        <v>7.84</v>
      </c>
      <c r="R342" s="2">
        <v>5.28</v>
      </c>
      <c r="S342" s="4">
        <f>VLOOKUP([1]Initial_Data8!C342,[1]Ratings_Numbers!$A$1:$B$21,2,FALSE)</f>
        <v>10</v>
      </c>
      <c r="T342" s="4">
        <f t="shared" si="2"/>
        <v>0</v>
      </c>
      <c r="U342" s="3">
        <v>9769.1702000000005</v>
      </c>
      <c r="V342" s="3" t="s">
        <v>104</v>
      </c>
      <c r="W342" s="4"/>
      <c r="X342" s="4"/>
      <c r="Y342" s="4"/>
      <c r="Z342" s="4"/>
    </row>
    <row r="343" spans="1:26" ht="37.5" customHeight="1" thickBot="1" x14ac:dyDescent="0.4">
      <c r="A343" s="5" t="s">
        <v>135</v>
      </c>
      <c r="B343" s="5" t="s">
        <v>91</v>
      </c>
      <c r="C343" s="5" t="s">
        <v>36</v>
      </c>
      <c r="D343" s="2">
        <v>41182</v>
      </c>
      <c r="E343" s="2">
        <v>-0.05</v>
      </c>
      <c r="F343" s="2">
        <v>0.81</v>
      </c>
      <c r="G343" s="2">
        <v>-0.08</v>
      </c>
      <c r="H343" s="2">
        <v>439.74</v>
      </c>
      <c r="I343" s="2">
        <v>-13.04</v>
      </c>
      <c r="J343" s="2">
        <v>268.23</v>
      </c>
      <c r="K343" s="2">
        <v>1.5</v>
      </c>
      <c r="L343" s="2">
        <v>57.97</v>
      </c>
      <c r="M343" s="2">
        <v>12.32</v>
      </c>
      <c r="N343" s="2">
        <v>10.97</v>
      </c>
      <c r="O343" s="2">
        <v>7.14</v>
      </c>
      <c r="P343" s="2">
        <v>12.32</v>
      </c>
      <c r="Q343" s="2">
        <v>10.97</v>
      </c>
      <c r="R343" s="2">
        <v>7.14</v>
      </c>
      <c r="S343" s="4">
        <f>VLOOKUP([1]Initial_Data8!C343,[1]Ratings_Numbers!$A$1:$B$21,2,FALSE)</f>
        <v>10</v>
      </c>
      <c r="T343" s="4">
        <f t="shared" si="2"/>
        <v>0</v>
      </c>
      <c r="U343" s="3">
        <v>10434.0116</v>
      </c>
      <c r="V343" s="3" t="s">
        <v>104</v>
      </c>
      <c r="W343" s="4"/>
      <c r="X343" s="4"/>
      <c r="Y343" s="4"/>
      <c r="Z343" s="4"/>
    </row>
    <row r="344" spans="1:26" ht="37.5" customHeight="1" thickBot="1" x14ac:dyDescent="0.4">
      <c r="A344" s="5" t="s">
        <v>135</v>
      </c>
      <c r="B344" s="5" t="s">
        <v>113</v>
      </c>
      <c r="C344" s="5" t="s">
        <v>36</v>
      </c>
      <c r="D344" s="2">
        <v>41274</v>
      </c>
      <c r="E344" s="2">
        <v>0.42</v>
      </c>
      <c r="F344" s="2">
        <v>1.44</v>
      </c>
      <c r="G344" s="2">
        <v>0.76</v>
      </c>
      <c r="H344" s="2">
        <v>96.08</v>
      </c>
      <c r="I344" s="2">
        <v>-46.15</v>
      </c>
      <c r="J344" s="2">
        <v>34.33</v>
      </c>
      <c r="K344" s="2">
        <v>6</v>
      </c>
      <c r="L344" s="2">
        <v>51.03</v>
      </c>
      <c r="M344" s="2">
        <v>25.11</v>
      </c>
      <c r="N344" s="2">
        <v>20.07</v>
      </c>
      <c r="O344" s="2">
        <v>12.81</v>
      </c>
      <c r="P344" s="2">
        <v>25.11</v>
      </c>
      <c r="Q344" s="2">
        <v>20.07</v>
      </c>
      <c r="R344" s="2">
        <v>12.81</v>
      </c>
      <c r="S344" s="4">
        <f>VLOOKUP([1]Initial_Data8!C344,[1]Ratings_Numbers!$A$1:$B$21,2,FALSE)</f>
        <v>10</v>
      </c>
      <c r="T344" s="4">
        <f t="shared" si="2"/>
        <v>0</v>
      </c>
      <c r="U344" s="3">
        <v>11352.690399999999</v>
      </c>
      <c r="V344" s="3" t="s">
        <v>104</v>
      </c>
      <c r="W344" s="4"/>
      <c r="X344" s="4"/>
      <c r="Y344" s="4"/>
      <c r="Z344" s="4"/>
    </row>
    <row r="345" spans="1:26" ht="37.5" customHeight="1" thickBot="1" x14ac:dyDescent="0.4">
      <c r="A345" s="5" t="s">
        <v>135</v>
      </c>
      <c r="B345" s="5" t="s">
        <v>114</v>
      </c>
      <c r="C345" s="5" t="s">
        <v>36</v>
      </c>
      <c r="D345" s="2">
        <v>41364</v>
      </c>
      <c r="E345" s="2">
        <v>0.42</v>
      </c>
      <c r="F345" s="2">
        <v>1.7</v>
      </c>
      <c r="G345" s="2">
        <v>0.8</v>
      </c>
      <c r="H345" s="2">
        <v>54.6</v>
      </c>
      <c r="I345" s="2">
        <v>-8.16</v>
      </c>
      <c r="J345" s="2">
        <v>27.98</v>
      </c>
      <c r="K345" s="2">
        <v>13.6</v>
      </c>
      <c r="L345" s="2">
        <v>51.48</v>
      </c>
      <c r="M345" s="2">
        <v>27.44</v>
      </c>
      <c r="N345" s="2">
        <v>21.53</v>
      </c>
      <c r="O345" s="2">
        <v>14.12</v>
      </c>
      <c r="P345" s="2">
        <v>27.44</v>
      </c>
      <c r="Q345" s="2">
        <v>21.53</v>
      </c>
      <c r="R345" s="2">
        <v>14.12</v>
      </c>
      <c r="S345" s="4">
        <f>VLOOKUP([1]Initial_Data8!C345,[1]Ratings_Numbers!$A$1:$B$21,2,FALSE)</f>
        <v>10</v>
      </c>
      <c r="T345" s="4">
        <f t="shared" si="2"/>
        <v>0</v>
      </c>
      <c r="U345" s="3">
        <v>12170.7526</v>
      </c>
      <c r="V345" s="3" t="s">
        <v>104</v>
      </c>
      <c r="W345" s="4"/>
      <c r="X345" s="4"/>
      <c r="Y345" s="4"/>
      <c r="Z345" s="4"/>
    </row>
    <row r="346" spans="1:26" ht="37.5" customHeight="1" thickBot="1" x14ac:dyDescent="0.4">
      <c r="A346" s="5" t="s">
        <v>135</v>
      </c>
      <c r="B346" s="5" t="s">
        <v>115</v>
      </c>
      <c r="C346" s="5" t="s">
        <v>36</v>
      </c>
      <c r="D346" s="2">
        <v>41455</v>
      </c>
      <c r="E346" s="2">
        <v>0.69</v>
      </c>
      <c r="F346" s="2">
        <v>2.11</v>
      </c>
      <c r="G346" s="2">
        <v>1.35</v>
      </c>
      <c r="H346" s="2">
        <v>55.99</v>
      </c>
      <c r="I346" s="2">
        <v>-1.43</v>
      </c>
      <c r="J346" s="2">
        <v>30.75</v>
      </c>
      <c r="K346" s="2">
        <v>15.1</v>
      </c>
      <c r="L346" s="2">
        <v>48.52</v>
      </c>
      <c r="M346" s="2">
        <v>33.35</v>
      </c>
      <c r="N346" s="2">
        <v>24.97</v>
      </c>
      <c r="O346" s="2">
        <v>16.18</v>
      </c>
      <c r="P346" s="2">
        <v>33.54</v>
      </c>
      <c r="Q346" s="2">
        <v>25.12</v>
      </c>
      <c r="R346" s="2">
        <v>16.27</v>
      </c>
      <c r="S346" s="4">
        <f>VLOOKUP([1]Initial_Data8!C346,[1]Ratings_Numbers!$A$1:$B$21,2,FALSE)</f>
        <v>10</v>
      </c>
      <c r="T346" s="4">
        <f t="shared" si="2"/>
        <v>0</v>
      </c>
      <c r="U346" s="3">
        <v>11379.6726</v>
      </c>
      <c r="V346" s="3" t="s">
        <v>104</v>
      </c>
      <c r="W346" s="4"/>
      <c r="X346" s="4"/>
      <c r="Y346" s="4"/>
      <c r="Z346" s="4"/>
    </row>
    <row r="347" spans="1:26" ht="37.5" customHeight="1" thickBot="1" x14ac:dyDescent="0.4">
      <c r="A347" s="5" t="s">
        <v>135</v>
      </c>
      <c r="B347" s="5" t="s">
        <v>116</v>
      </c>
      <c r="C347" s="5" t="s">
        <v>36</v>
      </c>
      <c r="D347" s="2">
        <v>41547</v>
      </c>
      <c r="E347" s="2">
        <v>0.43</v>
      </c>
      <c r="F347" s="2">
        <v>1.76</v>
      </c>
      <c r="G347" s="2">
        <v>0.86</v>
      </c>
      <c r="H347" s="2">
        <v>40.229999999999997</v>
      </c>
      <c r="I347" s="2">
        <v>-0.47</v>
      </c>
      <c r="J347" s="2">
        <v>21</v>
      </c>
      <c r="K347" s="2">
        <v>20.5</v>
      </c>
      <c r="L347" s="2">
        <v>50.99</v>
      </c>
      <c r="M347" s="2">
        <v>28.97</v>
      </c>
      <c r="N347" s="2">
        <v>22.42</v>
      </c>
      <c r="O347" s="2">
        <v>14.77</v>
      </c>
      <c r="P347" s="2">
        <v>29.21</v>
      </c>
      <c r="Q347" s="2">
        <v>22.61</v>
      </c>
      <c r="R347" s="2">
        <v>14.89</v>
      </c>
      <c r="S347" s="4">
        <f>VLOOKUP([1]Initial_Data8!C347,[1]Ratings_Numbers!$A$1:$B$21,2,FALSE)</f>
        <v>10</v>
      </c>
      <c r="T347" s="4">
        <f t="shared" si="2"/>
        <v>0</v>
      </c>
      <c r="U347" s="3">
        <v>11278.790999999999</v>
      </c>
      <c r="V347" s="3" t="s">
        <v>104</v>
      </c>
      <c r="W347" s="4"/>
      <c r="X347" s="4"/>
      <c r="Y347" s="4"/>
      <c r="Z347" s="4"/>
    </row>
    <row r="348" spans="1:26" ht="37.5" customHeight="1" thickBot="1" x14ac:dyDescent="0.4">
      <c r="A348" s="5" t="s">
        <v>135</v>
      </c>
      <c r="B348" s="5" t="s">
        <v>92</v>
      </c>
      <c r="C348" s="5" t="s">
        <v>36</v>
      </c>
      <c r="D348" s="2">
        <v>41639</v>
      </c>
      <c r="E348" s="2">
        <v>0.6</v>
      </c>
      <c r="F348" s="2">
        <v>1.98</v>
      </c>
      <c r="G348" s="2">
        <v>1.23</v>
      </c>
      <c r="H348" s="2">
        <v>27.92</v>
      </c>
      <c r="I348" s="2">
        <v>-7.68</v>
      </c>
      <c r="J348" s="2">
        <v>9.61</v>
      </c>
      <c r="K348" s="2">
        <v>22.6</v>
      </c>
      <c r="L348" s="2">
        <v>49.09</v>
      </c>
      <c r="M348" s="2">
        <v>34.159999999999997</v>
      </c>
      <c r="N348" s="2">
        <v>25.41</v>
      </c>
      <c r="O348" s="2">
        <v>16.77</v>
      </c>
      <c r="P348" s="2">
        <v>34.47</v>
      </c>
      <c r="Q348" s="2">
        <v>25.63</v>
      </c>
      <c r="R348" s="2">
        <v>16.920000000000002</v>
      </c>
      <c r="S348" s="4">
        <f>VLOOKUP([1]Initial_Data8!C348,[1]Ratings_Numbers!$A$1:$B$21,2,FALSE)</f>
        <v>10</v>
      </c>
      <c r="T348" s="4">
        <f t="shared" si="2"/>
        <v>0</v>
      </c>
      <c r="U348" s="3">
        <v>11899.4146</v>
      </c>
      <c r="V348" s="3" t="s">
        <v>104</v>
      </c>
      <c r="W348" s="4"/>
      <c r="X348" s="4"/>
      <c r="Y348" s="4"/>
      <c r="Z348" s="4"/>
    </row>
    <row r="349" spans="1:26" ht="37.5" customHeight="1" thickBot="1" x14ac:dyDescent="0.4">
      <c r="A349" s="5" t="s">
        <v>135</v>
      </c>
      <c r="B349" s="5" t="s">
        <v>93</v>
      </c>
      <c r="C349" s="5" t="s">
        <v>36</v>
      </c>
      <c r="D349" s="2">
        <v>41729</v>
      </c>
      <c r="E349" s="2">
        <v>0.79</v>
      </c>
      <c r="F349" s="2">
        <v>2.35</v>
      </c>
      <c r="G349" s="2">
        <v>1.65</v>
      </c>
      <c r="H349" s="2">
        <v>31.23</v>
      </c>
      <c r="I349" s="2">
        <v>-7.48</v>
      </c>
      <c r="J349" s="2">
        <v>14.73</v>
      </c>
      <c r="K349" s="2">
        <v>24</v>
      </c>
      <c r="L349" s="2">
        <v>47.31</v>
      </c>
      <c r="M349" s="2">
        <v>41.13</v>
      </c>
      <c r="N349" s="2">
        <v>29.07</v>
      </c>
      <c r="O349" s="2">
        <v>19.46</v>
      </c>
      <c r="P349" s="2">
        <v>41.5</v>
      </c>
      <c r="Q349" s="2">
        <v>29.33</v>
      </c>
      <c r="R349" s="2">
        <v>19.64</v>
      </c>
      <c r="S349" s="4">
        <f>VLOOKUP([1]Initial_Data8!C349,[1]Ratings_Numbers!$A$1:$B$21,2,FALSE)</f>
        <v>10</v>
      </c>
      <c r="T349" s="4">
        <f t="shared" si="2"/>
        <v>0</v>
      </c>
      <c r="U349" s="3">
        <v>11280.024799999999</v>
      </c>
      <c r="V349" s="3" t="s">
        <v>104</v>
      </c>
      <c r="W349" s="4"/>
      <c r="X349" s="4"/>
      <c r="Y349" s="4"/>
      <c r="Z349" s="4"/>
    </row>
    <row r="350" spans="1:26" ht="37.5" customHeight="1" thickBot="1" x14ac:dyDescent="0.4">
      <c r="A350" s="5" t="s">
        <v>135</v>
      </c>
      <c r="B350" s="5" t="s">
        <v>94</v>
      </c>
      <c r="C350" s="5" t="s">
        <v>36</v>
      </c>
      <c r="D350" s="2">
        <v>41820</v>
      </c>
      <c r="E350" s="2">
        <v>0.91</v>
      </c>
      <c r="F350" s="2">
        <v>2.84</v>
      </c>
      <c r="G350" s="2">
        <v>2.0299999999999998</v>
      </c>
      <c r="H350" s="2">
        <v>27.89</v>
      </c>
      <c r="I350" s="2">
        <v>-1.28</v>
      </c>
      <c r="J350" s="2">
        <v>11.91</v>
      </c>
      <c r="K350" s="2">
        <v>28.7</v>
      </c>
      <c r="L350" s="2">
        <v>46.99</v>
      </c>
      <c r="M350" s="2">
        <v>45.08</v>
      </c>
      <c r="N350" s="2">
        <v>30.98</v>
      </c>
      <c r="O350" s="2">
        <v>21.18</v>
      </c>
      <c r="P350" s="2">
        <v>45.5</v>
      </c>
      <c r="Q350" s="2">
        <v>31.27</v>
      </c>
      <c r="R350" s="2">
        <v>21.38</v>
      </c>
      <c r="S350" s="4">
        <f>VLOOKUP([1]Initial_Data8!C350,[1]Ratings_Numbers!$A$1:$B$21,2,FALSE)</f>
        <v>10</v>
      </c>
      <c r="T350" s="4">
        <f t="shared" si="2"/>
        <v>0</v>
      </c>
      <c r="U350" s="3">
        <v>11804.9548</v>
      </c>
      <c r="V350" s="3" t="s">
        <v>104</v>
      </c>
      <c r="W350" s="4"/>
      <c r="X350" s="4"/>
      <c r="Y350" s="4"/>
      <c r="Z350" s="4"/>
    </row>
    <row r="351" spans="1:26" ht="37.5" customHeight="1" thickBot="1" x14ac:dyDescent="0.4">
      <c r="A351" s="5" t="s">
        <v>135</v>
      </c>
      <c r="B351" s="5" t="s">
        <v>95</v>
      </c>
      <c r="C351" s="5" t="s">
        <v>36</v>
      </c>
      <c r="D351" s="2">
        <v>41912</v>
      </c>
      <c r="E351" s="2">
        <v>0.93</v>
      </c>
      <c r="F351" s="2">
        <v>3.01</v>
      </c>
      <c r="G351" s="2">
        <v>2.16</v>
      </c>
      <c r="H351" s="2">
        <v>31.16</v>
      </c>
      <c r="I351" s="2">
        <v>-1.21</v>
      </c>
      <c r="J351" s="2">
        <v>14.32</v>
      </c>
      <c r="K351" s="2">
        <v>29.6</v>
      </c>
      <c r="L351" s="2">
        <v>47.08</v>
      </c>
      <c r="M351" s="2">
        <v>47.44</v>
      </c>
      <c r="N351" s="2">
        <v>32.07</v>
      </c>
      <c r="O351" s="2">
        <v>22.34</v>
      </c>
      <c r="P351" s="2">
        <v>47.91</v>
      </c>
      <c r="Q351" s="2">
        <v>32.39</v>
      </c>
      <c r="R351" s="2">
        <v>22.56</v>
      </c>
      <c r="S351" s="4">
        <f>VLOOKUP([1]Initial_Data8!C351,[1]Ratings_Numbers!$A$1:$B$21,2,FALSE)</f>
        <v>10</v>
      </c>
      <c r="T351" s="4">
        <f t="shared" si="2"/>
        <v>0</v>
      </c>
      <c r="U351" s="3">
        <v>10101.227500000001</v>
      </c>
      <c r="V351" s="3" t="s">
        <v>104</v>
      </c>
      <c r="W351" s="4"/>
      <c r="X351" s="4"/>
      <c r="Y351" s="4"/>
      <c r="Z351" s="4"/>
    </row>
    <row r="352" spans="1:26" ht="37.5" customHeight="1" thickBot="1" x14ac:dyDescent="0.4">
      <c r="A352" s="5" t="s">
        <v>135</v>
      </c>
      <c r="B352" s="5" t="s">
        <v>96</v>
      </c>
      <c r="C352" s="5" t="s">
        <v>36</v>
      </c>
      <c r="D352" s="2">
        <v>42004</v>
      </c>
      <c r="E352" s="2">
        <v>0.4</v>
      </c>
      <c r="F352" s="2">
        <v>2.14</v>
      </c>
      <c r="G352" s="2">
        <v>0.95</v>
      </c>
      <c r="H352" s="2">
        <v>24.7</v>
      </c>
      <c r="I352" s="2">
        <v>-1.35</v>
      </c>
      <c r="J352" s="2">
        <v>8.1999999999999993</v>
      </c>
      <c r="K352" s="2">
        <v>33.4</v>
      </c>
      <c r="L352" s="2">
        <v>51.27</v>
      </c>
      <c r="M352" s="2">
        <v>29.37</v>
      </c>
      <c r="N352" s="2">
        <v>21.79</v>
      </c>
      <c r="O352" s="2">
        <v>15.05</v>
      </c>
      <c r="P352" s="2">
        <v>34.79</v>
      </c>
      <c r="Q352" s="2">
        <v>25.81</v>
      </c>
      <c r="R352" s="2">
        <v>17.84</v>
      </c>
      <c r="S352" s="4">
        <f>VLOOKUP([1]Initial_Data8!C352,[1]Ratings_Numbers!$A$1:$B$21,2,FALSE)</f>
        <v>10</v>
      </c>
      <c r="T352" s="4">
        <f t="shared" si="2"/>
        <v>0</v>
      </c>
      <c r="U352" s="3">
        <v>8967.2754000000004</v>
      </c>
      <c r="V352" s="3" t="s">
        <v>104</v>
      </c>
      <c r="W352" s="4"/>
      <c r="X352" s="4"/>
      <c r="Y352" s="4"/>
      <c r="Z352" s="4"/>
    </row>
    <row r="353" spans="1:26" ht="37.5" customHeight="1" thickBot="1" x14ac:dyDescent="0.4">
      <c r="A353" s="5" t="s">
        <v>135</v>
      </c>
      <c r="B353" s="5" t="s">
        <v>97</v>
      </c>
      <c r="C353" s="5" t="s">
        <v>36</v>
      </c>
      <c r="D353" s="2">
        <v>42094</v>
      </c>
      <c r="E353" s="2">
        <v>0.42</v>
      </c>
      <c r="F353" s="2">
        <v>2.71</v>
      </c>
      <c r="G353" s="2">
        <v>1.29</v>
      </c>
      <c r="H353" s="2">
        <v>14.4</v>
      </c>
      <c r="I353" s="2">
        <v>-14.23</v>
      </c>
      <c r="J353" s="2">
        <v>-2.73</v>
      </c>
      <c r="K353" s="2">
        <v>28.1</v>
      </c>
      <c r="L353" s="2">
        <v>54.12</v>
      </c>
      <c r="M353" s="2">
        <v>31.59</v>
      </c>
      <c r="N353" s="2">
        <v>23.96</v>
      </c>
      <c r="O353" s="2">
        <v>17.09</v>
      </c>
      <c r="P353" s="2">
        <v>31.85</v>
      </c>
      <c r="Q353" s="2">
        <v>24.16</v>
      </c>
      <c r="R353" s="2">
        <v>17.239999999999998</v>
      </c>
      <c r="S353" s="4">
        <f>VLOOKUP([1]Initial_Data8!C353,[1]Ratings_Numbers!$A$1:$B$21,2,FALSE)</f>
        <v>10</v>
      </c>
      <c r="T353" s="4">
        <f t="shared" si="2"/>
        <v>0</v>
      </c>
      <c r="U353" s="3">
        <v>8293.3561000000009</v>
      </c>
      <c r="V353" s="3" t="s">
        <v>104</v>
      </c>
      <c r="W353" s="4"/>
      <c r="X353" s="4"/>
      <c r="Y353" s="4"/>
      <c r="Z353" s="4"/>
    </row>
    <row r="354" spans="1:26" ht="37.5" customHeight="1" thickBot="1" x14ac:dyDescent="0.4">
      <c r="A354" s="5" t="s">
        <v>135</v>
      </c>
      <c r="B354" s="5" t="s">
        <v>98</v>
      </c>
      <c r="C354" s="5" t="s">
        <v>36</v>
      </c>
      <c r="D354" s="2">
        <v>42185</v>
      </c>
      <c r="E354" s="2">
        <v>0.8</v>
      </c>
      <c r="F354" s="2">
        <v>5.96</v>
      </c>
      <c r="G354" s="2">
        <v>3.6</v>
      </c>
      <c r="H354" s="2">
        <v>11.68</v>
      </c>
      <c r="I354" s="2">
        <v>-9.0399999999999991</v>
      </c>
      <c r="J354" s="2">
        <v>-2.41</v>
      </c>
      <c r="K354" s="2">
        <v>28.6</v>
      </c>
      <c r="L354" s="2">
        <v>51.92</v>
      </c>
      <c r="M354" s="2">
        <v>41.51</v>
      </c>
      <c r="N354" s="2">
        <v>29.25</v>
      </c>
      <c r="O354" s="2">
        <v>21.55</v>
      </c>
      <c r="P354" s="2">
        <v>41.89</v>
      </c>
      <c r="Q354" s="2">
        <v>29.52</v>
      </c>
      <c r="R354" s="2">
        <v>21.75</v>
      </c>
      <c r="S354" s="4">
        <f>VLOOKUP([1]Initial_Data8!C354,[1]Ratings_Numbers!$A$1:$B$21,2,FALSE)</f>
        <v>10</v>
      </c>
      <c r="T354" s="4">
        <f t="shared" si="2"/>
        <v>0</v>
      </c>
      <c r="U354" s="3">
        <v>7181.2982000000002</v>
      </c>
      <c r="V354" s="3" t="s">
        <v>104</v>
      </c>
      <c r="W354" s="4"/>
      <c r="X354" s="4"/>
      <c r="Y354" s="4"/>
      <c r="Z354" s="4"/>
    </row>
    <row r="355" spans="1:26" ht="14.25" customHeight="1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25" customHeight="1" x14ac:dyDescent="0.35">
      <c r="A356" s="4" t="s">
        <v>138</v>
      </c>
      <c r="B356" s="4" t="s">
        <v>85</v>
      </c>
      <c r="C356" s="4" t="s">
        <v>0</v>
      </c>
      <c r="D356" s="4">
        <v>40086</v>
      </c>
      <c r="E356" s="4">
        <v>-1.43</v>
      </c>
      <c r="F356" s="4">
        <v>0.32</v>
      </c>
      <c r="G356" s="4">
        <v>-1.63</v>
      </c>
      <c r="H356" s="4">
        <v>138.59</v>
      </c>
      <c r="I356" s="4">
        <v>126.84</v>
      </c>
      <c r="J356" s="4">
        <v>121.14</v>
      </c>
      <c r="K356" s="4">
        <v>37</v>
      </c>
      <c r="L356" s="4">
        <v>50.5</v>
      </c>
      <c r="M356" s="4">
        <v>9.09</v>
      </c>
      <c r="N356" s="4">
        <v>7.94</v>
      </c>
      <c r="O356" s="4">
        <v>4.59</v>
      </c>
      <c r="P356" s="4">
        <v>14.55</v>
      </c>
      <c r="Q356" s="4">
        <v>12.7</v>
      </c>
      <c r="R356" s="4">
        <v>7.35</v>
      </c>
      <c r="S356" s="4">
        <v>1</v>
      </c>
      <c r="T356" s="4">
        <v>0</v>
      </c>
      <c r="U356" s="3">
        <v>256617.07500000001</v>
      </c>
      <c r="V356" s="3" t="s">
        <v>29</v>
      </c>
      <c r="W356" s="4"/>
      <c r="X356" s="4"/>
      <c r="Y356" s="4"/>
      <c r="Z356" s="4"/>
    </row>
    <row r="357" spans="1:26" ht="14.25" customHeight="1" x14ac:dyDescent="0.35">
      <c r="A357" s="4" t="s">
        <v>138</v>
      </c>
      <c r="B357" s="4" t="s">
        <v>109</v>
      </c>
      <c r="C357" s="4" t="s">
        <v>0</v>
      </c>
      <c r="D357" s="4">
        <v>40178</v>
      </c>
      <c r="E357" s="4">
        <v>-1.25</v>
      </c>
      <c r="F357" s="4">
        <v>0.28000000000000003</v>
      </c>
      <c r="G357" s="4">
        <v>-1.41</v>
      </c>
      <c r="H357" s="4">
        <v>246.7</v>
      </c>
      <c r="I357" s="4">
        <v>236.54</v>
      </c>
      <c r="J357" s="4">
        <v>230.08</v>
      </c>
      <c r="K357" s="4">
        <v>37</v>
      </c>
      <c r="L357" s="4">
        <v>53.94</v>
      </c>
      <c r="M357" s="4">
        <v>8.4600000000000009</v>
      </c>
      <c r="N357" s="4">
        <v>7.45</v>
      </c>
      <c r="O357" s="4">
        <v>4.5599999999999996</v>
      </c>
      <c r="P357" s="4">
        <v>13.54</v>
      </c>
      <c r="Q357" s="4">
        <v>11.92</v>
      </c>
      <c r="R357" s="4">
        <v>7.3</v>
      </c>
      <c r="S357" s="4">
        <v>1</v>
      </c>
      <c r="T357" s="4">
        <v>0</v>
      </c>
      <c r="U357" s="3">
        <v>199450.68</v>
      </c>
      <c r="V357" s="3" t="s">
        <v>29</v>
      </c>
      <c r="W357" s="4"/>
      <c r="X357" s="4"/>
      <c r="Y357" s="4"/>
      <c r="Z357" s="4"/>
    </row>
    <row r="358" spans="1:26" ht="14.25" customHeight="1" x14ac:dyDescent="0.35">
      <c r="A358" s="4" t="s">
        <v>138</v>
      </c>
      <c r="B358" s="4" t="s">
        <v>110</v>
      </c>
      <c r="C358" s="4" t="s">
        <v>0</v>
      </c>
      <c r="D358" s="4">
        <v>40268</v>
      </c>
      <c r="E358" s="4">
        <v>-1.36</v>
      </c>
      <c r="F358" s="4">
        <v>0.27</v>
      </c>
      <c r="G358" s="4">
        <v>-1.52</v>
      </c>
      <c r="H358" s="4">
        <v>158.57</v>
      </c>
      <c r="I358" s="4">
        <v>147.54</v>
      </c>
      <c r="J358" s="4">
        <v>139.81</v>
      </c>
      <c r="K358" s="4">
        <v>37</v>
      </c>
      <c r="L358" s="4">
        <v>53.83</v>
      </c>
      <c r="M358" s="4">
        <v>8.1999999999999993</v>
      </c>
      <c r="N358" s="4">
        <v>7.24</v>
      </c>
      <c r="O358" s="4">
        <v>4.41</v>
      </c>
      <c r="P358" s="4">
        <v>13.12</v>
      </c>
      <c r="Q358" s="4">
        <v>11.59</v>
      </c>
      <c r="R358" s="4">
        <v>7.06</v>
      </c>
      <c r="S358" s="4">
        <v>1</v>
      </c>
      <c r="T358" s="4">
        <v>0</v>
      </c>
      <c r="U358" s="3">
        <v>209683.38</v>
      </c>
      <c r="V358" s="3" t="s">
        <v>29</v>
      </c>
      <c r="W358" s="4"/>
      <c r="X358" s="4"/>
      <c r="Y358" s="4"/>
      <c r="Z358" s="4"/>
    </row>
    <row r="359" spans="1:26" ht="14.25" customHeight="1" x14ac:dyDescent="0.35">
      <c r="A359" s="4" t="s">
        <v>138</v>
      </c>
      <c r="B359" s="4" t="s">
        <v>111</v>
      </c>
      <c r="C359" s="4" t="s">
        <v>0</v>
      </c>
      <c r="D359" s="4">
        <v>40359</v>
      </c>
      <c r="E359" s="4">
        <v>-1.1499999999999999</v>
      </c>
      <c r="F359" s="4">
        <v>0.25</v>
      </c>
      <c r="G359" s="4">
        <v>-1.28</v>
      </c>
      <c r="H359" s="4">
        <v>179.68</v>
      </c>
      <c r="I359" s="4">
        <v>159.19</v>
      </c>
      <c r="J359" s="4">
        <v>160.27000000000001</v>
      </c>
      <c r="K359" s="4">
        <v>37</v>
      </c>
      <c r="L359" s="4">
        <v>53.62</v>
      </c>
      <c r="M359" s="4">
        <v>10.7</v>
      </c>
      <c r="N359" s="4">
        <v>9.48</v>
      </c>
      <c r="O359" s="4">
        <v>5.74</v>
      </c>
      <c r="P359" s="4">
        <v>12.86</v>
      </c>
      <c r="Q359" s="4">
        <v>11.4</v>
      </c>
      <c r="R359" s="4">
        <v>6.9</v>
      </c>
      <c r="S359" s="4">
        <v>1</v>
      </c>
      <c r="T359" s="4">
        <v>0</v>
      </c>
      <c r="U359" s="3">
        <v>234527.73</v>
      </c>
      <c r="V359" s="3" t="s">
        <v>29</v>
      </c>
      <c r="W359" s="4"/>
      <c r="X359" s="4"/>
      <c r="Y359" s="4"/>
      <c r="Z359" s="4"/>
    </row>
    <row r="360" spans="1:26" ht="14.25" customHeight="1" x14ac:dyDescent="0.35">
      <c r="A360" s="4" t="s">
        <v>138</v>
      </c>
      <c r="B360" s="4" t="s">
        <v>112</v>
      </c>
      <c r="C360" s="4" t="s">
        <v>0</v>
      </c>
      <c r="D360" s="4">
        <v>40451</v>
      </c>
      <c r="E360" s="4">
        <v>-1.1399999999999999</v>
      </c>
      <c r="F360" s="4">
        <v>0.4</v>
      </c>
      <c r="G360" s="4">
        <v>-1.25</v>
      </c>
      <c r="H360" s="4">
        <v>173.56</v>
      </c>
      <c r="I360" s="4">
        <v>161.02000000000001</v>
      </c>
      <c r="J360" s="4">
        <v>158.13</v>
      </c>
      <c r="K360" s="4">
        <v>45</v>
      </c>
      <c r="L360" s="4">
        <v>51.28</v>
      </c>
      <c r="M360" s="4">
        <v>20.59</v>
      </c>
      <c r="N360" s="4">
        <v>16.78</v>
      </c>
      <c r="O360" s="4">
        <v>10.56</v>
      </c>
      <c r="P360" s="4">
        <v>22.72</v>
      </c>
      <c r="Q360" s="4">
        <v>18.510000000000002</v>
      </c>
      <c r="R360" s="4">
        <v>11.65</v>
      </c>
      <c r="S360" s="4">
        <v>1</v>
      </c>
      <c r="T360" s="4">
        <v>0</v>
      </c>
      <c r="U360" s="3">
        <v>214063.09</v>
      </c>
      <c r="V360" s="3" t="s">
        <v>29</v>
      </c>
      <c r="W360" s="4"/>
      <c r="X360" s="4"/>
      <c r="Y360" s="4"/>
      <c r="Z360" s="4"/>
    </row>
    <row r="361" spans="1:26" ht="14.25" customHeight="1" x14ac:dyDescent="0.35">
      <c r="A361" s="4" t="s">
        <v>138</v>
      </c>
      <c r="B361" s="4" t="s">
        <v>86</v>
      </c>
      <c r="C361" s="4" t="s">
        <v>0</v>
      </c>
      <c r="D361" s="4">
        <v>40543</v>
      </c>
      <c r="E361" s="4">
        <v>-1.08</v>
      </c>
      <c r="F361" s="4">
        <v>0.37</v>
      </c>
      <c r="G361" s="4">
        <v>-1.2</v>
      </c>
      <c r="H361" s="4">
        <v>122.61</v>
      </c>
      <c r="I361" s="4">
        <v>115.79</v>
      </c>
      <c r="J361" s="4">
        <v>113.4</v>
      </c>
      <c r="K361" s="4">
        <v>72</v>
      </c>
      <c r="L361" s="4">
        <v>52.52</v>
      </c>
      <c r="M361" s="4">
        <v>19.95</v>
      </c>
      <c r="N361" s="4">
        <v>16.63</v>
      </c>
      <c r="O361" s="4">
        <v>10.48</v>
      </c>
      <c r="P361" s="4">
        <v>19.95</v>
      </c>
      <c r="Q361" s="4">
        <v>16.63</v>
      </c>
      <c r="R361" s="4">
        <v>10.48</v>
      </c>
      <c r="S361" s="4">
        <v>1</v>
      </c>
      <c r="T361" s="4">
        <v>0</v>
      </c>
      <c r="U361" s="3">
        <v>217776</v>
      </c>
      <c r="V361" s="3" t="s">
        <v>29</v>
      </c>
      <c r="W361" s="4"/>
      <c r="X361" s="4"/>
      <c r="Y361" s="4"/>
      <c r="Z361" s="4"/>
    </row>
    <row r="362" spans="1:26" ht="14.25" customHeight="1" x14ac:dyDescent="0.35">
      <c r="A362" s="4" t="s">
        <v>138</v>
      </c>
      <c r="B362" s="4" t="s">
        <v>87</v>
      </c>
      <c r="C362" s="4" t="s">
        <v>0</v>
      </c>
      <c r="D362" s="4">
        <v>40633</v>
      </c>
      <c r="E362" s="4">
        <v>-1.29</v>
      </c>
      <c r="F362" s="4">
        <v>0.44</v>
      </c>
      <c r="G362" s="4">
        <v>-1.42</v>
      </c>
      <c r="H362" s="4">
        <v>76.540000000000006</v>
      </c>
      <c r="I362" s="4">
        <v>68.7</v>
      </c>
      <c r="J362" s="4">
        <v>67.959999999999994</v>
      </c>
      <c r="K362" s="4">
        <v>84</v>
      </c>
      <c r="L362" s="4">
        <v>53.6</v>
      </c>
      <c r="M362" s="4">
        <v>22.29</v>
      </c>
      <c r="N362" s="4">
        <v>18.23</v>
      </c>
      <c r="O362" s="4">
        <v>11.95</v>
      </c>
      <c r="P362" s="4">
        <v>22.29</v>
      </c>
      <c r="Q362" s="4">
        <v>18.23</v>
      </c>
      <c r="R362" s="4">
        <v>11.95</v>
      </c>
      <c r="S362" s="4">
        <v>1</v>
      </c>
      <c r="T362" s="4">
        <v>0</v>
      </c>
      <c r="U362" s="3">
        <v>209324.9</v>
      </c>
      <c r="V362" s="3" t="s">
        <v>29</v>
      </c>
      <c r="W362" s="4"/>
      <c r="X362" s="4"/>
      <c r="Y362" s="4"/>
      <c r="Z362" s="4"/>
    </row>
    <row r="363" spans="1:26" ht="14.25" customHeight="1" x14ac:dyDescent="0.35">
      <c r="A363" s="4" t="s">
        <v>138</v>
      </c>
      <c r="B363" s="4" t="s">
        <v>88</v>
      </c>
      <c r="C363" s="4" t="s">
        <v>0</v>
      </c>
      <c r="D363" s="4">
        <v>40724</v>
      </c>
      <c r="E363" s="4">
        <v>-1.37</v>
      </c>
      <c r="F363" s="4">
        <v>0.44</v>
      </c>
      <c r="G363" s="4">
        <v>-1.5</v>
      </c>
      <c r="H363" s="4">
        <v>72.98</v>
      </c>
      <c r="I363" s="4">
        <v>66.150000000000006</v>
      </c>
      <c r="J363" s="4">
        <v>65.650000000000006</v>
      </c>
      <c r="K363" s="4">
        <v>94</v>
      </c>
      <c r="L363" s="4">
        <v>52.51</v>
      </c>
      <c r="M363" s="4">
        <v>20.88</v>
      </c>
      <c r="N363" s="4">
        <v>17.28</v>
      </c>
      <c r="O363" s="4">
        <v>10.97</v>
      </c>
      <c r="P363" s="4">
        <v>20.88</v>
      </c>
      <c r="Q363" s="4">
        <v>17.28</v>
      </c>
      <c r="R363" s="4">
        <v>10.97</v>
      </c>
      <c r="S363" s="4">
        <v>1</v>
      </c>
      <c r="T363" s="4">
        <v>0</v>
      </c>
      <c r="U363" s="3">
        <v>217596.72</v>
      </c>
      <c r="V363" s="3" t="s">
        <v>29</v>
      </c>
      <c r="W363" s="4"/>
      <c r="X363" s="4"/>
      <c r="Y363" s="4"/>
      <c r="Z363" s="4"/>
    </row>
    <row r="364" spans="1:26" ht="14.25" customHeight="1" x14ac:dyDescent="0.35">
      <c r="A364" s="4" t="s">
        <v>138</v>
      </c>
      <c r="B364" s="4" t="s">
        <v>89</v>
      </c>
      <c r="C364" s="4" t="s">
        <v>0</v>
      </c>
      <c r="D364" s="4">
        <v>40816</v>
      </c>
      <c r="E364" s="4">
        <v>-1.51</v>
      </c>
      <c r="F364" s="4">
        <v>0.44</v>
      </c>
      <c r="G364" s="4">
        <v>-1.67</v>
      </c>
      <c r="H364" s="4">
        <v>84.35</v>
      </c>
      <c r="I364" s="4">
        <v>79.709999999999994</v>
      </c>
      <c r="J364" s="4">
        <v>76.63</v>
      </c>
      <c r="K364" s="4">
        <v>94</v>
      </c>
      <c r="L364" s="4">
        <v>55.29</v>
      </c>
      <c r="M364" s="4">
        <v>20.079999999999998</v>
      </c>
      <c r="N364" s="4">
        <v>16.72</v>
      </c>
      <c r="O364" s="4">
        <v>11.1</v>
      </c>
      <c r="P364" s="4">
        <v>20.079999999999998</v>
      </c>
      <c r="Q364" s="4">
        <v>16.72</v>
      </c>
      <c r="R364" s="4">
        <v>11.1</v>
      </c>
      <c r="S364" s="4">
        <v>1</v>
      </c>
      <c r="T364" s="4">
        <v>0</v>
      </c>
      <c r="U364" s="3">
        <v>270942</v>
      </c>
      <c r="V364" s="3" t="s">
        <v>29</v>
      </c>
      <c r="W364" s="4"/>
      <c r="X364" s="4"/>
      <c r="Y364" s="4"/>
      <c r="Z364" s="4"/>
    </row>
    <row r="365" spans="1:26" ht="14.25" customHeight="1" x14ac:dyDescent="0.35">
      <c r="A365" s="4" t="s">
        <v>138</v>
      </c>
      <c r="B365" s="4" t="s">
        <v>90</v>
      </c>
      <c r="C365" s="4" t="s">
        <v>0</v>
      </c>
      <c r="D365" s="4">
        <v>40908</v>
      </c>
      <c r="E365" s="4">
        <v>-1.33</v>
      </c>
      <c r="F365" s="4">
        <v>0.44</v>
      </c>
      <c r="G365" s="4">
        <v>-1.47</v>
      </c>
      <c r="H365" s="4">
        <v>91.28</v>
      </c>
      <c r="I365" s="4">
        <v>86.04</v>
      </c>
      <c r="J365" s="4">
        <v>84.15</v>
      </c>
      <c r="K365" s="4">
        <v>95</v>
      </c>
      <c r="L365" s="4">
        <v>57.13</v>
      </c>
      <c r="M365" s="4">
        <v>18.61</v>
      </c>
      <c r="N365" s="4">
        <v>15.69</v>
      </c>
      <c r="O365" s="4">
        <v>10.63</v>
      </c>
      <c r="P365" s="4">
        <v>18.61</v>
      </c>
      <c r="Q365" s="4">
        <v>15.69</v>
      </c>
      <c r="R365" s="4">
        <v>10.63</v>
      </c>
      <c r="S365" s="4">
        <v>1</v>
      </c>
      <c r="T365" s="4">
        <v>0</v>
      </c>
      <c r="U365" s="3">
        <v>256374.79</v>
      </c>
      <c r="V365" s="3" t="s">
        <v>29</v>
      </c>
      <c r="W365" s="4"/>
      <c r="X365" s="4"/>
      <c r="Y365" s="4"/>
      <c r="Z365" s="4"/>
    </row>
    <row r="366" spans="1:26" ht="14.25" customHeight="1" x14ac:dyDescent="0.35">
      <c r="A366" s="4" t="s">
        <v>138</v>
      </c>
      <c r="B366" s="4" t="s">
        <v>91</v>
      </c>
      <c r="C366" s="4" t="s">
        <v>0</v>
      </c>
      <c r="D366" s="4">
        <v>40999</v>
      </c>
      <c r="E366" s="4">
        <v>-1.56</v>
      </c>
      <c r="F366" s="4">
        <v>0.43</v>
      </c>
      <c r="G366" s="4">
        <v>-1.72</v>
      </c>
      <c r="H366" s="4">
        <v>75.16</v>
      </c>
      <c r="I366" s="4">
        <v>67.27</v>
      </c>
      <c r="J366" s="4">
        <v>67.09</v>
      </c>
      <c r="K366" s="4">
        <v>95</v>
      </c>
      <c r="L366" s="4">
        <v>58.18</v>
      </c>
      <c r="M366" s="4">
        <v>17.39</v>
      </c>
      <c r="N366" s="4">
        <v>14.81</v>
      </c>
      <c r="O366" s="4">
        <v>10.119999999999999</v>
      </c>
      <c r="P366" s="4">
        <v>17.39</v>
      </c>
      <c r="Q366" s="4">
        <v>14.81</v>
      </c>
      <c r="R366" s="4">
        <v>10.119999999999999</v>
      </c>
      <c r="S366" s="4">
        <v>1</v>
      </c>
      <c r="T366" s="4">
        <v>0</v>
      </c>
      <c r="U366" s="3">
        <v>250638.72</v>
      </c>
      <c r="V366" s="3" t="s">
        <v>29</v>
      </c>
      <c r="W366" s="4"/>
      <c r="X366" s="4"/>
      <c r="Y366" s="4"/>
      <c r="Z366" s="4"/>
    </row>
    <row r="367" spans="1:26" ht="14.25" customHeight="1" x14ac:dyDescent="0.35">
      <c r="A367" s="4" t="s">
        <v>138</v>
      </c>
      <c r="B367" s="4" t="s">
        <v>113</v>
      </c>
      <c r="C367" s="4" t="s">
        <v>0</v>
      </c>
      <c r="D367" s="4">
        <v>41090</v>
      </c>
      <c r="E367" s="4">
        <v>-2.0699999999999998</v>
      </c>
      <c r="F367" s="4">
        <v>0.55000000000000004</v>
      </c>
      <c r="G367" s="4">
        <v>-2.35</v>
      </c>
      <c r="H367" s="4">
        <v>10.3</v>
      </c>
      <c r="I367" s="4">
        <v>0.14000000000000001</v>
      </c>
      <c r="J367" s="4">
        <v>2</v>
      </c>
      <c r="K367" s="4">
        <v>96</v>
      </c>
      <c r="L367" s="4">
        <v>54.72</v>
      </c>
      <c r="M367" s="4">
        <v>16.14</v>
      </c>
      <c r="N367" s="4">
        <v>13.68</v>
      </c>
      <c r="O367" s="4">
        <v>8.83</v>
      </c>
      <c r="P367" s="4">
        <v>18</v>
      </c>
      <c r="Q367" s="4">
        <v>15.25</v>
      </c>
      <c r="R367" s="4">
        <v>9.85</v>
      </c>
      <c r="S367" s="4">
        <v>1</v>
      </c>
      <c r="T367" s="4">
        <v>0</v>
      </c>
      <c r="U367" s="3">
        <v>223666.94409999999</v>
      </c>
      <c r="V367" s="3" t="s">
        <v>29</v>
      </c>
      <c r="W367" s="4"/>
      <c r="X367" s="4"/>
      <c r="Y367" s="4"/>
      <c r="Z367" s="4"/>
    </row>
    <row r="368" spans="1:26" ht="14.25" customHeight="1" x14ac:dyDescent="0.35">
      <c r="A368" s="4" t="s">
        <v>138</v>
      </c>
      <c r="B368" s="4" t="s">
        <v>114</v>
      </c>
      <c r="C368" s="4" t="s">
        <v>0</v>
      </c>
      <c r="D368" s="4">
        <v>41182</v>
      </c>
      <c r="E368" s="4">
        <v>-2.4</v>
      </c>
      <c r="F368" s="4">
        <v>0.6</v>
      </c>
      <c r="G368" s="4">
        <v>-2.75</v>
      </c>
      <c r="H368" s="4">
        <v>63.35</v>
      </c>
      <c r="I368" s="4">
        <v>57</v>
      </c>
      <c r="J368" s="4">
        <v>55.87</v>
      </c>
      <c r="K368" s="4">
        <v>95</v>
      </c>
      <c r="L368" s="4">
        <v>56.48</v>
      </c>
      <c r="M368" s="4">
        <v>14.11</v>
      </c>
      <c r="N368" s="4">
        <v>12.02</v>
      </c>
      <c r="O368" s="4">
        <v>7.97</v>
      </c>
      <c r="P368" s="4">
        <v>17.36</v>
      </c>
      <c r="Q368" s="4">
        <v>14.79</v>
      </c>
      <c r="R368" s="4">
        <v>9.81</v>
      </c>
      <c r="S368" s="4">
        <v>1</v>
      </c>
      <c r="T368" s="4">
        <v>0</v>
      </c>
      <c r="U368" s="3">
        <v>238823.14499999999</v>
      </c>
      <c r="V368" s="3" t="s">
        <v>29</v>
      </c>
      <c r="W368" s="4"/>
      <c r="X368" s="4"/>
      <c r="Y368" s="4"/>
      <c r="Z368" s="4"/>
    </row>
    <row r="369" spans="1:26" ht="14.25" customHeight="1" x14ac:dyDescent="0.35">
      <c r="A369" s="4" t="s">
        <v>138</v>
      </c>
      <c r="B369" s="4" t="s">
        <v>115</v>
      </c>
      <c r="C369" s="4" t="s">
        <v>0</v>
      </c>
      <c r="D369" s="4">
        <v>41274</v>
      </c>
      <c r="E369" s="4">
        <v>-2.36</v>
      </c>
      <c r="F369" s="4">
        <v>0.72</v>
      </c>
      <c r="G369" s="4">
        <v>-2.76</v>
      </c>
      <c r="H369" s="4">
        <v>83.62</v>
      </c>
      <c r="I369" s="4">
        <v>74.760000000000005</v>
      </c>
      <c r="J369" s="4">
        <v>74.010000000000005</v>
      </c>
      <c r="K369" s="4">
        <v>105</v>
      </c>
      <c r="L369" s="4">
        <v>56.4</v>
      </c>
      <c r="M369" s="4">
        <v>16.46</v>
      </c>
      <c r="N369" s="4">
        <v>13.77</v>
      </c>
      <c r="O369" s="4">
        <v>9.2799999999999994</v>
      </c>
      <c r="P369" s="4">
        <v>19.55</v>
      </c>
      <c r="Q369" s="4">
        <v>16.350000000000001</v>
      </c>
      <c r="R369" s="4">
        <v>11.03</v>
      </c>
      <c r="S369" s="4">
        <v>1</v>
      </c>
      <c r="T369" s="4">
        <v>0</v>
      </c>
      <c r="U369" s="3">
        <v>287690.76</v>
      </c>
      <c r="V369" s="3" t="s">
        <v>29</v>
      </c>
      <c r="W369" s="4"/>
      <c r="X369" s="4"/>
      <c r="Y369" s="4"/>
      <c r="Z369" s="4"/>
    </row>
    <row r="370" spans="1:26" ht="14.25" customHeight="1" x14ac:dyDescent="0.35">
      <c r="A370" s="4" t="s">
        <v>138</v>
      </c>
      <c r="B370" s="4" t="s">
        <v>116</v>
      </c>
      <c r="C370" s="4" t="s">
        <v>0</v>
      </c>
      <c r="D370" s="4">
        <v>41364</v>
      </c>
      <c r="E370" s="4">
        <v>-2.4700000000000002</v>
      </c>
      <c r="F370" s="4">
        <v>0.68</v>
      </c>
      <c r="G370" s="4">
        <v>-2.89</v>
      </c>
      <c r="H370" s="4">
        <v>79.5</v>
      </c>
      <c r="I370" s="4">
        <v>70.959999999999994</v>
      </c>
      <c r="J370" s="4">
        <v>69.83</v>
      </c>
      <c r="K370" s="4">
        <v>109</v>
      </c>
      <c r="L370" s="4">
        <v>57.19</v>
      </c>
      <c r="M370" s="4">
        <v>15.58</v>
      </c>
      <c r="N370" s="4">
        <v>13.15</v>
      </c>
      <c r="O370" s="4">
        <v>8.91</v>
      </c>
      <c r="P370" s="4">
        <v>18.510000000000002</v>
      </c>
      <c r="Q370" s="4">
        <v>15.62</v>
      </c>
      <c r="R370" s="4">
        <v>10.58</v>
      </c>
      <c r="S370" s="4">
        <v>1</v>
      </c>
      <c r="T370" s="4">
        <v>0</v>
      </c>
      <c r="U370" s="3">
        <v>277754.88</v>
      </c>
      <c r="V370" s="3" t="s">
        <v>29</v>
      </c>
      <c r="W370" s="4"/>
      <c r="X370" s="4"/>
      <c r="Y370" s="4"/>
      <c r="Z370" s="4"/>
    </row>
    <row r="371" spans="1:26" ht="14.25" customHeight="1" x14ac:dyDescent="0.35">
      <c r="A371" s="4" t="s">
        <v>138</v>
      </c>
      <c r="B371" s="4" t="s">
        <v>92</v>
      </c>
      <c r="C371" s="4" t="s">
        <v>0</v>
      </c>
      <c r="D371" s="4">
        <v>41455</v>
      </c>
      <c r="E371" s="4">
        <v>-2.0099999999999998</v>
      </c>
      <c r="F371" s="4">
        <v>0.57999999999999996</v>
      </c>
      <c r="G371" s="4">
        <v>-2.29</v>
      </c>
      <c r="H371" s="4">
        <v>58.8</v>
      </c>
      <c r="I371" s="4">
        <v>43.85</v>
      </c>
      <c r="J371" s="4">
        <v>50.61</v>
      </c>
      <c r="K371" s="4">
        <v>120</v>
      </c>
      <c r="L371" s="4">
        <v>55.43</v>
      </c>
      <c r="M371" s="4">
        <v>15.96</v>
      </c>
      <c r="N371" s="4">
        <v>13.33</v>
      </c>
      <c r="O371" s="4">
        <v>8.85</v>
      </c>
      <c r="P371" s="4">
        <v>19.760000000000002</v>
      </c>
      <c r="Q371" s="4">
        <v>16.5</v>
      </c>
      <c r="R371" s="4">
        <v>10.95</v>
      </c>
      <c r="S371" s="4">
        <v>1</v>
      </c>
      <c r="T371" s="4">
        <v>0</v>
      </c>
      <c r="U371" s="3">
        <v>310503</v>
      </c>
      <c r="V371" s="3" t="s">
        <v>29</v>
      </c>
      <c r="W371" s="4"/>
      <c r="X371" s="4"/>
      <c r="Y371" s="4"/>
      <c r="Z371" s="4"/>
    </row>
    <row r="372" spans="1:26" ht="14.25" customHeight="1" x14ac:dyDescent="0.35">
      <c r="A372" s="4" t="s">
        <v>138</v>
      </c>
      <c r="B372" s="4" t="s">
        <v>93</v>
      </c>
      <c r="C372" s="4" t="s">
        <v>0</v>
      </c>
      <c r="D372" s="4">
        <v>41547</v>
      </c>
      <c r="E372" s="4">
        <v>-2.04</v>
      </c>
      <c r="F372" s="4">
        <v>0.56999999999999995</v>
      </c>
      <c r="G372" s="4">
        <v>-2.33</v>
      </c>
      <c r="H372" s="4">
        <v>61.76</v>
      </c>
      <c r="I372" s="4">
        <v>51.33</v>
      </c>
      <c r="J372" s="4">
        <v>53.68</v>
      </c>
      <c r="K372" s="4">
        <v>118</v>
      </c>
      <c r="L372" s="4">
        <v>57.35</v>
      </c>
      <c r="M372" s="4">
        <v>15.47</v>
      </c>
      <c r="N372" s="4">
        <v>12.95</v>
      </c>
      <c r="O372" s="4">
        <v>8.8699999999999992</v>
      </c>
      <c r="P372" s="4">
        <v>19.510000000000002</v>
      </c>
      <c r="Q372" s="4">
        <v>16.329999999999998</v>
      </c>
      <c r="R372" s="4">
        <v>11.19</v>
      </c>
      <c r="S372" s="4">
        <v>1</v>
      </c>
      <c r="T372" s="4">
        <v>0</v>
      </c>
      <c r="U372" s="3">
        <v>338577.4</v>
      </c>
      <c r="V372" s="3" t="s">
        <v>29</v>
      </c>
      <c r="W372" s="4"/>
      <c r="X372" s="4"/>
      <c r="Y372" s="4"/>
      <c r="Z372" s="4"/>
    </row>
    <row r="373" spans="1:26" ht="14.25" customHeight="1" x14ac:dyDescent="0.35">
      <c r="A373" s="4" t="s">
        <v>138</v>
      </c>
      <c r="B373" s="4" t="s">
        <v>94</v>
      </c>
      <c r="C373" s="4" t="s">
        <v>0</v>
      </c>
      <c r="D373" s="4">
        <v>41639</v>
      </c>
      <c r="E373" s="4">
        <v>-1.89</v>
      </c>
      <c r="F373" s="4">
        <v>0.82</v>
      </c>
      <c r="G373" s="4">
        <v>-2.1800000000000002</v>
      </c>
      <c r="H373" s="4">
        <v>68.37</v>
      </c>
      <c r="I373" s="4">
        <v>55.54</v>
      </c>
      <c r="J373" s="4">
        <v>59.03</v>
      </c>
      <c r="K373" s="4">
        <v>135</v>
      </c>
      <c r="L373" s="4">
        <v>55.42</v>
      </c>
      <c r="M373" s="4">
        <v>24.3</v>
      </c>
      <c r="N373" s="4">
        <v>19.13</v>
      </c>
      <c r="O373" s="4">
        <v>13.47</v>
      </c>
      <c r="P373" s="4">
        <v>27</v>
      </c>
      <c r="Q373" s="4">
        <v>21.26</v>
      </c>
      <c r="R373" s="4">
        <v>14.96</v>
      </c>
      <c r="S373" s="4">
        <v>1</v>
      </c>
      <c r="T373" s="4">
        <v>0</v>
      </c>
      <c r="U373" s="3">
        <v>343566.3</v>
      </c>
      <c r="V373" s="3" t="s">
        <v>29</v>
      </c>
      <c r="W373" s="4"/>
      <c r="X373" s="4"/>
      <c r="Y373" s="4"/>
      <c r="Z373" s="4"/>
    </row>
    <row r="374" spans="1:26" ht="14.25" customHeight="1" x14ac:dyDescent="0.35">
      <c r="A374" s="4" t="s">
        <v>138</v>
      </c>
      <c r="B374" s="4" t="s">
        <v>95</v>
      </c>
      <c r="C374" s="4" t="s">
        <v>0</v>
      </c>
      <c r="D374" s="4">
        <v>41729</v>
      </c>
      <c r="E374" s="4">
        <v>-2.13</v>
      </c>
      <c r="F374" s="4">
        <v>0.76</v>
      </c>
      <c r="G374" s="4">
        <v>-2.4700000000000002</v>
      </c>
      <c r="H374" s="4">
        <v>47.02</v>
      </c>
      <c r="I374" s="4">
        <v>40.21</v>
      </c>
      <c r="J374" s="4">
        <v>39.85</v>
      </c>
      <c r="K374" s="4">
        <v>175</v>
      </c>
      <c r="L374" s="4">
        <v>56</v>
      </c>
      <c r="M374" s="4">
        <v>23.65</v>
      </c>
      <c r="N374" s="4">
        <v>19.11</v>
      </c>
      <c r="O374" s="4">
        <v>13.25</v>
      </c>
      <c r="P374" s="4">
        <v>23.77</v>
      </c>
      <c r="Q374" s="4">
        <v>19.21</v>
      </c>
      <c r="R374" s="4">
        <v>13.31</v>
      </c>
      <c r="S374" s="4">
        <v>1</v>
      </c>
      <c r="T374" s="4">
        <v>0</v>
      </c>
      <c r="U374" s="3">
        <v>382701.8</v>
      </c>
      <c r="V374" s="3" t="s">
        <v>29</v>
      </c>
      <c r="W374" s="4"/>
      <c r="X374" s="4"/>
      <c r="Y374" s="4"/>
      <c r="Z374" s="4"/>
    </row>
    <row r="375" spans="1:26" ht="14.25" customHeight="1" x14ac:dyDescent="0.35">
      <c r="A375" s="4" t="s">
        <v>138</v>
      </c>
      <c r="B375" s="4" t="s">
        <v>96</v>
      </c>
      <c r="C375" s="4" t="s">
        <v>0</v>
      </c>
      <c r="D375" s="4">
        <v>41820</v>
      </c>
      <c r="E375" s="4">
        <v>-1.91</v>
      </c>
      <c r="F375" s="4">
        <v>0.82</v>
      </c>
      <c r="G375" s="4">
        <v>-2.27</v>
      </c>
      <c r="H375" s="4">
        <v>48.66</v>
      </c>
      <c r="I375" s="4">
        <v>40.79</v>
      </c>
      <c r="J375" s="4">
        <v>38.36</v>
      </c>
      <c r="K375" s="4">
        <v>169</v>
      </c>
      <c r="L375" s="4">
        <v>52.08</v>
      </c>
      <c r="M375" s="4">
        <v>22.99</v>
      </c>
      <c r="N375" s="4">
        <v>18.36</v>
      </c>
      <c r="O375" s="4">
        <v>11.98</v>
      </c>
      <c r="P375" s="4">
        <v>25.22</v>
      </c>
      <c r="Q375" s="4">
        <v>20.14</v>
      </c>
      <c r="R375" s="4">
        <v>13.14</v>
      </c>
      <c r="S375" s="4">
        <v>1</v>
      </c>
      <c r="T375" s="4">
        <v>0</v>
      </c>
      <c r="U375" s="3">
        <v>381726.1</v>
      </c>
      <c r="V375" s="3" t="s">
        <v>29</v>
      </c>
      <c r="W375" s="4"/>
      <c r="X375" s="4"/>
      <c r="Y375" s="4"/>
      <c r="Z375" s="4"/>
    </row>
    <row r="376" spans="1:26" ht="14.25" customHeight="1" x14ac:dyDescent="0.35">
      <c r="A376" s="4" t="s">
        <v>138</v>
      </c>
      <c r="B376" s="4" t="s">
        <v>97</v>
      </c>
      <c r="C376" s="4" t="s">
        <v>0</v>
      </c>
      <c r="D376" s="4">
        <v>41912</v>
      </c>
      <c r="E376" s="4">
        <v>-1.99</v>
      </c>
      <c r="F376" s="4">
        <v>0.87</v>
      </c>
      <c r="G376" s="4">
        <v>-2.4</v>
      </c>
      <c r="H376" s="4">
        <v>45.17</v>
      </c>
      <c r="I376" s="4">
        <v>37.200000000000003</v>
      </c>
      <c r="J376" s="4">
        <v>36.299999999999997</v>
      </c>
      <c r="K376" s="4">
        <v>161</v>
      </c>
      <c r="L376" s="4">
        <v>53.15</v>
      </c>
      <c r="M376" s="4">
        <v>20.49</v>
      </c>
      <c r="N376" s="4">
        <v>16.22</v>
      </c>
      <c r="O376" s="4">
        <v>10.89</v>
      </c>
      <c r="P376" s="4">
        <v>26.31</v>
      </c>
      <c r="Q376" s="4">
        <v>20.83</v>
      </c>
      <c r="R376" s="4">
        <v>13.98</v>
      </c>
      <c r="S376" s="4">
        <v>1</v>
      </c>
      <c r="T376" s="4">
        <v>0</v>
      </c>
      <c r="U376" s="3">
        <v>329834.01500000001</v>
      </c>
      <c r="V376" s="3" t="s">
        <v>29</v>
      </c>
      <c r="W376" s="4"/>
      <c r="X376" s="4"/>
      <c r="Y376" s="4"/>
      <c r="Z376" s="4"/>
    </row>
    <row r="377" spans="1:26" ht="14.25" customHeight="1" x14ac:dyDescent="0.35">
      <c r="A377" s="4" t="s">
        <v>138</v>
      </c>
      <c r="B377" s="4" t="s">
        <v>98</v>
      </c>
      <c r="C377" s="4" t="s">
        <v>0</v>
      </c>
      <c r="D377" s="4">
        <v>42004</v>
      </c>
      <c r="E377" s="4">
        <v>-1.9</v>
      </c>
      <c r="F377" s="4">
        <v>1.02</v>
      </c>
      <c r="G377" s="4">
        <v>-2.3199999999999998</v>
      </c>
      <c r="H377" s="4">
        <v>57.39</v>
      </c>
      <c r="I377" s="4">
        <v>48.19</v>
      </c>
      <c r="J377" s="4">
        <v>48</v>
      </c>
      <c r="K377" s="4">
        <v>162</v>
      </c>
      <c r="L377" s="4">
        <v>52.55</v>
      </c>
      <c r="M377" s="4">
        <v>19.87</v>
      </c>
      <c r="N377" s="4">
        <v>15.29</v>
      </c>
      <c r="O377" s="4">
        <v>10.44</v>
      </c>
      <c r="P377" s="4">
        <v>29.99</v>
      </c>
      <c r="Q377" s="4">
        <v>23.07</v>
      </c>
      <c r="R377" s="4">
        <v>15.76</v>
      </c>
      <c r="S377" s="4">
        <v>1</v>
      </c>
      <c r="T377" s="4">
        <v>0</v>
      </c>
      <c r="U377" s="3">
        <v>354392.05</v>
      </c>
      <c r="V377" s="3" t="s">
        <v>29</v>
      </c>
      <c r="W377" s="4"/>
      <c r="X377" s="4"/>
      <c r="Y377" s="4"/>
      <c r="Z377" s="4"/>
    </row>
    <row r="378" spans="1:26" ht="14.25" customHeight="1" x14ac:dyDescent="0.35">
      <c r="A378" s="4" t="s">
        <v>138</v>
      </c>
      <c r="B378" s="4" t="s">
        <v>99</v>
      </c>
      <c r="C378" s="4" t="s">
        <v>0</v>
      </c>
      <c r="D378" s="4">
        <v>42094</v>
      </c>
      <c r="E378" s="4">
        <v>-1.93</v>
      </c>
      <c r="F378" s="4">
        <v>1.19</v>
      </c>
      <c r="G378" s="4">
        <v>-2.38</v>
      </c>
      <c r="H378" s="4">
        <v>38.43</v>
      </c>
      <c r="I378" s="4">
        <v>31.84</v>
      </c>
      <c r="J378" s="4">
        <v>31.25</v>
      </c>
      <c r="K378" s="4">
        <v>211</v>
      </c>
      <c r="L378" s="4">
        <v>51.01</v>
      </c>
      <c r="M378" s="4">
        <v>30.67</v>
      </c>
      <c r="N378" s="4">
        <v>22.66</v>
      </c>
      <c r="O378" s="4">
        <v>15.65</v>
      </c>
      <c r="P378" s="4">
        <v>35.36</v>
      </c>
      <c r="Q378" s="4">
        <v>26.12</v>
      </c>
      <c r="R378" s="4">
        <v>18.04</v>
      </c>
      <c r="S378" s="4">
        <v>1</v>
      </c>
      <c r="T378" s="4">
        <v>0</v>
      </c>
      <c r="U378" s="3">
        <v>353460.36</v>
      </c>
      <c r="V378" s="3" t="s">
        <v>29</v>
      </c>
      <c r="W378" s="4"/>
      <c r="X378" s="4"/>
      <c r="Y378" s="4"/>
      <c r="Z378" s="4"/>
    </row>
    <row r="379" spans="1:26" ht="14.25" customHeight="1" x14ac:dyDescent="0.35">
      <c r="A379" s="4" t="s">
        <v>138</v>
      </c>
      <c r="B379" s="4" t="s">
        <v>100</v>
      </c>
      <c r="C379" s="4" t="s">
        <v>0</v>
      </c>
      <c r="D379" s="4">
        <v>42185</v>
      </c>
      <c r="E379" s="4">
        <v>-2.54</v>
      </c>
      <c r="F379" s="4">
        <v>1.94</v>
      </c>
      <c r="G379" s="4">
        <v>-3.37</v>
      </c>
      <c r="H379" s="4">
        <v>-2.27</v>
      </c>
      <c r="I379" s="4">
        <v>-9.48</v>
      </c>
      <c r="J379" s="4">
        <v>-8.31</v>
      </c>
      <c r="K379" s="4">
        <v>247</v>
      </c>
      <c r="L379" s="4">
        <v>45.9</v>
      </c>
      <c r="M379" s="4">
        <v>34.72</v>
      </c>
      <c r="N379" s="4">
        <v>24.1</v>
      </c>
      <c r="O379" s="4">
        <v>15.94</v>
      </c>
      <c r="P379" s="4">
        <v>44.07</v>
      </c>
      <c r="Q379" s="4">
        <v>30.59</v>
      </c>
      <c r="R379" s="4">
        <v>20.23</v>
      </c>
      <c r="S379" s="4">
        <v>1</v>
      </c>
      <c r="T379" s="4">
        <v>0</v>
      </c>
      <c r="U379" s="3">
        <v>439679</v>
      </c>
      <c r="V379" s="3" t="s">
        <v>29</v>
      </c>
      <c r="W379" s="4"/>
      <c r="X379" s="4"/>
      <c r="Y379" s="4"/>
      <c r="Z379" s="4"/>
    </row>
    <row r="380" spans="1:26" ht="14.25" customHeight="1" x14ac:dyDescent="0.35">
      <c r="A380" s="4" t="s">
        <v>138</v>
      </c>
      <c r="B380" s="4" t="s">
        <v>101</v>
      </c>
      <c r="C380" s="4" t="s">
        <v>0</v>
      </c>
      <c r="D380" s="4">
        <v>42277</v>
      </c>
      <c r="E380" s="4">
        <v>-2.52</v>
      </c>
      <c r="F380" s="4">
        <v>2.13</v>
      </c>
      <c r="G380" s="4">
        <v>-3.36</v>
      </c>
      <c r="H380" s="4">
        <v>29.13</v>
      </c>
      <c r="I380" s="4">
        <v>23.69</v>
      </c>
      <c r="J380" s="4">
        <v>23.27</v>
      </c>
      <c r="K380" s="4">
        <v>249</v>
      </c>
      <c r="L380" s="4">
        <v>44.79</v>
      </c>
      <c r="M380" s="4">
        <v>35.92</v>
      </c>
      <c r="N380" s="4">
        <v>23.98</v>
      </c>
      <c r="O380" s="4">
        <v>16.09</v>
      </c>
      <c r="P380" s="4">
        <v>49.8</v>
      </c>
      <c r="Q380" s="4">
        <v>33.24</v>
      </c>
      <c r="R380" s="4">
        <v>22.31</v>
      </c>
      <c r="S380" s="4">
        <v>1</v>
      </c>
      <c r="T380" s="4">
        <v>0</v>
      </c>
      <c r="U380" s="3">
        <v>434660.1</v>
      </c>
      <c r="V380" s="3" t="s">
        <v>29</v>
      </c>
      <c r="W380" s="4"/>
      <c r="X380" s="4"/>
      <c r="Y380" s="4"/>
      <c r="Z380" s="4"/>
    </row>
    <row r="381" spans="1:26" ht="14.25" customHeight="1" x14ac:dyDescent="0.35">
      <c r="A381" s="4" t="s">
        <v>138</v>
      </c>
      <c r="B381" s="4" t="s">
        <v>102</v>
      </c>
      <c r="C381" s="4" t="s">
        <v>0</v>
      </c>
      <c r="D381" s="4">
        <v>42369</v>
      </c>
      <c r="E381" s="4">
        <v>-2.6</v>
      </c>
      <c r="F381" s="4">
        <v>2.72</v>
      </c>
      <c r="G381" s="4">
        <v>-3.56</v>
      </c>
      <c r="H381" s="4">
        <v>24.5</v>
      </c>
      <c r="I381" s="4">
        <v>17.95</v>
      </c>
      <c r="J381" s="4">
        <v>19.5</v>
      </c>
      <c r="K381" s="4">
        <v>309</v>
      </c>
      <c r="L381" s="4">
        <v>42.63</v>
      </c>
      <c r="M381" s="4">
        <v>52.98</v>
      </c>
      <c r="N381" s="4">
        <v>33.56</v>
      </c>
      <c r="O381" s="4">
        <v>22.59</v>
      </c>
      <c r="P381" s="4">
        <v>57.87</v>
      </c>
      <c r="Q381" s="4">
        <v>36.65</v>
      </c>
      <c r="R381" s="4">
        <v>24.67</v>
      </c>
      <c r="S381" s="4">
        <v>1</v>
      </c>
      <c r="T381" s="4">
        <v>0</v>
      </c>
      <c r="U381" s="3">
        <v>399535.35999999999</v>
      </c>
      <c r="V381" s="3" t="s">
        <v>29</v>
      </c>
      <c r="W381" s="4"/>
      <c r="X381" s="4"/>
      <c r="Y381" s="4"/>
      <c r="Z381" s="4"/>
    </row>
    <row r="382" spans="1:26" ht="14.25" customHeight="1" thickBot="1" x14ac:dyDescent="0.4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46.5" customHeight="1" thickBot="1" x14ac:dyDescent="0.4">
      <c r="A383" s="5" t="s">
        <v>139</v>
      </c>
      <c r="B383" s="5" t="s">
        <v>63</v>
      </c>
      <c r="C383" s="5" t="s">
        <v>36</v>
      </c>
      <c r="D383" s="2">
        <v>37529</v>
      </c>
      <c r="E383" s="2">
        <v>5.54</v>
      </c>
      <c r="F383" s="2">
        <v>57.41</v>
      </c>
      <c r="G383" s="2">
        <v>56.45</v>
      </c>
      <c r="H383" s="2">
        <v>4.13</v>
      </c>
      <c r="I383" s="2">
        <v>-0.53</v>
      </c>
      <c r="J383" s="2">
        <v>1</v>
      </c>
      <c r="K383" s="2">
        <v>15</v>
      </c>
      <c r="L383" s="2">
        <v>88.36</v>
      </c>
      <c r="M383" s="2">
        <v>28.41</v>
      </c>
      <c r="N383" s="2">
        <v>22.07</v>
      </c>
      <c r="O383" s="2">
        <v>25.28</v>
      </c>
      <c r="P383" s="2">
        <v>28.73</v>
      </c>
      <c r="Q383" s="2">
        <v>22.32</v>
      </c>
      <c r="R383" s="2">
        <v>25.57</v>
      </c>
      <c r="S383" s="4">
        <f>VLOOKUP([1]Initial_Data8!C383,[1]Ratings_Numbers!$A$1:$B$21,2,FALSE)</f>
        <v>10</v>
      </c>
      <c r="T383" s="4">
        <v>0</v>
      </c>
      <c r="U383" s="3">
        <v>1885.6809000000001</v>
      </c>
      <c r="V383" s="3" t="s">
        <v>104</v>
      </c>
      <c r="W383" s="4"/>
      <c r="X383" s="4"/>
      <c r="Y383" s="4"/>
      <c r="Z383" s="4"/>
    </row>
    <row r="384" spans="1:26" ht="46.5" customHeight="1" thickBot="1" x14ac:dyDescent="0.4">
      <c r="A384" s="5" t="s">
        <v>139</v>
      </c>
      <c r="B384" s="5" t="s">
        <v>64</v>
      </c>
      <c r="C384" s="5" t="s">
        <v>36</v>
      </c>
      <c r="D384" s="2">
        <v>37621</v>
      </c>
      <c r="E384" s="2">
        <v>4.04</v>
      </c>
      <c r="F384" s="2">
        <v>15.68</v>
      </c>
      <c r="G384" s="2">
        <v>14.49</v>
      </c>
      <c r="H384" s="2">
        <v>5</v>
      </c>
      <c r="I384" s="2">
        <v>2.44</v>
      </c>
      <c r="J384" s="2">
        <v>1.72</v>
      </c>
      <c r="K384" s="2">
        <v>18</v>
      </c>
      <c r="L384" s="2">
        <v>48.67</v>
      </c>
      <c r="M384" s="2">
        <v>48.34</v>
      </c>
      <c r="N384" s="2">
        <v>32.36</v>
      </c>
      <c r="O384" s="2">
        <v>23.82</v>
      </c>
      <c r="P384" s="2">
        <v>49.41</v>
      </c>
      <c r="Q384" s="2">
        <v>33.07</v>
      </c>
      <c r="R384" s="2">
        <v>24.34</v>
      </c>
      <c r="S384" s="4">
        <f>VLOOKUP([1]Initial_Data8!C384,[1]Ratings_Numbers!$A$1:$B$21,2,FALSE)</f>
        <v>10</v>
      </c>
      <c r="T384" s="4">
        <f t="shared" ref="T384:T434" si="3">S384-S383</f>
        <v>0</v>
      </c>
      <c r="U384" s="3">
        <v>2144.8429999999998</v>
      </c>
      <c r="V384" s="3" t="s">
        <v>104</v>
      </c>
      <c r="W384" s="4"/>
      <c r="X384" s="4"/>
      <c r="Y384" s="4"/>
      <c r="Z384" s="4"/>
    </row>
    <row r="385" spans="1:26" ht="46.5" customHeight="1" thickBot="1" x14ac:dyDescent="0.4">
      <c r="A385" s="5" t="s">
        <v>139</v>
      </c>
      <c r="B385" s="5" t="s">
        <v>65</v>
      </c>
      <c r="C385" s="5" t="s">
        <v>36</v>
      </c>
      <c r="D385" s="2">
        <v>37711</v>
      </c>
      <c r="E385" s="2">
        <v>3.8</v>
      </c>
      <c r="F385" s="2">
        <v>9</v>
      </c>
      <c r="G385" s="2">
        <v>8.7899999999999991</v>
      </c>
      <c r="H385" s="2">
        <v>8.1300000000000008</v>
      </c>
      <c r="I385" s="2">
        <v>6.31</v>
      </c>
      <c r="J385" s="2">
        <v>5.25</v>
      </c>
      <c r="K385" s="2">
        <v>16</v>
      </c>
      <c r="L385" s="2">
        <v>54.43</v>
      </c>
      <c r="M385" s="2">
        <v>47.6</v>
      </c>
      <c r="N385" s="2">
        <v>32.090000000000003</v>
      </c>
      <c r="O385" s="2">
        <v>26.17</v>
      </c>
      <c r="P385" s="2">
        <v>48.35</v>
      </c>
      <c r="Q385" s="2">
        <v>32.590000000000003</v>
      </c>
      <c r="R385" s="2">
        <v>26.58</v>
      </c>
      <c r="S385" s="4">
        <f>VLOOKUP([1]Initial_Data8!C385,[1]Ratings_Numbers!$A$1:$B$21,2,FALSE)</f>
        <v>10</v>
      </c>
      <c r="T385" s="4">
        <f t="shared" si="3"/>
        <v>0</v>
      </c>
      <c r="U385" s="3">
        <v>2057.6170000000002</v>
      </c>
      <c r="V385" s="3" t="s">
        <v>104</v>
      </c>
      <c r="W385" s="4"/>
      <c r="X385" s="4"/>
      <c r="Y385" s="4"/>
      <c r="Z385" s="4"/>
    </row>
    <row r="386" spans="1:26" ht="46.5" customHeight="1" thickBot="1" x14ac:dyDescent="0.4">
      <c r="A386" s="5" t="s">
        <v>139</v>
      </c>
      <c r="B386" s="5" t="s">
        <v>66</v>
      </c>
      <c r="C386" s="5" t="s">
        <v>36</v>
      </c>
      <c r="D386" s="2">
        <v>37802</v>
      </c>
      <c r="E386" s="2">
        <v>3.8</v>
      </c>
      <c r="F386" s="2">
        <v>9.25</v>
      </c>
      <c r="G386" s="2">
        <v>9.01</v>
      </c>
      <c r="H386" s="2">
        <v>3.44</v>
      </c>
      <c r="I386" s="2">
        <v>1.75</v>
      </c>
      <c r="J386" s="2">
        <v>0.75</v>
      </c>
      <c r="K386" s="2">
        <v>16</v>
      </c>
      <c r="L386" s="2">
        <v>47.58</v>
      </c>
      <c r="M386" s="2">
        <v>55.32</v>
      </c>
      <c r="N386" s="2">
        <v>35.369999999999997</v>
      </c>
      <c r="O386" s="2">
        <v>26.61</v>
      </c>
      <c r="P386" s="2">
        <v>56.39</v>
      </c>
      <c r="Q386" s="2">
        <v>36.06</v>
      </c>
      <c r="R386" s="2">
        <v>27.13</v>
      </c>
      <c r="S386" s="4">
        <f>VLOOKUP([1]Initial_Data8!C386,[1]Ratings_Numbers!$A$1:$B$21,2,FALSE)</f>
        <v>10</v>
      </c>
      <c r="T386" s="4">
        <f t="shared" si="3"/>
        <v>0</v>
      </c>
      <c r="U386" s="3">
        <v>2043.9567999999999</v>
      </c>
      <c r="V386" s="3" t="s">
        <v>104</v>
      </c>
      <c r="W386" s="4"/>
      <c r="X386" s="4"/>
      <c r="Y386" s="4"/>
      <c r="Z386" s="4"/>
    </row>
    <row r="387" spans="1:26" ht="46.5" customHeight="1" thickBot="1" x14ac:dyDescent="0.4">
      <c r="A387" s="5" t="s">
        <v>139</v>
      </c>
      <c r="B387" s="5" t="s">
        <v>67</v>
      </c>
      <c r="C387" s="5" t="s">
        <v>36</v>
      </c>
      <c r="D387" s="2">
        <v>37894</v>
      </c>
      <c r="E387" s="2">
        <v>4.2699999999999996</v>
      </c>
      <c r="F387" s="2">
        <v>9.94</v>
      </c>
      <c r="G387" s="2">
        <v>9.58</v>
      </c>
      <c r="H387" s="2">
        <v>5</v>
      </c>
      <c r="I387" s="2">
        <v>2.15</v>
      </c>
      <c r="J387" s="2">
        <v>2</v>
      </c>
      <c r="K387" s="2">
        <v>20</v>
      </c>
      <c r="L387" s="2">
        <v>44.22</v>
      </c>
      <c r="M387" s="2">
        <v>67.709999999999994</v>
      </c>
      <c r="N387" s="2">
        <v>39.619999999999997</v>
      </c>
      <c r="O387" s="2">
        <v>30.26</v>
      </c>
      <c r="P387" s="2">
        <v>70.91</v>
      </c>
      <c r="Q387" s="2">
        <v>41.49</v>
      </c>
      <c r="R387" s="2">
        <v>31.69</v>
      </c>
      <c r="S387" s="4">
        <f>VLOOKUP([1]Initial_Data8!C387,[1]Ratings_Numbers!$A$1:$B$21,2,FALSE)</f>
        <v>10</v>
      </c>
      <c r="T387" s="4">
        <f t="shared" si="3"/>
        <v>0</v>
      </c>
      <c r="U387" s="3">
        <v>2678.4611</v>
      </c>
      <c r="V387" s="3" t="s">
        <v>104</v>
      </c>
      <c r="W387" s="4"/>
      <c r="X387" s="4"/>
      <c r="Y387" s="4"/>
      <c r="Z387" s="4"/>
    </row>
    <row r="388" spans="1:26" ht="46.5" customHeight="1" thickBot="1" x14ac:dyDescent="0.4">
      <c r="A388" s="5" t="s">
        <v>139</v>
      </c>
      <c r="B388" s="5" t="s">
        <v>68</v>
      </c>
      <c r="C388" s="5" t="s">
        <v>36</v>
      </c>
      <c r="D388" s="2">
        <v>37986</v>
      </c>
      <c r="E388" s="2">
        <v>2.97</v>
      </c>
      <c r="F388" s="2">
        <v>5.95</v>
      </c>
      <c r="G388" s="2">
        <v>5.56</v>
      </c>
      <c r="H388" s="2">
        <v>13.31</v>
      </c>
      <c r="I388" s="2">
        <v>9.6199999999999992</v>
      </c>
      <c r="J388" s="2">
        <v>8.3800000000000008</v>
      </c>
      <c r="K388" s="2">
        <v>13</v>
      </c>
      <c r="L388" s="2">
        <v>43.16</v>
      </c>
      <c r="M388" s="2">
        <v>59.73</v>
      </c>
      <c r="N388" s="2">
        <v>36.82</v>
      </c>
      <c r="O388" s="2">
        <v>26.05</v>
      </c>
      <c r="P388" s="2">
        <v>62.2</v>
      </c>
      <c r="Q388" s="2">
        <v>38.35</v>
      </c>
      <c r="R388" s="2">
        <v>27.13</v>
      </c>
      <c r="S388" s="4">
        <f>VLOOKUP([1]Initial_Data8!C388,[1]Ratings_Numbers!$A$1:$B$21,2,FALSE)</f>
        <v>10</v>
      </c>
      <c r="T388" s="4">
        <f t="shared" si="3"/>
        <v>0</v>
      </c>
      <c r="U388" s="3">
        <v>4095.9486000000002</v>
      </c>
      <c r="V388" s="3" t="s">
        <v>104</v>
      </c>
      <c r="W388" s="4"/>
      <c r="X388" s="4"/>
      <c r="Y388" s="4"/>
      <c r="Z388" s="4"/>
    </row>
    <row r="389" spans="1:26" ht="46.5" customHeight="1" thickBot="1" x14ac:dyDescent="0.4">
      <c r="A389" s="5" t="s">
        <v>139</v>
      </c>
      <c r="B389" s="5" t="s">
        <v>69</v>
      </c>
      <c r="C389" s="5" t="s">
        <v>36</v>
      </c>
      <c r="D389" s="2">
        <v>38077</v>
      </c>
      <c r="E389" s="2">
        <v>2.25</v>
      </c>
      <c r="F389" s="2">
        <v>4.46</v>
      </c>
      <c r="G389" s="2">
        <v>3.87</v>
      </c>
      <c r="H389" s="2">
        <v>14.27</v>
      </c>
      <c r="I389" s="2">
        <v>12.2</v>
      </c>
      <c r="J389" s="2">
        <v>10.27</v>
      </c>
      <c r="K389" s="2">
        <v>15</v>
      </c>
      <c r="L389" s="2">
        <v>45.1</v>
      </c>
      <c r="M389" s="2">
        <v>53.37</v>
      </c>
      <c r="N389" s="2">
        <v>34.270000000000003</v>
      </c>
      <c r="O389" s="2">
        <v>24.07</v>
      </c>
      <c r="P389" s="2">
        <v>55.75</v>
      </c>
      <c r="Q389" s="2">
        <v>35.799999999999997</v>
      </c>
      <c r="R389" s="2">
        <v>25.14</v>
      </c>
      <c r="S389" s="4">
        <f>VLOOKUP([1]Initial_Data8!C389,[1]Ratings_Numbers!$A$1:$B$21,2,FALSE)</f>
        <v>10</v>
      </c>
      <c r="T389" s="4">
        <f t="shared" si="3"/>
        <v>0</v>
      </c>
      <c r="U389" s="3">
        <v>4708.2925999999998</v>
      </c>
      <c r="V389" s="3" t="s">
        <v>104</v>
      </c>
      <c r="W389" s="4"/>
      <c r="X389" s="4"/>
      <c r="Y389" s="4"/>
      <c r="Z389" s="4"/>
    </row>
    <row r="390" spans="1:26" ht="46.5" customHeight="1" thickBot="1" x14ac:dyDescent="0.4">
      <c r="A390" s="5" t="s">
        <v>139</v>
      </c>
      <c r="B390" s="5" t="s">
        <v>70</v>
      </c>
      <c r="C390" s="5" t="s">
        <v>36</v>
      </c>
      <c r="D390" s="2">
        <v>38168</v>
      </c>
      <c r="E390" s="2">
        <v>1.48</v>
      </c>
      <c r="F390" s="2">
        <v>2.89</v>
      </c>
      <c r="G390" s="2">
        <v>2.23</v>
      </c>
      <c r="H390" s="2">
        <v>15.94</v>
      </c>
      <c r="I390" s="2">
        <v>12.81</v>
      </c>
      <c r="J390" s="2">
        <v>11.81</v>
      </c>
      <c r="K390" s="2">
        <v>16</v>
      </c>
      <c r="L390" s="2">
        <v>45.62</v>
      </c>
      <c r="M390" s="2">
        <v>51.65</v>
      </c>
      <c r="N390" s="2">
        <v>33.58</v>
      </c>
      <c r="O390" s="2">
        <v>23.56</v>
      </c>
      <c r="P390" s="2">
        <v>53.8</v>
      </c>
      <c r="Q390" s="2">
        <v>34.979999999999997</v>
      </c>
      <c r="R390" s="2">
        <v>24.55</v>
      </c>
      <c r="S390" s="4">
        <f>VLOOKUP([1]Initial_Data8!C390,[1]Ratings_Numbers!$A$1:$B$21,2,FALSE)</f>
        <v>10</v>
      </c>
      <c r="T390" s="4">
        <f t="shared" si="3"/>
        <v>0</v>
      </c>
      <c r="U390" s="3">
        <v>4626.9211999999998</v>
      </c>
      <c r="V390" s="3" t="s">
        <v>104</v>
      </c>
      <c r="W390" s="4"/>
      <c r="X390" s="4"/>
      <c r="Y390" s="4"/>
      <c r="Z390" s="4"/>
    </row>
    <row r="391" spans="1:26" ht="46.5" customHeight="1" thickBot="1" x14ac:dyDescent="0.4">
      <c r="A391" s="5" t="s">
        <v>139</v>
      </c>
      <c r="B391" s="5" t="s">
        <v>71</v>
      </c>
      <c r="C391" s="5" t="s">
        <v>36</v>
      </c>
      <c r="D391" s="2">
        <v>38260</v>
      </c>
      <c r="E391" s="2">
        <v>0.88</v>
      </c>
      <c r="F391" s="2">
        <v>1.76</v>
      </c>
      <c r="G391" s="2">
        <v>1.19</v>
      </c>
      <c r="H391" s="2">
        <v>23.38</v>
      </c>
      <c r="I391" s="2">
        <v>19.190000000000001</v>
      </c>
      <c r="J391" s="2">
        <v>18.690000000000001</v>
      </c>
      <c r="K391" s="2">
        <v>16</v>
      </c>
      <c r="L391" s="2">
        <v>46.38</v>
      </c>
      <c r="M391" s="2">
        <v>46.85</v>
      </c>
      <c r="N391" s="2">
        <v>31.51</v>
      </c>
      <c r="O391" s="2">
        <v>21.73</v>
      </c>
      <c r="P391" s="2">
        <v>48.69</v>
      </c>
      <c r="Q391" s="2">
        <v>32.75</v>
      </c>
      <c r="R391" s="2">
        <v>22.58</v>
      </c>
      <c r="S391" s="4">
        <f>VLOOKUP([1]Initial_Data8!C391,[1]Ratings_Numbers!$A$1:$B$21,2,FALSE)</f>
        <v>10</v>
      </c>
      <c r="T391" s="4">
        <f t="shared" si="3"/>
        <v>0</v>
      </c>
      <c r="U391" s="3">
        <v>5256.2822999999999</v>
      </c>
      <c r="V391" s="3" t="s">
        <v>104</v>
      </c>
      <c r="W391" s="4"/>
      <c r="X391" s="4"/>
      <c r="Y391" s="4"/>
      <c r="Z391" s="4"/>
    </row>
    <row r="392" spans="1:26" ht="46.5" customHeight="1" thickBot="1" x14ac:dyDescent="0.4">
      <c r="A392" s="5" t="s">
        <v>139</v>
      </c>
      <c r="B392" s="5" t="s">
        <v>72</v>
      </c>
      <c r="C392" s="5" t="s">
        <v>36</v>
      </c>
      <c r="D392" s="2">
        <v>38352</v>
      </c>
      <c r="E392" s="2">
        <v>0.09</v>
      </c>
      <c r="F392" s="2">
        <v>1.02</v>
      </c>
      <c r="G392" s="2">
        <v>0.11</v>
      </c>
      <c r="H392" s="2">
        <v>30.79</v>
      </c>
      <c r="I392" s="2">
        <v>25.93</v>
      </c>
      <c r="J392" s="2">
        <v>25.57</v>
      </c>
      <c r="K392" s="2">
        <v>14</v>
      </c>
      <c r="L392" s="2">
        <v>51.39</v>
      </c>
      <c r="M392" s="2">
        <v>31.43</v>
      </c>
      <c r="N392" s="2">
        <v>23.7</v>
      </c>
      <c r="O392" s="2">
        <v>16.21</v>
      </c>
      <c r="P392" s="2">
        <v>32.65</v>
      </c>
      <c r="Q392" s="2">
        <v>24.61</v>
      </c>
      <c r="R392" s="2">
        <v>16.829999999999998</v>
      </c>
      <c r="S392" s="4">
        <f>VLOOKUP([1]Initial_Data8!C392,[1]Ratings_Numbers!$A$1:$B$21,2,FALSE)</f>
        <v>10</v>
      </c>
      <c r="T392" s="4">
        <f t="shared" si="3"/>
        <v>0</v>
      </c>
      <c r="U392" s="3">
        <v>7434.7181</v>
      </c>
      <c r="V392" s="3" t="s">
        <v>104</v>
      </c>
      <c r="W392" s="4"/>
      <c r="X392" s="4"/>
      <c r="Y392" s="4"/>
      <c r="Z392" s="4"/>
    </row>
    <row r="393" spans="1:26" ht="46.5" customHeight="1" thickBot="1" x14ac:dyDescent="0.4">
      <c r="A393" s="5" t="s">
        <v>139</v>
      </c>
      <c r="B393" s="5" t="s">
        <v>73</v>
      </c>
      <c r="C393" s="5" t="s">
        <v>36</v>
      </c>
      <c r="D393" s="2">
        <v>38442</v>
      </c>
      <c r="E393" s="2">
        <v>-0.12</v>
      </c>
      <c r="F393" s="2">
        <v>0.85</v>
      </c>
      <c r="G393" s="2">
        <v>-0.15</v>
      </c>
      <c r="H393" s="2">
        <v>28.54</v>
      </c>
      <c r="I393" s="2">
        <v>23.77</v>
      </c>
      <c r="J393" s="2">
        <v>23.15</v>
      </c>
      <c r="K393" s="2">
        <v>13</v>
      </c>
      <c r="L393" s="2">
        <v>53.03</v>
      </c>
      <c r="M393" s="2">
        <v>22.72</v>
      </c>
      <c r="N393" s="2">
        <v>17.57</v>
      </c>
      <c r="O393" s="2">
        <v>12.05</v>
      </c>
      <c r="P393" s="2">
        <v>29.31</v>
      </c>
      <c r="Q393" s="2">
        <v>22.67</v>
      </c>
      <c r="R393" s="2">
        <v>15.54</v>
      </c>
      <c r="S393" s="4">
        <f>VLOOKUP([1]Initial_Data8!C393,[1]Ratings_Numbers!$A$1:$B$21,2,FALSE)</f>
        <v>10</v>
      </c>
      <c r="T393" s="4">
        <f t="shared" si="3"/>
        <v>0</v>
      </c>
      <c r="U393" s="3">
        <v>9072.8634000000002</v>
      </c>
      <c r="V393" s="3" t="s">
        <v>104</v>
      </c>
      <c r="W393" s="4"/>
      <c r="X393" s="4"/>
      <c r="Y393" s="4"/>
      <c r="Z393" s="4"/>
    </row>
    <row r="394" spans="1:26" ht="46.5" customHeight="1" thickBot="1" x14ac:dyDescent="0.4">
      <c r="A394" s="5" t="s">
        <v>139</v>
      </c>
      <c r="B394" s="5" t="s">
        <v>122</v>
      </c>
      <c r="C394" s="5" t="s">
        <v>36</v>
      </c>
      <c r="D394" s="2">
        <v>38533</v>
      </c>
      <c r="E394" s="2">
        <v>-0.36</v>
      </c>
      <c r="F394" s="2">
        <v>0.55000000000000004</v>
      </c>
      <c r="G394" s="2">
        <v>-0.44</v>
      </c>
      <c r="H394" s="2">
        <v>33.69</v>
      </c>
      <c r="I394" s="2">
        <v>28.08</v>
      </c>
      <c r="J394" s="2">
        <v>28.77</v>
      </c>
      <c r="K394" s="2">
        <v>13</v>
      </c>
      <c r="L394" s="2">
        <v>53.77</v>
      </c>
      <c r="M394" s="2">
        <v>14.66</v>
      </c>
      <c r="N394" s="2">
        <v>12.11</v>
      </c>
      <c r="O394" s="2">
        <v>7.9</v>
      </c>
      <c r="P394" s="2">
        <v>21.03</v>
      </c>
      <c r="Q394" s="2">
        <v>17.38</v>
      </c>
      <c r="R394" s="2">
        <v>11.34</v>
      </c>
      <c r="S394" s="4">
        <f>VLOOKUP([1]Initial_Data8!C394,[1]Ratings_Numbers!$A$1:$B$21,2,FALSE)</f>
        <v>10</v>
      </c>
      <c r="T394" s="4">
        <f t="shared" si="3"/>
        <v>0</v>
      </c>
      <c r="U394" s="3">
        <v>8375.6342000000004</v>
      </c>
      <c r="V394" s="3" t="s">
        <v>104</v>
      </c>
      <c r="W394" s="4"/>
      <c r="X394" s="4"/>
      <c r="Y394" s="4"/>
      <c r="Z394" s="4"/>
    </row>
    <row r="395" spans="1:26" ht="46.5" customHeight="1" thickBot="1" x14ac:dyDescent="0.4">
      <c r="A395" s="5" t="s">
        <v>139</v>
      </c>
      <c r="B395" s="5" t="s">
        <v>123</v>
      </c>
      <c r="C395" s="5" t="s">
        <v>35</v>
      </c>
      <c r="D395" s="2">
        <v>38625</v>
      </c>
      <c r="E395" s="2">
        <v>-0.32</v>
      </c>
      <c r="F395" s="2">
        <v>1.28</v>
      </c>
      <c r="G395" s="2">
        <v>-0.38</v>
      </c>
      <c r="H395" s="2">
        <v>43.54</v>
      </c>
      <c r="I395" s="2">
        <v>36.54</v>
      </c>
      <c r="J395" s="2">
        <v>38.08</v>
      </c>
      <c r="K395" s="2">
        <v>13</v>
      </c>
      <c r="L395" s="2">
        <v>49.1</v>
      </c>
      <c r="M395" s="2">
        <v>43.99</v>
      </c>
      <c r="N395" s="2">
        <v>29.45</v>
      </c>
      <c r="O395" s="2">
        <v>21.6</v>
      </c>
      <c r="P395" s="2">
        <v>49.35</v>
      </c>
      <c r="Q395" s="2">
        <v>33.049999999999997</v>
      </c>
      <c r="R395" s="2">
        <v>24.24</v>
      </c>
      <c r="S395" s="4">
        <f>VLOOKUP([1]Initial_Data8!C395,[1]Ratings_Numbers!$A$1:$B$21,2,FALSE)</f>
        <v>9</v>
      </c>
      <c r="T395" s="4">
        <f t="shared" si="3"/>
        <v>-1</v>
      </c>
      <c r="U395" s="3">
        <v>10626.399799999999</v>
      </c>
      <c r="V395" s="3" t="s">
        <v>104</v>
      </c>
      <c r="W395" s="4"/>
      <c r="X395" s="4"/>
      <c r="Y395" s="4"/>
      <c r="Z395" s="4"/>
    </row>
    <row r="396" spans="1:26" ht="46.5" customHeight="1" thickBot="1" x14ac:dyDescent="0.4">
      <c r="A396" s="5" t="s">
        <v>139</v>
      </c>
      <c r="B396" s="5" t="s">
        <v>124</v>
      </c>
      <c r="C396" s="5" t="s">
        <v>35</v>
      </c>
      <c r="D396" s="2">
        <v>38717</v>
      </c>
      <c r="E396" s="2">
        <v>-0.48</v>
      </c>
      <c r="F396" s="2">
        <v>1.1499999999999999</v>
      </c>
      <c r="G396" s="2">
        <v>-0.56000000000000005</v>
      </c>
      <c r="H396" s="2">
        <v>23.53</v>
      </c>
      <c r="I396" s="2">
        <v>19.63</v>
      </c>
      <c r="J396" s="2">
        <v>21.17</v>
      </c>
      <c r="K396" s="2">
        <v>30</v>
      </c>
      <c r="L396" s="2">
        <v>48.54</v>
      </c>
      <c r="M396" s="2">
        <v>43.39</v>
      </c>
      <c r="N396" s="2">
        <v>29.25</v>
      </c>
      <c r="O396" s="2">
        <v>21.15</v>
      </c>
      <c r="P396" s="2">
        <v>48.35</v>
      </c>
      <c r="Q396" s="2">
        <v>32.590000000000003</v>
      </c>
      <c r="R396" s="2">
        <v>23.57</v>
      </c>
      <c r="S396" s="4">
        <f>VLOOKUP([1]Initial_Data8!C396,[1]Ratings_Numbers!$A$1:$B$21,2,FALSE)</f>
        <v>9</v>
      </c>
      <c r="T396" s="4">
        <f t="shared" si="3"/>
        <v>0</v>
      </c>
      <c r="U396" s="3">
        <v>12638.3508</v>
      </c>
      <c r="V396" s="3" t="s">
        <v>104</v>
      </c>
      <c r="W396" s="4"/>
      <c r="X396" s="4"/>
      <c r="Y396" s="4"/>
      <c r="Z396" s="4"/>
    </row>
    <row r="397" spans="1:26" ht="46.5" customHeight="1" thickBot="1" x14ac:dyDescent="0.4">
      <c r="A397" s="5" t="s">
        <v>139</v>
      </c>
      <c r="B397" s="5" t="s">
        <v>125</v>
      </c>
      <c r="C397" s="5" t="s">
        <v>35</v>
      </c>
      <c r="D397" s="2">
        <v>38807</v>
      </c>
      <c r="E397" s="2">
        <v>-0.59</v>
      </c>
      <c r="F397" s="2">
        <v>0.85</v>
      </c>
      <c r="G397" s="2">
        <v>-0.66</v>
      </c>
      <c r="H397" s="2">
        <v>23.89</v>
      </c>
      <c r="I397" s="2">
        <v>19.149999999999999</v>
      </c>
      <c r="J397" s="2">
        <v>21.78</v>
      </c>
      <c r="K397" s="2">
        <v>27</v>
      </c>
      <c r="L397" s="2">
        <v>54.21</v>
      </c>
      <c r="M397" s="2">
        <v>35.700000000000003</v>
      </c>
      <c r="N397" s="2">
        <v>26.16</v>
      </c>
      <c r="O397" s="2">
        <v>19.440000000000001</v>
      </c>
      <c r="P397" s="2">
        <v>36.479999999999997</v>
      </c>
      <c r="Q397" s="2">
        <v>26.73</v>
      </c>
      <c r="R397" s="2">
        <v>19.87</v>
      </c>
      <c r="S397" s="4">
        <f>VLOOKUP([1]Initial_Data8!C397,[1]Ratings_Numbers!$A$1:$B$21,2,FALSE)</f>
        <v>9</v>
      </c>
      <c r="T397" s="4">
        <f t="shared" si="3"/>
        <v>0</v>
      </c>
      <c r="U397" s="3">
        <v>15322.5383</v>
      </c>
      <c r="V397" s="3" t="s">
        <v>104</v>
      </c>
      <c r="W397" s="4"/>
      <c r="X397" s="4"/>
      <c r="Y397" s="4"/>
      <c r="Z397" s="4"/>
    </row>
    <row r="398" spans="1:26" ht="46.5" customHeight="1" thickBot="1" x14ac:dyDescent="0.4">
      <c r="A398" s="5" t="s">
        <v>139</v>
      </c>
      <c r="B398" s="5" t="s">
        <v>74</v>
      </c>
      <c r="C398" s="5" t="s">
        <v>35</v>
      </c>
      <c r="D398" s="2">
        <v>38898</v>
      </c>
      <c r="E398" s="2">
        <v>-0.66</v>
      </c>
      <c r="F398" s="2">
        <v>0.66</v>
      </c>
      <c r="G398" s="2">
        <v>-0.73</v>
      </c>
      <c r="H398" s="2">
        <v>38.130000000000003</v>
      </c>
      <c r="I398" s="2">
        <v>35.54</v>
      </c>
      <c r="J398" s="2">
        <v>35.75</v>
      </c>
      <c r="K398" s="2">
        <v>24</v>
      </c>
      <c r="L398" s="2">
        <v>55.9</v>
      </c>
      <c r="M398" s="2">
        <v>31.54</v>
      </c>
      <c r="N398" s="2">
        <v>23.86</v>
      </c>
      <c r="O398" s="2">
        <v>17.739999999999998</v>
      </c>
      <c r="P398" s="2">
        <v>32.18</v>
      </c>
      <c r="Q398" s="2">
        <v>24.35</v>
      </c>
      <c r="R398" s="2">
        <v>18.100000000000001</v>
      </c>
      <c r="S398" s="4">
        <f>VLOOKUP([1]Initial_Data8!C398,[1]Ratings_Numbers!$A$1:$B$21,2,FALSE)</f>
        <v>9</v>
      </c>
      <c r="T398" s="4">
        <f t="shared" si="3"/>
        <v>0</v>
      </c>
      <c r="U398" s="3">
        <v>14447.822899999999</v>
      </c>
      <c r="V398" s="3" t="s">
        <v>104</v>
      </c>
      <c r="W398" s="4"/>
      <c r="X398" s="4"/>
      <c r="Y398" s="4"/>
      <c r="Z398" s="4"/>
    </row>
    <row r="399" spans="1:26" ht="46.5" customHeight="1" thickBot="1" x14ac:dyDescent="0.4">
      <c r="A399" s="5" t="s">
        <v>139</v>
      </c>
      <c r="B399" s="5" t="s">
        <v>75</v>
      </c>
      <c r="C399" s="5" t="s">
        <v>35</v>
      </c>
      <c r="D399" s="2">
        <v>38990</v>
      </c>
      <c r="E399" s="2">
        <v>-0.85</v>
      </c>
      <c r="F399" s="2">
        <v>0.56000000000000005</v>
      </c>
      <c r="G399" s="2">
        <v>-0.92</v>
      </c>
      <c r="H399" s="2">
        <v>37.04</v>
      </c>
      <c r="I399" s="2">
        <v>32</v>
      </c>
      <c r="J399" s="2">
        <v>34.17</v>
      </c>
      <c r="K399" s="2">
        <v>24</v>
      </c>
      <c r="L399" s="2">
        <v>58.51</v>
      </c>
      <c r="M399" s="2">
        <v>24.82</v>
      </c>
      <c r="N399" s="2">
        <v>19.399999999999999</v>
      </c>
      <c r="O399" s="2">
        <v>14.62</v>
      </c>
      <c r="P399" s="2">
        <v>27.96</v>
      </c>
      <c r="Q399" s="2">
        <v>21.85</v>
      </c>
      <c r="R399" s="2">
        <v>16.47</v>
      </c>
      <c r="S399" s="4">
        <f>VLOOKUP([1]Initial_Data8!C399,[1]Ratings_Numbers!$A$1:$B$21,2,FALSE)</f>
        <v>9</v>
      </c>
      <c r="T399" s="4">
        <f t="shared" si="3"/>
        <v>0</v>
      </c>
      <c r="U399" s="3">
        <v>15102.325199999999</v>
      </c>
      <c r="V399" s="3" t="s">
        <v>104</v>
      </c>
      <c r="W399" s="4"/>
      <c r="X399" s="4"/>
      <c r="Y399" s="4"/>
      <c r="Z399" s="4"/>
    </row>
    <row r="400" spans="1:26" ht="46.5" customHeight="1" thickBot="1" x14ac:dyDescent="0.4">
      <c r="A400" s="5" t="s">
        <v>139</v>
      </c>
      <c r="B400" s="5" t="s">
        <v>76</v>
      </c>
      <c r="C400" s="5" t="s">
        <v>35</v>
      </c>
      <c r="D400" s="2">
        <v>39082</v>
      </c>
      <c r="E400" s="2">
        <v>-1.04</v>
      </c>
      <c r="F400" s="2">
        <v>0.45</v>
      </c>
      <c r="G400" s="2">
        <v>-1.1200000000000001</v>
      </c>
      <c r="H400" s="2">
        <v>53.91</v>
      </c>
      <c r="I400" s="2">
        <v>46.77</v>
      </c>
      <c r="J400" s="2">
        <v>50.23</v>
      </c>
      <c r="K400" s="2">
        <v>22</v>
      </c>
      <c r="L400" s="2">
        <v>57.21</v>
      </c>
      <c r="M400" s="2">
        <v>22.89</v>
      </c>
      <c r="N400" s="2">
        <v>18.63</v>
      </c>
      <c r="O400" s="2">
        <v>13.18</v>
      </c>
      <c r="P400" s="2">
        <v>22.89</v>
      </c>
      <c r="Q400" s="2">
        <v>18.63</v>
      </c>
      <c r="R400" s="2">
        <v>13.18</v>
      </c>
      <c r="S400" s="4">
        <f>VLOOKUP([1]Initial_Data8!C400,[1]Ratings_Numbers!$A$1:$B$21,2,FALSE)</f>
        <v>9</v>
      </c>
      <c r="T400" s="4">
        <f t="shared" si="3"/>
        <v>0</v>
      </c>
      <c r="U400" s="3">
        <v>18979.557400000002</v>
      </c>
      <c r="V400" s="3" t="s">
        <v>104</v>
      </c>
      <c r="W400" s="4"/>
      <c r="X400" s="4"/>
      <c r="Y400" s="4"/>
      <c r="Z400" s="4"/>
    </row>
    <row r="401" spans="1:26" ht="46.5" customHeight="1" thickBot="1" x14ac:dyDescent="0.4">
      <c r="A401" s="5" t="s">
        <v>139</v>
      </c>
      <c r="B401" s="5" t="s">
        <v>77</v>
      </c>
      <c r="C401" s="5" t="s">
        <v>35</v>
      </c>
      <c r="D401" s="2">
        <v>39172</v>
      </c>
      <c r="E401" s="2">
        <v>-0.91</v>
      </c>
      <c r="F401" s="2">
        <v>0.44</v>
      </c>
      <c r="G401" s="2">
        <v>-0.98</v>
      </c>
      <c r="H401" s="2">
        <v>28.91</v>
      </c>
      <c r="I401" s="2">
        <v>22.23</v>
      </c>
      <c r="J401" s="2">
        <v>26</v>
      </c>
      <c r="K401" s="2">
        <v>22</v>
      </c>
      <c r="L401" s="2">
        <v>61.95</v>
      </c>
      <c r="M401" s="2">
        <v>21.32</v>
      </c>
      <c r="N401" s="2">
        <v>17.559999999999999</v>
      </c>
      <c r="O401" s="2">
        <v>13.31</v>
      </c>
      <c r="P401" s="2">
        <v>21.43</v>
      </c>
      <c r="Q401" s="2">
        <v>17.64</v>
      </c>
      <c r="R401" s="2">
        <v>13.37</v>
      </c>
      <c r="S401" s="4">
        <f>VLOOKUP([1]Initial_Data8!C401,[1]Ratings_Numbers!$A$1:$B$21,2,FALSE)</f>
        <v>9</v>
      </c>
      <c r="T401" s="4">
        <f t="shared" si="3"/>
        <v>0</v>
      </c>
      <c r="U401" s="3">
        <v>17248.681499999999</v>
      </c>
      <c r="V401" s="3" t="s">
        <v>104</v>
      </c>
      <c r="W401" s="4"/>
      <c r="X401" s="4"/>
      <c r="Y401" s="4"/>
      <c r="Z401" s="4"/>
    </row>
    <row r="402" spans="1:26" ht="46.5" customHeight="1" thickBot="1" x14ac:dyDescent="0.4">
      <c r="A402" s="5" t="s">
        <v>139</v>
      </c>
      <c r="B402" s="5" t="s">
        <v>78</v>
      </c>
      <c r="C402" s="5" t="s">
        <v>35</v>
      </c>
      <c r="D402" s="2">
        <v>39263</v>
      </c>
      <c r="E402" s="2">
        <v>-0.81</v>
      </c>
      <c r="F402" s="2">
        <v>0.43</v>
      </c>
      <c r="G402" s="2">
        <v>-0.88</v>
      </c>
      <c r="H402" s="2">
        <v>36.43</v>
      </c>
      <c r="I402" s="2">
        <v>29.24</v>
      </c>
      <c r="J402" s="2">
        <v>33.19</v>
      </c>
      <c r="K402" s="2">
        <v>21</v>
      </c>
      <c r="L402" s="2">
        <v>61.14</v>
      </c>
      <c r="M402" s="2">
        <v>20.9</v>
      </c>
      <c r="N402" s="2">
        <v>17.27</v>
      </c>
      <c r="O402" s="2">
        <v>12.89</v>
      </c>
      <c r="P402" s="2">
        <v>21</v>
      </c>
      <c r="Q402" s="2">
        <v>17.36</v>
      </c>
      <c r="R402" s="2">
        <v>12.96</v>
      </c>
      <c r="S402" s="4">
        <f>VLOOKUP([1]Initial_Data8!C402,[1]Ratings_Numbers!$A$1:$B$21,2,FALSE)</f>
        <v>9</v>
      </c>
      <c r="T402" s="4">
        <f t="shared" si="3"/>
        <v>0</v>
      </c>
      <c r="U402" s="3">
        <v>18988.646199999999</v>
      </c>
      <c r="V402" s="3" t="s">
        <v>104</v>
      </c>
      <c r="W402" s="4"/>
      <c r="X402" s="4"/>
      <c r="Y402" s="4"/>
      <c r="Z402" s="4"/>
    </row>
    <row r="403" spans="1:26" ht="46.5" customHeight="1" thickBot="1" x14ac:dyDescent="0.4">
      <c r="A403" s="5" t="s">
        <v>139</v>
      </c>
      <c r="B403" s="5" t="s">
        <v>79</v>
      </c>
      <c r="C403" s="5" t="s">
        <v>33</v>
      </c>
      <c r="D403" s="2">
        <v>39355</v>
      </c>
      <c r="E403" s="2">
        <v>-0.08</v>
      </c>
      <c r="F403" s="2">
        <v>0.48</v>
      </c>
      <c r="G403" s="2">
        <v>-0.08</v>
      </c>
      <c r="H403" s="2">
        <v>43.48</v>
      </c>
      <c r="I403" s="2">
        <v>36.9</v>
      </c>
      <c r="J403" s="2">
        <v>39.049999999999997</v>
      </c>
      <c r="K403" s="2">
        <v>21</v>
      </c>
      <c r="L403" s="2">
        <v>56.67</v>
      </c>
      <c r="M403" s="2">
        <v>18.77</v>
      </c>
      <c r="N403" s="2">
        <v>15.75</v>
      </c>
      <c r="O403" s="2">
        <v>10.75</v>
      </c>
      <c r="P403" s="2">
        <v>19.16</v>
      </c>
      <c r="Q403" s="2">
        <v>16.079999999999998</v>
      </c>
      <c r="R403" s="2">
        <v>10.97</v>
      </c>
      <c r="S403" s="4">
        <f>VLOOKUP([1]Initial_Data8!C403,[1]Ratings_Numbers!$A$1:$B$21,2,FALSE)</f>
        <v>8</v>
      </c>
      <c r="T403" s="4">
        <f t="shared" si="3"/>
        <v>-1</v>
      </c>
      <c r="U403" s="3">
        <v>21362.206099999999</v>
      </c>
      <c r="V403" s="3" t="s">
        <v>104</v>
      </c>
      <c r="W403" s="4"/>
      <c r="X403" s="4"/>
      <c r="Y403" s="4"/>
      <c r="Z403" s="4"/>
    </row>
    <row r="404" spans="1:26" ht="46.5" customHeight="1" thickBot="1" x14ac:dyDescent="0.4">
      <c r="A404" s="5" t="s">
        <v>139</v>
      </c>
      <c r="B404" s="5" t="s">
        <v>105</v>
      </c>
      <c r="C404" s="5" t="s">
        <v>33</v>
      </c>
      <c r="D404" s="2">
        <v>39447</v>
      </c>
      <c r="E404" s="2">
        <v>0.04</v>
      </c>
      <c r="F404" s="2">
        <v>0.61</v>
      </c>
      <c r="G404" s="2">
        <v>0.05</v>
      </c>
      <c r="H404" s="2">
        <v>24.33</v>
      </c>
      <c r="I404" s="2">
        <v>16.57</v>
      </c>
      <c r="J404" s="2">
        <v>19.190000000000001</v>
      </c>
      <c r="K404" s="2">
        <v>21</v>
      </c>
      <c r="L404" s="2">
        <v>56.87</v>
      </c>
      <c r="M404" s="2">
        <v>19.100000000000001</v>
      </c>
      <c r="N404" s="2">
        <v>15.98</v>
      </c>
      <c r="O404" s="2">
        <v>10.99</v>
      </c>
      <c r="P404" s="2">
        <v>19.5</v>
      </c>
      <c r="Q404" s="2">
        <v>16.32</v>
      </c>
      <c r="R404" s="2">
        <v>11.22</v>
      </c>
      <c r="S404" s="4">
        <f>VLOOKUP([1]Initial_Data8!C404,[1]Ratings_Numbers!$A$1:$B$21,2,FALSE)</f>
        <v>8</v>
      </c>
      <c r="T404" s="4">
        <f t="shared" si="3"/>
        <v>0</v>
      </c>
      <c r="U404" s="3">
        <v>15743.3421</v>
      </c>
      <c r="V404" s="3" t="s">
        <v>104</v>
      </c>
      <c r="W404" s="4"/>
      <c r="X404" s="4"/>
      <c r="Y404" s="4"/>
      <c r="Z404" s="4"/>
    </row>
    <row r="405" spans="1:26" ht="46.5" customHeight="1" thickBot="1" x14ac:dyDescent="0.4">
      <c r="A405" s="5" t="s">
        <v>139</v>
      </c>
      <c r="B405" s="5" t="s">
        <v>106</v>
      </c>
      <c r="C405" s="5" t="s">
        <v>33</v>
      </c>
      <c r="D405" s="2">
        <v>39538</v>
      </c>
      <c r="E405" s="2">
        <v>0.17</v>
      </c>
      <c r="F405" s="2">
        <v>0.63</v>
      </c>
      <c r="G405" s="2">
        <v>0.2</v>
      </c>
      <c r="H405" s="2">
        <v>32.950000000000003</v>
      </c>
      <c r="I405" s="2">
        <v>23</v>
      </c>
      <c r="J405" s="2">
        <v>27.7</v>
      </c>
      <c r="K405" s="2">
        <v>20</v>
      </c>
      <c r="L405" s="2">
        <v>59.13</v>
      </c>
      <c r="M405" s="2">
        <v>18.399999999999999</v>
      </c>
      <c r="N405" s="2">
        <v>15.49</v>
      </c>
      <c r="O405" s="2">
        <v>11.02</v>
      </c>
      <c r="P405" s="2">
        <v>18.79</v>
      </c>
      <c r="Q405" s="2">
        <v>15.82</v>
      </c>
      <c r="R405" s="2">
        <v>11.25</v>
      </c>
      <c r="S405" s="4">
        <f>VLOOKUP([1]Initial_Data8!C405,[1]Ratings_Numbers!$A$1:$B$21,2,FALSE)</f>
        <v>8</v>
      </c>
      <c r="T405" s="4">
        <f t="shared" si="3"/>
        <v>0</v>
      </c>
      <c r="U405" s="3">
        <v>18666.867300000002</v>
      </c>
      <c r="V405" s="3" t="s">
        <v>104</v>
      </c>
      <c r="W405" s="4"/>
      <c r="X405" s="4"/>
      <c r="Y405" s="4"/>
      <c r="Z405" s="4"/>
    </row>
    <row r="406" spans="1:26" ht="46.5" customHeight="1" thickBot="1" x14ac:dyDescent="0.4">
      <c r="A406" s="5" t="s">
        <v>139</v>
      </c>
      <c r="B406" s="5" t="s">
        <v>107</v>
      </c>
      <c r="C406" s="5" t="s">
        <v>33</v>
      </c>
      <c r="D406" s="2">
        <v>39629</v>
      </c>
      <c r="E406" s="2">
        <v>0.13</v>
      </c>
      <c r="F406" s="2">
        <v>0.6</v>
      </c>
      <c r="G406" s="2">
        <v>0.15</v>
      </c>
      <c r="H406" s="2">
        <v>52.24</v>
      </c>
      <c r="I406" s="2">
        <v>32.1</v>
      </c>
      <c r="J406" s="2">
        <v>46.71</v>
      </c>
      <c r="K406" s="2">
        <v>17</v>
      </c>
      <c r="L406" s="2">
        <v>59.46</v>
      </c>
      <c r="M406" s="2">
        <v>17.72</v>
      </c>
      <c r="N406" s="2">
        <v>15</v>
      </c>
      <c r="O406" s="2">
        <v>10.63</v>
      </c>
      <c r="P406" s="2">
        <v>18.09</v>
      </c>
      <c r="Q406" s="2">
        <v>15.32</v>
      </c>
      <c r="R406" s="2">
        <v>10.86</v>
      </c>
      <c r="S406" s="4">
        <f>VLOOKUP([1]Initial_Data8!C406,[1]Ratings_Numbers!$A$1:$B$21,2,FALSE)</f>
        <v>8</v>
      </c>
      <c r="T406" s="4">
        <f t="shared" si="3"/>
        <v>0</v>
      </c>
      <c r="U406" s="3">
        <v>21803.636600000002</v>
      </c>
      <c r="V406" s="3" t="s">
        <v>104</v>
      </c>
      <c r="W406" s="4"/>
      <c r="X406" s="4"/>
      <c r="Y406" s="4"/>
      <c r="Z406" s="4"/>
    </row>
    <row r="407" spans="1:26" ht="46.5" customHeight="1" thickBot="1" x14ac:dyDescent="0.4">
      <c r="A407" s="5" t="s">
        <v>139</v>
      </c>
      <c r="B407" s="5" t="s">
        <v>108</v>
      </c>
      <c r="C407" s="5" t="s">
        <v>33</v>
      </c>
      <c r="D407" s="2">
        <v>39721</v>
      </c>
      <c r="E407" s="2">
        <v>0.1</v>
      </c>
      <c r="F407" s="2">
        <v>0.65</v>
      </c>
      <c r="G407" s="2">
        <v>0.12</v>
      </c>
      <c r="H407" s="2">
        <v>43.12</v>
      </c>
      <c r="I407" s="2">
        <v>15.57</v>
      </c>
      <c r="J407" s="2">
        <v>36.119999999999997</v>
      </c>
      <c r="K407" s="2">
        <v>17</v>
      </c>
      <c r="L407" s="2">
        <v>59.84</v>
      </c>
      <c r="M407" s="2">
        <v>16.79</v>
      </c>
      <c r="N407" s="2">
        <v>14.38</v>
      </c>
      <c r="O407" s="2">
        <v>10.130000000000001</v>
      </c>
      <c r="P407" s="2">
        <v>16.79</v>
      </c>
      <c r="Q407" s="2">
        <v>14.38</v>
      </c>
      <c r="R407" s="2">
        <v>10.130000000000001</v>
      </c>
      <c r="S407" s="4">
        <f>VLOOKUP([1]Initial_Data8!C407,[1]Ratings_Numbers!$A$1:$B$21,2,FALSE)</f>
        <v>8</v>
      </c>
      <c r="T407" s="4">
        <f t="shared" si="3"/>
        <v>0</v>
      </c>
      <c r="U407" s="3">
        <v>13631.266799999999</v>
      </c>
      <c r="V407" s="3" t="s">
        <v>104</v>
      </c>
      <c r="W407" s="4"/>
      <c r="X407" s="4"/>
      <c r="Y407" s="4"/>
      <c r="Z407" s="4"/>
    </row>
    <row r="408" spans="1:26" ht="46.5" customHeight="1" thickBot="1" x14ac:dyDescent="0.4">
      <c r="A408" s="5" t="s">
        <v>139</v>
      </c>
      <c r="B408" s="5" t="s">
        <v>80</v>
      </c>
      <c r="C408" s="5" t="s">
        <v>37</v>
      </c>
      <c r="D408" s="2">
        <v>39813</v>
      </c>
      <c r="E408" s="2">
        <v>4.67</v>
      </c>
      <c r="F408" s="2">
        <v>6.12</v>
      </c>
      <c r="G408" s="2">
        <v>5.72</v>
      </c>
      <c r="H408" s="2">
        <v>2.27</v>
      </c>
      <c r="I408" s="2">
        <v>0.63</v>
      </c>
      <c r="J408" s="2">
        <v>1.0900000000000001</v>
      </c>
      <c r="K408" s="2">
        <v>128</v>
      </c>
      <c r="L408" s="2">
        <v>34.57</v>
      </c>
      <c r="M408" s="2">
        <v>46.36</v>
      </c>
      <c r="N408" s="2">
        <v>21.37</v>
      </c>
      <c r="O408" s="2">
        <v>16.18</v>
      </c>
      <c r="P408" s="2">
        <v>116.99</v>
      </c>
      <c r="Q408" s="2">
        <v>53.92</v>
      </c>
      <c r="R408" s="2">
        <v>40.83</v>
      </c>
      <c r="S408" s="4">
        <f>VLOOKUP([1]Initial_Data8!C408,[1]Ratings_Numbers!$A$1:$B$21,2,FALSE)</f>
        <v>11</v>
      </c>
      <c r="T408" s="4">
        <f t="shared" si="3"/>
        <v>3</v>
      </c>
      <c r="U408" s="3">
        <v>2942.5288999999998</v>
      </c>
      <c r="V408" s="3" t="s">
        <v>104</v>
      </c>
      <c r="W408" s="4"/>
      <c r="X408" s="4"/>
      <c r="Y408" s="4"/>
      <c r="Z408" s="4"/>
    </row>
    <row r="409" spans="1:26" ht="46.5" customHeight="1" thickBot="1" x14ac:dyDescent="0.4">
      <c r="A409" s="5" t="s">
        <v>139</v>
      </c>
      <c r="B409" s="5" t="s">
        <v>81</v>
      </c>
      <c r="C409" s="5" t="s">
        <v>41</v>
      </c>
      <c r="D409" s="2">
        <v>39903</v>
      </c>
      <c r="E409" s="2">
        <v>4.29</v>
      </c>
      <c r="F409" s="2">
        <v>6.24</v>
      </c>
      <c r="G409" s="2">
        <v>5.41</v>
      </c>
      <c r="H409" s="2">
        <v>7.93</v>
      </c>
      <c r="I409" s="2">
        <v>6.23</v>
      </c>
      <c r="J409" s="2">
        <v>5.97</v>
      </c>
      <c r="K409" s="2">
        <v>97</v>
      </c>
      <c r="L409" s="2">
        <v>35.229999999999997</v>
      </c>
      <c r="M409" s="2">
        <v>42.66</v>
      </c>
      <c r="N409" s="2">
        <v>19.68</v>
      </c>
      <c r="O409" s="2">
        <v>15.17</v>
      </c>
      <c r="P409" s="2">
        <v>116.8</v>
      </c>
      <c r="Q409" s="2">
        <v>53.88</v>
      </c>
      <c r="R409" s="2">
        <v>41.53</v>
      </c>
      <c r="S409" s="4">
        <f>VLOOKUP([1]Initial_Data8!C409,[1]Ratings_Numbers!$A$1:$B$21,2,FALSE)</f>
        <v>13</v>
      </c>
      <c r="T409" s="4">
        <f t="shared" si="3"/>
        <v>2</v>
      </c>
      <c r="U409" s="3">
        <v>3432.645</v>
      </c>
      <c r="V409" s="3" t="s">
        <v>104</v>
      </c>
      <c r="W409" s="4"/>
      <c r="X409" s="4"/>
      <c r="Y409" s="4"/>
      <c r="Z409" s="4"/>
    </row>
    <row r="410" spans="1:26" ht="46.5" customHeight="1" thickBot="1" x14ac:dyDescent="0.4">
      <c r="A410" s="5" t="s">
        <v>139</v>
      </c>
      <c r="B410" s="5" t="s">
        <v>82</v>
      </c>
      <c r="C410" s="5" t="s">
        <v>41</v>
      </c>
      <c r="D410" s="2">
        <v>39994</v>
      </c>
      <c r="E410" s="2">
        <v>4.07</v>
      </c>
      <c r="F410" s="2">
        <v>5.89</v>
      </c>
      <c r="G410" s="2">
        <v>5.49</v>
      </c>
      <c r="H410" s="2">
        <v>4.53</v>
      </c>
      <c r="I410" s="2">
        <v>3.47</v>
      </c>
      <c r="J410" s="2">
        <v>3.34</v>
      </c>
      <c r="K410" s="2">
        <v>172</v>
      </c>
      <c r="L410" s="2">
        <v>38.840000000000003</v>
      </c>
      <c r="M410" s="2">
        <v>88.51</v>
      </c>
      <c r="N410" s="2">
        <v>45.39</v>
      </c>
      <c r="O410" s="2">
        <v>34.65</v>
      </c>
      <c r="P410" s="2">
        <v>95.02</v>
      </c>
      <c r="Q410" s="2">
        <v>48.72</v>
      </c>
      <c r="R410" s="2">
        <v>37.19</v>
      </c>
      <c r="S410" s="4">
        <f>VLOOKUP([1]Initial_Data8!C410,[1]Ratings_Numbers!$A$1:$B$21,2,FALSE)</f>
        <v>13</v>
      </c>
      <c r="T410" s="4">
        <f t="shared" si="3"/>
        <v>0</v>
      </c>
      <c r="U410" s="3">
        <v>9035.7049999999999</v>
      </c>
      <c r="V410" s="3" t="s">
        <v>104</v>
      </c>
      <c r="W410" s="4"/>
      <c r="X410" s="4"/>
      <c r="Y410" s="4"/>
      <c r="Z410" s="4"/>
    </row>
    <row r="411" spans="1:26" ht="46.5" customHeight="1" thickBot="1" x14ac:dyDescent="0.4">
      <c r="A411" s="5" t="s">
        <v>139</v>
      </c>
      <c r="B411" s="5" t="s">
        <v>83</v>
      </c>
      <c r="C411" s="5" t="s">
        <v>39</v>
      </c>
      <c r="D411" s="2">
        <v>40086</v>
      </c>
      <c r="E411" s="2">
        <v>2.71</v>
      </c>
      <c r="F411" s="2">
        <v>4.43</v>
      </c>
      <c r="G411" s="2">
        <v>3.87</v>
      </c>
      <c r="H411" s="2">
        <v>5.46</v>
      </c>
      <c r="I411" s="2">
        <v>4.4000000000000004</v>
      </c>
      <c r="J411" s="2">
        <v>3.79</v>
      </c>
      <c r="K411" s="2">
        <v>164</v>
      </c>
      <c r="L411" s="2">
        <v>46.94</v>
      </c>
      <c r="M411" s="2">
        <v>54.04</v>
      </c>
      <c r="N411" s="2">
        <v>33.74</v>
      </c>
      <c r="O411" s="2">
        <v>25.51</v>
      </c>
      <c r="P411" s="2">
        <v>60.14</v>
      </c>
      <c r="Q411" s="2">
        <v>37.56</v>
      </c>
      <c r="R411" s="2">
        <v>28.39</v>
      </c>
      <c r="S411" s="4">
        <f>VLOOKUP([1]Initial_Data8!C411,[1]Ratings_Numbers!$A$1:$B$21,2,FALSE)</f>
        <v>12</v>
      </c>
      <c r="T411" s="4">
        <f t="shared" si="3"/>
        <v>-1</v>
      </c>
      <c r="U411" s="3">
        <v>17366.650000000001</v>
      </c>
      <c r="V411" s="3" t="s">
        <v>104</v>
      </c>
      <c r="W411" s="4"/>
      <c r="X411" s="4"/>
      <c r="Y411" s="4"/>
      <c r="Z411" s="4"/>
    </row>
    <row r="412" spans="1:26" ht="46.5" customHeight="1" thickBot="1" x14ac:dyDescent="0.4">
      <c r="A412" s="5" t="s">
        <v>139</v>
      </c>
      <c r="B412" s="5" t="s">
        <v>84</v>
      </c>
      <c r="C412" s="5" t="s">
        <v>39</v>
      </c>
      <c r="D412" s="2">
        <v>40178</v>
      </c>
      <c r="E412" s="2">
        <v>1.96</v>
      </c>
      <c r="F412" s="2">
        <v>3.24</v>
      </c>
      <c r="G412" s="2">
        <v>2.7</v>
      </c>
      <c r="H412" s="2">
        <v>4.5599999999999996</v>
      </c>
      <c r="I412" s="2">
        <v>3.54</v>
      </c>
      <c r="J412" s="2">
        <v>3.33</v>
      </c>
      <c r="K412" s="2">
        <v>209</v>
      </c>
      <c r="L412" s="2">
        <v>48.5</v>
      </c>
      <c r="M412" s="2">
        <v>47.17</v>
      </c>
      <c r="N412" s="2">
        <v>30.46</v>
      </c>
      <c r="O412" s="2">
        <v>23.04</v>
      </c>
      <c r="P412" s="2">
        <v>54.86</v>
      </c>
      <c r="Q412" s="2">
        <v>35.42</v>
      </c>
      <c r="R412" s="2">
        <v>26.79</v>
      </c>
      <c r="S412" s="4">
        <f>VLOOKUP([1]Initial_Data8!C412,[1]Ratings_Numbers!$A$1:$B$21,2,FALSE)</f>
        <v>12</v>
      </c>
      <c r="T412" s="4">
        <f t="shared" si="3"/>
        <v>0</v>
      </c>
      <c r="U412" s="3">
        <v>21690.662</v>
      </c>
      <c r="V412" s="3" t="s">
        <v>104</v>
      </c>
      <c r="W412" s="4"/>
      <c r="X412" s="4"/>
      <c r="Y412" s="4"/>
      <c r="Z412" s="4"/>
    </row>
    <row r="413" spans="1:26" ht="46.5" customHeight="1" thickBot="1" x14ac:dyDescent="0.4">
      <c r="A413" s="5" t="s">
        <v>139</v>
      </c>
      <c r="B413" s="5" t="s">
        <v>85</v>
      </c>
      <c r="C413" s="5" t="s">
        <v>37</v>
      </c>
      <c r="D413" s="2">
        <v>40268</v>
      </c>
      <c r="E413" s="2">
        <v>1.22</v>
      </c>
      <c r="F413" s="2">
        <v>1.84</v>
      </c>
      <c r="G413" s="2">
        <v>1.6</v>
      </c>
      <c r="H413" s="2">
        <v>9.56</v>
      </c>
      <c r="I413" s="2">
        <v>8.61</v>
      </c>
      <c r="J413" s="2">
        <v>8.06</v>
      </c>
      <c r="K413" s="2">
        <v>155</v>
      </c>
      <c r="L413" s="2">
        <v>54.11</v>
      </c>
      <c r="M413" s="2">
        <v>36.26</v>
      </c>
      <c r="N413" s="2">
        <v>26.38</v>
      </c>
      <c r="O413" s="2">
        <v>19.75</v>
      </c>
      <c r="P413" s="2">
        <v>37.44</v>
      </c>
      <c r="Q413" s="2">
        <v>27.24</v>
      </c>
      <c r="R413" s="2">
        <v>20.39</v>
      </c>
      <c r="S413" s="4">
        <f>VLOOKUP([1]Initial_Data8!C413,[1]Ratings_Numbers!$A$1:$B$21,2,FALSE)</f>
        <v>11</v>
      </c>
      <c r="T413" s="4">
        <f t="shared" si="3"/>
        <v>-1</v>
      </c>
      <c r="U413" s="3">
        <v>26080.95</v>
      </c>
      <c r="V413" s="3" t="s">
        <v>104</v>
      </c>
      <c r="W413" s="4"/>
      <c r="X413" s="4"/>
      <c r="Y413" s="4"/>
      <c r="Z413" s="4"/>
    </row>
    <row r="414" spans="1:26" ht="46.5" customHeight="1" thickBot="1" x14ac:dyDescent="0.4">
      <c r="A414" s="5" t="s">
        <v>139</v>
      </c>
      <c r="B414" s="5" t="s">
        <v>109</v>
      </c>
      <c r="C414" s="5" t="s">
        <v>36</v>
      </c>
      <c r="D414" s="2">
        <v>40359</v>
      </c>
      <c r="E414" s="2">
        <v>1.1399999999999999</v>
      </c>
      <c r="F414" s="2">
        <v>1.72</v>
      </c>
      <c r="G414" s="2">
        <v>1.49</v>
      </c>
      <c r="H414" s="2">
        <v>7.07</v>
      </c>
      <c r="I414" s="2">
        <v>5.86</v>
      </c>
      <c r="J414" s="2">
        <v>5.33</v>
      </c>
      <c r="K414" s="2">
        <v>137</v>
      </c>
      <c r="L414" s="2">
        <v>54.32</v>
      </c>
      <c r="M414" s="2">
        <v>35.96</v>
      </c>
      <c r="N414" s="2">
        <v>26.37</v>
      </c>
      <c r="O414" s="2">
        <v>19.66</v>
      </c>
      <c r="P414" s="2">
        <v>36.35</v>
      </c>
      <c r="Q414" s="2">
        <v>26.66</v>
      </c>
      <c r="R414" s="2">
        <v>19.87</v>
      </c>
      <c r="S414" s="4">
        <f>VLOOKUP([1]Initial_Data8!C414,[1]Ratings_Numbers!$A$1:$B$21,2,FALSE)</f>
        <v>10</v>
      </c>
      <c r="T414" s="4">
        <f t="shared" si="3"/>
        <v>-1</v>
      </c>
      <c r="U414" s="3">
        <v>18557.46</v>
      </c>
      <c r="V414" s="3" t="s">
        <v>104</v>
      </c>
      <c r="W414" s="4"/>
      <c r="X414" s="4"/>
      <c r="Y414" s="4"/>
      <c r="Z414" s="4"/>
    </row>
    <row r="415" spans="1:26" ht="46.5" customHeight="1" thickBot="1" x14ac:dyDescent="0.4">
      <c r="A415" s="5" t="s">
        <v>139</v>
      </c>
      <c r="B415" s="5" t="s">
        <v>110</v>
      </c>
      <c r="C415" s="5" t="s">
        <v>36</v>
      </c>
      <c r="D415" s="2">
        <v>40451</v>
      </c>
      <c r="E415" s="2">
        <v>1.05</v>
      </c>
      <c r="F415" s="2">
        <v>1.65</v>
      </c>
      <c r="G415" s="2">
        <v>1.33</v>
      </c>
      <c r="H415" s="2">
        <v>8.61</v>
      </c>
      <c r="I415" s="2">
        <v>7.08</v>
      </c>
      <c r="J415" s="2">
        <v>6.95</v>
      </c>
      <c r="K415" s="2">
        <v>132</v>
      </c>
      <c r="L415" s="2">
        <v>53.8</v>
      </c>
      <c r="M415" s="2">
        <v>35.270000000000003</v>
      </c>
      <c r="N415" s="2">
        <v>25.69</v>
      </c>
      <c r="O415" s="2">
        <v>19.11</v>
      </c>
      <c r="P415" s="2">
        <v>37.299999999999997</v>
      </c>
      <c r="Q415" s="2">
        <v>27.17</v>
      </c>
      <c r="R415" s="2">
        <v>20.21</v>
      </c>
      <c r="S415" s="4">
        <f>VLOOKUP([1]Initial_Data8!C415,[1]Ratings_Numbers!$A$1:$B$21,2,FALSE)</f>
        <v>10</v>
      </c>
      <c r="T415" s="4">
        <f t="shared" si="3"/>
        <v>0</v>
      </c>
      <c r="U415" s="3">
        <v>24951.871999999999</v>
      </c>
      <c r="V415" s="3" t="s">
        <v>104</v>
      </c>
      <c r="W415" s="4"/>
      <c r="X415" s="4"/>
      <c r="Y415" s="4"/>
      <c r="Z415" s="4"/>
    </row>
    <row r="416" spans="1:26" ht="46.5" customHeight="1" thickBot="1" x14ac:dyDescent="0.4">
      <c r="A416" s="5" t="s">
        <v>139</v>
      </c>
      <c r="B416" s="5" t="s">
        <v>111</v>
      </c>
      <c r="C416" s="5" t="s">
        <v>35</v>
      </c>
      <c r="D416" s="2">
        <v>40543</v>
      </c>
      <c r="E416" s="2">
        <v>0.85</v>
      </c>
      <c r="F416" s="2">
        <v>1.25</v>
      </c>
      <c r="G416" s="2">
        <v>1.04</v>
      </c>
      <c r="H416" s="2">
        <v>11.3</v>
      </c>
      <c r="I416" s="2">
        <v>8.01</v>
      </c>
      <c r="J416" s="2">
        <v>9.31</v>
      </c>
      <c r="K416" s="2">
        <v>113</v>
      </c>
      <c r="L416" s="2">
        <v>54.29</v>
      </c>
      <c r="M416" s="2">
        <v>30.72</v>
      </c>
      <c r="N416" s="2">
        <v>23.43</v>
      </c>
      <c r="O416" s="2">
        <v>16.809999999999999</v>
      </c>
      <c r="P416" s="2">
        <v>31.13</v>
      </c>
      <c r="Q416" s="2">
        <v>23.74</v>
      </c>
      <c r="R416" s="2">
        <v>17.03</v>
      </c>
      <c r="S416" s="4">
        <f>VLOOKUP([1]Initial_Data8!C416,[1]Ratings_Numbers!$A$1:$B$21,2,FALSE)</f>
        <v>9</v>
      </c>
      <c r="T416" s="4">
        <f t="shared" si="3"/>
        <v>-1</v>
      </c>
      <c r="U416" s="3">
        <v>36493.173999999999</v>
      </c>
      <c r="V416" s="3" t="s">
        <v>104</v>
      </c>
      <c r="W416" s="4"/>
      <c r="X416" s="4"/>
      <c r="Y416" s="4"/>
      <c r="Z416" s="4"/>
    </row>
    <row r="417" spans="1:26" ht="46.5" customHeight="1" thickBot="1" x14ac:dyDescent="0.4">
      <c r="A417" s="5" t="s">
        <v>139</v>
      </c>
      <c r="B417" s="5" t="s">
        <v>112</v>
      </c>
      <c r="C417" s="5" t="s">
        <v>35</v>
      </c>
      <c r="D417" s="2">
        <v>40633</v>
      </c>
      <c r="E417" s="2">
        <v>0.83</v>
      </c>
      <c r="F417" s="2">
        <v>1.34</v>
      </c>
      <c r="G417" s="2">
        <v>1.04</v>
      </c>
      <c r="H417" s="2">
        <v>11.39</v>
      </c>
      <c r="I417" s="2">
        <v>8.4700000000000006</v>
      </c>
      <c r="J417" s="2">
        <v>9.0399999999999991</v>
      </c>
      <c r="K417" s="2">
        <v>92</v>
      </c>
      <c r="L417" s="2">
        <v>55.68</v>
      </c>
      <c r="M417" s="2">
        <v>28.9</v>
      </c>
      <c r="N417" s="2">
        <v>22.42</v>
      </c>
      <c r="O417" s="2">
        <v>16.22</v>
      </c>
      <c r="P417" s="2">
        <v>28.9</v>
      </c>
      <c r="Q417" s="2">
        <v>22.42</v>
      </c>
      <c r="R417" s="2">
        <v>16.22</v>
      </c>
      <c r="S417" s="4">
        <f>VLOOKUP([1]Initial_Data8!C417,[1]Ratings_Numbers!$A$1:$B$21,2,FALSE)</f>
        <v>9</v>
      </c>
      <c r="T417" s="4">
        <f t="shared" si="3"/>
        <v>0</v>
      </c>
      <c r="U417" s="3">
        <v>30361.212</v>
      </c>
      <c r="V417" s="3" t="s">
        <v>104</v>
      </c>
      <c r="W417" s="4"/>
      <c r="X417" s="4"/>
      <c r="Y417" s="4"/>
      <c r="Z417" s="4"/>
    </row>
    <row r="418" spans="1:26" ht="46.5" customHeight="1" thickBot="1" x14ac:dyDescent="0.4">
      <c r="A418" s="5" t="s">
        <v>139</v>
      </c>
      <c r="B418" s="5" t="s">
        <v>86</v>
      </c>
      <c r="C418" s="5" t="s">
        <v>35</v>
      </c>
      <c r="D418" s="2">
        <v>40724</v>
      </c>
      <c r="E418" s="2">
        <v>0.7</v>
      </c>
      <c r="F418" s="2">
        <v>1.18</v>
      </c>
      <c r="G418" s="2">
        <v>0.85</v>
      </c>
      <c r="H418" s="2">
        <v>15.77</v>
      </c>
      <c r="I418" s="2">
        <v>12.19</v>
      </c>
      <c r="J418" s="2">
        <v>13.3</v>
      </c>
      <c r="K418" s="2">
        <v>93</v>
      </c>
      <c r="L418" s="2">
        <v>55.97</v>
      </c>
      <c r="M418" s="2">
        <v>27.88</v>
      </c>
      <c r="N418" s="2">
        <v>21.74</v>
      </c>
      <c r="O418" s="2">
        <v>15.74</v>
      </c>
      <c r="P418" s="2">
        <v>28.25</v>
      </c>
      <c r="Q418" s="2">
        <v>22.03</v>
      </c>
      <c r="R418" s="2">
        <v>15.95</v>
      </c>
      <c r="S418" s="4">
        <f>VLOOKUP([1]Initial_Data8!C418,[1]Ratings_Numbers!$A$1:$B$21,2,FALSE)</f>
        <v>9</v>
      </c>
      <c r="T418" s="4">
        <f t="shared" si="3"/>
        <v>0</v>
      </c>
      <c r="U418" s="3">
        <v>28961.016</v>
      </c>
      <c r="V418" s="3" t="s">
        <v>104</v>
      </c>
      <c r="W418" s="4"/>
      <c r="X418" s="4"/>
      <c r="Y418" s="4"/>
      <c r="Z418" s="4"/>
    </row>
    <row r="419" spans="1:26" ht="46.5" customHeight="1" thickBot="1" x14ac:dyDescent="0.4">
      <c r="A419" s="5" t="s">
        <v>139</v>
      </c>
      <c r="B419" s="5" t="s">
        <v>87</v>
      </c>
      <c r="C419" s="5" t="s">
        <v>35</v>
      </c>
      <c r="D419" s="2">
        <v>40816</v>
      </c>
      <c r="E419" s="2">
        <v>0.55000000000000004</v>
      </c>
      <c r="F419" s="2">
        <v>1.62</v>
      </c>
      <c r="G419" s="2">
        <v>0.67</v>
      </c>
      <c r="H419" s="2">
        <v>13.38</v>
      </c>
      <c r="I419" s="2">
        <v>9.94</v>
      </c>
      <c r="J419" s="2">
        <v>11.36</v>
      </c>
      <c r="K419" s="2">
        <v>120</v>
      </c>
      <c r="L419" s="2">
        <v>52.14</v>
      </c>
      <c r="M419" s="2">
        <v>38.85</v>
      </c>
      <c r="N419" s="2">
        <v>27.57</v>
      </c>
      <c r="O419" s="2">
        <v>20.45</v>
      </c>
      <c r="P419" s="2">
        <v>40.93</v>
      </c>
      <c r="Q419" s="2">
        <v>29.04</v>
      </c>
      <c r="R419" s="2">
        <v>21.54</v>
      </c>
      <c r="S419" s="4">
        <f>VLOOKUP([1]Initial_Data8!C419,[1]Ratings_Numbers!$A$1:$B$21,2,FALSE)</f>
        <v>9</v>
      </c>
      <c r="T419" s="4">
        <f t="shared" si="3"/>
        <v>0</v>
      </c>
      <c r="U419" s="3">
        <v>18267.536</v>
      </c>
      <c r="V419" s="3" t="s">
        <v>104</v>
      </c>
      <c r="W419" s="4"/>
      <c r="X419" s="4"/>
      <c r="Y419" s="4"/>
      <c r="Z419" s="4"/>
    </row>
    <row r="420" spans="1:26" ht="46.5" customHeight="1" thickBot="1" x14ac:dyDescent="0.4">
      <c r="A420" s="5" t="s">
        <v>139</v>
      </c>
      <c r="B420" s="5" t="s">
        <v>88</v>
      </c>
      <c r="C420" s="5" t="s">
        <v>35</v>
      </c>
      <c r="D420" s="2">
        <v>40908</v>
      </c>
      <c r="E420" s="2">
        <v>0.49</v>
      </c>
      <c r="F420" s="2">
        <v>1.58</v>
      </c>
      <c r="G420" s="2">
        <v>0.59</v>
      </c>
      <c r="H420" s="2">
        <v>9.9700000000000006</v>
      </c>
      <c r="I420" s="2">
        <v>6.76</v>
      </c>
      <c r="J420" s="2">
        <v>8.19</v>
      </c>
      <c r="K420" s="2">
        <v>125</v>
      </c>
      <c r="L420" s="2">
        <v>51.79</v>
      </c>
      <c r="M420" s="2">
        <v>37.31</v>
      </c>
      <c r="N420" s="2">
        <v>26.78</v>
      </c>
      <c r="O420" s="2">
        <v>19.510000000000002</v>
      </c>
      <c r="P420" s="2">
        <v>39.32</v>
      </c>
      <c r="Q420" s="2">
        <v>28.22</v>
      </c>
      <c r="R420" s="2">
        <v>20.56</v>
      </c>
      <c r="S420" s="4">
        <f>VLOOKUP([1]Initial_Data8!C420,[1]Ratings_Numbers!$A$1:$B$21,2,FALSE)</f>
        <v>9</v>
      </c>
      <c r="T420" s="4">
        <f t="shared" si="3"/>
        <v>0</v>
      </c>
      <c r="U420" s="3">
        <v>21064.806</v>
      </c>
      <c r="V420" s="3" t="s">
        <v>104</v>
      </c>
      <c r="W420" s="4"/>
      <c r="X420" s="4"/>
      <c r="Y420" s="4"/>
      <c r="Z420" s="4"/>
    </row>
    <row r="421" spans="1:26" ht="46.5" customHeight="1" thickBot="1" x14ac:dyDescent="0.4">
      <c r="A421" s="5" t="s">
        <v>139</v>
      </c>
      <c r="B421" s="5" t="s">
        <v>89</v>
      </c>
      <c r="C421" s="5" t="s">
        <v>35</v>
      </c>
      <c r="D421" s="2">
        <v>40999</v>
      </c>
      <c r="E421" s="2">
        <v>0.56000000000000005</v>
      </c>
      <c r="F421" s="2">
        <v>1.48</v>
      </c>
      <c r="G421" s="2">
        <v>0.67</v>
      </c>
      <c r="H421" s="2">
        <v>10.54</v>
      </c>
      <c r="I421" s="2">
        <v>6.25</v>
      </c>
      <c r="J421" s="2">
        <v>8.75</v>
      </c>
      <c r="K421" s="2">
        <v>116</v>
      </c>
      <c r="L421" s="2">
        <v>52.95</v>
      </c>
      <c r="M421" s="2">
        <v>35.94</v>
      </c>
      <c r="N421" s="2">
        <v>26.07</v>
      </c>
      <c r="O421" s="2">
        <v>19.22</v>
      </c>
      <c r="P421" s="2">
        <v>37.83</v>
      </c>
      <c r="Q421" s="2">
        <v>27.45</v>
      </c>
      <c r="R421" s="2">
        <v>20.239999999999998</v>
      </c>
      <c r="S421" s="4">
        <f>VLOOKUP([1]Initial_Data8!C421,[1]Ratings_Numbers!$A$1:$B$21,2,FALSE)</f>
        <v>9</v>
      </c>
      <c r="T421" s="4">
        <f t="shared" si="3"/>
        <v>0</v>
      </c>
      <c r="U421" s="3">
        <v>20863.899000000001</v>
      </c>
      <c r="V421" s="3" t="s">
        <v>104</v>
      </c>
      <c r="W421" s="4"/>
      <c r="X421" s="4"/>
      <c r="Y421" s="4"/>
      <c r="Z421" s="4"/>
    </row>
    <row r="422" spans="1:26" ht="46.5" customHeight="1" thickBot="1" x14ac:dyDescent="0.4">
      <c r="A422" s="5" t="s">
        <v>139</v>
      </c>
      <c r="B422" s="5" t="s">
        <v>90</v>
      </c>
      <c r="C422" s="5" t="s">
        <v>35</v>
      </c>
      <c r="D422" s="2">
        <v>41090</v>
      </c>
      <c r="E422" s="2">
        <v>0.67</v>
      </c>
      <c r="F422" s="2">
        <v>1.71</v>
      </c>
      <c r="G422" s="2">
        <v>0.82</v>
      </c>
      <c r="H422" s="2">
        <v>9.49</v>
      </c>
      <c r="I422" s="2">
        <v>3.4</v>
      </c>
      <c r="J422" s="2">
        <v>6.94</v>
      </c>
      <c r="K422" s="2">
        <v>101</v>
      </c>
      <c r="L422" s="2">
        <v>52.25</v>
      </c>
      <c r="M422" s="2">
        <v>36.81</v>
      </c>
      <c r="N422" s="2">
        <v>26.54</v>
      </c>
      <c r="O422" s="2">
        <v>19.440000000000001</v>
      </c>
      <c r="P422" s="2">
        <v>38.700000000000003</v>
      </c>
      <c r="Q422" s="2">
        <v>27.9</v>
      </c>
      <c r="R422" s="2">
        <v>20.440000000000001</v>
      </c>
      <c r="S422" s="4">
        <f>VLOOKUP([1]Initial_Data8!C422,[1]Ratings_Numbers!$A$1:$B$21,2,FALSE)</f>
        <v>9</v>
      </c>
      <c r="T422" s="4">
        <f t="shared" si="3"/>
        <v>0</v>
      </c>
      <c r="U422" s="3">
        <v>18476.580000000002</v>
      </c>
      <c r="V422" s="3" t="s">
        <v>104</v>
      </c>
      <c r="W422" s="4"/>
      <c r="X422" s="4"/>
      <c r="Y422" s="4"/>
      <c r="Z422" s="4"/>
    </row>
    <row r="423" spans="1:26" ht="46.5" customHeight="1" thickBot="1" x14ac:dyDescent="0.4">
      <c r="A423" s="5" t="s">
        <v>139</v>
      </c>
      <c r="B423" s="5" t="s">
        <v>91</v>
      </c>
      <c r="C423" s="5" t="s">
        <v>35</v>
      </c>
      <c r="D423" s="2">
        <v>41182</v>
      </c>
      <c r="E423" s="2">
        <v>0.82</v>
      </c>
      <c r="F423" s="2">
        <v>2.14</v>
      </c>
      <c r="G423" s="2">
        <v>1.04</v>
      </c>
      <c r="H423" s="2">
        <v>10.81</v>
      </c>
      <c r="I423" s="2">
        <v>4.1399999999999997</v>
      </c>
      <c r="J423" s="2">
        <v>8.27</v>
      </c>
      <c r="K423" s="2">
        <v>98</v>
      </c>
      <c r="L423" s="2">
        <v>51.44</v>
      </c>
      <c r="M423" s="2">
        <v>41.77</v>
      </c>
      <c r="N423" s="2">
        <v>29.39</v>
      </c>
      <c r="O423" s="2">
        <v>21.7</v>
      </c>
      <c r="P423" s="2">
        <v>42.13</v>
      </c>
      <c r="Q423" s="2">
        <v>29.64</v>
      </c>
      <c r="R423" s="2">
        <v>21.88</v>
      </c>
      <c r="S423" s="4">
        <f>VLOOKUP([1]Initial_Data8!C423,[1]Ratings_Numbers!$A$1:$B$21,2,FALSE)</f>
        <v>9</v>
      </c>
      <c r="T423" s="4">
        <f t="shared" si="3"/>
        <v>0</v>
      </c>
      <c r="U423" s="3">
        <v>16999.86</v>
      </c>
      <c r="V423" s="3" t="s">
        <v>104</v>
      </c>
      <c r="W423" s="4"/>
      <c r="X423" s="4"/>
      <c r="Y423" s="4"/>
      <c r="Z423" s="4"/>
    </row>
    <row r="424" spans="1:26" ht="46.5" customHeight="1" thickBot="1" x14ac:dyDescent="0.4">
      <c r="A424" s="5" t="s">
        <v>139</v>
      </c>
      <c r="B424" s="5" t="s">
        <v>113</v>
      </c>
      <c r="C424" s="5" t="s">
        <v>35</v>
      </c>
      <c r="D424" s="2">
        <v>41274</v>
      </c>
      <c r="E424" s="2">
        <v>0.93</v>
      </c>
      <c r="F424" s="2">
        <v>2.2200000000000002</v>
      </c>
      <c r="G424" s="2">
        <v>1.21</v>
      </c>
      <c r="H424" s="2">
        <v>14.28</v>
      </c>
      <c r="I424" s="2">
        <v>2.76</v>
      </c>
      <c r="J424" s="2">
        <v>10.38</v>
      </c>
      <c r="K424" s="2">
        <v>69</v>
      </c>
      <c r="L424" s="2">
        <v>51.56</v>
      </c>
      <c r="M424" s="2">
        <v>39.200000000000003</v>
      </c>
      <c r="N424" s="2">
        <v>28.12</v>
      </c>
      <c r="O424" s="2">
        <v>20.43</v>
      </c>
      <c r="P424" s="2">
        <v>39.39</v>
      </c>
      <c r="Q424" s="2">
        <v>28.26</v>
      </c>
      <c r="R424" s="2">
        <v>20.52</v>
      </c>
      <c r="S424" s="4">
        <f>VLOOKUP([1]Initial_Data8!C424,[1]Ratings_Numbers!$A$1:$B$21,2,FALSE)</f>
        <v>9</v>
      </c>
      <c r="T424" s="4">
        <f t="shared" si="3"/>
        <v>0</v>
      </c>
      <c r="U424" s="3">
        <v>21050.145</v>
      </c>
      <c r="V424" s="3" t="s">
        <v>104</v>
      </c>
      <c r="W424" s="4"/>
      <c r="X424" s="4"/>
      <c r="Y424" s="4"/>
      <c r="Z424" s="4"/>
    </row>
    <row r="425" spans="1:26" ht="46.5" customHeight="1" thickBot="1" x14ac:dyDescent="0.4">
      <c r="A425" s="5" t="s">
        <v>139</v>
      </c>
      <c r="B425" s="5" t="s">
        <v>114</v>
      </c>
      <c r="C425" s="5" t="s">
        <v>35</v>
      </c>
      <c r="D425" s="2">
        <v>41364</v>
      </c>
      <c r="E425" s="2">
        <v>1.1200000000000001</v>
      </c>
      <c r="F425" s="2">
        <v>2.57</v>
      </c>
      <c r="G425" s="2">
        <v>1.54</v>
      </c>
      <c r="H425" s="2">
        <v>10.89</v>
      </c>
      <c r="I425" s="2">
        <v>2.95</v>
      </c>
      <c r="J425" s="2">
        <v>7.45</v>
      </c>
      <c r="K425" s="2">
        <v>85</v>
      </c>
      <c r="L425" s="2">
        <v>52.97</v>
      </c>
      <c r="M425" s="2">
        <v>39.28</v>
      </c>
      <c r="N425" s="2">
        <v>28.17</v>
      </c>
      <c r="O425" s="2">
        <v>21.02</v>
      </c>
      <c r="P425" s="2">
        <v>39.450000000000003</v>
      </c>
      <c r="Q425" s="2">
        <v>28.29</v>
      </c>
      <c r="R425" s="2">
        <v>21.11</v>
      </c>
      <c r="S425" s="4">
        <f>VLOOKUP([1]Initial_Data8!C425,[1]Ratings_Numbers!$A$1:$B$21,2,FALSE)</f>
        <v>9</v>
      </c>
      <c r="T425" s="4">
        <f t="shared" si="3"/>
        <v>0</v>
      </c>
      <c r="U425" s="3">
        <v>16630.900000000001</v>
      </c>
      <c r="V425" s="3" t="s">
        <v>104</v>
      </c>
      <c r="W425" s="4"/>
      <c r="X425" s="4"/>
      <c r="Y425" s="4"/>
      <c r="Z425" s="4"/>
    </row>
    <row r="426" spans="1:26" ht="46.5" customHeight="1" thickBot="1" x14ac:dyDescent="0.4">
      <c r="A426" s="5" t="s">
        <v>139</v>
      </c>
      <c r="B426" s="5" t="s">
        <v>115</v>
      </c>
      <c r="C426" s="5" t="s">
        <v>35</v>
      </c>
      <c r="D426" s="2">
        <v>41455</v>
      </c>
      <c r="E426" s="2">
        <v>1.3</v>
      </c>
      <c r="F426" s="2">
        <v>2.93</v>
      </c>
      <c r="G426" s="2">
        <v>1.85</v>
      </c>
      <c r="H426" s="2">
        <v>11.9</v>
      </c>
      <c r="I426" s="2">
        <v>1.03</v>
      </c>
      <c r="J426" s="2">
        <v>7.16</v>
      </c>
      <c r="K426" s="2">
        <v>61</v>
      </c>
      <c r="L426" s="2">
        <v>52.12</v>
      </c>
      <c r="M426" s="2">
        <v>41.06</v>
      </c>
      <c r="N426" s="2">
        <v>29.07</v>
      </c>
      <c r="O426" s="2">
        <v>21.64</v>
      </c>
      <c r="P426" s="2">
        <v>41.28</v>
      </c>
      <c r="Q426" s="2">
        <v>29.22</v>
      </c>
      <c r="R426" s="2">
        <v>21.76</v>
      </c>
      <c r="S426" s="4">
        <f>VLOOKUP([1]Initial_Data8!C426,[1]Ratings_Numbers!$A$1:$B$21,2,FALSE)</f>
        <v>9</v>
      </c>
      <c r="T426" s="4">
        <f t="shared" si="3"/>
        <v>0</v>
      </c>
      <c r="U426" s="3">
        <v>12947.214</v>
      </c>
      <c r="V426" s="3" t="s">
        <v>104</v>
      </c>
      <c r="W426" s="4"/>
      <c r="X426" s="4"/>
      <c r="Y426" s="4"/>
      <c r="Z426" s="4"/>
    </row>
    <row r="427" spans="1:26" ht="46.5" customHeight="1" thickBot="1" x14ac:dyDescent="0.4">
      <c r="A427" s="5" t="s">
        <v>139</v>
      </c>
      <c r="B427" s="5" t="s">
        <v>116</v>
      </c>
      <c r="C427" s="5" t="s">
        <v>35</v>
      </c>
      <c r="D427" s="2">
        <v>41547</v>
      </c>
      <c r="E427" s="2">
        <v>1.51</v>
      </c>
      <c r="F427" s="2">
        <v>3.27</v>
      </c>
      <c r="G427" s="2">
        <v>2.2799999999999998</v>
      </c>
      <c r="H427" s="2">
        <v>14.42</v>
      </c>
      <c r="I427" s="2">
        <v>1.96</v>
      </c>
      <c r="J427" s="2">
        <v>8.77</v>
      </c>
      <c r="K427" s="2">
        <v>57</v>
      </c>
      <c r="L427" s="2">
        <v>53</v>
      </c>
      <c r="M427" s="2">
        <v>39.68</v>
      </c>
      <c r="N427" s="2">
        <v>28.36</v>
      </c>
      <c r="O427" s="2">
        <v>21.26</v>
      </c>
      <c r="P427" s="2">
        <v>39.93</v>
      </c>
      <c r="Q427" s="2">
        <v>28.53</v>
      </c>
      <c r="R427" s="2">
        <v>21.39</v>
      </c>
      <c r="S427" s="4">
        <f>VLOOKUP([1]Initial_Data8!C427,[1]Ratings_Numbers!$A$1:$B$21,2,FALSE)</f>
        <v>9</v>
      </c>
      <c r="T427" s="4">
        <f t="shared" si="3"/>
        <v>0</v>
      </c>
      <c r="U427" s="3">
        <v>15949.216</v>
      </c>
      <c r="V427" s="3" t="s">
        <v>104</v>
      </c>
      <c r="W427" s="4"/>
      <c r="X427" s="4"/>
      <c r="Y427" s="4"/>
      <c r="Z427" s="4"/>
    </row>
    <row r="428" spans="1:26" ht="46.5" customHeight="1" thickBot="1" x14ac:dyDescent="0.4">
      <c r="A428" s="5" t="s">
        <v>139</v>
      </c>
      <c r="B428" s="5" t="s">
        <v>92</v>
      </c>
      <c r="C428" s="5" t="s">
        <v>35</v>
      </c>
      <c r="D428" s="2">
        <v>41639</v>
      </c>
      <c r="E428" s="2">
        <v>1.54</v>
      </c>
      <c r="F428" s="2">
        <v>3.91</v>
      </c>
      <c r="G428" s="2">
        <v>2.5</v>
      </c>
      <c r="H428" s="2">
        <v>15.66</v>
      </c>
      <c r="I428" s="2">
        <v>0.11</v>
      </c>
      <c r="J428" s="2">
        <v>8.66</v>
      </c>
      <c r="K428" s="2">
        <v>47</v>
      </c>
      <c r="L428" s="2">
        <v>51.4</v>
      </c>
      <c r="M428" s="2">
        <v>40.74</v>
      </c>
      <c r="N428" s="2">
        <v>28.88</v>
      </c>
      <c r="O428" s="2">
        <v>21.18</v>
      </c>
      <c r="P428" s="2">
        <v>41.06</v>
      </c>
      <c r="Q428" s="2">
        <v>29.11</v>
      </c>
      <c r="R428" s="2">
        <v>21.34</v>
      </c>
      <c r="S428" s="4">
        <f>VLOOKUP([1]Initial_Data8!C428,[1]Ratings_Numbers!$A$1:$B$21,2,FALSE)</f>
        <v>9</v>
      </c>
      <c r="T428" s="4">
        <f t="shared" si="3"/>
        <v>0</v>
      </c>
      <c r="U428" s="3">
        <v>15934.695</v>
      </c>
      <c r="V428" s="3" t="s">
        <v>104</v>
      </c>
      <c r="W428" s="4"/>
      <c r="X428" s="4"/>
      <c r="Y428" s="4"/>
      <c r="Z428" s="4"/>
    </row>
    <row r="429" spans="1:26" ht="46.5" customHeight="1" thickBot="1" x14ac:dyDescent="0.4">
      <c r="A429" s="5" t="s">
        <v>139</v>
      </c>
      <c r="B429" s="5" t="s">
        <v>93</v>
      </c>
      <c r="C429" s="5" t="s">
        <v>35</v>
      </c>
      <c r="D429" s="2">
        <v>41729</v>
      </c>
      <c r="E429" s="2">
        <v>1.97</v>
      </c>
      <c r="F429" s="2">
        <v>5.03</v>
      </c>
      <c r="G429" s="2">
        <v>3.54</v>
      </c>
      <c r="H429" s="2">
        <v>12.87</v>
      </c>
      <c r="I429" s="2">
        <v>-0.26</v>
      </c>
      <c r="J429" s="2">
        <v>5.6</v>
      </c>
      <c r="K429" s="2">
        <v>45</v>
      </c>
      <c r="L429" s="2">
        <v>51.56</v>
      </c>
      <c r="M429" s="2">
        <v>41.96</v>
      </c>
      <c r="N429" s="2">
        <v>29.48</v>
      </c>
      <c r="O429" s="2">
        <v>21.89</v>
      </c>
      <c r="P429" s="2">
        <v>42.32</v>
      </c>
      <c r="Q429" s="2">
        <v>29.74</v>
      </c>
      <c r="R429" s="2">
        <v>22.08</v>
      </c>
      <c r="S429" s="4">
        <f>VLOOKUP([1]Initial_Data8!C429,[1]Ratings_Numbers!$A$1:$B$21,2,FALSE)</f>
        <v>9</v>
      </c>
      <c r="T429" s="4">
        <f t="shared" si="3"/>
        <v>0</v>
      </c>
      <c r="U429" s="3">
        <v>13750.518</v>
      </c>
      <c r="V429" s="3" t="s">
        <v>104</v>
      </c>
      <c r="W429" s="4"/>
      <c r="X429" s="4"/>
      <c r="Y429" s="4"/>
      <c r="Z429" s="4"/>
    </row>
    <row r="430" spans="1:26" ht="46.5" customHeight="1" thickBot="1" x14ac:dyDescent="0.4">
      <c r="A430" s="5" t="s">
        <v>139</v>
      </c>
      <c r="B430" s="5" t="s">
        <v>94</v>
      </c>
      <c r="C430" s="5" t="s">
        <v>35</v>
      </c>
      <c r="D430" s="2">
        <v>41820</v>
      </c>
      <c r="E430" s="2">
        <v>2.09</v>
      </c>
      <c r="F430" s="2">
        <v>5.65</v>
      </c>
      <c r="G430" s="2">
        <v>4.0999999999999996</v>
      </c>
      <c r="H430" s="2">
        <v>11</v>
      </c>
      <c r="I430" s="2">
        <v>0.17</v>
      </c>
      <c r="J430" s="2">
        <v>4.24</v>
      </c>
      <c r="K430" s="2">
        <v>50</v>
      </c>
      <c r="L430" s="2">
        <v>51.11</v>
      </c>
      <c r="M430" s="2">
        <v>40.89</v>
      </c>
      <c r="N430" s="2">
        <v>28.93</v>
      </c>
      <c r="O430" s="2">
        <v>21.14</v>
      </c>
      <c r="P430" s="2">
        <v>41.32</v>
      </c>
      <c r="Q430" s="2">
        <v>29.24</v>
      </c>
      <c r="R430" s="2">
        <v>21.37</v>
      </c>
      <c r="S430" s="4">
        <f>VLOOKUP([1]Initial_Data8!C430,[1]Ratings_Numbers!$A$1:$B$21,2,FALSE)</f>
        <v>9</v>
      </c>
      <c r="T430" s="4">
        <f t="shared" si="3"/>
        <v>0</v>
      </c>
      <c r="U430" s="3">
        <v>14033.796</v>
      </c>
      <c r="V430" s="3" t="s">
        <v>104</v>
      </c>
      <c r="W430" s="4"/>
      <c r="X430" s="4"/>
      <c r="Y430" s="4"/>
      <c r="Z430" s="4"/>
    </row>
    <row r="431" spans="1:26" ht="46.5" customHeight="1" thickBot="1" x14ac:dyDescent="0.4">
      <c r="A431" s="5" t="s">
        <v>139</v>
      </c>
      <c r="B431" s="5" t="s">
        <v>95</v>
      </c>
      <c r="C431" s="5" t="s">
        <v>35</v>
      </c>
      <c r="D431" s="2">
        <v>41912</v>
      </c>
      <c r="E431" s="2">
        <v>2.48</v>
      </c>
      <c r="F431" s="2">
        <v>6.77</v>
      </c>
      <c r="G431" s="2">
        <v>5.23</v>
      </c>
      <c r="H431" s="2">
        <v>12.6</v>
      </c>
      <c r="I431" s="2">
        <v>1.89</v>
      </c>
      <c r="J431" s="2">
        <v>6.23</v>
      </c>
      <c r="K431" s="2">
        <v>53</v>
      </c>
      <c r="L431" s="2">
        <v>51.2</v>
      </c>
      <c r="M431" s="2">
        <v>42.62</v>
      </c>
      <c r="N431" s="2">
        <v>29.8</v>
      </c>
      <c r="O431" s="2">
        <v>22.08</v>
      </c>
      <c r="P431" s="2">
        <v>43.05</v>
      </c>
      <c r="Q431" s="2">
        <v>30.09</v>
      </c>
      <c r="R431" s="2">
        <v>22.3</v>
      </c>
      <c r="S431" s="4">
        <f>VLOOKUP([1]Initial_Data8!C431,[1]Ratings_Numbers!$A$1:$B$21,2,FALSE)</f>
        <v>9</v>
      </c>
      <c r="T431" s="4">
        <f t="shared" si="3"/>
        <v>0</v>
      </c>
      <c r="U431" s="3">
        <v>12219.081</v>
      </c>
      <c r="V431" s="3" t="s">
        <v>104</v>
      </c>
      <c r="W431" s="4"/>
      <c r="X431" s="4"/>
      <c r="Y431" s="4"/>
      <c r="Z431" s="4"/>
    </row>
    <row r="432" spans="1:26" ht="46.5" customHeight="1" thickBot="1" x14ac:dyDescent="0.4">
      <c r="A432" s="5" t="s">
        <v>139</v>
      </c>
      <c r="B432" s="5" t="s">
        <v>96</v>
      </c>
      <c r="C432" s="5" t="s">
        <v>35</v>
      </c>
      <c r="D432" s="2">
        <v>42004</v>
      </c>
      <c r="E432" s="2">
        <v>2.68</v>
      </c>
      <c r="F432" s="2">
        <v>8.0500000000000007</v>
      </c>
      <c r="G432" s="2">
        <v>6.12</v>
      </c>
      <c r="H432" s="2">
        <v>11.23</v>
      </c>
      <c r="I432" s="2">
        <v>0.08</v>
      </c>
      <c r="J432" s="2">
        <v>4.79</v>
      </c>
      <c r="K432" s="2">
        <v>53</v>
      </c>
      <c r="L432" s="2">
        <v>50.51</v>
      </c>
      <c r="M432" s="2">
        <v>42.54</v>
      </c>
      <c r="N432" s="2">
        <v>29.38</v>
      </c>
      <c r="O432" s="2">
        <v>21.75</v>
      </c>
      <c r="P432" s="2">
        <v>44.81</v>
      </c>
      <c r="Q432" s="2">
        <v>30.95</v>
      </c>
      <c r="R432" s="2">
        <v>22.91</v>
      </c>
      <c r="S432" s="4">
        <f>VLOOKUP([1]Initial_Data8!C432,[1]Ratings_Numbers!$A$1:$B$21,2,FALSE)</f>
        <v>9</v>
      </c>
      <c r="T432" s="4">
        <f t="shared" si="3"/>
        <v>0</v>
      </c>
      <c r="U432" s="3">
        <v>9148.4680000000008</v>
      </c>
      <c r="V432" s="3" t="s">
        <v>104</v>
      </c>
      <c r="W432" s="4"/>
      <c r="X432" s="4"/>
      <c r="Y432" s="4"/>
      <c r="Z432" s="4"/>
    </row>
    <row r="433" spans="1:26" ht="46.5" customHeight="1" thickBot="1" x14ac:dyDescent="0.4">
      <c r="A433" s="5" t="s">
        <v>139</v>
      </c>
      <c r="B433" s="5" t="s">
        <v>97</v>
      </c>
      <c r="C433" s="5" t="s">
        <v>36</v>
      </c>
      <c r="D433" s="2">
        <v>42094</v>
      </c>
      <c r="E433" s="2">
        <v>3.2</v>
      </c>
      <c r="F433" s="2">
        <v>8.92</v>
      </c>
      <c r="G433" s="2">
        <v>7.4</v>
      </c>
      <c r="H433" s="2">
        <v>10.81</v>
      </c>
      <c r="I433" s="2">
        <v>0.34</v>
      </c>
      <c r="J433" s="2">
        <v>4.45</v>
      </c>
      <c r="K433" s="2">
        <v>53</v>
      </c>
      <c r="L433" s="2">
        <v>49.98</v>
      </c>
      <c r="M433" s="2">
        <v>45.96</v>
      </c>
      <c r="N433" s="2">
        <v>30.97</v>
      </c>
      <c r="O433" s="2">
        <v>23.28</v>
      </c>
      <c r="P433" s="2">
        <v>48.39</v>
      </c>
      <c r="Q433" s="2">
        <v>32.61</v>
      </c>
      <c r="R433" s="2">
        <v>24.51</v>
      </c>
      <c r="S433" s="4">
        <f>VLOOKUP([1]Initial_Data8!C433,[1]Ratings_Numbers!$A$1:$B$21,2,FALSE)</f>
        <v>10</v>
      </c>
      <c r="T433" s="4">
        <f t="shared" si="3"/>
        <v>1</v>
      </c>
      <c r="U433" s="3">
        <v>10014.356</v>
      </c>
      <c r="V433" s="3" t="s">
        <v>104</v>
      </c>
      <c r="W433" s="4"/>
      <c r="X433" s="4"/>
      <c r="Y433" s="4"/>
      <c r="Z433" s="4"/>
    </row>
    <row r="434" spans="1:26" ht="46.5" customHeight="1" thickBot="1" x14ac:dyDescent="0.4">
      <c r="A434" s="5" t="s">
        <v>139</v>
      </c>
      <c r="B434" s="5" t="s">
        <v>98</v>
      </c>
      <c r="C434" s="5" t="s">
        <v>36</v>
      </c>
      <c r="D434" s="2">
        <v>42185</v>
      </c>
      <c r="E434" s="2">
        <v>3.18</v>
      </c>
      <c r="F434" s="2">
        <v>8.57</v>
      </c>
      <c r="G434" s="2">
        <v>7.32</v>
      </c>
      <c r="H434" s="2">
        <v>11.6</v>
      </c>
      <c r="I434" s="2">
        <v>0.93</v>
      </c>
      <c r="J434" s="2">
        <v>4.58</v>
      </c>
      <c r="K434" s="2">
        <v>52</v>
      </c>
      <c r="L434" s="2">
        <v>50.46</v>
      </c>
      <c r="M434" s="2">
        <v>45.43</v>
      </c>
      <c r="N434" s="2">
        <v>30.77</v>
      </c>
      <c r="O434" s="2">
        <v>23.23</v>
      </c>
      <c r="P434" s="2">
        <v>47.63</v>
      </c>
      <c r="Q434" s="2">
        <v>32.26</v>
      </c>
      <c r="R434" s="2">
        <v>24.36</v>
      </c>
      <c r="S434" s="4">
        <f>VLOOKUP([1]Initial_Data8!C434,[1]Ratings_Numbers!$A$1:$B$21,2,FALSE)</f>
        <v>10</v>
      </c>
      <c r="T434" s="4">
        <f t="shared" si="3"/>
        <v>0</v>
      </c>
      <c r="U434" s="3">
        <v>7133.3559999999998</v>
      </c>
      <c r="V434" s="3" t="s">
        <v>104</v>
      </c>
      <c r="W434" s="4"/>
      <c r="X434" s="4"/>
      <c r="Y434" s="4"/>
      <c r="Z434" s="4"/>
    </row>
    <row r="435" spans="1:26" ht="14.25" customHeight="1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25" customHeight="1" x14ac:dyDescent="0.35">
      <c r="A436" s="4" t="s">
        <v>140</v>
      </c>
      <c r="B436" s="4" t="s">
        <v>109</v>
      </c>
      <c r="C436" s="4" t="s">
        <v>25</v>
      </c>
      <c r="D436" s="4">
        <v>40359</v>
      </c>
      <c r="E436" s="4">
        <v>1.05</v>
      </c>
      <c r="F436" s="4">
        <v>1.46</v>
      </c>
      <c r="G436" s="4">
        <v>1.23</v>
      </c>
      <c r="H436" s="4">
        <v>19.95</v>
      </c>
      <c r="I436" s="4">
        <v>15.92</v>
      </c>
      <c r="J436" s="4">
        <v>17.07</v>
      </c>
      <c r="K436" s="4">
        <v>108.1</v>
      </c>
      <c r="L436" s="4">
        <v>45.79</v>
      </c>
      <c r="M436" s="4">
        <v>78.37</v>
      </c>
      <c r="N436" s="4">
        <v>43.32</v>
      </c>
      <c r="O436" s="4">
        <v>35.89</v>
      </c>
      <c r="P436" s="4">
        <v>80.92</v>
      </c>
      <c r="Q436" s="4">
        <v>44.73</v>
      </c>
      <c r="R436" s="4">
        <v>37.06</v>
      </c>
      <c r="S436" s="4">
        <v>7</v>
      </c>
      <c r="T436" s="4">
        <v>0</v>
      </c>
      <c r="U436" s="3">
        <v>70105.441000000006</v>
      </c>
      <c r="V436" s="3" t="s">
        <v>134</v>
      </c>
      <c r="W436" s="4"/>
      <c r="X436" s="4"/>
      <c r="Y436" s="4"/>
      <c r="Z436" s="4"/>
    </row>
    <row r="437" spans="1:26" ht="14.25" customHeight="1" x14ac:dyDescent="0.35">
      <c r="A437" s="4" t="s">
        <v>140</v>
      </c>
      <c r="B437" s="4" t="s">
        <v>110</v>
      </c>
      <c r="C437" s="4" t="s">
        <v>25</v>
      </c>
      <c r="D437" s="4">
        <v>40451</v>
      </c>
      <c r="E437" s="4">
        <v>1.03</v>
      </c>
      <c r="F437" s="4">
        <v>1.54</v>
      </c>
      <c r="G437" s="4">
        <v>1.2</v>
      </c>
      <c r="H437" s="4">
        <v>20.99</v>
      </c>
      <c r="I437" s="4">
        <v>15.97</v>
      </c>
      <c r="J437" s="4">
        <v>18.260000000000002</v>
      </c>
      <c r="K437" s="4">
        <v>114.8</v>
      </c>
      <c r="L437" s="4">
        <v>43.76</v>
      </c>
      <c r="M437" s="4">
        <v>83.28</v>
      </c>
      <c r="N437" s="4">
        <v>45.29</v>
      </c>
      <c r="O437" s="4">
        <v>36.44</v>
      </c>
      <c r="P437" s="4">
        <v>83.86</v>
      </c>
      <c r="Q437" s="4">
        <v>45.61</v>
      </c>
      <c r="R437" s="4">
        <v>36.69</v>
      </c>
      <c r="S437" s="4">
        <v>7</v>
      </c>
      <c r="T437" s="4">
        <v>0</v>
      </c>
      <c r="U437" s="3">
        <v>78719.815000000002</v>
      </c>
      <c r="V437" s="3" t="s">
        <v>134</v>
      </c>
      <c r="W437" s="4"/>
      <c r="X437" s="4"/>
      <c r="Y437" s="4"/>
      <c r="Z437" s="4"/>
    </row>
    <row r="438" spans="1:26" ht="14.25" customHeight="1" x14ac:dyDescent="0.35">
      <c r="A438" s="4" t="s">
        <v>140</v>
      </c>
      <c r="B438" s="4" t="s">
        <v>111</v>
      </c>
      <c r="C438" s="4" t="s">
        <v>32</v>
      </c>
      <c r="D438" s="4">
        <v>40543</v>
      </c>
      <c r="E438" s="4">
        <v>1.04</v>
      </c>
      <c r="F438" s="4">
        <v>1.54</v>
      </c>
      <c r="G438" s="4">
        <v>1.22</v>
      </c>
      <c r="H438" s="4">
        <v>18.73</v>
      </c>
      <c r="I438" s="4">
        <v>11.38</v>
      </c>
      <c r="J438" s="4">
        <v>15.87</v>
      </c>
      <c r="K438" s="4">
        <v>117</v>
      </c>
      <c r="L438" s="4">
        <v>45.77</v>
      </c>
      <c r="M438" s="4">
        <v>78.56</v>
      </c>
      <c r="N438" s="4">
        <v>43.98</v>
      </c>
      <c r="O438" s="4">
        <v>35.96</v>
      </c>
      <c r="P438" s="4">
        <v>78.62</v>
      </c>
      <c r="Q438" s="4">
        <v>44.01</v>
      </c>
      <c r="R438" s="4">
        <v>35.979999999999997</v>
      </c>
      <c r="S438" s="4">
        <v>6</v>
      </c>
      <c r="T438" s="4">
        <v>1</v>
      </c>
      <c r="U438" s="3">
        <v>80874.335999999996</v>
      </c>
      <c r="V438" s="3" t="s">
        <v>134</v>
      </c>
      <c r="W438" s="4"/>
      <c r="X438" s="4"/>
      <c r="Y438" s="4"/>
      <c r="Z438" s="4"/>
    </row>
    <row r="439" spans="1:26" ht="14.25" customHeight="1" x14ac:dyDescent="0.35">
      <c r="A439" s="4" t="s">
        <v>140</v>
      </c>
      <c r="B439" s="4" t="s">
        <v>112</v>
      </c>
      <c r="C439" s="4" t="s">
        <v>32</v>
      </c>
      <c r="D439" s="4">
        <v>40633</v>
      </c>
      <c r="E439" s="4">
        <v>1.1299999999999999</v>
      </c>
      <c r="F439" s="4">
        <v>1.58</v>
      </c>
      <c r="G439" s="4">
        <v>1.32</v>
      </c>
      <c r="H439" s="4">
        <v>18.03</v>
      </c>
      <c r="I439" s="4">
        <v>13.11</v>
      </c>
      <c r="J439" s="4">
        <v>15.2</v>
      </c>
      <c r="K439" s="4">
        <v>120.1</v>
      </c>
      <c r="L439" s="4">
        <v>45.05</v>
      </c>
      <c r="M439" s="4">
        <v>72.81</v>
      </c>
      <c r="N439" s="4">
        <v>39.72</v>
      </c>
      <c r="O439" s="4">
        <v>32.81</v>
      </c>
      <c r="P439" s="4">
        <v>83.31</v>
      </c>
      <c r="Q439" s="4">
        <v>45.45</v>
      </c>
      <c r="R439" s="4">
        <v>37.53</v>
      </c>
      <c r="S439" s="4">
        <v>6</v>
      </c>
      <c r="T439" s="4">
        <v>0</v>
      </c>
      <c r="U439" s="3">
        <v>78950.983999999997</v>
      </c>
      <c r="V439" s="3" t="s">
        <v>134</v>
      </c>
      <c r="W439" s="4"/>
      <c r="X439" s="4"/>
      <c r="Y439" s="4"/>
      <c r="Z439" s="4"/>
    </row>
    <row r="440" spans="1:26" ht="14.25" customHeight="1" x14ac:dyDescent="0.35">
      <c r="A440" s="4" t="s">
        <v>140</v>
      </c>
      <c r="B440" s="4" t="s">
        <v>86</v>
      </c>
      <c r="C440" s="4" t="s">
        <v>32</v>
      </c>
      <c r="D440" s="4">
        <v>40724</v>
      </c>
      <c r="E440" s="4">
        <v>1.1000000000000001</v>
      </c>
      <c r="F440" s="4">
        <v>1.54</v>
      </c>
      <c r="G440" s="4">
        <v>1.28</v>
      </c>
      <c r="H440" s="4">
        <v>20.85</v>
      </c>
      <c r="I440" s="4">
        <v>15.11</v>
      </c>
      <c r="J440" s="4">
        <v>17.97</v>
      </c>
      <c r="K440" s="4">
        <v>121.8</v>
      </c>
      <c r="L440" s="4">
        <v>45.54</v>
      </c>
      <c r="M440" s="4">
        <v>73.98</v>
      </c>
      <c r="N440" s="4">
        <v>40.619999999999997</v>
      </c>
      <c r="O440" s="4">
        <v>33.69</v>
      </c>
      <c r="P440" s="4">
        <v>82.14</v>
      </c>
      <c r="Q440" s="4">
        <v>45.1</v>
      </c>
      <c r="R440" s="4">
        <v>37.409999999999997</v>
      </c>
      <c r="S440" s="4">
        <v>6</v>
      </c>
      <c r="T440" s="4">
        <v>0</v>
      </c>
      <c r="U440" s="3">
        <v>86992.944000000003</v>
      </c>
      <c r="V440" s="3" t="s">
        <v>134</v>
      </c>
      <c r="W440" s="4"/>
      <c r="X440" s="4"/>
      <c r="Y440" s="4"/>
      <c r="Z440" s="4"/>
    </row>
    <row r="441" spans="1:26" ht="14.25" customHeight="1" x14ac:dyDescent="0.35">
      <c r="A441" s="4" t="s">
        <v>140</v>
      </c>
      <c r="B441" s="4" t="s">
        <v>87</v>
      </c>
      <c r="C441" s="4" t="s">
        <v>32</v>
      </c>
      <c r="D441" s="4">
        <v>40816</v>
      </c>
      <c r="E441" s="4">
        <v>1.05</v>
      </c>
      <c r="F441" s="4">
        <v>1.52</v>
      </c>
      <c r="G441" s="4">
        <v>1.23</v>
      </c>
      <c r="H441" s="4">
        <v>22.2</v>
      </c>
      <c r="I441" s="4">
        <v>15.36</v>
      </c>
      <c r="J441" s="4">
        <v>19.309999999999999</v>
      </c>
      <c r="K441" s="4">
        <v>124</v>
      </c>
      <c r="L441" s="4">
        <v>41.32</v>
      </c>
      <c r="M441" s="4">
        <v>82.38</v>
      </c>
      <c r="N441" s="4">
        <v>42.48</v>
      </c>
      <c r="O441" s="4">
        <v>34.04</v>
      </c>
      <c r="P441" s="4">
        <v>93.94</v>
      </c>
      <c r="Q441" s="4">
        <v>48.44</v>
      </c>
      <c r="R441" s="4">
        <v>38.82</v>
      </c>
      <c r="S441" s="4">
        <v>6</v>
      </c>
      <c r="T441" s="4">
        <v>0</v>
      </c>
      <c r="U441" s="3">
        <v>89857.423999999999</v>
      </c>
      <c r="V441" s="3" t="s">
        <v>134</v>
      </c>
      <c r="W441" s="4"/>
      <c r="X441" s="4"/>
      <c r="Y441" s="4"/>
      <c r="Z441" s="4"/>
    </row>
    <row r="442" spans="1:26" ht="14.25" customHeight="1" x14ac:dyDescent="0.35">
      <c r="A442" s="4" t="s">
        <v>140</v>
      </c>
      <c r="B442" s="4" t="s">
        <v>88</v>
      </c>
      <c r="C442" s="4" t="s">
        <v>32</v>
      </c>
      <c r="D442" s="4">
        <v>40908</v>
      </c>
      <c r="E442" s="4">
        <v>1.02</v>
      </c>
      <c r="F442" s="4">
        <v>1.47</v>
      </c>
      <c r="G442" s="4">
        <v>1.19</v>
      </c>
      <c r="H442" s="4">
        <v>19.600000000000001</v>
      </c>
      <c r="I442" s="4">
        <v>11.92</v>
      </c>
      <c r="J442" s="4">
        <v>16.71</v>
      </c>
      <c r="K442" s="4">
        <v>126.9</v>
      </c>
      <c r="L442" s="4">
        <v>43.62</v>
      </c>
      <c r="M442" s="4">
        <v>84.32</v>
      </c>
      <c r="N442" s="4">
        <v>45.12</v>
      </c>
      <c r="O442" s="4">
        <v>36.78</v>
      </c>
      <c r="P442" s="4">
        <v>86.87</v>
      </c>
      <c r="Q442" s="4">
        <v>46.49</v>
      </c>
      <c r="R442" s="4">
        <v>37.89</v>
      </c>
      <c r="S442" s="4">
        <v>6</v>
      </c>
      <c r="T442" s="4">
        <v>0</v>
      </c>
      <c r="U442" s="3">
        <v>102477.06200000001</v>
      </c>
      <c r="V442" s="3" t="s">
        <v>134</v>
      </c>
      <c r="W442" s="4"/>
      <c r="X442" s="4"/>
      <c r="Y442" s="4"/>
      <c r="Z442" s="4"/>
    </row>
    <row r="443" spans="1:26" ht="14.25" customHeight="1" x14ac:dyDescent="0.35">
      <c r="A443" s="4" t="s">
        <v>140</v>
      </c>
      <c r="B443" s="4" t="s">
        <v>89</v>
      </c>
      <c r="C443" s="4" t="s">
        <v>32</v>
      </c>
      <c r="D443" s="4">
        <v>40999</v>
      </c>
      <c r="E443" s="4">
        <v>1.04</v>
      </c>
      <c r="F443" s="4">
        <v>1.47</v>
      </c>
      <c r="G443" s="4">
        <v>1.21</v>
      </c>
      <c r="H443" s="4">
        <v>18.07</v>
      </c>
      <c r="I443" s="4">
        <v>12.83</v>
      </c>
      <c r="J443" s="4">
        <v>15.24</v>
      </c>
      <c r="K443" s="4">
        <v>128.9</v>
      </c>
      <c r="L443" s="4">
        <v>43.98</v>
      </c>
      <c r="M443" s="4">
        <v>82.23</v>
      </c>
      <c r="N443" s="4">
        <v>43.93</v>
      </c>
      <c r="O443" s="4">
        <v>36.17</v>
      </c>
      <c r="P443" s="4">
        <v>87.17</v>
      </c>
      <c r="Q443" s="4">
        <v>46.57</v>
      </c>
      <c r="R443" s="4">
        <v>38.340000000000003</v>
      </c>
      <c r="S443" s="4">
        <v>6</v>
      </c>
      <c r="T443" s="4">
        <v>0</v>
      </c>
      <c r="U443" s="3">
        <v>99689.22</v>
      </c>
      <c r="V443" s="3" t="s">
        <v>134</v>
      </c>
      <c r="W443" s="4"/>
      <c r="X443" s="4"/>
      <c r="Y443" s="4"/>
      <c r="Z443" s="4"/>
    </row>
    <row r="444" spans="1:26" ht="14.25" customHeight="1" x14ac:dyDescent="0.35">
      <c r="A444" s="4" t="s">
        <v>140</v>
      </c>
      <c r="B444" s="4" t="s">
        <v>90</v>
      </c>
      <c r="C444" s="4" t="s">
        <v>32</v>
      </c>
      <c r="D444" s="4">
        <v>41090</v>
      </c>
      <c r="E444" s="4">
        <v>1.1000000000000001</v>
      </c>
      <c r="F444" s="4">
        <v>1.57</v>
      </c>
      <c r="G444" s="4">
        <v>1.28</v>
      </c>
      <c r="H444" s="4">
        <v>19.39</v>
      </c>
      <c r="I444" s="4">
        <v>13.22</v>
      </c>
      <c r="J444" s="4">
        <v>16.579999999999998</v>
      </c>
      <c r="K444" s="4">
        <v>130</v>
      </c>
      <c r="L444" s="4">
        <v>42.11</v>
      </c>
      <c r="M444" s="4">
        <v>90.63</v>
      </c>
      <c r="N444" s="4">
        <v>46.07</v>
      </c>
      <c r="O444" s="4">
        <v>38.159999999999997</v>
      </c>
      <c r="P444" s="4">
        <v>96.71</v>
      </c>
      <c r="Q444" s="4">
        <v>49.16</v>
      </c>
      <c r="R444" s="4">
        <v>40.72</v>
      </c>
      <c r="S444" s="4">
        <v>6</v>
      </c>
      <c r="T444" s="4">
        <v>0</v>
      </c>
      <c r="U444" s="3">
        <v>89273.652000000002</v>
      </c>
      <c r="V444" s="3" t="s">
        <v>134</v>
      </c>
      <c r="W444" s="4"/>
      <c r="X444" s="4"/>
      <c r="Y444" s="4"/>
      <c r="Z444" s="4"/>
    </row>
    <row r="445" spans="1:26" ht="14.25" customHeight="1" x14ac:dyDescent="0.35">
      <c r="A445" s="4" t="s">
        <v>140</v>
      </c>
      <c r="B445" s="4" t="s">
        <v>91</v>
      </c>
      <c r="C445" s="4" t="s">
        <v>32</v>
      </c>
      <c r="D445" s="4">
        <v>41182</v>
      </c>
      <c r="E445" s="4">
        <v>1.1100000000000001</v>
      </c>
      <c r="F445" s="4">
        <v>1.56</v>
      </c>
      <c r="G445" s="4">
        <v>1.3</v>
      </c>
      <c r="H445" s="4">
        <v>20.76</v>
      </c>
      <c r="I445" s="4">
        <v>13.78</v>
      </c>
      <c r="J445" s="4">
        <v>17.850000000000001</v>
      </c>
      <c r="K445" s="4">
        <v>128.1</v>
      </c>
      <c r="L445" s="4">
        <v>41.05</v>
      </c>
      <c r="M445" s="4">
        <v>91.85</v>
      </c>
      <c r="N445" s="4">
        <v>46.97</v>
      </c>
      <c r="O445" s="4">
        <v>37.700000000000003</v>
      </c>
      <c r="P445" s="4">
        <v>95.53</v>
      </c>
      <c r="Q445" s="4">
        <v>48.86</v>
      </c>
      <c r="R445" s="4">
        <v>39.21</v>
      </c>
      <c r="S445" s="4">
        <v>6</v>
      </c>
      <c r="T445" s="4">
        <v>0</v>
      </c>
      <c r="U445" s="3">
        <v>92117</v>
      </c>
      <c r="V445" s="3" t="s">
        <v>134</v>
      </c>
      <c r="W445" s="4"/>
      <c r="X445" s="4"/>
      <c r="Y445" s="4"/>
      <c r="Z445" s="4"/>
    </row>
    <row r="446" spans="1:26" ht="14.25" customHeight="1" x14ac:dyDescent="0.35">
      <c r="A446" s="4" t="s">
        <v>140</v>
      </c>
      <c r="B446" s="4" t="s">
        <v>113</v>
      </c>
      <c r="C446" s="4" t="s">
        <v>32</v>
      </c>
      <c r="D446" s="4">
        <v>41274</v>
      </c>
      <c r="E446" s="4">
        <v>1.1200000000000001</v>
      </c>
      <c r="F446" s="4">
        <v>1.58</v>
      </c>
      <c r="G446" s="4">
        <v>1.31</v>
      </c>
      <c r="H446" s="4">
        <v>19.940000000000001</v>
      </c>
      <c r="I446" s="4">
        <v>11.51</v>
      </c>
      <c r="J446" s="4">
        <v>16.96</v>
      </c>
      <c r="K446" s="4">
        <v>129.6</v>
      </c>
      <c r="L446" s="4">
        <v>43.22</v>
      </c>
      <c r="M446" s="4">
        <v>89.14</v>
      </c>
      <c r="N446" s="4">
        <v>47.13</v>
      </c>
      <c r="O446" s="4">
        <v>38.520000000000003</v>
      </c>
      <c r="P446" s="4">
        <v>89.14</v>
      </c>
      <c r="Q446" s="4">
        <v>47.13</v>
      </c>
      <c r="R446" s="4">
        <v>38.520000000000003</v>
      </c>
      <c r="S446" s="4">
        <v>6</v>
      </c>
      <c r="T446" s="4">
        <v>0</v>
      </c>
      <c r="U446" s="3">
        <v>88448.167000000001</v>
      </c>
      <c r="V446" s="3" t="s">
        <v>134</v>
      </c>
      <c r="W446" s="4"/>
      <c r="X446" s="4"/>
      <c r="Y446" s="4"/>
      <c r="Z446" s="4"/>
    </row>
    <row r="447" spans="1:26" ht="14.25" customHeight="1" x14ac:dyDescent="0.35">
      <c r="A447" s="4" t="s">
        <v>140</v>
      </c>
      <c r="B447" s="4" t="s">
        <v>114</v>
      </c>
      <c r="C447" s="4" t="s">
        <v>32</v>
      </c>
      <c r="D447" s="4">
        <v>41364</v>
      </c>
      <c r="E447" s="4">
        <v>1.08</v>
      </c>
      <c r="F447" s="4">
        <v>1.49</v>
      </c>
      <c r="G447" s="4">
        <v>1.27</v>
      </c>
      <c r="H447" s="4">
        <v>18.27</v>
      </c>
      <c r="I447" s="4">
        <v>12.63</v>
      </c>
      <c r="J447" s="4">
        <v>15.22</v>
      </c>
      <c r="K447" s="4">
        <v>128.1</v>
      </c>
      <c r="L447" s="4">
        <v>44.63</v>
      </c>
      <c r="M447" s="4">
        <v>84.04</v>
      </c>
      <c r="N447" s="4">
        <v>45.66</v>
      </c>
      <c r="O447" s="4">
        <v>37.5</v>
      </c>
      <c r="P447" s="4">
        <v>84.04</v>
      </c>
      <c r="Q447" s="4">
        <v>45.66</v>
      </c>
      <c r="R447" s="4">
        <v>37.5</v>
      </c>
      <c r="S447" s="4">
        <v>6</v>
      </c>
      <c r="T447" s="4">
        <v>0</v>
      </c>
      <c r="U447" s="3">
        <v>99939.225000000006</v>
      </c>
      <c r="V447" s="3" t="s">
        <v>134</v>
      </c>
      <c r="W447" s="4"/>
      <c r="X447" s="4"/>
      <c r="Y447" s="4"/>
      <c r="Z447" s="4"/>
    </row>
    <row r="448" spans="1:26" ht="14.25" customHeight="1" x14ac:dyDescent="0.35">
      <c r="A448" s="4" t="s">
        <v>140</v>
      </c>
      <c r="B448" s="4" t="s">
        <v>115</v>
      </c>
      <c r="C448" s="4" t="s">
        <v>32</v>
      </c>
      <c r="D448" s="4">
        <v>41455</v>
      </c>
      <c r="E448" s="4">
        <v>1.0900000000000001</v>
      </c>
      <c r="F448" s="4">
        <v>1.55</v>
      </c>
      <c r="G448" s="4">
        <v>1.28</v>
      </c>
      <c r="H448" s="4">
        <v>19.940000000000001</v>
      </c>
      <c r="I448" s="4">
        <v>14.44</v>
      </c>
      <c r="J448" s="4">
        <v>16.93</v>
      </c>
      <c r="K448" s="4">
        <v>129.80000000000001</v>
      </c>
      <c r="L448" s="4">
        <v>44.03</v>
      </c>
      <c r="M448" s="4">
        <v>88.13</v>
      </c>
      <c r="N448" s="4">
        <v>46.85</v>
      </c>
      <c r="O448" s="4">
        <v>38.81</v>
      </c>
      <c r="P448" s="4">
        <v>88.13</v>
      </c>
      <c r="Q448" s="4">
        <v>46.85</v>
      </c>
      <c r="R448" s="4">
        <v>38.81</v>
      </c>
      <c r="S448" s="4">
        <v>6</v>
      </c>
      <c r="T448" s="4">
        <v>0</v>
      </c>
      <c r="U448" s="3">
        <v>98960.4</v>
      </c>
      <c r="V448" s="3" t="s">
        <v>134</v>
      </c>
      <c r="W448" s="4"/>
      <c r="X448" s="4"/>
      <c r="Y448" s="4"/>
      <c r="Z448" s="4"/>
    </row>
    <row r="449" spans="1:26" ht="14.25" customHeight="1" x14ac:dyDescent="0.35">
      <c r="A449" s="4" t="s">
        <v>140</v>
      </c>
      <c r="B449" s="4" t="s">
        <v>116</v>
      </c>
      <c r="C449" s="4" t="s">
        <v>32</v>
      </c>
      <c r="D449" s="4">
        <v>41547</v>
      </c>
      <c r="E449" s="4">
        <v>1.06</v>
      </c>
      <c r="F449" s="4">
        <v>1.54</v>
      </c>
      <c r="G449" s="4">
        <v>1.25</v>
      </c>
      <c r="H449" s="4">
        <v>21.54</v>
      </c>
      <c r="I449" s="4">
        <v>15.29</v>
      </c>
      <c r="J449" s="4">
        <v>18.52</v>
      </c>
      <c r="K449" s="4">
        <v>130.5</v>
      </c>
      <c r="L449" s="4">
        <v>42.66</v>
      </c>
      <c r="M449" s="4">
        <v>88.94</v>
      </c>
      <c r="N449" s="4">
        <v>47.07</v>
      </c>
      <c r="O449" s="4">
        <v>37.94</v>
      </c>
      <c r="P449" s="4">
        <v>88.94</v>
      </c>
      <c r="Q449" s="4">
        <v>47.07</v>
      </c>
      <c r="R449" s="4">
        <v>37.94</v>
      </c>
      <c r="S449" s="4">
        <v>6</v>
      </c>
      <c r="T449" s="4">
        <v>0</v>
      </c>
      <c r="U449" s="3">
        <v>95728.95</v>
      </c>
      <c r="V449" s="3" t="s">
        <v>134</v>
      </c>
      <c r="W449" s="4"/>
      <c r="X449" s="4"/>
      <c r="Y449" s="4"/>
      <c r="Z449" s="4"/>
    </row>
    <row r="450" spans="1:26" ht="14.25" customHeight="1" x14ac:dyDescent="0.35">
      <c r="A450" s="4" t="s">
        <v>140</v>
      </c>
      <c r="B450" s="4" t="s">
        <v>92</v>
      </c>
      <c r="C450" s="4" t="s">
        <v>32</v>
      </c>
      <c r="D450" s="4">
        <v>41639</v>
      </c>
      <c r="E450" s="4">
        <v>1.0900000000000001</v>
      </c>
      <c r="F450" s="4">
        <v>1.61</v>
      </c>
      <c r="G450" s="4">
        <v>1.29</v>
      </c>
      <c r="H450" s="4">
        <v>19.54</v>
      </c>
      <c r="I450" s="4">
        <v>12.07</v>
      </c>
      <c r="J450" s="4">
        <v>16.48</v>
      </c>
      <c r="K450" s="4">
        <v>133.5</v>
      </c>
      <c r="L450" s="4">
        <v>43.71</v>
      </c>
      <c r="M450" s="4">
        <v>88.26</v>
      </c>
      <c r="N450" s="4">
        <v>46.88</v>
      </c>
      <c r="O450" s="4">
        <v>38.58</v>
      </c>
      <c r="P450" s="4">
        <v>88.26</v>
      </c>
      <c r="Q450" s="4">
        <v>46.88</v>
      </c>
      <c r="R450" s="4">
        <v>38.58</v>
      </c>
      <c r="S450" s="4">
        <v>6</v>
      </c>
      <c r="T450" s="4">
        <v>0</v>
      </c>
      <c r="U450" s="3">
        <v>96098.512000000002</v>
      </c>
      <c r="V450" s="3" t="s">
        <v>134</v>
      </c>
      <c r="W450" s="4"/>
      <c r="X450" s="4"/>
      <c r="Y450" s="4"/>
      <c r="Z450" s="4"/>
    </row>
    <row r="451" spans="1:26" ht="14.25" customHeight="1" x14ac:dyDescent="0.35">
      <c r="A451" s="4" t="s">
        <v>140</v>
      </c>
      <c r="B451" s="4" t="s">
        <v>93</v>
      </c>
      <c r="C451" s="4" t="s">
        <v>32</v>
      </c>
      <c r="D451" s="4">
        <v>41729</v>
      </c>
      <c r="E451" s="4">
        <v>1.08</v>
      </c>
      <c r="F451" s="4">
        <v>1.59</v>
      </c>
      <c r="G451" s="4">
        <v>1.28</v>
      </c>
      <c r="H451" s="4">
        <v>17.32</v>
      </c>
      <c r="I451" s="4">
        <v>12.8</v>
      </c>
      <c r="J451" s="4">
        <v>14.29</v>
      </c>
      <c r="K451" s="4">
        <v>135.5</v>
      </c>
      <c r="L451" s="4">
        <v>44.4</v>
      </c>
      <c r="M451" s="4">
        <v>85.62</v>
      </c>
      <c r="N451" s="4">
        <v>45.97</v>
      </c>
      <c r="O451" s="4">
        <v>38.01</v>
      </c>
      <c r="P451" s="4">
        <v>86.25</v>
      </c>
      <c r="Q451" s="4">
        <v>46.31</v>
      </c>
      <c r="R451" s="4">
        <v>38.29</v>
      </c>
      <c r="S451" s="4">
        <v>6</v>
      </c>
      <c r="T451" s="4">
        <v>0</v>
      </c>
      <c r="U451" s="3">
        <v>96892.851999999999</v>
      </c>
      <c r="V451" s="3" t="s">
        <v>134</v>
      </c>
      <c r="W451" s="4"/>
      <c r="X451" s="4"/>
      <c r="Y451" s="4"/>
      <c r="Z451" s="4"/>
    </row>
    <row r="452" spans="1:26" ht="14.25" customHeight="1" x14ac:dyDescent="0.35">
      <c r="A452" s="4" t="s">
        <v>140</v>
      </c>
      <c r="B452" s="4" t="s">
        <v>94</v>
      </c>
      <c r="C452" s="4" t="s">
        <v>32</v>
      </c>
      <c r="D452" s="4">
        <v>41820</v>
      </c>
      <c r="E452" s="4">
        <v>1.1299999999999999</v>
      </c>
      <c r="F452" s="4">
        <v>1.77</v>
      </c>
      <c r="G452" s="4">
        <v>1.35</v>
      </c>
      <c r="H452" s="4">
        <v>18.87</v>
      </c>
      <c r="I452" s="4">
        <v>14.2</v>
      </c>
      <c r="J452" s="4">
        <v>15.87</v>
      </c>
      <c r="K452" s="4">
        <v>137.9</v>
      </c>
      <c r="L452" s="4">
        <v>42.76</v>
      </c>
      <c r="M452" s="4">
        <v>92.18</v>
      </c>
      <c r="N452" s="4">
        <v>47.15</v>
      </c>
      <c r="O452" s="4">
        <v>39.42</v>
      </c>
      <c r="P452" s="4">
        <v>95.52</v>
      </c>
      <c r="Q452" s="4">
        <v>48.85</v>
      </c>
      <c r="R452" s="4">
        <v>40.840000000000003</v>
      </c>
      <c r="S452" s="4">
        <v>6</v>
      </c>
      <c r="T452" s="4">
        <v>0</v>
      </c>
      <c r="U452" s="3">
        <v>98916.606</v>
      </c>
      <c r="V452" s="3" t="s">
        <v>134</v>
      </c>
      <c r="W452" s="4"/>
      <c r="X452" s="4"/>
      <c r="Y452" s="4"/>
      <c r="Z452" s="4"/>
    </row>
    <row r="453" spans="1:26" ht="14.25" customHeight="1" x14ac:dyDescent="0.35">
      <c r="A453" s="4" t="s">
        <v>140</v>
      </c>
      <c r="B453" s="4" t="s">
        <v>95</v>
      </c>
      <c r="C453" s="4" t="s">
        <v>32</v>
      </c>
      <c r="D453" s="4">
        <v>41912</v>
      </c>
      <c r="E453" s="4">
        <v>1.18</v>
      </c>
      <c r="F453" s="4">
        <v>1.8</v>
      </c>
      <c r="G453" s="4">
        <v>1.42</v>
      </c>
      <c r="H453" s="4">
        <v>16.649999999999999</v>
      </c>
      <c r="I453" s="4">
        <v>11.93</v>
      </c>
      <c r="J453" s="4">
        <v>13.88</v>
      </c>
      <c r="K453" s="4">
        <v>149.30000000000001</v>
      </c>
      <c r="L453" s="4">
        <v>37.83</v>
      </c>
      <c r="M453" s="4">
        <v>106.54</v>
      </c>
      <c r="N453" s="4">
        <v>50.48</v>
      </c>
      <c r="O453" s="4">
        <v>40.299999999999997</v>
      </c>
      <c r="P453" s="4">
        <v>111.04</v>
      </c>
      <c r="Q453" s="4">
        <v>52.62</v>
      </c>
      <c r="R453" s="4">
        <v>42</v>
      </c>
      <c r="S453" s="4">
        <v>6</v>
      </c>
      <c r="T453" s="4">
        <v>0</v>
      </c>
      <c r="U453" s="3">
        <v>92269.092000000004</v>
      </c>
      <c r="V453" s="3" t="s">
        <v>134</v>
      </c>
      <c r="W453" s="4"/>
      <c r="X453" s="4"/>
      <c r="Y453" s="4"/>
      <c r="Z453" s="4"/>
    </row>
    <row r="454" spans="1:26" ht="14.25" customHeight="1" x14ac:dyDescent="0.35">
      <c r="A454" s="4" t="s">
        <v>140</v>
      </c>
      <c r="B454" s="4" t="s">
        <v>96</v>
      </c>
      <c r="C454" s="4" t="s">
        <v>32</v>
      </c>
      <c r="D454" s="4">
        <v>42004</v>
      </c>
      <c r="E454" s="4">
        <v>1.34</v>
      </c>
      <c r="F454" s="4">
        <v>1.88</v>
      </c>
      <c r="G454" s="4">
        <v>1.62</v>
      </c>
      <c r="H454" s="4">
        <v>14.61</v>
      </c>
      <c r="I454" s="4">
        <v>9.1999999999999993</v>
      </c>
      <c r="J454" s="4">
        <v>11.85</v>
      </c>
      <c r="K454" s="4">
        <v>147.80000000000001</v>
      </c>
      <c r="L454" s="4">
        <v>37.549999999999997</v>
      </c>
      <c r="M454" s="4">
        <v>116.2</v>
      </c>
      <c r="N454" s="4">
        <v>53.75</v>
      </c>
      <c r="O454" s="4">
        <v>43.64</v>
      </c>
      <c r="P454" s="4">
        <v>116.2</v>
      </c>
      <c r="Q454" s="4">
        <v>53.75</v>
      </c>
      <c r="R454" s="4">
        <v>43.64</v>
      </c>
      <c r="S454" s="4">
        <v>6</v>
      </c>
      <c r="T454" s="4">
        <v>0</v>
      </c>
      <c r="U454" s="3">
        <v>90223.73</v>
      </c>
      <c r="V454" s="3" t="s">
        <v>134</v>
      </c>
      <c r="W454" s="4"/>
      <c r="X454" s="4"/>
      <c r="Y454" s="4"/>
      <c r="Z454" s="4"/>
    </row>
    <row r="455" spans="1:26" ht="14.25" customHeight="1" x14ac:dyDescent="0.35">
      <c r="A455" s="4" t="s">
        <v>140</v>
      </c>
      <c r="B455" s="4" t="s">
        <v>97</v>
      </c>
      <c r="C455" s="4" t="s">
        <v>32</v>
      </c>
      <c r="D455" s="4">
        <v>42094</v>
      </c>
      <c r="E455" s="4">
        <v>1.4</v>
      </c>
      <c r="F455" s="4">
        <v>1.93</v>
      </c>
      <c r="G455" s="4">
        <v>1.71</v>
      </c>
      <c r="H455" s="4">
        <v>12.03</v>
      </c>
      <c r="I455" s="4">
        <v>9.1999999999999993</v>
      </c>
      <c r="J455" s="4">
        <v>9.41</v>
      </c>
      <c r="K455" s="4">
        <v>147.30000000000001</v>
      </c>
      <c r="L455" s="4">
        <v>35.46</v>
      </c>
      <c r="M455" s="4">
        <v>125.33</v>
      </c>
      <c r="N455" s="4">
        <v>55.62</v>
      </c>
      <c r="O455" s="4">
        <v>44.45</v>
      </c>
      <c r="P455" s="4">
        <v>125.33</v>
      </c>
      <c r="Q455" s="4">
        <v>55.62</v>
      </c>
      <c r="R455" s="4">
        <v>44.45</v>
      </c>
      <c r="S455" s="4">
        <v>6</v>
      </c>
      <c r="T455" s="4">
        <v>0</v>
      </c>
      <c r="U455" s="3">
        <v>93396.24</v>
      </c>
      <c r="V455" s="3" t="s">
        <v>134</v>
      </c>
      <c r="W455" s="4"/>
      <c r="X455" s="4"/>
      <c r="Y455" s="4"/>
      <c r="Z455" s="4"/>
    </row>
    <row r="456" spans="1:26" ht="14.25" customHeight="1" x14ac:dyDescent="0.35">
      <c r="A456" s="4" t="s">
        <v>140</v>
      </c>
      <c r="B456" s="4" t="s">
        <v>98</v>
      </c>
      <c r="C456" s="4" t="s">
        <v>25</v>
      </c>
      <c r="D456" s="4">
        <v>42185</v>
      </c>
      <c r="E456" s="4">
        <v>1.61</v>
      </c>
      <c r="F456" s="4">
        <v>2.54</v>
      </c>
      <c r="G456" s="4">
        <v>1.97</v>
      </c>
      <c r="H456" s="4">
        <v>15.02</v>
      </c>
      <c r="I456" s="4">
        <v>12.06</v>
      </c>
      <c r="J456" s="4">
        <v>12.39</v>
      </c>
      <c r="K456" s="4">
        <v>149.19999999999999</v>
      </c>
      <c r="L456" s="4">
        <v>30.22</v>
      </c>
      <c r="M456" s="4">
        <v>169.51</v>
      </c>
      <c r="N456" s="4">
        <v>62.9</v>
      </c>
      <c r="O456" s="4">
        <v>51.22</v>
      </c>
      <c r="P456" s="4">
        <v>169.51</v>
      </c>
      <c r="Q456" s="4">
        <v>62.9</v>
      </c>
      <c r="R456" s="4">
        <v>51.22</v>
      </c>
      <c r="S456" s="4">
        <v>7</v>
      </c>
      <c r="T456" s="4">
        <v>-1</v>
      </c>
      <c r="U456" s="3">
        <v>89536.926000000007</v>
      </c>
      <c r="V456" s="3" t="s">
        <v>134</v>
      </c>
      <c r="W456" s="4"/>
      <c r="X456" s="4"/>
      <c r="Y456" s="4"/>
      <c r="Z456" s="4"/>
    </row>
    <row r="457" spans="1:26" ht="14.25" customHeight="1" x14ac:dyDescent="0.35">
      <c r="A457" s="4" t="s">
        <v>140</v>
      </c>
      <c r="B457" s="4" t="s">
        <v>99</v>
      </c>
      <c r="C457" s="4" t="s">
        <v>33</v>
      </c>
      <c r="D457" s="4">
        <v>42277</v>
      </c>
      <c r="E457" s="4">
        <v>1.81</v>
      </c>
      <c r="F457" s="4">
        <v>2.56</v>
      </c>
      <c r="G457" s="4">
        <v>2.21</v>
      </c>
      <c r="H457" s="4">
        <v>15.03</v>
      </c>
      <c r="I457" s="4">
        <v>12.28</v>
      </c>
      <c r="J457" s="4">
        <v>12.62</v>
      </c>
      <c r="K457" s="4">
        <v>160.9</v>
      </c>
      <c r="L457" s="4">
        <v>25.21</v>
      </c>
      <c r="M457" s="4">
        <v>216.5</v>
      </c>
      <c r="N457" s="4">
        <v>68.400000000000006</v>
      </c>
      <c r="O457" s="4">
        <v>54.58</v>
      </c>
      <c r="P457" s="4">
        <v>216.5</v>
      </c>
      <c r="Q457" s="4">
        <v>68.400000000000006</v>
      </c>
      <c r="R457" s="4">
        <v>54.58</v>
      </c>
      <c r="S457" s="4">
        <v>8</v>
      </c>
      <c r="T457" s="4">
        <v>-1</v>
      </c>
      <c r="U457" s="3">
        <v>90470.245999999999</v>
      </c>
      <c r="V457" s="3" t="s">
        <v>134</v>
      </c>
      <c r="W457" s="4"/>
      <c r="X457" s="4"/>
      <c r="Y457" s="4"/>
      <c r="Z457" s="4"/>
    </row>
    <row r="458" spans="1:26" ht="14.25" customHeight="1" x14ac:dyDescent="0.35">
      <c r="A458" s="4" t="s">
        <v>140</v>
      </c>
      <c r="B458" s="4" t="s">
        <v>100</v>
      </c>
      <c r="C458" s="4" t="s">
        <v>33</v>
      </c>
      <c r="D458" s="4">
        <v>42369</v>
      </c>
      <c r="E458" s="4">
        <v>1.89</v>
      </c>
      <c r="F458" s="4">
        <v>3.38</v>
      </c>
      <c r="G458" s="4">
        <v>2.2999999999999998</v>
      </c>
      <c r="H458" s="4">
        <v>12.55</v>
      </c>
      <c r="I458" s="4">
        <v>9.16</v>
      </c>
      <c r="J458" s="4">
        <v>10.39</v>
      </c>
      <c r="K458" s="4">
        <v>180.9</v>
      </c>
      <c r="L458" s="4">
        <v>18.68</v>
      </c>
      <c r="M458" s="4">
        <v>340.33</v>
      </c>
      <c r="N458" s="4">
        <v>77.290000000000006</v>
      </c>
      <c r="O458" s="4">
        <v>63.58</v>
      </c>
      <c r="P458" s="4">
        <v>340.33</v>
      </c>
      <c r="Q458" s="4">
        <v>77.290000000000006</v>
      </c>
      <c r="R458" s="4">
        <v>63.58</v>
      </c>
      <c r="S458" s="4">
        <v>8</v>
      </c>
      <c r="T458" s="4">
        <v>0</v>
      </c>
      <c r="U458" s="3">
        <v>107129.352</v>
      </c>
      <c r="V458" s="3" t="s">
        <v>134</v>
      </c>
      <c r="W458" s="4"/>
      <c r="X458" s="4"/>
      <c r="Y458" s="4"/>
      <c r="Z458" s="4"/>
    </row>
    <row r="459" spans="1:26" ht="14.25" customHeight="1" x14ac:dyDescent="0.35">
      <c r="A459" s="4" t="s">
        <v>140</v>
      </c>
      <c r="B459" s="4" t="s">
        <v>101</v>
      </c>
      <c r="C459" s="4" t="s">
        <v>33</v>
      </c>
      <c r="D459" s="4">
        <v>42460</v>
      </c>
      <c r="E459" s="4">
        <v>2.2000000000000002</v>
      </c>
      <c r="F459" s="4">
        <v>3.1</v>
      </c>
      <c r="G459" s="4">
        <v>2.66</v>
      </c>
      <c r="H459" s="4">
        <v>9.91</v>
      </c>
      <c r="I459" s="4">
        <v>8.06</v>
      </c>
      <c r="J459" s="4">
        <v>8.16</v>
      </c>
      <c r="K459" s="4">
        <v>218.3</v>
      </c>
      <c r="L459" s="4">
        <v>11.43</v>
      </c>
      <c r="M459" s="4">
        <v>604.52</v>
      </c>
      <c r="N459" s="4">
        <v>85.81</v>
      </c>
      <c r="O459" s="4">
        <v>69.099999999999994</v>
      </c>
      <c r="P459" s="4">
        <v>604.52</v>
      </c>
      <c r="Q459" s="4">
        <v>85.81</v>
      </c>
      <c r="R459" s="4">
        <v>69.099999999999994</v>
      </c>
      <c r="S459" s="4">
        <v>8</v>
      </c>
      <c r="T459" s="4">
        <v>0</v>
      </c>
      <c r="U459" s="3">
        <v>110321.90399999999</v>
      </c>
      <c r="V459" s="3" t="s">
        <v>134</v>
      </c>
      <c r="W459" s="4"/>
      <c r="X459" s="4"/>
      <c r="Y459" s="4"/>
      <c r="Z459" s="4"/>
    </row>
    <row r="460" spans="1:26" ht="14.25" customHeight="1" x14ac:dyDescent="0.35">
      <c r="A460" s="4" t="s">
        <v>140</v>
      </c>
      <c r="B460" s="4" t="s">
        <v>102</v>
      </c>
      <c r="C460" s="4" t="s">
        <v>33</v>
      </c>
      <c r="D460" s="4">
        <v>42551</v>
      </c>
      <c r="E460" s="4">
        <v>2.52</v>
      </c>
      <c r="F460" s="4">
        <v>3.45</v>
      </c>
      <c r="G460" s="4">
        <v>3.03</v>
      </c>
      <c r="H460" s="4">
        <v>10.01</v>
      </c>
      <c r="I460" s="4">
        <v>8.36</v>
      </c>
      <c r="J460" s="4">
        <v>8.3000000000000007</v>
      </c>
      <c r="K460" s="4">
        <v>223.9</v>
      </c>
      <c r="L460" s="4">
        <v>1.93</v>
      </c>
      <c r="M460" s="4">
        <v>4064.06</v>
      </c>
      <c r="N460" s="4">
        <v>97.6</v>
      </c>
      <c r="O460" s="4">
        <v>78.47</v>
      </c>
      <c r="P460" s="4">
        <v>4064.06</v>
      </c>
      <c r="Q460" s="4">
        <v>97.6</v>
      </c>
      <c r="R460" s="4">
        <v>78.47</v>
      </c>
      <c r="S460" s="4">
        <v>8</v>
      </c>
      <c r="T460" s="4">
        <v>0</v>
      </c>
      <c r="U460" s="3">
        <v>102686.122</v>
      </c>
      <c r="V460" s="3" t="s">
        <v>134</v>
      </c>
      <c r="W460" s="4"/>
      <c r="X460" s="4"/>
      <c r="Y460" s="4"/>
      <c r="Z460" s="4"/>
    </row>
    <row r="461" spans="1:26" ht="14.25" customHeight="1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25" customHeight="1" x14ac:dyDescent="0.35">
      <c r="A462" s="4" t="s">
        <v>141</v>
      </c>
      <c r="B462" s="4" t="s">
        <v>73</v>
      </c>
      <c r="C462" s="4" t="s">
        <v>33</v>
      </c>
      <c r="D462" s="4">
        <v>38442</v>
      </c>
      <c r="E462" s="4">
        <v>1.52</v>
      </c>
      <c r="F462" s="4">
        <v>2.41</v>
      </c>
      <c r="G462" s="4">
        <v>2.0299999999999998</v>
      </c>
      <c r="H462" s="4">
        <v>13.65</v>
      </c>
      <c r="I462" s="4">
        <v>10.83</v>
      </c>
      <c r="J462" s="4">
        <v>10.130000000000001</v>
      </c>
      <c r="K462" s="4">
        <v>89.8</v>
      </c>
      <c r="L462" s="4">
        <v>53.75</v>
      </c>
      <c r="M462" s="4">
        <v>55.71</v>
      </c>
      <c r="N462" s="4">
        <v>35.01</v>
      </c>
      <c r="O462" s="4">
        <v>29.94</v>
      </c>
      <c r="P462" s="4">
        <v>59.15</v>
      </c>
      <c r="Q462" s="4">
        <v>37.17</v>
      </c>
      <c r="R462" s="4">
        <v>31.79</v>
      </c>
      <c r="S462" s="4">
        <v>8</v>
      </c>
      <c r="T462" s="4">
        <v>0</v>
      </c>
      <c r="U462" s="3">
        <v>223.29599999999999</v>
      </c>
      <c r="V462" s="3" t="s">
        <v>142</v>
      </c>
      <c r="W462" s="4"/>
      <c r="X462" s="4"/>
      <c r="Y462" s="4"/>
      <c r="Z462" s="4"/>
    </row>
    <row r="463" spans="1:26" ht="14.25" customHeight="1" x14ac:dyDescent="0.35">
      <c r="A463" s="4" t="s">
        <v>141</v>
      </c>
      <c r="B463" s="4" t="s">
        <v>122</v>
      </c>
      <c r="C463" s="4" t="s">
        <v>33</v>
      </c>
      <c r="D463" s="4">
        <v>38533</v>
      </c>
      <c r="E463" s="4">
        <v>1.43</v>
      </c>
      <c r="F463" s="4">
        <v>2.35</v>
      </c>
      <c r="G463" s="4">
        <v>1.92</v>
      </c>
      <c r="H463" s="4">
        <v>14.99</v>
      </c>
      <c r="I463" s="4">
        <v>10.74</v>
      </c>
      <c r="J463" s="4">
        <v>11.51</v>
      </c>
      <c r="K463" s="4">
        <v>88.3</v>
      </c>
      <c r="L463" s="4">
        <v>53.23</v>
      </c>
      <c r="M463" s="4">
        <v>54.06</v>
      </c>
      <c r="N463" s="4">
        <v>33.880000000000003</v>
      </c>
      <c r="O463" s="4">
        <v>28.78</v>
      </c>
      <c r="P463" s="4">
        <v>59.59</v>
      </c>
      <c r="Q463" s="4">
        <v>37.340000000000003</v>
      </c>
      <c r="R463" s="4">
        <v>31.72</v>
      </c>
      <c r="S463" s="4">
        <v>8</v>
      </c>
      <c r="T463" s="4">
        <v>0</v>
      </c>
      <c r="U463" s="3">
        <v>230.0009</v>
      </c>
      <c r="V463" s="3" t="s">
        <v>142</v>
      </c>
      <c r="W463" s="4"/>
      <c r="X463" s="4"/>
      <c r="Y463" s="4"/>
      <c r="Z463" s="4"/>
    </row>
    <row r="464" spans="1:26" ht="14.25" customHeight="1" x14ac:dyDescent="0.35">
      <c r="A464" s="4" t="s">
        <v>141</v>
      </c>
      <c r="B464" s="4" t="s">
        <v>123</v>
      </c>
      <c r="C464" s="4" t="s">
        <v>33</v>
      </c>
      <c r="D464" s="4">
        <v>38625</v>
      </c>
      <c r="E464" s="4">
        <v>1.1599999999999999</v>
      </c>
      <c r="F464" s="4">
        <v>2.1800000000000002</v>
      </c>
      <c r="G464" s="4">
        <v>1.56</v>
      </c>
      <c r="H464" s="4">
        <v>16.97</v>
      </c>
      <c r="I464" s="4">
        <v>12.48</v>
      </c>
      <c r="J464" s="4">
        <v>13.39</v>
      </c>
      <c r="K464" s="4">
        <v>86.6</v>
      </c>
      <c r="L464" s="4">
        <v>52.13</v>
      </c>
      <c r="M464" s="4">
        <v>50.63</v>
      </c>
      <c r="N464" s="4">
        <v>32.549999999999997</v>
      </c>
      <c r="O464" s="4">
        <v>26.4</v>
      </c>
      <c r="P464" s="4">
        <v>55.56</v>
      </c>
      <c r="Q464" s="4">
        <v>35.72</v>
      </c>
      <c r="R464" s="4">
        <v>28.97</v>
      </c>
      <c r="S464" s="4">
        <v>8</v>
      </c>
      <c r="T464" s="4">
        <v>0</v>
      </c>
      <c r="U464" s="3">
        <v>227.5438</v>
      </c>
      <c r="V464" s="3" t="s">
        <v>142</v>
      </c>
      <c r="W464" s="4"/>
      <c r="X464" s="4"/>
      <c r="Y464" s="4"/>
      <c r="Z464" s="4"/>
    </row>
    <row r="465" spans="1:26" ht="14.25" customHeight="1" x14ac:dyDescent="0.35">
      <c r="A465" s="4" t="s">
        <v>141</v>
      </c>
      <c r="B465" s="4" t="s">
        <v>124</v>
      </c>
      <c r="C465" s="4" t="s">
        <v>33</v>
      </c>
      <c r="D465" s="4">
        <v>38717</v>
      </c>
      <c r="E465" s="4">
        <v>1.1200000000000001</v>
      </c>
      <c r="F465" s="4">
        <v>2.54</v>
      </c>
      <c r="G465" s="4">
        <v>1.47</v>
      </c>
      <c r="H465" s="4">
        <v>13.39</v>
      </c>
      <c r="I465" s="4">
        <v>7.37</v>
      </c>
      <c r="J465" s="4">
        <v>9.92</v>
      </c>
      <c r="K465" s="4">
        <v>91.4</v>
      </c>
      <c r="L465" s="4">
        <v>50.51</v>
      </c>
      <c r="M465" s="4">
        <v>59.01</v>
      </c>
      <c r="N465" s="4">
        <v>35.340000000000003</v>
      </c>
      <c r="O465" s="4">
        <v>29.8</v>
      </c>
      <c r="P465" s="4">
        <v>66.95</v>
      </c>
      <c r="Q465" s="4">
        <v>40.1</v>
      </c>
      <c r="R465" s="4">
        <v>33.81</v>
      </c>
      <c r="S465" s="4">
        <v>8</v>
      </c>
      <c r="T465" s="4">
        <v>0</v>
      </c>
      <c r="U465" s="3">
        <v>231.14349999999999</v>
      </c>
      <c r="V465" s="3" t="s">
        <v>142</v>
      </c>
      <c r="W465" s="4"/>
      <c r="X465" s="4"/>
      <c r="Y465" s="4"/>
      <c r="Z465" s="4"/>
    </row>
    <row r="466" spans="1:26" ht="14.25" customHeight="1" x14ac:dyDescent="0.35">
      <c r="A466" s="4" t="s">
        <v>141</v>
      </c>
      <c r="B466" s="4" t="s">
        <v>125</v>
      </c>
      <c r="C466" s="4" t="s">
        <v>33</v>
      </c>
      <c r="D466" s="4">
        <v>38807</v>
      </c>
      <c r="E466" s="4">
        <v>1.1499999999999999</v>
      </c>
      <c r="F466" s="4">
        <v>2.4300000000000002</v>
      </c>
      <c r="G466" s="4">
        <v>1.5</v>
      </c>
      <c r="H466" s="4">
        <v>12.74</v>
      </c>
      <c r="I466" s="4">
        <v>9.6</v>
      </c>
      <c r="J466" s="4">
        <v>9.75</v>
      </c>
      <c r="K466" s="4">
        <v>102.3</v>
      </c>
      <c r="L466" s="4">
        <v>51.24</v>
      </c>
      <c r="M466" s="4">
        <v>57.42</v>
      </c>
      <c r="N466" s="4">
        <v>34.729999999999997</v>
      </c>
      <c r="O466" s="4">
        <v>29.42</v>
      </c>
      <c r="P466" s="4">
        <v>65.349999999999994</v>
      </c>
      <c r="Q466" s="4">
        <v>39.520000000000003</v>
      </c>
      <c r="R466" s="4">
        <v>33.479999999999997</v>
      </c>
      <c r="S466" s="4">
        <v>8</v>
      </c>
      <c r="T466" s="4">
        <v>0</v>
      </c>
      <c r="U466" s="3">
        <v>211.7987</v>
      </c>
      <c r="V466" s="3" t="s">
        <v>142</v>
      </c>
      <c r="W466" s="4"/>
      <c r="X466" s="4"/>
      <c r="Y466" s="4"/>
      <c r="Z466" s="4"/>
    </row>
    <row r="467" spans="1:26" ht="14.25" customHeight="1" x14ac:dyDescent="0.35">
      <c r="A467" s="4" t="s">
        <v>141</v>
      </c>
      <c r="B467" s="4" t="s">
        <v>74</v>
      </c>
      <c r="C467" s="4" t="s">
        <v>33</v>
      </c>
      <c r="D467" s="4">
        <v>38898</v>
      </c>
      <c r="E467" s="4">
        <v>1.1399999999999999</v>
      </c>
      <c r="F467" s="4">
        <v>2.2599999999999998</v>
      </c>
      <c r="G467" s="4">
        <v>1.48</v>
      </c>
      <c r="H467" s="4">
        <v>14.95</v>
      </c>
      <c r="I467" s="4">
        <v>10.92</v>
      </c>
      <c r="J467" s="4">
        <v>11.73</v>
      </c>
      <c r="K467" s="4">
        <v>97.7</v>
      </c>
      <c r="L467" s="4">
        <v>52.53</v>
      </c>
      <c r="M467" s="4">
        <v>53.4</v>
      </c>
      <c r="N467" s="4">
        <v>33.21</v>
      </c>
      <c r="O467" s="4">
        <v>28.05</v>
      </c>
      <c r="P467" s="4">
        <v>60.79</v>
      </c>
      <c r="Q467" s="4">
        <v>37.81</v>
      </c>
      <c r="R467" s="4">
        <v>31.93</v>
      </c>
      <c r="S467" s="4">
        <v>8</v>
      </c>
      <c r="T467" s="4">
        <v>0</v>
      </c>
      <c r="U467" s="3">
        <v>213.84989999999999</v>
      </c>
      <c r="V467" s="3" t="s">
        <v>142</v>
      </c>
      <c r="W467" s="4"/>
      <c r="X467" s="4"/>
      <c r="Y467" s="4"/>
      <c r="Z467" s="4"/>
    </row>
    <row r="468" spans="1:26" ht="14.25" customHeight="1" x14ac:dyDescent="0.35">
      <c r="A468" s="4" t="s">
        <v>141</v>
      </c>
      <c r="B468" s="4" t="s">
        <v>75</v>
      </c>
      <c r="C468" s="4" t="s">
        <v>33</v>
      </c>
      <c r="D468" s="4">
        <v>38990</v>
      </c>
      <c r="E468" s="4">
        <v>0.87</v>
      </c>
      <c r="F468" s="4">
        <v>2.11</v>
      </c>
      <c r="G468" s="4">
        <v>1.1299999999999999</v>
      </c>
      <c r="H468" s="4">
        <v>15.74</v>
      </c>
      <c r="I468" s="4">
        <v>11.43</v>
      </c>
      <c r="J468" s="4">
        <v>12.69</v>
      </c>
      <c r="K468" s="4">
        <v>102.9</v>
      </c>
      <c r="L468" s="4">
        <v>50.36</v>
      </c>
      <c r="M468" s="4">
        <v>55.19</v>
      </c>
      <c r="N468" s="4">
        <v>34.67</v>
      </c>
      <c r="O468" s="4">
        <v>27.8</v>
      </c>
      <c r="P468" s="4">
        <v>59.18</v>
      </c>
      <c r="Q468" s="4">
        <v>37.18</v>
      </c>
      <c r="R468" s="4">
        <v>29.8</v>
      </c>
      <c r="S468" s="4">
        <v>8</v>
      </c>
      <c r="T468" s="4">
        <v>0</v>
      </c>
      <c r="U468" s="3">
        <v>202.12729999999999</v>
      </c>
      <c r="V468" s="3" t="s">
        <v>142</v>
      </c>
      <c r="W468" s="4"/>
      <c r="X468" s="4"/>
      <c r="Y468" s="4"/>
      <c r="Z468" s="4"/>
    </row>
    <row r="469" spans="1:26" ht="14.25" customHeight="1" x14ac:dyDescent="0.35">
      <c r="A469" s="4" t="s">
        <v>141</v>
      </c>
      <c r="B469" s="4" t="s">
        <v>76</v>
      </c>
      <c r="C469" s="4" t="s">
        <v>33</v>
      </c>
      <c r="D469" s="4">
        <v>39082</v>
      </c>
      <c r="E469" s="4">
        <v>1.07</v>
      </c>
      <c r="F469" s="4">
        <v>1.82</v>
      </c>
      <c r="G469" s="4">
        <v>1.36</v>
      </c>
      <c r="H469" s="4">
        <v>15</v>
      </c>
      <c r="I469" s="4">
        <v>8.48</v>
      </c>
      <c r="J469" s="4">
        <v>11.81</v>
      </c>
      <c r="K469" s="4">
        <v>99</v>
      </c>
      <c r="L469" s="4">
        <v>53.35</v>
      </c>
      <c r="M469" s="4">
        <v>54.27</v>
      </c>
      <c r="N469" s="4">
        <v>35.15</v>
      </c>
      <c r="O469" s="4">
        <v>28.96</v>
      </c>
      <c r="P469" s="4">
        <v>54.39</v>
      </c>
      <c r="Q469" s="4">
        <v>35.229999999999997</v>
      </c>
      <c r="R469" s="4">
        <v>29.02</v>
      </c>
      <c r="S469" s="4">
        <v>8</v>
      </c>
      <c r="T469" s="4">
        <v>0</v>
      </c>
      <c r="U469" s="3">
        <v>232.4143</v>
      </c>
      <c r="V469" s="3" t="s">
        <v>142</v>
      </c>
      <c r="W469" s="4"/>
      <c r="X469" s="4"/>
      <c r="Y469" s="4"/>
      <c r="Z469" s="4"/>
    </row>
    <row r="470" spans="1:26" ht="14.25" customHeight="1" x14ac:dyDescent="0.35">
      <c r="A470" s="4" t="s">
        <v>141</v>
      </c>
      <c r="B470" s="4" t="s">
        <v>77</v>
      </c>
      <c r="C470" s="4" t="s">
        <v>33</v>
      </c>
      <c r="D470" s="4">
        <v>39172</v>
      </c>
      <c r="E470" s="4">
        <v>1.05</v>
      </c>
      <c r="F470" s="4">
        <v>1.83</v>
      </c>
      <c r="G470" s="4">
        <v>1.33</v>
      </c>
      <c r="H470" s="4">
        <v>15.38</v>
      </c>
      <c r="I470" s="4">
        <v>10.95</v>
      </c>
      <c r="J470" s="4">
        <v>12.18</v>
      </c>
      <c r="K470" s="4">
        <v>97.2</v>
      </c>
      <c r="L470" s="4">
        <v>53.5</v>
      </c>
      <c r="M470" s="4">
        <v>52.01</v>
      </c>
      <c r="N470" s="4">
        <v>33.36</v>
      </c>
      <c r="O470" s="4">
        <v>27.82</v>
      </c>
      <c r="P470" s="4">
        <v>55.9</v>
      </c>
      <c r="Q470" s="4">
        <v>35.86</v>
      </c>
      <c r="R470" s="4">
        <v>29.9</v>
      </c>
      <c r="S470" s="4">
        <v>8</v>
      </c>
      <c r="T470" s="4">
        <v>0</v>
      </c>
      <c r="U470" s="3">
        <v>252.27760000000001</v>
      </c>
      <c r="V470" s="3" t="s">
        <v>142</v>
      </c>
      <c r="W470" s="4"/>
      <c r="X470" s="4"/>
      <c r="Y470" s="4"/>
      <c r="Z470" s="4"/>
    </row>
    <row r="471" spans="1:26" ht="14.25" customHeight="1" x14ac:dyDescent="0.35">
      <c r="A471" s="4" t="s">
        <v>141</v>
      </c>
      <c r="B471" s="4" t="s">
        <v>78</v>
      </c>
      <c r="C471" s="4" t="s">
        <v>33</v>
      </c>
      <c r="D471" s="4">
        <v>39263</v>
      </c>
      <c r="E471" s="4">
        <v>0.95</v>
      </c>
      <c r="F471" s="4">
        <v>1.61</v>
      </c>
      <c r="G471" s="4">
        <v>1.19</v>
      </c>
      <c r="H471" s="4">
        <v>17.02</v>
      </c>
      <c r="I471" s="4">
        <v>12.66</v>
      </c>
      <c r="J471" s="4">
        <v>14.04</v>
      </c>
      <c r="K471" s="4">
        <v>101.8</v>
      </c>
      <c r="L471" s="4">
        <v>52.03</v>
      </c>
      <c r="M471" s="4">
        <v>52.27</v>
      </c>
      <c r="N471" s="4">
        <v>33.9</v>
      </c>
      <c r="O471" s="4">
        <v>27.2</v>
      </c>
      <c r="P471" s="4">
        <v>54.18</v>
      </c>
      <c r="Q471" s="4">
        <v>35.14</v>
      </c>
      <c r="R471" s="4">
        <v>28.19</v>
      </c>
      <c r="S471" s="4">
        <v>8</v>
      </c>
      <c r="T471" s="4">
        <v>0</v>
      </c>
      <c r="U471" s="3">
        <v>225.06489999999999</v>
      </c>
      <c r="V471" s="3" t="s">
        <v>142</v>
      </c>
      <c r="W471" s="4"/>
      <c r="X471" s="4"/>
      <c r="Y471" s="4"/>
      <c r="Z471" s="4"/>
    </row>
    <row r="472" spans="1:26" ht="14.25" customHeight="1" x14ac:dyDescent="0.35">
      <c r="A472" s="4" t="s">
        <v>141</v>
      </c>
      <c r="B472" s="4" t="s">
        <v>79</v>
      </c>
      <c r="C472" s="4" t="s">
        <v>33</v>
      </c>
      <c r="D472" s="4">
        <v>39355</v>
      </c>
      <c r="E472" s="4">
        <v>0.72</v>
      </c>
      <c r="F472" s="4">
        <v>1.45</v>
      </c>
      <c r="G472" s="4">
        <v>0.89</v>
      </c>
      <c r="H472" s="4">
        <v>19.149999999999999</v>
      </c>
      <c r="I472" s="4">
        <v>14.94</v>
      </c>
      <c r="J472" s="4">
        <v>16.11</v>
      </c>
      <c r="K472" s="4">
        <v>97.9</v>
      </c>
      <c r="L472" s="4">
        <v>50.44</v>
      </c>
      <c r="M472" s="4">
        <v>51.35</v>
      </c>
      <c r="N472" s="4">
        <v>33.840000000000003</v>
      </c>
      <c r="O472" s="4">
        <v>25.9</v>
      </c>
      <c r="P472" s="4">
        <v>51.76</v>
      </c>
      <c r="Q472" s="4">
        <v>34.11</v>
      </c>
      <c r="R472" s="4">
        <v>26.11</v>
      </c>
      <c r="S472" s="4">
        <v>8</v>
      </c>
      <c r="T472" s="4">
        <v>0</v>
      </c>
      <c r="U472" s="3">
        <v>212.1523</v>
      </c>
      <c r="V472" s="3" t="s">
        <v>142</v>
      </c>
      <c r="W472" s="4"/>
      <c r="X472" s="4"/>
      <c r="Y472" s="4"/>
      <c r="Z472" s="4"/>
    </row>
    <row r="473" spans="1:26" ht="14.25" customHeight="1" x14ac:dyDescent="0.35">
      <c r="A473" s="4" t="s">
        <v>141</v>
      </c>
      <c r="B473" s="4" t="s">
        <v>105</v>
      </c>
      <c r="C473" s="4" t="s">
        <v>25</v>
      </c>
      <c r="D473" s="4">
        <v>39447</v>
      </c>
      <c r="E473" s="4">
        <v>1.08</v>
      </c>
      <c r="F473" s="4">
        <v>1.68</v>
      </c>
      <c r="G473" s="4">
        <v>1.32</v>
      </c>
      <c r="H473" s="4">
        <v>14.67</v>
      </c>
      <c r="I473" s="4">
        <v>7.95</v>
      </c>
      <c r="J473" s="4">
        <v>12</v>
      </c>
      <c r="K473" s="4">
        <v>113.2</v>
      </c>
      <c r="L473" s="4">
        <v>51.99</v>
      </c>
      <c r="M473" s="4">
        <v>47.84</v>
      </c>
      <c r="N473" s="4">
        <v>29.74</v>
      </c>
      <c r="O473" s="4">
        <v>24.87</v>
      </c>
      <c r="P473" s="4">
        <v>60.87</v>
      </c>
      <c r="Q473" s="4">
        <v>37.840000000000003</v>
      </c>
      <c r="R473" s="4">
        <v>31.65</v>
      </c>
      <c r="S473" s="4">
        <v>7</v>
      </c>
      <c r="T473" s="4">
        <v>1</v>
      </c>
      <c r="U473" s="3">
        <v>204.0412</v>
      </c>
      <c r="V473" s="3" t="s">
        <v>142</v>
      </c>
      <c r="W473" s="4"/>
      <c r="X473" s="4"/>
      <c r="Y473" s="4"/>
      <c r="Z473" s="4"/>
    </row>
    <row r="474" spans="1:26" ht="14.25" customHeight="1" x14ac:dyDescent="0.35">
      <c r="A474" s="4" t="s">
        <v>141</v>
      </c>
      <c r="B474" s="4" t="s">
        <v>106</v>
      </c>
      <c r="C474" s="4" t="s">
        <v>25</v>
      </c>
      <c r="D474" s="4">
        <v>39538</v>
      </c>
      <c r="E474" s="4">
        <v>1.25</v>
      </c>
      <c r="F474" s="4">
        <v>2.0099999999999998</v>
      </c>
      <c r="G474" s="4">
        <v>1.51</v>
      </c>
      <c r="H474" s="4">
        <v>13.76</v>
      </c>
      <c r="I474" s="4">
        <v>10.46</v>
      </c>
      <c r="J474" s="4">
        <v>11.39</v>
      </c>
      <c r="K474" s="4">
        <v>128.5</v>
      </c>
      <c r="L474" s="4">
        <v>46.61</v>
      </c>
      <c r="M474" s="4">
        <v>72.45</v>
      </c>
      <c r="N474" s="4">
        <v>39.94</v>
      </c>
      <c r="O474" s="4">
        <v>33.770000000000003</v>
      </c>
      <c r="P474" s="4">
        <v>81.41</v>
      </c>
      <c r="Q474" s="4">
        <v>44.87</v>
      </c>
      <c r="R474" s="4">
        <v>37.950000000000003</v>
      </c>
      <c r="S474" s="4">
        <v>7</v>
      </c>
      <c r="T474" s="4">
        <v>0</v>
      </c>
      <c r="U474" s="3">
        <v>224.1379</v>
      </c>
      <c r="V474" s="3" t="s">
        <v>142</v>
      </c>
      <c r="W474" s="4"/>
      <c r="X474" s="4"/>
      <c r="Y474" s="4"/>
      <c r="Z474" s="4"/>
    </row>
    <row r="475" spans="1:26" ht="14.25" customHeight="1" x14ac:dyDescent="0.35">
      <c r="A475" s="4" t="s">
        <v>141</v>
      </c>
      <c r="B475" s="4" t="s">
        <v>107</v>
      </c>
      <c r="C475" s="4" t="s">
        <v>25</v>
      </c>
      <c r="D475" s="4">
        <v>39629</v>
      </c>
      <c r="E475" s="4">
        <v>1.2</v>
      </c>
      <c r="F475" s="4">
        <v>1.83</v>
      </c>
      <c r="G475" s="4">
        <v>1.44</v>
      </c>
      <c r="H475" s="4">
        <v>13.46</v>
      </c>
      <c r="I475" s="4">
        <v>10.029999999999999</v>
      </c>
      <c r="J475" s="4">
        <v>11.31</v>
      </c>
      <c r="K475" s="4">
        <v>146.30000000000001</v>
      </c>
      <c r="L475" s="4">
        <v>47.91</v>
      </c>
      <c r="M475" s="4">
        <v>71.400000000000006</v>
      </c>
      <c r="N475" s="4">
        <v>40.65</v>
      </c>
      <c r="O475" s="4">
        <v>34.200000000000003</v>
      </c>
      <c r="P475" s="4">
        <v>75.64</v>
      </c>
      <c r="Q475" s="4">
        <v>43.07</v>
      </c>
      <c r="R475" s="4">
        <v>36.24</v>
      </c>
      <c r="S475" s="4">
        <v>7</v>
      </c>
      <c r="T475" s="4">
        <v>0</v>
      </c>
      <c r="U475" s="3">
        <v>182.3408</v>
      </c>
      <c r="V475" s="3" t="s">
        <v>142</v>
      </c>
      <c r="W475" s="4"/>
      <c r="X475" s="4"/>
      <c r="Y475" s="4"/>
      <c r="Z475" s="4"/>
    </row>
    <row r="476" spans="1:26" ht="14.25" customHeight="1" x14ac:dyDescent="0.35">
      <c r="A476" s="4" t="s">
        <v>141</v>
      </c>
      <c r="B476" s="4" t="s">
        <v>108</v>
      </c>
      <c r="C476" s="4" t="s">
        <v>25</v>
      </c>
      <c r="D476" s="4">
        <v>39721</v>
      </c>
      <c r="E476" s="4">
        <v>1.1100000000000001</v>
      </c>
      <c r="F476" s="4">
        <v>1.57</v>
      </c>
      <c r="G476" s="4">
        <v>1.33</v>
      </c>
      <c r="H476" s="4">
        <v>16.22</v>
      </c>
      <c r="I476" s="4">
        <v>11.53</v>
      </c>
      <c r="J476" s="4">
        <v>13.86</v>
      </c>
      <c r="K476" s="4">
        <v>131.6</v>
      </c>
      <c r="L476" s="4">
        <v>46.39</v>
      </c>
      <c r="M476" s="4">
        <v>75.55</v>
      </c>
      <c r="N476" s="4">
        <v>43</v>
      </c>
      <c r="O476" s="4">
        <v>35.049999999999997</v>
      </c>
      <c r="P476" s="4">
        <v>75.69</v>
      </c>
      <c r="Q476" s="4">
        <v>43.08</v>
      </c>
      <c r="R476" s="4">
        <v>35.11</v>
      </c>
      <c r="S476" s="4">
        <v>7</v>
      </c>
      <c r="T476" s="4">
        <v>0</v>
      </c>
      <c r="U476" s="3">
        <v>277.66030000000001</v>
      </c>
      <c r="V476" s="3" t="s">
        <v>142</v>
      </c>
      <c r="W476" s="4"/>
      <c r="X476" s="4"/>
      <c r="Y476" s="4"/>
      <c r="Z476" s="4"/>
    </row>
    <row r="477" spans="1:26" ht="14.25" customHeight="1" x14ac:dyDescent="0.35">
      <c r="A477" s="4" t="s">
        <v>141</v>
      </c>
      <c r="B477" s="4" t="s">
        <v>80</v>
      </c>
      <c r="C477" s="4" t="s">
        <v>25</v>
      </c>
      <c r="D477" s="4">
        <v>39813</v>
      </c>
      <c r="E477" s="4">
        <v>1.07</v>
      </c>
      <c r="F477" s="4">
        <v>1.58</v>
      </c>
      <c r="G477" s="4">
        <v>1.26</v>
      </c>
      <c r="H477" s="4">
        <v>15.36</v>
      </c>
      <c r="I477" s="4">
        <v>9.1199999999999992</v>
      </c>
      <c r="J477" s="4">
        <v>12.97</v>
      </c>
      <c r="K477" s="4">
        <v>116.2</v>
      </c>
      <c r="L477" s="4">
        <v>47.02</v>
      </c>
      <c r="M477" s="4">
        <v>76.11</v>
      </c>
      <c r="N477" s="4">
        <v>43.16</v>
      </c>
      <c r="O477" s="4">
        <v>35.79</v>
      </c>
      <c r="P477" s="4">
        <v>76.349999999999994</v>
      </c>
      <c r="Q477" s="4">
        <v>43.3</v>
      </c>
      <c r="R477" s="4">
        <v>35.9</v>
      </c>
      <c r="S477" s="4">
        <v>7</v>
      </c>
      <c r="T477" s="4">
        <v>0</v>
      </c>
      <c r="U477" s="3">
        <v>220.8409</v>
      </c>
      <c r="V477" s="3" t="s">
        <v>142</v>
      </c>
      <c r="W477" s="4"/>
      <c r="X477" s="4"/>
      <c r="Y477" s="4"/>
      <c r="Z477" s="4"/>
    </row>
    <row r="478" spans="1:26" ht="14.25" customHeight="1" x14ac:dyDescent="0.35">
      <c r="A478" s="4" t="s">
        <v>141</v>
      </c>
      <c r="B478" s="4" t="s">
        <v>81</v>
      </c>
      <c r="C478" s="4" t="s">
        <v>25</v>
      </c>
      <c r="D478" s="4">
        <v>39903</v>
      </c>
      <c r="E478" s="4">
        <v>1.1200000000000001</v>
      </c>
      <c r="F478" s="4">
        <v>1.63</v>
      </c>
      <c r="G478" s="4">
        <v>1.32</v>
      </c>
      <c r="H478" s="4">
        <v>13.92</v>
      </c>
      <c r="I478" s="4">
        <v>10.32</v>
      </c>
      <c r="J478" s="4">
        <v>11.58</v>
      </c>
      <c r="K478" s="4">
        <v>120.9</v>
      </c>
      <c r="L478" s="4">
        <v>45.61</v>
      </c>
      <c r="M478" s="4">
        <v>82.16</v>
      </c>
      <c r="N478" s="4">
        <v>45.07</v>
      </c>
      <c r="O478" s="4">
        <v>37.47</v>
      </c>
      <c r="P478" s="4">
        <v>82.31</v>
      </c>
      <c r="Q478" s="4">
        <v>45.15</v>
      </c>
      <c r="R478" s="4">
        <v>37.54</v>
      </c>
      <c r="S478" s="4">
        <v>7</v>
      </c>
      <c r="T478" s="4">
        <v>0</v>
      </c>
      <c r="U478" s="3">
        <v>149.637</v>
      </c>
      <c r="V478" s="3" t="s">
        <v>142</v>
      </c>
      <c r="W478" s="4"/>
      <c r="X478" s="4"/>
      <c r="Y478" s="4"/>
      <c r="Z478" s="4"/>
    </row>
    <row r="479" spans="1:26" ht="14.25" customHeight="1" x14ac:dyDescent="0.35">
      <c r="A479" s="4" t="s">
        <v>141</v>
      </c>
      <c r="B479" s="4" t="s">
        <v>82</v>
      </c>
      <c r="C479" s="4" t="s">
        <v>25</v>
      </c>
      <c r="D479" s="4">
        <v>39994</v>
      </c>
      <c r="E479" s="4">
        <v>1.1599999999999999</v>
      </c>
      <c r="F479" s="4">
        <v>1.72</v>
      </c>
      <c r="G479" s="4">
        <v>1.38</v>
      </c>
      <c r="H479" s="4">
        <v>16.649999999999999</v>
      </c>
      <c r="I479" s="4">
        <v>12.73</v>
      </c>
      <c r="J479" s="4">
        <v>14.09</v>
      </c>
      <c r="K479" s="4">
        <v>119.3</v>
      </c>
      <c r="L479" s="4">
        <v>45.35</v>
      </c>
      <c r="M479" s="4">
        <v>79.22</v>
      </c>
      <c r="N479" s="4">
        <v>43.28</v>
      </c>
      <c r="O479" s="4">
        <v>35.93</v>
      </c>
      <c r="P479" s="4">
        <v>83.06</v>
      </c>
      <c r="Q479" s="4">
        <v>45.37</v>
      </c>
      <c r="R479" s="4">
        <v>37.659999999999997</v>
      </c>
      <c r="S479" s="4">
        <v>7</v>
      </c>
      <c r="T479" s="4">
        <v>0</v>
      </c>
      <c r="U479" s="3">
        <v>168.11439999999999</v>
      </c>
      <c r="V479" s="3" t="s">
        <v>142</v>
      </c>
      <c r="W479" s="4"/>
      <c r="X479" s="4"/>
      <c r="Y479" s="4"/>
      <c r="Z479" s="4"/>
    </row>
    <row r="480" spans="1:26" ht="14.25" customHeight="1" x14ac:dyDescent="0.35">
      <c r="A480" s="4" t="s">
        <v>141</v>
      </c>
      <c r="B480" s="4" t="s">
        <v>83</v>
      </c>
      <c r="C480" s="4" t="s">
        <v>25</v>
      </c>
      <c r="D480" s="4">
        <v>40086</v>
      </c>
      <c r="E480" s="4">
        <v>1.1499999999999999</v>
      </c>
      <c r="F480" s="4">
        <v>1.7</v>
      </c>
      <c r="G480" s="4">
        <v>1.36</v>
      </c>
      <c r="H480" s="4">
        <v>19.059999999999999</v>
      </c>
      <c r="I480" s="4">
        <v>14.62</v>
      </c>
      <c r="J480" s="4">
        <v>16.41</v>
      </c>
      <c r="K480" s="4">
        <v>117.8</v>
      </c>
      <c r="L480" s="4">
        <v>43.86</v>
      </c>
      <c r="M480" s="4">
        <v>80.81</v>
      </c>
      <c r="N480" s="4">
        <v>43.91</v>
      </c>
      <c r="O480" s="4">
        <v>35.44</v>
      </c>
      <c r="P480" s="4">
        <v>84.02</v>
      </c>
      <c r="Q480" s="4">
        <v>45.66</v>
      </c>
      <c r="R480" s="4">
        <v>36.85</v>
      </c>
      <c r="S480" s="4">
        <v>7</v>
      </c>
      <c r="T480" s="4">
        <v>0</v>
      </c>
      <c r="U480" s="3">
        <v>139.97749999999999</v>
      </c>
      <c r="V480" s="3" t="s">
        <v>142</v>
      </c>
      <c r="W480" s="4"/>
      <c r="X480" s="4"/>
      <c r="Y480" s="4"/>
      <c r="Z480" s="4"/>
    </row>
    <row r="481" spans="1:26" ht="14.25" customHeight="1" x14ac:dyDescent="0.35">
      <c r="A481" s="4" t="s">
        <v>141</v>
      </c>
      <c r="B481" s="4" t="s">
        <v>84</v>
      </c>
      <c r="C481" s="4" t="s">
        <v>25</v>
      </c>
      <c r="D481" s="4">
        <v>40178</v>
      </c>
      <c r="E481" s="4">
        <v>1.0900000000000001</v>
      </c>
      <c r="F481" s="4">
        <v>1.55</v>
      </c>
      <c r="G481" s="4">
        <v>1.28</v>
      </c>
      <c r="H481" s="4">
        <v>18.61</v>
      </c>
      <c r="I481" s="4">
        <v>12.72</v>
      </c>
      <c r="J481" s="4">
        <v>15.85</v>
      </c>
      <c r="K481" s="4">
        <v>115.2</v>
      </c>
      <c r="L481" s="4">
        <v>46.43</v>
      </c>
      <c r="M481" s="4">
        <v>75.25</v>
      </c>
      <c r="N481" s="4">
        <v>42.91</v>
      </c>
      <c r="O481" s="4">
        <v>34.94</v>
      </c>
      <c r="P481" s="4">
        <v>75.38</v>
      </c>
      <c r="Q481" s="4">
        <v>42.98</v>
      </c>
      <c r="R481" s="4">
        <v>35</v>
      </c>
      <c r="S481" s="4">
        <v>7</v>
      </c>
      <c r="T481" s="4">
        <v>0</v>
      </c>
      <c r="U481" s="3">
        <v>110.6138</v>
      </c>
      <c r="V481" s="3" t="s">
        <v>142</v>
      </c>
      <c r="W481" s="4"/>
      <c r="X481" s="4"/>
      <c r="Y481" s="4"/>
      <c r="Z481" s="4"/>
    </row>
    <row r="482" spans="1:26" ht="14.25" customHeight="1" x14ac:dyDescent="0.35">
      <c r="A482" s="4" t="s">
        <v>141</v>
      </c>
      <c r="B482" s="4" t="s">
        <v>85</v>
      </c>
      <c r="C482" s="4" t="s">
        <v>25</v>
      </c>
      <c r="D482" s="4">
        <v>40268</v>
      </c>
      <c r="E482" s="4">
        <v>1.02</v>
      </c>
      <c r="F482" s="4">
        <v>1.48</v>
      </c>
      <c r="G482" s="4">
        <v>1.19</v>
      </c>
      <c r="H482" s="4">
        <v>17.95</v>
      </c>
      <c r="I482" s="4">
        <v>14.04</v>
      </c>
      <c r="J482" s="4">
        <v>15.08</v>
      </c>
      <c r="K482" s="4">
        <v>111</v>
      </c>
      <c r="L482" s="4">
        <v>47.33</v>
      </c>
      <c r="M482" s="4">
        <v>74.260000000000005</v>
      </c>
      <c r="N482" s="4">
        <v>42.58</v>
      </c>
      <c r="O482" s="4">
        <v>35.15</v>
      </c>
      <c r="P482" s="4">
        <v>74.38</v>
      </c>
      <c r="Q482" s="4">
        <v>42.66</v>
      </c>
      <c r="R482" s="4">
        <v>35.21</v>
      </c>
      <c r="S482" s="4">
        <v>7</v>
      </c>
      <c r="T482" s="4">
        <v>0</v>
      </c>
      <c r="U482" s="3">
        <v>137.9708</v>
      </c>
      <c r="V482" s="3" t="s">
        <v>142</v>
      </c>
      <c r="W482" s="4"/>
      <c r="X482" s="4"/>
      <c r="Y482" s="4"/>
      <c r="Z482" s="4"/>
    </row>
    <row r="483" spans="1:26" ht="14.25" customHeight="1" x14ac:dyDescent="0.35">
      <c r="A483" s="4" t="s">
        <v>141</v>
      </c>
      <c r="B483" s="4" t="s">
        <v>109</v>
      </c>
      <c r="C483" s="4" t="s">
        <v>25</v>
      </c>
      <c r="D483" s="4">
        <v>40359</v>
      </c>
      <c r="E483" s="4">
        <v>1.05</v>
      </c>
      <c r="F483" s="4">
        <v>1.46</v>
      </c>
      <c r="G483" s="4">
        <v>1.23</v>
      </c>
      <c r="H483" s="4">
        <v>19.95</v>
      </c>
      <c r="I483" s="4">
        <v>15.92</v>
      </c>
      <c r="J483" s="4">
        <v>17.07</v>
      </c>
      <c r="K483" s="4">
        <v>108.1</v>
      </c>
      <c r="L483" s="4">
        <v>45.79</v>
      </c>
      <c r="M483" s="4">
        <v>78.37</v>
      </c>
      <c r="N483" s="4">
        <v>43.32</v>
      </c>
      <c r="O483" s="4">
        <v>35.89</v>
      </c>
      <c r="P483" s="4">
        <v>80.92</v>
      </c>
      <c r="Q483" s="4">
        <v>44.73</v>
      </c>
      <c r="R483" s="4">
        <v>37.06</v>
      </c>
      <c r="S483" s="4">
        <v>7</v>
      </c>
      <c r="T483" s="4">
        <v>0</v>
      </c>
      <c r="U483" s="3">
        <v>102.7848</v>
      </c>
      <c r="V483" s="3" t="s">
        <v>142</v>
      </c>
      <c r="W483" s="4"/>
      <c r="X483" s="4"/>
      <c r="Y483" s="4"/>
      <c r="Z483" s="4"/>
    </row>
    <row r="484" spans="1:26" ht="14.25" customHeight="1" x14ac:dyDescent="0.35">
      <c r="A484" s="4" t="s">
        <v>141</v>
      </c>
      <c r="B484" s="4" t="s">
        <v>110</v>
      </c>
      <c r="C484" s="4" t="s">
        <v>25</v>
      </c>
      <c r="D484" s="4">
        <v>40451</v>
      </c>
      <c r="E484" s="4">
        <v>1.03</v>
      </c>
      <c r="F484" s="4">
        <v>1.54</v>
      </c>
      <c r="G484" s="4">
        <v>1.2</v>
      </c>
      <c r="H484" s="4">
        <v>20.99</v>
      </c>
      <c r="I484" s="4">
        <v>15.97</v>
      </c>
      <c r="J484" s="4">
        <v>18.260000000000002</v>
      </c>
      <c r="K484" s="4">
        <v>114.8</v>
      </c>
      <c r="L484" s="4">
        <v>43.76</v>
      </c>
      <c r="M484" s="4">
        <v>83.28</v>
      </c>
      <c r="N484" s="4">
        <v>45.29</v>
      </c>
      <c r="O484" s="4">
        <v>36.44</v>
      </c>
      <c r="P484" s="4">
        <v>83.86</v>
      </c>
      <c r="Q484" s="4">
        <v>45.61</v>
      </c>
      <c r="R484" s="4">
        <v>36.69</v>
      </c>
      <c r="S484" s="4">
        <v>7</v>
      </c>
      <c r="T484" s="4">
        <v>0</v>
      </c>
      <c r="U484" s="3">
        <v>103.5265</v>
      </c>
      <c r="V484" s="3" t="s">
        <v>142</v>
      </c>
      <c r="W484" s="4"/>
      <c r="X484" s="4"/>
      <c r="Y484" s="4"/>
      <c r="Z484" s="4"/>
    </row>
    <row r="485" spans="1:26" ht="14.25" customHeight="1" x14ac:dyDescent="0.35">
      <c r="A485" s="4" t="s">
        <v>141</v>
      </c>
      <c r="B485" s="4" t="s">
        <v>111</v>
      </c>
      <c r="C485" s="4" t="s">
        <v>25</v>
      </c>
      <c r="D485" s="4">
        <v>40543</v>
      </c>
      <c r="E485" s="4">
        <v>1.04</v>
      </c>
      <c r="F485" s="4">
        <v>1.54</v>
      </c>
      <c r="G485" s="4">
        <v>1.22</v>
      </c>
      <c r="H485" s="4">
        <v>18.73</v>
      </c>
      <c r="I485" s="4">
        <v>11.38</v>
      </c>
      <c r="J485" s="4">
        <v>15.87</v>
      </c>
      <c r="K485" s="4">
        <v>117</v>
      </c>
      <c r="L485" s="4">
        <v>45.77</v>
      </c>
      <c r="M485" s="4">
        <v>78.56</v>
      </c>
      <c r="N485" s="4">
        <v>43.98</v>
      </c>
      <c r="O485" s="4">
        <v>35.96</v>
      </c>
      <c r="P485" s="4">
        <v>78.62</v>
      </c>
      <c r="Q485" s="4">
        <v>44.01</v>
      </c>
      <c r="R485" s="4">
        <v>35.979999999999997</v>
      </c>
      <c r="S485" s="4">
        <v>7</v>
      </c>
      <c r="T485" s="4">
        <v>0</v>
      </c>
      <c r="U485" s="3">
        <v>114.72069999999999</v>
      </c>
      <c r="V485" s="3" t="s">
        <v>142</v>
      </c>
      <c r="W485" s="4"/>
      <c r="X485" s="4"/>
      <c r="Y485" s="4"/>
      <c r="Z485" s="4"/>
    </row>
    <row r="486" spans="1:26" ht="14.25" customHeight="1" x14ac:dyDescent="0.35">
      <c r="A486" s="4" t="s">
        <v>141</v>
      </c>
      <c r="B486" s="4" t="s">
        <v>112</v>
      </c>
      <c r="C486" s="4" t="s">
        <v>25</v>
      </c>
      <c r="D486" s="4">
        <v>40633</v>
      </c>
      <c r="E486" s="4">
        <v>1.1299999999999999</v>
      </c>
      <c r="F486" s="4">
        <v>1.58</v>
      </c>
      <c r="G486" s="4">
        <v>1.32</v>
      </c>
      <c r="H486" s="4">
        <v>18.03</v>
      </c>
      <c r="I486" s="4">
        <v>13.11</v>
      </c>
      <c r="J486" s="4">
        <v>15.2</v>
      </c>
      <c r="K486" s="4">
        <v>120.1</v>
      </c>
      <c r="L486" s="4">
        <v>45.05</v>
      </c>
      <c r="M486" s="4">
        <v>72.81</v>
      </c>
      <c r="N486" s="4">
        <v>39.72</v>
      </c>
      <c r="O486" s="4">
        <v>32.81</v>
      </c>
      <c r="P486" s="4">
        <v>83.31</v>
      </c>
      <c r="Q486" s="4">
        <v>45.45</v>
      </c>
      <c r="R486" s="4">
        <v>37.53</v>
      </c>
      <c r="S486" s="4">
        <v>7</v>
      </c>
      <c r="T486" s="4">
        <v>0</v>
      </c>
      <c r="U486" s="3">
        <v>116.989</v>
      </c>
      <c r="V486" s="3" t="s">
        <v>142</v>
      </c>
      <c r="W486" s="4"/>
      <c r="X486" s="4"/>
      <c r="Y486" s="4"/>
      <c r="Z486" s="4"/>
    </row>
    <row r="487" spans="1:26" ht="14.25" customHeight="1" x14ac:dyDescent="0.35">
      <c r="A487" s="4" t="s">
        <v>141</v>
      </c>
      <c r="B487" s="4" t="s">
        <v>86</v>
      </c>
      <c r="C487" s="4" t="s">
        <v>25</v>
      </c>
      <c r="D487" s="4">
        <v>40724</v>
      </c>
      <c r="E487" s="4">
        <v>1.1000000000000001</v>
      </c>
      <c r="F487" s="4">
        <v>1.54</v>
      </c>
      <c r="G487" s="4">
        <v>1.28</v>
      </c>
      <c r="H487" s="4">
        <v>20.85</v>
      </c>
      <c r="I487" s="4">
        <v>15.11</v>
      </c>
      <c r="J487" s="4">
        <v>17.97</v>
      </c>
      <c r="K487" s="4">
        <v>121.8</v>
      </c>
      <c r="L487" s="4">
        <v>45.54</v>
      </c>
      <c r="M487" s="4">
        <v>73.98</v>
      </c>
      <c r="N487" s="4">
        <v>40.619999999999997</v>
      </c>
      <c r="O487" s="4">
        <v>33.69</v>
      </c>
      <c r="P487" s="4">
        <v>82.14</v>
      </c>
      <c r="Q487" s="4">
        <v>45.1</v>
      </c>
      <c r="R487" s="4">
        <v>37.409999999999997</v>
      </c>
      <c r="S487" s="4">
        <v>7</v>
      </c>
      <c r="T487" s="4">
        <v>0</v>
      </c>
      <c r="U487" s="3">
        <v>103.9689</v>
      </c>
      <c r="V487" s="3" t="s">
        <v>142</v>
      </c>
      <c r="W487" s="4"/>
      <c r="X487" s="4"/>
      <c r="Y487" s="4"/>
      <c r="Z487" s="4"/>
    </row>
    <row r="488" spans="1:26" ht="14.25" customHeight="1" x14ac:dyDescent="0.35">
      <c r="A488" s="4" t="s">
        <v>141</v>
      </c>
      <c r="B488" s="4" t="s">
        <v>87</v>
      </c>
      <c r="C488" s="4" t="s">
        <v>25</v>
      </c>
      <c r="D488" s="4">
        <v>40816</v>
      </c>
      <c r="E488" s="4">
        <v>1.05</v>
      </c>
      <c r="F488" s="4">
        <v>1.52</v>
      </c>
      <c r="G488" s="4">
        <v>1.23</v>
      </c>
      <c r="H488" s="4">
        <v>22.2</v>
      </c>
      <c r="I488" s="4">
        <v>15.36</v>
      </c>
      <c r="J488" s="4">
        <v>19.309999999999999</v>
      </c>
      <c r="K488" s="4">
        <v>124</v>
      </c>
      <c r="L488" s="4">
        <v>41.32</v>
      </c>
      <c r="M488" s="4">
        <v>82.38</v>
      </c>
      <c r="N488" s="4">
        <v>42.48</v>
      </c>
      <c r="O488" s="4">
        <v>34.04</v>
      </c>
      <c r="P488" s="4">
        <v>93.94</v>
      </c>
      <c r="Q488" s="4">
        <v>48.44</v>
      </c>
      <c r="R488" s="4">
        <v>38.82</v>
      </c>
      <c r="S488" s="4">
        <v>7</v>
      </c>
      <c r="T488" s="4">
        <v>0</v>
      </c>
      <c r="U488" s="3">
        <v>87.502600000000001</v>
      </c>
      <c r="V488" s="3" t="s">
        <v>142</v>
      </c>
      <c r="W488" s="4"/>
      <c r="X488" s="4"/>
      <c r="Y488" s="4"/>
      <c r="Z488" s="4"/>
    </row>
    <row r="489" spans="1:26" ht="14.25" customHeight="1" x14ac:dyDescent="0.35">
      <c r="A489" s="4" t="s">
        <v>141</v>
      </c>
      <c r="B489" s="4" t="s">
        <v>88</v>
      </c>
      <c r="C489" s="4" t="s">
        <v>25</v>
      </c>
      <c r="D489" s="4">
        <v>40908</v>
      </c>
      <c r="E489" s="4">
        <v>1.02</v>
      </c>
      <c r="F489" s="4">
        <v>1.47</v>
      </c>
      <c r="G489" s="4">
        <v>1.19</v>
      </c>
      <c r="H489" s="4">
        <v>19.600000000000001</v>
      </c>
      <c r="I489" s="4">
        <v>11.92</v>
      </c>
      <c r="J489" s="4">
        <v>16.71</v>
      </c>
      <c r="K489" s="4">
        <v>126.9</v>
      </c>
      <c r="L489" s="4">
        <v>43.62</v>
      </c>
      <c r="M489" s="4">
        <v>84.32</v>
      </c>
      <c r="N489" s="4">
        <v>45.12</v>
      </c>
      <c r="O489" s="4">
        <v>36.78</v>
      </c>
      <c r="P489" s="4">
        <v>86.87</v>
      </c>
      <c r="Q489" s="4">
        <v>46.49</v>
      </c>
      <c r="R489" s="4">
        <v>37.89</v>
      </c>
      <c r="S489" s="4">
        <v>7</v>
      </c>
      <c r="T489" s="4">
        <v>0</v>
      </c>
      <c r="U489" s="3">
        <v>94.951599999999999</v>
      </c>
      <c r="V489" s="3" t="s">
        <v>142</v>
      </c>
      <c r="W489" s="4"/>
      <c r="X489" s="4"/>
      <c r="Y489" s="4"/>
      <c r="Z489" s="4"/>
    </row>
    <row r="490" spans="1:26" ht="14.25" customHeight="1" x14ac:dyDescent="0.35">
      <c r="A490" s="4" t="s">
        <v>141</v>
      </c>
      <c r="B490" s="4" t="s">
        <v>89</v>
      </c>
      <c r="C490" s="4" t="s">
        <v>25</v>
      </c>
      <c r="D490" s="4">
        <v>40999</v>
      </c>
      <c r="E490" s="4">
        <v>1.04</v>
      </c>
      <c r="F490" s="4">
        <v>1.47</v>
      </c>
      <c r="G490" s="4">
        <v>1.21</v>
      </c>
      <c r="H490" s="4">
        <v>18.07</v>
      </c>
      <c r="I490" s="4">
        <v>12.83</v>
      </c>
      <c r="J490" s="4">
        <v>15.24</v>
      </c>
      <c r="K490" s="4">
        <v>128.9</v>
      </c>
      <c r="L490" s="4">
        <v>43.98</v>
      </c>
      <c r="M490" s="4">
        <v>82.23</v>
      </c>
      <c r="N490" s="4">
        <v>43.93</v>
      </c>
      <c r="O490" s="4">
        <v>36.17</v>
      </c>
      <c r="P490" s="4">
        <v>87.17</v>
      </c>
      <c r="Q490" s="4">
        <v>46.57</v>
      </c>
      <c r="R490" s="4">
        <v>38.340000000000003</v>
      </c>
      <c r="S490" s="4">
        <v>7</v>
      </c>
      <c r="T490" s="4">
        <v>0</v>
      </c>
      <c r="U490" s="3">
        <v>119.95399999999999</v>
      </c>
      <c r="V490" s="3" t="s">
        <v>142</v>
      </c>
      <c r="W490" s="4"/>
      <c r="X490" s="4"/>
      <c r="Y490" s="4"/>
      <c r="Z490" s="4"/>
    </row>
    <row r="491" spans="1:26" ht="14.25" customHeight="1" x14ac:dyDescent="0.35">
      <c r="A491" s="4" t="s">
        <v>141</v>
      </c>
      <c r="B491" s="4" t="s">
        <v>90</v>
      </c>
      <c r="C491" s="4" t="s">
        <v>25</v>
      </c>
      <c r="D491" s="4">
        <v>41090</v>
      </c>
      <c r="E491" s="4">
        <v>1.1000000000000001</v>
      </c>
      <c r="F491" s="4">
        <v>1.57</v>
      </c>
      <c r="G491" s="4">
        <v>1.28</v>
      </c>
      <c r="H491" s="4">
        <v>19.39</v>
      </c>
      <c r="I491" s="4">
        <v>13.22</v>
      </c>
      <c r="J491" s="4">
        <v>16.579999999999998</v>
      </c>
      <c r="K491" s="4">
        <v>130</v>
      </c>
      <c r="L491" s="4">
        <v>42.11</v>
      </c>
      <c r="M491" s="4">
        <v>90.63</v>
      </c>
      <c r="N491" s="4">
        <v>46.07</v>
      </c>
      <c r="O491" s="4">
        <v>38.159999999999997</v>
      </c>
      <c r="P491" s="4">
        <v>96.71</v>
      </c>
      <c r="Q491" s="4">
        <v>49.16</v>
      </c>
      <c r="R491" s="4">
        <v>40.72</v>
      </c>
      <c r="S491" s="4">
        <v>7</v>
      </c>
      <c r="T491" s="4">
        <v>0</v>
      </c>
      <c r="U491" s="3">
        <v>137.65389999999999</v>
      </c>
      <c r="V491" s="3" t="s">
        <v>142</v>
      </c>
      <c r="W491" s="4"/>
      <c r="X491" s="4"/>
      <c r="Y491" s="4"/>
      <c r="Z491" s="4"/>
    </row>
    <row r="492" spans="1:26" ht="14.25" customHeight="1" x14ac:dyDescent="0.35">
      <c r="A492" s="4" t="s">
        <v>141</v>
      </c>
      <c r="B492" s="4" t="s">
        <v>91</v>
      </c>
      <c r="C492" s="4" t="s">
        <v>25</v>
      </c>
      <c r="D492" s="4">
        <v>41182</v>
      </c>
      <c r="E492" s="4">
        <v>1.1100000000000001</v>
      </c>
      <c r="F492" s="4">
        <v>1.56</v>
      </c>
      <c r="G492" s="4">
        <v>1.3</v>
      </c>
      <c r="H492" s="4">
        <v>20.76</v>
      </c>
      <c r="I492" s="4">
        <v>13.78</v>
      </c>
      <c r="J492" s="4">
        <v>17.850000000000001</v>
      </c>
      <c r="K492" s="4">
        <v>128.1</v>
      </c>
      <c r="L492" s="4">
        <v>41.05</v>
      </c>
      <c r="M492" s="4">
        <v>91.85</v>
      </c>
      <c r="N492" s="4">
        <v>46.97</v>
      </c>
      <c r="O492" s="4">
        <v>37.700000000000003</v>
      </c>
      <c r="P492" s="4">
        <v>95.53</v>
      </c>
      <c r="Q492" s="4">
        <v>48.86</v>
      </c>
      <c r="R492" s="4">
        <v>39.21</v>
      </c>
      <c r="S492" s="4">
        <v>7</v>
      </c>
      <c r="T492" s="4">
        <v>0</v>
      </c>
      <c r="U492" s="3">
        <v>145.10730000000001</v>
      </c>
      <c r="V492" s="3" t="s">
        <v>142</v>
      </c>
      <c r="W492" s="4"/>
      <c r="X492" s="4"/>
      <c r="Y492" s="4"/>
      <c r="Z492" s="4"/>
    </row>
    <row r="493" spans="1:26" ht="14.25" customHeight="1" x14ac:dyDescent="0.35">
      <c r="A493" s="4" t="s">
        <v>141</v>
      </c>
      <c r="B493" s="4" t="s">
        <v>113</v>
      </c>
      <c r="C493" s="4" t="s">
        <v>25</v>
      </c>
      <c r="D493" s="4">
        <v>41274</v>
      </c>
      <c r="E493" s="4">
        <v>1.1200000000000001</v>
      </c>
      <c r="F493" s="4">
        <v>1.58</v>
      </c>
      <c r="G493" s="4">
        <v>1.31</v>
      </c>
      <c r="H493" s="4">
        <v>19.940000000000001</v>
      </c>
      <c r="I493" s="4">
        <v>11.51</v>
      </c>
      <c r="J493" s="4">
        <v>16.96</v>
      </c>
      <c r="K493" s="4">
        <v>129.6</v>
      </c>
      <c r="L493" s="4">
        <v>43.22</v>
      </c>
      <c r="M493" s="4">
        <v>89.14</v>
      </c>
      <c r="N493" s="4">
        <v>47.13</v>
      </c>
      <c r="O493" s="4">
        <v>38.520000000000003</v>
      </c>
      <c r="P493" s="4">
        <v>89.14</v>
      </c>
      <c r="Q493" s="4">
        <v>47.13</v>
      </c>
      <c r="R493" s="4">
        <v>38.520000000000003</v>
      </c>
      <c r="S493" s="4">
        <v>7</v>
      </c>
      <c r="T493" s="4">
        <v>0</v>
      </c>
      <c r="U493" s="3">
        <v>125.5626</v>
      </c>
      <c r="V493" s="3" t="s">
        <v>142</v>
      </c>
      <c r="W493" s="4"/>
      <c r="X493" s="4"/>
      <c r="Y493" s="4"/>
      <c r="Z493" s="4"/>
    </row>
    <row r="494" spans="1:26" ht="14.25" customHeight="1" x14ac:dyDescent="0.35">
      <c r="A494" s="4" t="s">
        <v>141</v>
      </c>
      <c r="B494" s="4" t="s">
        <v>114</v>
      </c>
      <c r="C494" s="4" t="s">
        <v>25</v>
      </c>
      <c r="D494" s="4">
        <v>41364</v>
      </c>
      <c r="E494" s="4">
        <v>1.08</v>
      </c>
      <c r="F494" s="4">
        <v>1.49</v>
      </c>
      <c r="G494" s="4">
        <v>1.27</v>
      </c>
      <c r="H494" s="4">
        <v>18.27</v>
      </c>
      <c r="I494" s="4">
        <v>12.63</v>
      </c>
      <c r="J494" s="4">
        <v>15.22</v>
      </c>
      <c r="K494" s="4">
        <v>128.1</v>
      </c>
      <c r="L494" s="4">
        <v>44.63</v>
      </c>
      <c r="M494" s="4">
        <v>84.04</v>
      </c>
      <c r="N494" s="4">
        <v>45.66</v>
      </c>
      <c r="O494" s="4">
        <v>37.5</v>
      </c>
      <c r="P494" s="4">
        <v>84.04</v>
      </c>
      <c r="Q494" s="4">
        <v>45.66</v>
      </c>
      <c r="R494" s="4">
        <v>37.5</v>
      </c>
      <c r="S494" s="4">
        <v>7</v>
      </c>
      <c r="T494" s="4">
        <v>0</v>
      </c>
      <c r="U494" s="3">
        <v>134.09479999999999</v>
      </c>
      <c r="V494" s="3" t="s">
        <v>142</v>
      </c>
      <c r="W494" s="4"/>
      <c r="X494" s="4"/>
      <c r="Y494" s="4"/>
      <c r="Z494" s="4"/>
    </row>
    <row r="495" spans="1:26" ht="14.25" customHeight="1" x14ac:dyDescent="0.35">
      <c r="A495" s="4" t="s">
        <v>141</v>
      </c>
      <c r="B495" s="4" t="s">
        <v>115</v>
      </c>
      <c r="C495" s="4" t="s">
        <v>25</v>
      </c>
      <c r="D495" s="4">
        <v>41455</v>
      </c>
      <c r="E495" s="4">
        <v>1.0900000000000001</v>
      </c>
      <c r="F495" s="4">
        <v>1.55</v>
      </c>
      <c r="G495" s="4">
        <v>1.28</v>
      </c>
      <c r="H495" s="4">
        <v>19.940000000000001</v>
      </c>
      <c r="I495" s="4">
        <v>14.44</v>
      </c>
      <c r="J495" s="4">
        <v>16.93</v>
      </c>
      <c r="K495" s="4">
        <v>129.80000000000001</v>
      </c>
      <c r="L495" s="4">
        <v>44.03</v>
      </c>
      <c r="M495" s="4">
        <v>88.13</v>
      </c>
      <c r="N495" s="4">
        <v>46.85</v>
      </c>
      <c r="O495" s="4">
        <v>38.81</v>
      </c>
      <c r="P495" s="4">
        <v>88.13</v>
      </c>
      <c r="Q495" s="4">
        <v>46.85</v>
      </c>
      <c r="R495" s="4">
        <v>38.81</v>
      </c>
      <c r="S495" s="4">
        <v>7</v>
      </c>
      <c r="T495" s="4">
        <v>0</v>
      </c>
      <c r="U495" s="3">
        <v>157.8038</v>
      </c>
      <c r="V495" s="3" t="s">
        <v>142</v>
      </c>
      <c r="W495" s="4"/>
      <c r="X495" s="4"/>
      <c r="Y495" s="4"/>
      <c r="Z495" s="4"/>
    </row>
    <row r="496" spans="1:26" ht="14.25" customHeight="1" x14ac:dyDescent="0.35">
      <c r="A496" s="4" t="s">
        <v>141</v>
      </c>
      <c r="B496" s="4" t="s">
        <v>116</v>
      </c>
      <c r="C496" s="4" t="s">
        <v>25</v>
      </c>
      <c r="D496" s="4">
        <v>41547</v>
      </c>
      <c r="E496" s="4">
        <v>1.06</v>
      </c>
      <c r="F496" s="4">
        <v>1.54</v>
      </c>
      <c r="G496" s="4">
        <v>1.25</v>
      </c>
      <c r="H496" s="4">
        <v>21.54</v>
      </c>
      <c r="I496" s="4">
        <v>15.29</v>
      </c>
      <c r="J496" s="4">
        <v>18.52</v>
      </c>
      <c r="K496" s="4">
        <v>130.5</v>
      </c>
      <c r="L496" s="4">
        <v>42.66</v>
      </c>
      <c r="M496" s="4">
        <v>88.94</v>
      </c>
      <c r="N496" s="4">
        <v>47.07</v>
      </c>
      <c r="O496" s="4">
        <v>37.94</v>
      </c>
      <c r="P496" s="4">
        <v>88.94</v>
      </c>
      <c r="Q496" s="4">
        <v>47.07</v>
      </c>
      <c r="R496" s="4">
        <v>37.94</v>
      </c>
      <c r="S496" s="4">
        <v>7</v>
      </c>
      <c r="T496" s="4">
        <v>0</v>
      </c>
      <c r="U496" s="3">
        <v>168.40129999999999</v>
      </c>
      <c r="V496" s="3" t="s">
        <v>142</v>
      </c>
      <c r="W496" s="4"/>
      <c r="X496" s="4"/>
      <c r="Y496" s="4"/>
      <c r="Z496" s="4"/>
    </row>
    <row r="497" spans="1:26" ht="14.25" customHeight="1" x14ac:dyDescent="0.35">
      <c r="A497" s="4" t="s">
        <v>141</v>
      </c>
      <c r="B497" s="4" t="s">
        <v>92</v>
      </c>
      <c r="C497" s="4" t="s">
        <v>25</v>
      </c>
      <c r="D497" s="4">
        <v>41639</v>
      </c>
      <c r="E497" s="4">
        <v>1.0900000000000001</v>
      </c>
      <c r="F497" s="4">
        <v>1.61</v>
      </c>
      <c r="G497" s="4">
        <v>1.29</v>
      </c>
      <c r="H497" s="4">
        <v>19.54</v>
      </c>
      <c r="I497" s="4">
        <v>12.07</v>
      </c>
      <c r="J497" s="4">
        <v>16.48</v>
      </c>
      <c r="K497" s="4">
        <v>133.5</v>
      </c>
      <c r="L497" s="4">
        <v>43.71</v>
      </c>
      <c r="M497" s="4">
        <v>88.26</v>
      </c>
      <c r="N497" s="4">
        <v>46.88</v>
      </c>
      <c r="O497" s="4">
        <v>38.58</v>
      </c>
      <c r="P497" s="4">
        <v>88.26</v>
      </c>
      <c r="Q497" s="4">
        <v>46.88</v>
      </c>
      <c r="R497" s="4">
        <v>38.58</v>
      </c>
      <c r="S497" s="4">
        <v>7</v>
      </c>
      <c r="T497" s="4">
        <v>0</v>
      </c>
      <c r="U497" s="3">
        <v>225.16069999999999</v>
      </c>
      <c r="V497" s="3" t="s">
        <v>142</v>
      </c>
      <c r="W497" s="4"/>
      <c r="X497" s="4"/>
      <c r="Y497" s="4"/>
      <c r="Z497" s="4"/>
    </row>
    <row r="498" spans="1:26" ht="14.25" customHeight="1" x14ac:dyDescent="0.35">
      <c r="A498" s="4" t="s">
        <v>141</v>
      </c>
      <c r="B498" s="4" t="s">
        <v>93</v>
      </c>
      <c r="C498" s="4" t="s">
        <v>25</v>
      </c>
      <c r="D498" s="4">
        <v>41729</v>
      </c>
      <c r="E498" s="4">
        <v>1.08</v>
      </c>
      <c r="F498" s="4">
        <v>1.59</v>
      </c>
      <c r="G498" s="4">
        <v>1.28</v>
      </c>
      <c r="H498" s="4">
        <v>17.32</v>
      </c>
      <c r="I498" s="4">
        <v>12.8</v>
      </c>
      <c r="J498" s="4">
        <v>14.29</v>
      </c>
      <c r="K498" s="4">
        <v>135.5</v>
      </c>
      <c r="L498" s="4">
        <v>44.4</v>
      </c>
      <c r="M498" s="4">
        <v>85.62</v>
      </c>
      <c r="N498" s="4">
        <v>45.97</v>
      </c>
      <c r="O498" s="4">
        <v>38.01</v>
      </c>
      <c r="P498" s="4">
        <v>86.25</v>
      </c>
      <c r="Q498" s="4">
        <v>46.31</v>
      </c>
      <c r="R498" s="4">
        <v>38.29</v>
      </c>
      <c r="S498" s="4">
        <v>7</v>
      </c>
      <c r="T498" s="4">
        <v>0</v>
      </c>
      <c r="U498" s="3">
        <v>264.72410000000002</v>
      </c>
      <c r="V498" s="3" t="s">
        <v>142</v>
      </c>
      <c r="W498" s="4"/>
      <c r="X498" s="4"/>
      <c r="Y498" s="4"/>
      <c r="Z498" s="4"/>
    </row>
    <row r="499" spans="1:26" ht="14.25" customHeight="1" x14ac:dyDescent="0.35">
      <c r="A499" s="4" t="s">
        <v>141</v>
      </c>
      <c r="B499" s="4" t="s">
        <v>94</v>
      </c>
      <c r="C499" s="4" t="s">
        <v>25</v>
      </c>
      <c r="D499" s="4">
        <v>41820</v>
      </c>
      <c r="E499" s="4">
        <v>1.1299999999999999</v>
      </c>
      <c r="F499" s="4">
        <v>1.77</v>
      </c>
      <c r="G499" s="4">
        <v>1.35</v>
      </c>
      <c r="H499" s="4">
        <v>18.87</v>
      </c>
      <c r="I499" s="4">
        <v>14.2</v>
      </c>
      <c r="J499" s="4">
        <v>15.87</v>
      </c>
      <c r="K499" s="4">
        <v>137.9</v>
      </c>
      <c r="L499" s="4">
        <v>42.76</v>
      </c>
      <c r="M499" s="4">
        <v>92.18</v>
      </c>
      <c r="N499" s="4">
        <v>47.15</v>
      </c>
      <c r="O499" s="4">
        <v>39.42</v>
      </c>
      <c r="P499" s="4">
        <v>95.52</v>
      </c>
      <c r="Q499" s="4">
        <v>48.85</v>
      </c>
      <c r="R499" s="4">
        <v>40.840000000000003</v>
      </c>
      <c r="S499" s="4">
        <v>7</v>
      </c>
      <c r="T499" s="4">
        <v>0</v>
      </c>
      <c r="U499" s="3">
        <v>257.78949999999998</v>
      </c>
      <c r="V499" s="3" t="s">
        <v>142</v>
      </c>
      <c r="W499" s="4"/>
      <c r="X499" s="4"/>
      <c r="Y499" s="4"/>
      <c r="Z499" s="4"/>
    </row>
    <row r="500" spans="1:26" ht="14.25" customHeight="1" x14ac:dyDescent="0.35">
      <c r="A500" s="4" t="s">
        <v>141</v>
      </c>
      <c r="B500" s="4" t="s">
        <v>95</v>
      </c>
      <c r="C500" s="4" t="s">
        <v>25</v>
      </c>
      <c r="D500" s="4">
        <v>41912</v>
      </c>
      <c r="E500" s="4">
        <v>1.18</v>
      </c>
      <c r="F500" s="4">
        <v>1.8</v>
      </c>
      <c r="G500" s="4">
        <v>1.42</v>
      </c>
      <c r="H500" s="4">
        <v>16.649999999999999</v>
      </c>
      <c r="I500" s="4">
        <v>11.93</v>
      </c>
      <c r="J500" s="4">
        <v>13.88</v>
      </c>
      <c r="K500" s="4">
        <v>149.30000000000001</v>
      </c>
      <c r="L500" s="4">
        <v>37.83</v>
      </c>
      <c r="M500" s="4">
        <v>106.54</v>
      </c>
      <c r="N500" s="4">
        <v>50.48</v>
      </c>
      <c r="O500" s="4">
        <v>40.299999999999997</v>
      </c>
      <c r="P500" s="4">
        <v>111.04</v>
      </c>
      <c r="Q500" s="4">
        <v>52.62</v>
      </c>
      <c r="R500" s="4">
        <v>42</v>
      </c>
      <c r="S500" s="4">
        <v>7</v>
      </c>
      <c r="T500" s="4">
        <v>0</v>
      </c>
      <c r="U500" s="3">
        <v>215.01939999999999</v>
      </c>
      <c r="V500" s="3" t="s">
        <v>142</v>
      </c>
      <c r="W500" s="4"/>
      <c r="X500" s="4"/>
      <c r="Y500" s="4"/>
      <c r="Z500" s="4"/>
    </row>
    <row r="501" spans="1:26" ht="14.25" customHeight="1" x14ac:dyDescent="0.35">
      <c r="A501" s="4" t="s">
        <v>141</v>
      </c>
      <c r="B501" s="4" t="s">
        <v>96</v>
      </c>
      <c r="C501" s="4" t="s">
        <v>25</v>
      </c>
      <c r="D501" s="4">
        <v>42004</v>
      </c>
      <c r="E501" s="4">
        <v>1.34</v>
      </c>
      <c r="F501" s="4">
        <v>1.88</v>
      </c>
      <c r="G501" s="4">
        <v>1.62</v>
      </c>
      <c r="H501" s="4">
        <v>14.61</v>
      </c>
      <c r="I501" s="4">
        <v>9.1999999999999993</v>
      </c>
      <c r="J501" s="4">
        <v>11.85</v>
      </c>
      <c r="K501" s="4">
        <v>147.80000000000001</v>
      </c>
      <c r="L501" s="4">
        <v>37.549999999999997</v>
      </c>
      <c r="M501" s="4">
        <v>116.2</v>
      </c>
      <c r="N501" s="4">
        <v>53.75</v>
      </c>
      <c r="O501" s="4">
        <v>43.64</v>
      </c>
      <c r="P501" s="4">
        <v>116.2</v>
      </c>
      <c r="Q501" s="4">
        <v>53.75</v>
      </c>
      <c r="R501" s="4">
        <v>43.64</v>
      </c>
      <c r="S501" s="4">
        <v>7</v>
      </c>
      <c r="T501" s="4">
        <v>0</v>
      </c>
      <c r="U501" s="3">
        <v>281.2901</v>
      </c>
      <c r="V501" s="3" t="s">
        <v>142</v>
      </c>
      <c r="W501" s="4"/>
      <c r="X501" s="4"/>
      <c r="Y501" s="4"/>
      <c r="Z501" s="4"/>
    </row>
    <row r="502" spans="1:26" ht="14.25" customHeight="1" x14ac:dyDescent="0.35">
      <c r="A502" s="4" t="s">
        <v>141</v>
      </c>
      <c r="B502" s="4" t="s">
        <v>97</v>
      </c>
      <c r="C502" s="4" t="s">
        <v>25</v>
      </c>
      <c r="D502" s="4">
        <v>42094</v>
      </c>
      <c r="E502" s="4">
        <v>1.4</v>
      </c>
      <c r="F502" s="4">
        <v>1.93</v>
      </c>
      <c r="G502" s="4">
        <v>1.71</v>
      </c>
      <c r="H502" s="4">
        <v>12.03</v>
      </c>
      <c r="I502" s="4">
        <v>9.1999999999999993</v>
      </c>
      <c r="J502" s="4">
        <v>9.41</v>
      </c>
      <c r="K502" s="4">
        <v>147.30000000000001</v>
      </c>
      <c r="L502" s="4">
        <v>35.46</v>
      </c>
      <c r="M502" s="4">
        <v>125.33</v>
      </c>
      <c r="N502" s="4">
        <v>55.62</v>
      </c>
      <c r="O502" s="4">
        <v>44.45</v>
      </c>
      <c r="P502" s="4">
        <v>125.33</v>
      </c>
      <c r="Q502" s="4">
        <v>55.62</v>
      </c>
      <c r="R502" s="4">
        <v>44.45</v>
      </c>
      <c r="S502" s="4">
        <v>7</v>
      </c>
      <c r="T502" s="4">
        <v>0</v>
      </c>
      <c r="U502" s="3">
        <v>333.51330000000002</v>
      </c>
      <c r="V502" s="3" t="s">
        <v>142</v>
      </c>
      <c r="W502" s="4"/>
      <c r="X502" s="4"/>
      <c r="Y502" s="4"/>
      <c r="Z502" s="4"/>
    </row>
    <row r="503" spans="1:26" ht="14.25" customHeight="1" x14ac:dyDescent="0.35">
      <c r="A503" s="4" t="s">
        <v>141</v>
      </c>
      <c r="B503" s="4" t="s">
        <v>98</v>
      </c>
      <c r="C503" s="4" t="s">
        <v>25</v>
      </c>
      <c r="D503" s="4">
        <v>42185</v>
      </c>
      <c r="E503" s="4">
        <v>1.61</v>
      </c>
      <c r="F503" s="4">
        <v>2.54</v>
      </c>
      <c r="G503" s="4">
        <v>1.97</v>
      </c>
      <c r="H503" s="4">
        <v>15.02</v>
      </c>
      <c r="I503" s="4">
        <v>12.06</v>
      </c>
      <c r="J503" s="4">
        <v>12.39</v>
      </c>
      <c r="K503" s="4">
        <v>149.19999999999999</v>
      </c>
      <c r="L503" s="4">
        <v>30.22</v>
      </c>
      <c r="M503" s="4">
        <v>169.51</v>
      </c>
      <c r="N503" s="4">
        <v>62.9</v>
      </c>
      <c r="O503" s="4">
        <v>51.22</v>
      </c>
      <c r="P503" s="4">
        <v>169.51</v>
      </c>
      <c r="Q503" s="4">
        <v>62.9</v>
      </c>
      <c r="R503" s="4">
        <v>51.22</v>
      </c>
      <c r="S503" s="4">
        <v>7</v>
      </c>
      <c r="T503" s="4">
        <v>0</v>
      </c>
      <c r="U503" s="3">
        <v>346.45800000000003</v>
      </c>
      <c r="V503" s="3" t="s">
        <v>142</v>
      </c>
      <c r="W503" s="4"/>
      <c r="X503" s="4"/>
      <c r="Y503" s="4"/>
      <c r="Z503" s="4"/>
    </row>
    <row r="504" spans="1:26" ht="14.25" customHeight="1" x14ac:dyDescent="0.35">
      <c r="A504" s="4" t="s">
        <v>141</v>
      </c>
      <c r="B504" s="4" t="s">
        <v>99</v>
      </c>
      <c r="C504" s="4" t="s">
        <v>25</v>
      </c>
      <c r="D504" s="4">
        <v>42277</v>
      </c>
      <c r="E504" s="4">
        <v>1.81</v>
      </c>
      <c r="F504" s="4">
        <v>2.56</v>
      </c>
      <c r="G504" s="4">
        <v>2.21</v>
      </c>
      <c r="H504" s="4">
        <v>15.03</v>
      </c>
      <c r="I504" s="4">
        <v>12.28</v>
      </c>
      <c r="J504" s="4">
        <v>12.62</v>
      </c>
      <c r="K504" s="4">
        <v>160.9</v>
      </c>
      <c r="L504" s="4">
        <v>25.21</v>
      </c>
      <c r="M504" s="4">
        <v>216.5</v>
      </c>
      <c r="N504" s="4">
        <v>68.400000000000006</v>
      </c>
      <c r="O504" s="4">
        <v>54.58</v>
      </c>
      <c r="P504" s="4">
        <v>216.5</v>
      </c>
      <c r="Q504" s="4">
        <v>68.400000000000006</v>
      </c>
      <c r="R504" s="4">
        <v>54.58</v>
      </c>
      <c r="S504" s="4">
        <v>7</v>
      </c>
      <c r="T504" s="4">
        <v>0</v>
      </c>
      <c r="U504" s="3">
        <v>334.60910000000001</v>
      </c>
      <c r="V504" s="3" t="s">
        <v>142</v>
      </c>
      <c r="W504" s="4"/>
      <c r="X504" s="4"/>
      <c r="Y504" s="4"/>
      <c r="Z504" s="4"/>
    </row>
    <row r="505" spans="1:26" ht="14.25" customHeight="1" x14ac:dyDescent="0.35">
      <c r="A505" s="4" t="s">
        <v>141</v>
      </c>
      <c r="B505" s="4" t="s">
        <v>100</v>
      </c>
      <c r="C505" s="4" t="s">
        <v>25</v>
      </c>
      <c r="D505" s="4">
        <v>42369</v>
      </c>
      <c r="E505" s="4">
        <v>1.89</v>
      </c>
      <c r="F505" s="4">
        <v>3.38</v>
      </c>
      <c r="G505" s="4">
        <v>2.2999999999999998</v>
      </c>
      <c r="H505" s="4">
        <v>12.55</v>
      </c>
      <c r="I505" s="4">
        <v>9.16</v>
      </c>
      <c r="J505" s="4">
        <v>10.39</v>
      </c>
      <c r="K505" s="4">
        <v>180.9</v>
      </c>
      <c r="L505" s="4">
        <v>18.68</v>
      </c>
      <c r="M505" s="4">
        <v>340.33</v>
      </c>
      <c r="N505" s="4">
        <v>77.290000000000006</v>
      </c>
      <c r="O505" s="4">
        <v>63.58</v>
      </c>
      <c r="P505" s="4">
        <v>340.33</v>
      </c>
      <c r="Q505" s="4">
        <v>77.290000000000006</v>
      </c>
      <c r="R505" s="4">
        <v>63.58</v>
      </c>
      <c r="S505" s="4">
        <v>7</v>
      </c>
      <c r="T505" s="4">
        <v>0</v>
      </c>
      <c r="U505" s="3">
        <v>322.78410000000002</v>
      </c>
      <c r="V505" s="3" t="s">
        <v>142</v>
      </c>
      <c r="W505" s="4"/>
      <c r="X505" s="4"/>
      <c r="Y505" s="4"/>
      <c r="Z505" s="4"/>
    </row>
    <row r="506" spans="1:26" ht="14.25" customHeight="1" x14ac:dyDescent="0.35">
      <c r="A506" s="4" t="s">
        <v>141</v>
      </c>
      <c r="B506" s="4" t="s">
        <v>101</v>
      </c>
      <c r="C506" s="4" t="s">
        <v>25</v>
      </c>
      <c r="D506" s="4">
        <v>42460</v>
      </c>
      <c r="E506" s="4">
        <v>2.2000000000000002</v>
      </c>
      <c r="F506" s="4">
        <v>3.1</v>
      </c>
      <c r="G506" s="4">
        <v>2.66</v>
      </c>
      <c r="H506" s="4">
        <v>9.91</v>
      </c>
      <c r="I506" s="4">
        <v>8.06</v>
      </c>
      <c r="J506" s="4">
        <v>8.16</v>
      </c>
      <c r="K506" s="4">
        <v>218.3</v>
      </c>
      <c r="L506" s="4">
        <v>11.43</v>
      </c>
      <c r="M506" s="4">
        <v>604.52</v>
      </c>
      <c r="N506" s="4">
        <v>85.81</v>
      </c>
      <c r="O506" s="4">
        <v>69.099999999999994</v>
      </c>
      <c r="P506" s="4">
        <v>604.52</v>
      </c>
      <c r="Q506" s="4">
        <v>85.81</v>
      </c>
      <c r="R506" s="4">
        <v>69.099999999999994</v>
      </c>
      <c r="S506" s="4">
        <v>7</v>
      </c>
      <c r="T506" s="4">
        <v>0</v>
      </c>
      <c r="U506" s="3">
        <v>275.92360000000002</v>
      </c>
      <c r="V506" s="3" t="s">
        <v>142</v>
      </c>
      <c r="W506" s="4"/>
      <c r="X506" s="4"/>
      <c r="Y506" s="4"/>
      <c r="Z506" s="4"/>
    </row>
    <row r="507" spans="1:26" ht="14.25" customHeight="1" x14ac:dyDescent="0.35">
      <c r="A507" s="4" t="s">
        <v>141</v>
      </c>
      <c r="B507" s="4" t="s">
        <v>102</v>
      </c>
      <c r="C507" s="4" t="s">
        <v>25</v>
      </c>
      <c r="D507" s="4">
        <v>42551</v>
      </c>
      <c r="E507" s="4">
        <v>2.52</v>
      </c>
      <c r="F507" s="4">
        <v>3.45</v>
      </c>
      <c r="G507" s="4">
        <v>3.03</v>
      </c>
      <c r="H507" s="4">
        <v>10.01</v>
      </c>
      <c r="I507" s="4">
        <v>8.36</v>
      </c>
      <c r="J507" s="4">
        <v>8.3000000000000007</v>
      </c>
      <c r="K507" s="4">
        <v>223.9</v>
      </c>
      <c r="L507" s="4">
        <v>1.93</v>
      </c>
      <c r="M507" s="4">
        <v>4064.06</v>
      </c>
      <c r="N507" s="4">
        <v>97.6</v>
      </c>
      <c r="O507" s="4">
        <v>78.47</v>
      </c>
      <c r="P507" s="4">
        <v>4064.06</v>
      </c>
      <c r="Q507" s="4">
        <v>97.6</v>
      </c>
      <c r="R507" s="4">
        <v>78.47</v>
      </c>
      <c r="S507" s="4">
        <v>7</v>
      </c>
      <c r="T507" s="4">
        <v>0</v>
      </c>
      <c r="U507" s="3">
        <v>308.32850000000002</v>
      </c>
      <c r="V507" s="3" t="s">
        <v>142</v>
      </c>
      <c r="W507" s="4"/>
      <c r="X507" s="4"/>
      <c r="Y507" s="4"/>
      <c r="Z507" s="4"/>
    </row>
    <row r="508" spans="1:26" ht="14.25" customHeight="1" thickBot="1" x14ac:dyDescent="0.4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37.5" customHeight="1" thickBot="1" x14ac:dyDescent="0.4">
      <c r="A509" s="5" t="s">
        <v>143</v>
      </c>
      <c r="B509" s="5" t="s">
        <v>89</v>
      </c>
      <c r="C509" s="5" t="s">
        <v>43</v>
      </c>
      <c r="D509" s="2">
        <v>40999</v>
      </c>
      <c r="E509" s="2">
        <v>6.75</v>
      </c>
      <c r="F509" s="2">
        <v>24.4</v>
      </c>
      <c r="G509" s="2">
        <v>23.24</v>
      </c>
      <c r="H509" s="2">
        <v>2.72</v>
      </c>
      <c r="I509" s="2">
        <v>2.61</v>
      </c>
      <c r="J509" s="2">
        <v>0.6</v>
      </c>
      <c r="K509" s="2">
        <v>102</v>
      </c>
      <c r="L509" s="2">
        <v>29.93</v>
      </c>
      <c r="M509" s="2">
        <v>168.06</v>
      </c>
      <c r="N509" s="2">
        <v>61.87</v>
      </c>
      <c r="O509" s="2">
        <v>50.3</v>
      </c>
      <c r="P509" s="2">
        <v>171.62</v>
      </c>
      <c r="Q509" s="2">
        <v>63.18</v>
      </c>
      <c r="R509" s="2">
        <v>51.37</v>
      </c>
      <c r="S509" s="4">
        <f>VLOOKUP([1]Initial_Data8!C509,[1]Ratings_Numbers!$A$1:$B$21,2,FALSE)</f>
        <v>14</v>
      </c>
      <c r="T509" s="4">
        <v>0</v>
      </c>
      <c r="U509" s="3">
        <v>16327.849899999999</v>
      </c>
      <c r="V509" s="3" t="s">
        <v>129</v>
      </c>
      <c r="W509" s="4"/>
      <c r="X509" s="4"/>
      <c r="Y509" s="4"/>
      <c r="Z509" s="4"/>
    </row>
    <row r="510" spans="1:26" ht="37.5" customHeight="1" thickBot="1" x14ac:dyDescent="0.4">
      <c r="A510" s="5" t="s">
        <v>143</v>
      </c>
      <c r="B510" s="5" t="s">
        <v>90</v>
      </c>
      <c r="C510" s="5" t="s">
        <v>43</v>
      </c>
      <c r="D510" s="2">
        <v>41090</v>
      </c>
      <c r="E510" s="2">
        <v>6.78</v>
      </c>
      <c r="F510" s="2">
        <v>29.61</v>
      </c>
      <c r="G510" s="2">
        <v>28.06</v>
      </c>
      <c r="H510" s="2">
        <v>3.07</v>
      </c>
      <c r="I510" s="2">
        <v>2.93</v>
      </c>
      <c r="J510" s="2">
        <v>0.86</v>
      </c>
      <c r="K510" s="2">
        <v>100.6</v>
      </c>
      <c r="L510" s="2">
        <v>26.36</v>
      </c>
      <c r="M510" s="2">
        <v>199.06</v>
      </c>
      <c r="N510" s="2">
        <v>65.41</v>
      </c>
      <c r="O510" s="2">
        <v>52.47</v>
      </c>
      <c r="P510" s="2">
        <v>204.34</v>
      </c>
      <c r="Q510" s="2">
        <v>67.14</v>
      </c>
      <c r="R510" s="2">
        <v>53.86</v>
      </c>
      <c r="S510" s="4">
        <f>VLOOKUP([1]Initial_Data8!C510,[1]Ratings_Numbers!$A$1:$B$21,2,FALSE)</f>
        <v>14</v>
      </c>
      <c r="T510" s="4">
        <f t="shared" ref="T510:T523" si="4">S510-S509</f>
        <v>0</v>
      </c>
      <c r="U510" s="3">
        <v>13542.844999999999</v>
      </c>
      <c r="V510" s="3" t="s">
        <v>129</v>
      </c>
      <c r="W510" s="4"/>
      <c r="X510" s="4"/>
      <c r="Y510" s="4"/>
      <c r="Z510" s="4"/>
    </row>
    <row r="511" spans="1:26" ht="37.5" customHeight="1" thickBot="1" x14ac:dyDescent="0.4">
      <c r="A511" s="5" t="s">
        <v>143</v>
      </c>
      <c r="B511" s="5" t="s">
        <v>91</v>
      </c>
      <c r="C511" s="5" t="s">
        <v>43</v>
      </c>
      <c r="D511" s="2">
        <v>41182</v>
      </c>
      <c r="E511" s="2">
        <v>7</v>
      </c>
      <c r="F511" s="2">
        <v>44.32</v>
      </c>
      <c r="G511" s="2">
        <v>42.82</v>
      </c>
      <c r="H511" s="2">
        <v>2.2799999999999998</v>
      </c>
      <c r="I511" s="2">
        <v>1.79</v>
      </c>
      <c r="J511" s="2">
        <v>0.25</v>
      </c>
      <c r="K511" s="2">
        <v>116</v>
      </c>
      <c r="L511" s="2">
        <v>26.76</v>
      </c>
      <c r="M511" s="2">
        <v>196.1</v>
      </c>
      <c r="N511" s="2">
        <v>65.02</v>
      </c>
      <c r="O511" s="2">
        <v>52.47</v>
      </c>
      <c r="P511" s="2">
        <v>201.58</v>
      </c>
      <c r="Q511" s="2">
        <v>66.84</v>
      </c>
      <c r="R511" s="2">
        <v>53.94</v>
      </c>
      <c r="S511" s="4">
        <f>VLOOKUP([1]Initial_Data8!C511,[1]Ratings_Numbers!$A$1:$B$21,2,FALSE)</f>
        <v>14</v>
      </c>
      <c r="T511" s="4">
        <f t="shared" si="4"/>
        <v>0</v>
      </c>
      <c r="U511" s="3">
        <v>16707.657599999999</v>
      </c>
      <c r="V511" s="3" t="s">
        <v>129</v>
      </c>
      <c r="W511" s="4"/>
      <c r="X511" s="4"/>
      <c r="Y511" s="4"/>
      <c r="Z511" s="4"/>
    </row>
    <row r="512" spans="1:26" ht="37.5" customHeight="1" thickBot="1" x14ac:dyDescent="0.4">
      <c r="A512" s="5" t="s">
        <v>143</v>
      </c>
      <c r="B512" s="5" t="s">
        <v>113</v>
      </c>
      <c r="C512" s="5" t="s">
        <v>43</v>
      </c>
      <c r="D512" s="2">
        <v>41274</v>
      </c>
      <c r="E512" s="2">
        <v>9.4600000000000009</v>
      </c>
      <c r="F512" s="2">
        <v>138.24</v>
      </c>
      <c r="G512" s="2">
        <v>126.6</v>
      </c>
      <c r="H512" s="2">
        <v>1.32</v>
      </c>
      <c r="I512" s="2">
        <v>1.1599999999999999</v>
      </c>
      <c r="J512" s="2">
        <v>-0.6</v>
      </c>
      <c r="K512" s="2">
        <v>162.9</v>
      </c>
      <c r="L512" s="2">
        <v>20.71</v>
      </c>
      <c r="M512" s="2">
        <v>283.41000000000003</v>
      </c>
      <c r="N512" s="2">
        <v>71.510000000000005</v>
      </c>
      <c r="O512" s="2">
        <v>58.69</v>
      </c>
      <c r="P512" s="2">
        <v>296.33</v>
      </c>
      <c r="Q512" s="2">
        <v>74.77</v>
      </c>
      <c r="R512" s="2">
        <v>61.37</v>
      </c>
      <c r="S512" s="4">
        <f>VLOOKUP([1]Initial_Data8!C512,[1]Ratings_Numbers!$A$1:$B$21,2,FALSE)</f>
        <v>14</v>
      </c>
      <c r="T512" s="4">
        <f t="shared" si="4"/>
        <v>0</v>
      </c>
      <c r="U512" s="3">
        <v>18123.556400000001</v>
      </c>
      <c r="V512" s="3" t="s">
        <v>129</v>
      </c>
      <c r="W512" s="4"/>
      <c r="X512" s="4"/>
      <c r="Y512" s="4"/>
      <c r="Z512" s="4"/>
    </row>
    <row r="513" spans="1:26" ht="37.5" customHeight="1" thickBot="1" x14ac:dyDescent="0.4">
      <c r="A513" s="5" t="s">
        <v>143</v>
      </c>
      <c r="B513" s="5" t="s">
        <v>114</v>
      </c>
      <c r="C513" s="5" t="s">
        <v>43</v>
      </c>
      <c r="D513" s="2">
        <v>41364</v>
      </c>
      <c r="E513" s="2">
        <v>8.18</v>
      </c>
      <c r="F513" s="2">
        <v>78.540000000000006</v>
      </c>
      <c r="G513" s="2">
        <v>75.47</v>
      </c>
      <c r="H513" s="2">
        <v>2.95</v>
      </c>
      <c r="I513" s="2">
        <v>2.86</v>
      </c>
      <c r="J513" s="2">
        <v>0.75</v>
      </c>
      <c r="K513" s="2">
        <v>155.30000000000001</v>
      </c>
      <c r="L513" s="2">
        <v>20.51</v>
      </c>
      <c r="M513" s="2">
        <v>287.91000000000003</v>
      </c>
      <c r="N513" s="2">
        <v>72.709999999999994</v>
      </c>
      <c r="O513" s="2">
        <v>59.06</v>
      </c>
      <c r="P513" s="2">
        <v>295.99</v>
      </c>
      <c r="Q513" s="2">
        <v>74.75</v>
      </c>
      <c r="R513" s="2">
        <v>60.72</v>
      </c>
      <c r="S513" s="4">
        <f>VLOOKUP([1]Initial_Data8!C513,[1]Ratings_Numbers!$A$1:$B$21,2,FALSE)</f>
        <v>14</v>
      </c>
      <c r="T513" s="4">
        <f t="shared" si="4"/>
        <v>0</v>
      </c>
      <c r="U513" s="3">
        <v>22791.858400000001</v>
      </c>
      <c r="V513" s="3" t="s">
        <v>129</v>
      </c>
      <c r="W513" s="4"/>
      <c r="X513" s="4"/>
      <c r="Y513" s="4"/>
      <c r="Z513" s="4"/>
    </row>
    <row r="514" spans="1:26" ht="37.5" customHeight="1" thickBot="1" x14ac:dyDescent="0.4">
      <c r="A514" s="5" t="s">
        <v>143</v>
      </c>
      <c r="B514" s="5" t="s">
        <v>115</v>
      </c>
      <c r="C514" s="5" t="s">
        <v>43</v>
      </c>
      <c r="D514" s="2">
        <v>41455</v>
      </c>
      <c r="E514" s="2">
        <v>5.91</v>
      </c>
      <c r="F514" s="2">
        <v>56.85</v>
      </c>
      <c r="G514" s="2">
        <v>43.47</v>
      </c>
      <c r="H514" s="2">
        <v>2.6</v>
      </c>
      <c r="I514" s="2">
        <v>2.5299999999999998</v>
      </c>
      <c r="J514" s="2">
        <v>0.8</v>
      </c>
      <c r="K514" s="2">
        <v>176.8</v>
      </c>
      <c r="L514" s="2">
        <v>28.83</v>
      </c>
      <c r="M514" s="2">
        <v>183.2</v>
      </c>
      <c r="N514" s="2">
        <v>63.33</v>
      </c>
      <c r="O514" s="2">
        <v>52.81</v>
      </c>
      <c r="P514" s="2">
        <v>189.29</v>
      </c>
      <c r="Q514" s="2">
        <v>65.430000000000007</v>
      </c>
      <c r="R514" s="2">
        <v>54.56</v>
      </c>
      <c r="S514" s="4">
        <f>VLOOKUP([1]Initial_Data8!C514,[1]Ratings_Numbers!$A$1:$B$21,2,FALSE)</f>
        <v>14</v>
      </c>
      <c r="T514" s="4">
        <f t="shared" si="4"/>
        <v>0</v>
      </c>
      <c r="U514" s="3">
        <v>28637.822400000001</v>
      </c>
      <c r="V514" s="3" t="s">
        <v>129</v>
      </c>
      <c r="W514" s="4"/>
      <c r="X514" s="4"/>
      <c r="Y514" s="4"/>
      <c r="Z514" s="4"/>
    </row>
    <row r="515" spans="1:26" ht="37.5" customHeight="1" thickBot="1" x14ac:dyDescent="0.4">
      <c r="A515" s="5" t="s">
        <v>143</v>
      </c>
      <c r="B515" s="5" t="s">
        <v>94</v>
      </c>
      <c r="C515" s="5" t="s">
        <v>43</v>
      </c>
      <c r="D515" s="2">
        <v>41820</v>
      </c>
      <c r="E515" s="2">
        <v>7.6</v>
      </c>
      <c r="F515" s="2">
        <v>396.67</v>
      </c>
      <c r="G515" s="2">
        <v>384.51</v>
      </c>
      <c r="H515" s="2">
        <v>3.16</v>
      </c>
      <c r="I515" s="2">
        <v>2.69</v>
      </c>
      <c r="J515" s="2">
        <v>1.47</v>
      </c>
      <c r="K515" s="2">
        <v>241.2</v>
      </c>
      <c r="L515" s="2">
        <v>18.850000000000001</v>
      </c>
      <c r="M515" s="2">
        <v>317.83</v>
      </c>
      <c r="N515" s="2">
        <v>75.17</v>
      </c>
      <c r="O515" s="2">
        <v>61.15</v>
      </c>
      <c r="P515" s="2">
        <v>322.8</v>
      </c>
      <c r="Q515" s="2">
        <v>76.349999999999994</v>
      </c>
      <c r="R515" s="2">
        <v>62.11</v>
      </c>
      <c r="S515" s="4">
        <f>VLOOKUP([1]Initial_Data8!C515,[1]Ratings_Numbers!$A$1:$B$21,2,FALSE)</f>
        <v>14</v>
      </c>
      <c r="T515" s="4">
        <f t="shared" si="4"/>
        <v>0</v>
      </c>
      <c r="U515" s="3">
        <v>42227.553</v>
      </c>
      <c r="V515" s="3" t="s">
        <v>129</v>
      </c>
      <c r="W515" s="4"/>
      <c r="X515" s="4"/>
      <c r="Y515" s="4"/>
      <c r="Z515" s="4"/>
    </row>
    <row r="516" spans="1:26" ht="37.5" customHeight="1" thickBot="1" x14ac:dyDescent="0.4">
      <c r="A516" s="5" t="s">
        <v>143</v>
      </c>
      <c r="B516" s="5" t="s">
        <v>95</v>
      </c>
      <c r="C516" s="5" t="s">
        <v>43</v>
      </c>
      <c r="D516" s="2">
        <v>41912</v>
      </c>
      <c r="E516" s="2">
        <v>4.72</v>
      </c>
      <c r="F516" s="2">
        <v>10.050000000000001</v>
      </c>
      <c r="G516" s="2">
        <v>9.5500000000000007</v>
      </c>
      <c r="H516" s="2">
        <v>4.3499999999999996</v>
      </c>
      <c r="I516" s="2">
        <v>4.1900000000000004</v>
      </c>
      <c r="J516" s="2">
        <v>2.65</v>
      </c>
      <c r="K516" s="2">
        <v>258.39999999999998</v>
      </c>
      <c r="L516" s="2">
        <v>18.93</v>
      </c>
      <c r="M516" s="2">
        <v>297.77</v>
      </c>
      <c r="N516" s="2">
        <v>72.459999999999994</v>
      </c>
      <c r="O516" s="2">
        <v>57.59</v>
      </c>
      <c r="P516" s="2">
        <v>310.97000000000003</v>
      </c>
      <c r="Q516" s="2">
        <v>75.67</v>
      </c>
      <c r="R516" s="2">
        <v>60.14</v>
      </c>
      <c r="S516" s="4">
        <f>VLOOKUP([1]Initial_Data8!C516,[1]Ratings_Numbers!$A$1:$B$21,2,FALSE)</f>
        <v>14</v>
      </c>
      <c r="T516" s="4">
        <f t="shared" si="4"/>
        <v>0</v>
      </c>
      <c r="U516" s="3">
        <v>43732.360999999997</v>
      </c>
      <c r="V516" s="3" t="s">
        <v>129</v>
      </c>
      <c r="W516" s="4"/>
      <c r="X516" s="4"/>
      <c r="Y516" s="4"/>
      <c r="Z516" s="4"/>
    </row>
    <row r="517" spans="1:26" ht="37.5" customHeight="1" thickBot="1" x14ac:dyDescent="0.4">
      <c r="A517" s="5" t="s">
        <v>143</v>
      </c>
      <c r="B517" s="5" t="s">
        <v>96</v>
      </c>
      <c r="C517" s="5" t="s">
        <v>43</v>
      </c>
      <c r="D517" s="2">
        <v>42004</v>
      </c>
      <c r="E517" s="2">
        <v>3.99</v>
      </c>
      <c r="F517" s="2">
        <v>7.61</v>
      </c>
      <c r="G517" s="2">
        <v>7.45</v>
      </c>
      <c r="H517" s="2">
        <v>4.87</v>
      </c>
      <c r="I517" s="2">
        <v>4.51</v>
      </c>
      <c r="J517" s="2">
        <v>2.69</v>
      </c>
      <c r="K517" s="2">
        <v>224.9</v>
      </c>
      <c r="L517" s="2">
        <v>20.07</v>
      </c>
      <c r="M517" s="2">
        <v>281.91000000000003</v>
      </c>
      <c r="N517" s="2">
        <v>73.81</v>
      </c>
      <c r="O517" s="2">
        <v>57.89</v>
      </c>
      <c r="P517" s="2">
        <v>281.93</v>
      </c>
      <c r="Q517" s="2">
        <v>73.819999999999993</v>
      </c>
      <c r="R517" s="2">
        <v>57.89</v>
      </c>
      <c r="S517" s="4">
        <f>VLOOKUP([1]Initial_Data8!C517,[1]Ratings_Numbers!$A$1:$B$21,2,FALSE)</f>
        <v>14</v>
      </c>
      <c r="T517" s="4">
        <f t="shared" si="4"/>
        <v>0</v>
      </c>
      <c r="U517" s="3">
        <v>47887.440799999997</v>
      </c>
      <c r="V517" s="3" t="s">
        <v>129</v>
      </c>
      <c r="W517" s="4"/>
      <c r="X517" s="4"/>
      <c r="Y517" s="4"/>
      <c r="Z517" s="4"/>
    </row>
    <row r="518" spans="1:26" ht="37.5" customHeight="1" thickBot="1" x14ac:dyDescent="0.4">
      <c r="A518" s="5" t="s">
        <v>143</v>
      </c>
      <c r="B518" s="5" t="s">
        <v>97</v>
      </c>
      <c r="C518" s="5" t="s">
        <v>43</v>
      </c>
      <c r="D518" s="2">
        <v>42094</v>
      </c>
      <c r="E518" s="2">
        <v>6.1</v>
      </c>
      <c r="F518" s="2">
        <v>11.75</v>
      </c>
      <c r="G518" s="2">
        <v>10.91</v>
      </c>
      <c r="H518" s="2">
        <v>3.28</v>
      </c>
      <c r="I518" s="2">
        <v>3.06</v>
      </c>
      <c r="J518" s="2">
        <v>1.92</v>
      </c>
      <c r="K518" s="2">
        <v>297.8</v>
      </c>
      <c r="L518" s="2">
        <v>16.73</v>
      </c>
      <c r="M518" s="2">
        <v>393.87</v>
      </c>
      <c r="N518" s="2">
        <v>79.45</v>
      </c>
      <c r="O518" s="2">
        <v>67.150000000000006</v>
      </c>
      <c r="P518" s="2">
        <v>395.74</v>
      </c>
      <c r="Q518" s="2">
        <v>79.83</v>
      </c>
      <c r="R518" s="2">
        <v>67.47</v>
      </c>
      <c r="S518" s="4">
        <f>VLOOKUP([1]Initial_Data8!C518,[1]Ratings_Numbers!$A$1:$B$21,2,FALSE)</f>
        <v>14</v>
      </c>
      <c r="T518" s="4">
        <f t="shared" si="4"/>
        <v>0</v>
      </c>
      <c r="U518" s="3">
        <v>67548.876999999993</v>
      </c>
      <c r="V518" s="3" t="s">
        <v>129</v>
      </c>
      <c r="W518" s="4"/>
      <c r="X518" s="4"/>
      <c r="Y518" s="4"/>
      <c r="Z518" s="4"/>
    </row>
    <row r="519" spans="1:26" ht="37.5" customHeight="1" thickBot="1" x14ac:dyDescent="0.4">
      <c r="A519" s="5" t="s">
        <v>143</v>
      </c>
      <c r="B519" s="5" t="s">
        <v>98</v>
      </c>
      <c r="C519" s="5" t="s">
        <v>43</v>
      </c>
      <c r="D519" s="2">
        <v>42185</v>
      </c>
      <c r="E519" s="2">
        <v>7.17</v>
      </c>
      <c r="F519" s="2">
        <v>14.03</v>
      </c>
      <c r="G519" s="2">
        <v>13.59</v>
      </c>
      <c r="H519" s="2">
        <v>2.37</v>
      </c>
      <c r="I519" s="2">
        <v>2.25</v>
      </c>
      <c r="J519" s="2">
        <v>0.83</v>
      </c>
      <c r="K519" s="2">
        <v>412.7</v>
      </c>
      <c r="L519" s="2">
        <v>13.31</v>
      </c>
      <c r="M519" s="2">
        <v>461.85</v>
      </c>
      <c r="N519" s="2">
        <v>80.900000000000006</v>
      </c>
      <c r="O519" s="2">
        <v>62.66</v>
      </c>
      <c r="P519" s="2">
        <v>470.86</v>
      </c>
      <c r="Q519" s="2">
        <v>82.48</v>
      </c>
      <c r="R519" s="2">
        <v>63.88</v>
      </c>
      <c r="S519" s="4">
        <f>VLOOKUP([1]Initial_Data8!C519,[1]Ratings_Numbers!$A$1:$B$21,2,FALSE)</f>
        <v>14</v>
      </c>
      <c r="T519" s="4">
        <f t="shared" si="4"/>
        <v>0</v>
      </c>
      <c r="U519" s="3">
        <v>76190.117499999993</v>
      </c>
      <c r="V519" s="3" t="s">
        <v>129</v>
      </c>
      <c r="W519" s="4"/>
      <c r="X519" s="4"/>
      <c r="Y519" s="4"/>
      <c r="Z519" s="4"/>
    </row>
    <row r="520" spans="1:26" ht="37.5" customHeight="1" thickBot="1" x14ac:dyDescent="0.4">
      <c r="A520" s="5" t="s">
        <v>143</v>
      </c>
      <c r="B520" s="5" t="s">
        <v>99</v>
      </c>
      <c r="C520" s="5" t="s">
        <v>43</v>
      </c>
      <c r="D520" s="2">
        <v>42277</v>
      </c>
      <c r="E520" s="2">
        <v>6.98</v>
      </c>
      <c r="F520" s="2">
        <v>15.71</v>
      </c>
      <c r="G520" s="2">
        <v>14.99</v>
      </c>
      <c r="H520" s="2">
        <v>2.79</v>
      </c>
      <c r="I520" s="2">
        <v>2.67</v>
      </c>
      <c r="J520" s="2">
        <v>1.07</v>
      </c>
      <c r="K520" s="2">
        <v>420.2</v>
      </c>
      <c r="L520" s="2">
        <v>13.09</v>
      </c>
      <c r="M520" s="2">
        <v>466.79</v>
      </c>
      <c r="N520" s="2">
        <v>80.8</v>
      </c>
      <c r="O520" s="2">
        <v>62.28</v>
      </c>
      <c r="P520" s="2">
        <v>477.72</v>
      </c>
      <c r="Q520" s="2">
        <v>82.69</v>
      </c>
      <c r="R520" s="2">
        <v>63.74</v>
      </c>
      <c r="S520" s="4">
        <f>VLOOKUP([1]Initial_Data8!C520,[1]Ratings_Numbers!$A$1:$B$21,2,FALSE)</f>
        <v>14</v>
      </c>
      <c r="T520" s="4">
        <f t="shared" si="4"/>
        <v>0</v>
      </c>
      <c r="U520" s="3">
        <v>60997.894699999997</v>
      </c>
      <c r="V520" s="3" t="s">
        <v>129</v>
      </c>
      <c r="W520" s="4"/>
      <c r="X520" s="4"/>
      <c r="Y520" s="4"/>
      <c r="Z520" s="4"/>
    </row>
    <row r="521" spans="1:26" ht="37.5" customHeight="1" thickBot="1" x14ac:dyDescent="0.4">
      <c r="A521" s="5" t="s">
        <v>143</v>
      </c>
      <c r="B521" s="5" t="s">
        <v>100</v>
      </c>
      <c r="C521" s="5" t="s">
        <v>43</v>
      </c>
      <c r="D521" s="2">
        <v>42369</v>
      </c>
      <c r="E521" s="2">
        <v>7.24</v>
      </c>
      <c r="F521" s="2">
        <v>19.649999999999999</v>
      </c>
      <c r="G521" s="2">
        <v>19.27</v>
      </c>
      <c r="H521" s="2">
        <v>2.5</v>
      </c>
      <c r="I521" s="2">
        <v>2.33</v>
      </c>
      <c r="J521" s="2">
        <v>0.51</v>
      </c>
      <c r="K521" s="2">
        <v>432.5</v>
      </c>
      <c r="L521" s="2">
        <v>12.07</v>
      </c>
      <c r="M521" s="2">
        <v>501.93</v>
      </c>
      <c r="N521" s="2">
        <v>81.540000000000006</v>
      </c>
      <c r="O521" s="2">
        <v>61.81</v>
      </c>
      <c r="P521" s="2">
        <v>515.58000000000004</v>
      </c>
      <c r="Q521" s="2">
        <v>83.76</v>
      </c>
      <c r="R521" s="2">
        <v>63.49</v>
      </c>
      <c r="S521" s="4">
        <f>VLOOKUP([1]Initial_Data8!C521,[1]Ratings_Numbers!$A$1:$B$21,2,FALSE)</f>
        <v>14</v>
      </c>
      <c r="T521" s="4">
        <f t="shared" si="4"/>
        <v>0</v>
      </c>
      <c r="U521" s="3">
        <v>34471.214899999999</v>
      </c>
      <c r="V521" s="3" t="s">
        <v>129</v>
      </c>
      <c r="W521" s="4"/>
      <c r="X521" s="4"/>
      <c r="Y521" s="4"/>
      <c r="Z521" s="4"/>
    </row>
    <row r="522" spans="1:26" ht="37.5" customHeight="1" thickBot="1" x14ac:dyDescent="0.4">
      <c r="A522" s="5" t="s">
        <v>143</v>
      </c>
      <c r="B522" s="5" t="s">
        <v>101</v>
      </c>
      <c r="C522" s="5" t="s">
        <v>45</v>
      </c>
      <c r="D522" s="2">
        <v>42460</v>
      </c>
      <c r="E522" s="2">
        <v>7.58</v>
      </c>
      <c r="F522" s="2">
        <v>29.68</v>
      </c>
      <c r="G522" s="2">
        <v>28.46</v>
      </c>
      <c r="H522" s="2">
        <v>1.91</v>
      </c>
      <c r="I522" s="2">
        <v>1.76</v>
      </c>
      <c r="J522" s="2">
        <v>0.16</v>
      </c>
      <c r="K522" s="2">
        <v>426.6</v>
      </c>
      <c r="L522" s="2">
        <v>11.54</v>
      </c>
      <c r="M522" s="2">
        <v>541.99</v>
      </c>
      <c r="N522" s="2">
        <v>82.91</v>
      </c>
      <c r="O522" s="2">
        <v>63.86</v>
      </c>
      <c r="P522" s="2">
        <v>553.67999999999995</v>
      </c>
      <c r="Q522" s="2">
        <v>84.7</v>
      </c>
      <c r="R522" s="2">
        <v>65.239999999999995</v>
      </c>
      <c r="S522" s="4">
        <f>VLOOKUP([1]Initial_Data8!C522,[1]Ratings_Numbers!$A$1:$B$21,2,FALSE)</f>
        <v>15</v>
      </c>
      <c r="T522" s="4">
        <f t="shared" si="4"/>
        <v>1</v>
      </c>
      <c r="U522" s="3">
        <v>8998.6494000000002</v>
      </c>
      <c r="V522" s="3" t="s">
        <v>129</v>
      </c>
      <c r="W522" s="4"/>
      <c r="X522" s="4"/>
      <c r="Y522" s="4"/>
      <c r="Z522" s="4"/>
    </row>
    <row r="523" spans="1:26" ht="37.5" customHeight="1" thickBot="1" x14ac:dyDescent="0.4">
      <c r="A523" s="5" t="s">
        <v>143</v>
      </c>
      <c r="B523" s="5" t="s">
        <v>102</v>
      </c>
      <c r="C523" s="5" t="s">
        <v>47</v>
      </c>
      <c r="D523" s="2">
        <v>42551</v>
      </c>
      <c r="E523" s="2">
        <v>7.4</v>
      </c>
      <c r="F523" s="2">
        <v>38.049999999999997</v>
      </c>
      <c r="G523" s="2">
        <v>37.01</v>
      </c>
      <c r="H523" s="2">
        <v>2.15</v>
      </c>
      <c r="I523" s="2">
        <v>2.0099999999999998</v>
      </c>
      <c r="J523" s="2">
        <v>0.17</v>
      </c>
      <c r="K523" s="2">
        <v>472.5</v>
      </c>
      <c r="L523" s="2">
        <v>11.11</v>
      </c>
      <c r="M523" s="2">
        <v>569.54999999999995</v>
      </c>
      <c r="N523" s="2">
        <v>84.38</v>
      </c>
      <c r="O523" s="2">
        <v>64.569999999999993</v>
      </c>
      <c r="P523" s="2">
        <v>574.99</v>
      </c>
      <c r="Q523" s="2">
        <v>85.18</v>
      </c>
      <c r="R523" s="2">
        <v>65.180000000000007</v>
      </c>
      <c r="S523" s="4">
        <f>VLOOKUP([1]Initial_Data8!C523,[1]Ratings_Numbers!$A$1:$B$21,2,FALSE)</f>
        <v>16</v>
      </c>
      <c r="T523" s="4">
        <f t="shared" si="4"/>
        <v>1</v>
      </c>
      <c r="U523" s="3">
        <v>6882.8373000000001</v>
      </c>
      <c r="V523" s="3" t="s">
        <v>129</v>
      </c>
      <c r="W523" s="4"/>
      <c r="X523" s="4"/>
      <c r="Y523" s="4"/>
      <c r="Z523" s="4"/>
    </row>
    <row r="524" spans="1:26" ht="14.25" customHeight="1" thickBot="1" x14ac:dyDescent="0.4">
      <c r="A524" s="5"/>
      <c r="B524" s="5"/>
      <c r="C524" s="5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4"/>
      <c r="T524" s="4"/>
      <c r="U524" s="4"/>
      <c r="V524" s="4"/>
      <c r="W524" s="4"/>
      <c r="X524" s="4"/>
      <c r="Y524" s="4"/>
      <c r="Z524" s="4"/>
    </row>
    <row r="525" spans="1:26" ht="28.5" customHeight="1" thickBot="1" x14ac:dyDescent="0.4">
      <c r="A525" s="5" t="s">
        <v>144</v>
      </c>
      <c r="B525" s="5" t="s">
        <v>120</v>
      </c>
      <c r="C525" s="5" t="s">
        <v>0</v>
      </c>
      <c r="D525" s="2">
        <v>37256</v>
      </c>
      <c r="E525" s="2">
        <v>0.02</v>
      </c>
      <c r="F525" s="2">
        <v>0.83</v>
      </c>
      <c r="G525" s="2">
        <v>0.02</v>
      </c>
      <c r="H525" s="2">
        <v>21.75</v>
      </c>
      <c r="I525" s="2">
        <v>16.21</v>
      </c>
      <c r="J525" s="2">
        <v>19.38</v>
      </c>
      <c r="K525" s="2">
        <v>125</v>
      </c>
      <c r="L525" s="2">
        <v>46.72</v>
      </c>
      <c r="M525" s="2">
        <v>14.26</v>
      </c>
      <c r="N525" s="2">
        <v>9.6</v>
      </c>
      <c r="O525" s="2">
        <v>6.66</v>
      </c>
      <c r="P525" s="2">
        <v>48.5</v>
      </c>
      <c r="Q525" s="2">
        <v>32.659999999999997</v>
      </c>
      <c r="R525" s="2">
        <v>22.66</v>
      </c>
      <c r="S525" s="4">
        <f>VLOOKUP([1]Initial_Data8!C525,[1]Ratings_Numbers!$A$1:$B$21,2,FALSE)</f>
        <v>1</v>
      </c>
      <c r="T525" s="6">
        <v>0</v>
      </c>
      <c r="U525" s="3">
        <v>250138.45</v>
      </c>
      <c r="V525" s="3" t="s">
        <v>129</v>
      </c>
      <c r="W525" s="4"/>
      <c r="X525" s="4"/>
      <c r="Y525" s="4"/>
      <c r="Z525" s="4"/>
    </row>
    <row r="526" spans="1:26" ht="28.5" customHeight="1" thickBot="1" x14ac:dyDescent="0.4">
      <c r="A526" s="5" t="s">
        <v>144</v>
      </c>
      <c r="B526" s="5" t="s">
        <v>121</v>
      </c>
      <c r="C526" s="5" t="s">
        <v>0</v>
      </c>
      <c r="D526" s="2">
        <v>37346</v>
      </c>
      <c r="E526" s="2">
        <v>0.04</v>
      </c>
      <c r="F526" s="2">
        <v>0.94</v>
      </c>
      <c r="G526" s="2">
        <v>0.04</v>
      </c>
      <c r="H526" s="2">
        <v>57.79</v>
      </c>
      <c r="I526" s="2">
        <v>45.45</v>
      </c>
      <c r="J526" s="2">
        <v>53.12</v>
      </c>
      <c r="K526" s="2">
        <v>58</v>
      </c>
      <c r="L526" s="2">
        <v>47.62</v>
      </c>
      <c r="M526" s="2">
        <v>13.11</v>
      </c>
      <c r="N526" s="2">
        <v>8.6</v>
      </c>
      <c r="O526" s="2">
        <v>6.24</v>
      </c>
      <c r="P526" s="2">
        <v>52.49</v>
      </c>
      <c r="Q526" s="2">
        <v>34.42</v>
      </c>
      <c r="R526" s="2">
        <v>24.99</v>
      </c>
      <c r="S526" s="4">
        <f>VLOOKUP([1]Initial_Data8!C526,[1]Ratings_Numbers!$A$1:$B$21,2,FALSE)</f>
        <v>1</v>
      </c>
      <c r="T526" s="4">
        <f t="shared" ref="T526:T579" si="5">S526-S525</f>
        <v>0</v>
      </c>
      <c r="U526" s="3">
        <v>248164.85490000001</v>
      </c>
      <c r="V526" s="3" t="s">
        <v>129</v>
      </c>
      <c r="W526" s="4"/>
      <c r="X526" s="4"/>
      <c r="Y526" s="4"/>
      <c r="Z526" s="4"/>
    </row>
    <row r="527" spans="1:26" ht="28.5" customHeight="1" thickBot="1" x14ac:dyDescent="0.4">
      <c r="A527" s="5" t="s">
        <v>144</v>
      </c>
      <c r="B527" s="5" t="s">
        <v>62</v>
      </c>
      <c r="C527" s="5" t="s">
        <v>0</v>
      </c>
      <c r="D527" s="2">
        <v>37437</v>
      </c>
      <c r="E527" s="2">
        <v>-0.01</v>
      </c>
      <c r="F527" s="2">
        <v>1.05</v>
      </c>
      <c r="G527" s="2">
        <v>-0.02</v>
      </c>
      <c r="H527" s="2">
        <v>50.15</v>
      </c>
      <c r="I527" s="2">
        <v>35.340000000000003</v>
      </c>
      <c r="J527" s="2">
        <v>45.33</v>
      </c>
      <c r="K527" s="2">
        <v>55</v>
      </c>
      <c r="L527" s="2">
        <v>44.24</v>
      </c>
      <c r="M527" s="2">
        <v>16.309999999999999</v>
      </c>
      <c r="N527" s="2">
        <v>10.15</v>
      </c>
      <c r="O527" s="2">
        <v>7.22</v>
      </c>
      <c r="P527" s="2">
        <v>60.74</v>
      </c>
      <c r="Q527" s="2">
        <v>37.79</v>
      </c>
      <c r="R527" s="2">
        <v>26.87</v>
      </c>
      <c r="S527" s="4">
        <f>VLOOKUP([1]Initial_Data8!C527,[1]Ratings_Numbers!$A$1:$B$21,2,FALSE)</f>
        <v>1</v>
      </c>
      <c r="T527" s="4">
        <f t="shared" si="5"/>
        <v>0</v>
      </c>
      <c r="U527" s="3">
        <v>216638.345</v>
      </c>
      <c r="V527" s="3" t="s">
        <v>129</v>
      </c>
      <c r="W527" s="4"/>
      <c r="X527" s="4"/>
      <c r="Y527" s="4"/>
      <c r="Z527" s="4"/>
    </row>
    <row r="528" spans="1:26" ht="28.5" customHeight="1" thickBot="1" x14ac:dyDescent="0.4">
      <c r="A528" s="5" t="s">
        <v>144</v>
      </c>
      <c r="B528" s="5" t="s">
        <v>63</v>
      </c>
      <c r="C528" s="5" t="s">
        <v>0</v>
      </c>
      <c r="D528" s="2">
        <v>37528</v>
      </c>
      <c r="E528" s="2">
        <v>0.1</v>
      </c>
      <c r="F528" s="2">
        <v>1.25</v>
      </c>
      <c r="G528" s="2">
        <v>0.11</v>
      </c>
      <c r="H528" s="2">
        <v>45.93</v>
      </c>
      <c r="I528" s="2">
        <v>37.380000000000003</v>
      </c>
      <c r="J528" s="2">
        <v>42.16</v>
      </c>
      <c r="K528" s="2">
        <v>73</v>
      </c>
      <c r="L528" s="2">
        <v>42.23</v>
      </c>
      <c r="M528" s="2">
        <v>16.45</v>
      </c>
      <c r="N528" s="2">
        <v>9.52</v>
      </c>
      <c r="O528" s="2">
        <v>6.95</v>
      </c>
      <c r="P528" s="2">
        <v>72.849999999999994</v>
      </c>
      <c r="Q528" s="2">
        <v>42.15</v>
      </c>
      <c r="R528" s="2">
        <v>30.77</v>
      </c>
      <c r="S528" s="4">
        <f>VLOOKUP([1]Initial_Data8!C528,[1]Ratings_Numbers!$A$1:$B$21,2,FALSE)</f>
        <v>1</v>
      </c>
      <c r="T528" s="4">
        <f t="shared" si="5"/>
        <v>0</v>
      </c>
      <c r="U528" s="3">
        <v>176114.6471</v>
      </c>
      <c r="V528" s="3" t="s">
        <v>129</v>
      </c>
      <c r="W528" s="4"/>
      <c r="X528" s="4"/>
      <c r="Y528" s="4"/>
      <c r="Z528" s="4"/>
    </row>
    <row r="529" spans="1:26" ht="28.5" customHeight="1" thickBot="1" x14ac:dyDescent="0.4">
      <c r="A529" s="5" t="s">
        <v>144</v>
      </c>
      <c r="B529" s="5" t="s">
        <v>64</v>
      </c>
      <c r="C529" s="5" t="s">
        <v>0</v>
      </c>
      <c r="D529" s="2">
        <v>37621</v>
      </c>
      <c r="E529" s="2">
        <v>-0.06</v>
      </c>
      <c r="F529" s="2">
        <v>0.96</v>
      </c>
      <c r="G529" s="2">
        <v>-0.06</v>
      </c>
      <c r="H529" s="2">
        <v>59.8</v>
      </c>
      <c r="I529" s="2">
        <v>48.4</v>
      </c>
      <c r="J529" s="2">
        <v>56.34</v>
      </c>
      <c r="K529" s="2">
        <v>65</v>
      </c>
      <c r="L529" s="2">
        <v>43.04</v>
      </c>
      <c r="M529" s="2">
        <v>15.74</v>
      </c>
      <c r="N529" s="2">
        <v>9.89</v>
      </c>
      <c r="O529" s="2">
        <v>6.77</v>
      </c>
      <c r="P529" s="2">
        <v>59.19</v>
      </c>
      <c r="Q529" s="2">
        <v>37.18</v>
      </c>
      <c r="R529" s="2">
        <v>25.47</v>
      </c>
      <c r="S529" s="4">
        <f>VLOOKUP([1]Initial_Data8!C529,[1]Ratings_Numbers!$A$1:$B$21,2,FALSE)</f>
        <v>1</v>
      </c>
      <c r="T529" s="4">
        <f t="shared" si="5"/>
        <v>0</v>
      </c>
      <c r="U529" s="3">
        <v>188372.34</v>
      </c>
      <c r="V529" s="3" t="s">
        <v>129</v>
      </c>
      <c r="W529" s="4"/>
      <c r="X529" s="4"/>
      <c r="Y529" s="4"/>
      <c r="Z529" s="4"/>
    </row>
    <row r="530" spans="1:26" ht="28.5" customHeight="1" thickBot="1" x14ac:dyDescent="0.4">
      <c r="A530" s="5" t="s">
        <v>144</v>
      </c>
      <c r="B530" s="5" t="s">
        <v>66</v>
      </c>
      <c r="C530" s="5" t="s">
        <v>0</v>
      </c>
      <c r="D530" s="2">
        <v>37801</v>
      </c>
      <c r="E530" s="2">
        <v>-7.0000000000000007E-2</v>
      </c>
      <c r="F530" s="2">
        <v>1.1399999999999999</v>
      </c>
      <c r="G530" s="2">
        <v>-0.08</v>
      </c>
      <c r="H530" s="2">
        <v>54.04</v>
      </c>
      <c r="I530" s="2">
        <v>42.3</v>
      </c>
      <c r="J530" s="2">
        <v>40.43</v>
      </c>
      <c r="K530" s="2">
        <v>70</v>
      </c>
      <c r="L530" s="2">
        <v>56.37</v>
      </c>
      <c r="M530" s="2">
        <v>9.5500000000000007</v>
      </c>
      <c r="N530" s="2">
        <v>7.88</v>
      </c>
      <c r="O530" s="2">
        <v>5.4</v>
      </c>
      <c r="P530" s="2">
        <v>21.23</v>
      </c>
      <c r="Q530" s="2">
        <v>17.52</v>
      </c>
      <c r="R530" s="2">
        <v>12.01</v>
      </c>
      <c r="S530" s="4">
        <f>VLOOKUP([1]Initial_Data8!C530,[1]Ratings_Numbers!$A$1:$B$21,2,FALSE)</f>
        <v>1</v>
      </c>
      <c r="T530" s="4">
        <f t="shared" si="5"/>
        <v>0</v>
      </c>
      <c r="U530" s="3">
        <v>251123.0907</v>
      </c>
      <c r="V530" s="3" t="s">
        <v>129</v>
      </c>
      <c r="W530" s="4"/>
      <c r="X530" s="4"/>
      <c r="Y530" s="4"/>
      <c r="Z530" s="4"/>
    </row>
    <row r="531" spans="1:26" ht="28.5" customHeight="1" thickBot="1" x14ac:dyDescent="0.4">
      <c r="A531" s="5" t="s">
        <v>144</v>
      </c>
      <c r="B531" s="5" t="s">
        <v>67</v>
      </c>
      <c r="C531" s="5" t="s">
        <v>0</v>
      </c>
      <c r="D531" s="2">
        <v>37892</v>
      </c>
      <c r="E531" s="2">
        <v>0.09</v>
      </c>
      <c r="F531" s="2">
        <v>1.26</v>
      </c>
      <c r="G531" s="2">
        <v>0.11</v>
      </c>
      <c r="H531" s="2">
        <v>57.69</v>
      </c>
      <c r="I531" s="2">
        <v>47.41</v>
      </c>
      <c r="J531" s="2">
        <v>40.42</v>
      </c>
      <c r="K531" s="2">
        <v>64</v>
      </c>
      <c r="L531" s="2">
        <v>56.89</v>
      </c>
      <c r="M531" s="2">
        <v>9.4</v>
      </c>
      <c r="N531" s="2">
        <v>7.63</v>
      </c>
      <c r="O531" s="2">
        <v>5.36</v>
      </c>
      <c r="P531" s="2">
        <v>23.11</v>
      </c>
      <c r="Q531" s="2">
        <v>18.77</v>
      </c>
      <c r="R531" s="2">
        <v>13.19</v>
      </c>
      <c r="S531" s="4">
        <f>VLOOKUP([1]Initial_Data8!C531,[1]Ratings_Numbers!$A$1:$B$21,2,FALSE)</f>
        <v>1</v>
      </c>
      <c r="T531" s="4">
        <f t="shared" si="5"/>
        <v>0</v>
      </c>
      <c r="U531" s="3">
        <v>272517.84000000003</v>
      </c>
      <c r="V531" s="3" t="s">
        <v>129</v>
      </c>
      <c r="W531" s="4"/>
      <c r="X531" s="4"/>
      <c r="Y531" s="4"/>
      <c r="Z531" s="4"/>
    </row>
    <row r="532" spans="1:26" ht="28.5" customHeight="1" thickBot="1" x14ac:dyDescent="0.4">
      <c r="A532" s="5" t="s">
        <v>144</v>
      </c>
      <c r="B532" s="5" t="s">
        <v>68</v>
      </c>
      <c r="C532" s="5" t="s">
        <v>0</v>
      </c>
      <c r="D532" s="2">
        <v>37986</v>
      </c>
      <c r="E532" s="2">
        <v>0.15</v>
      </c>
      <c r="F532" s="2">
        <v>1.05</v>
      </c>
      <c r="G532" s="2">
        <v>0.19</v>
      </c>
      <c r="H532" s="2">
        <v>78.930000000000007</v>
      </c>
      <c r="I532" s="2">
        <v>67.52</v>
      </c>
      <c r="J532" s="2">
        <v>58.95</v>
      </c>
      <c r="K532" s="2">
        <v>85</v>
      </c>
      <c r="L532" s="2">
        <v>55.8</v>
      </c>
      <c r="M532" s="2">
        <v>8.8000000000000007</v>
      </c>
      <c r="N532" s="2">
        <v>7.2</v>
      </c>
      <c r="O532" s="2">
        <v>4.93</v>
      </c>
      <c r="P532" s="2">
        <v>22.29</v>
      </c>
      <c r="Q532" s="2">
        <v>18.23</v>
      </c>
      <c r="R532" s="2">
        <v>12.48</v>
      </c>
      <c r="S532" s="4">
        <f>VLOOKUP([1]Initial_Data8!C532,[1]Ratings_Numbers!$A$1:$B$21,2,FALSE)</f>
        <v>1</v>
      </c>
      <c r="T532" s="4">
        <f t="shared" si="5"/>
        <v>0</v>
      </c>
      <c r="U532" s="3">
        <v>233219.34289999999</v>
      </c>
      <c r="V532" s="3" t="s">
        <v>129</v>
      </c>
      <c r="W532" s="4"/>
      <c r="X532" s="4"/>
      <c r="Y532" s="4"/>
      <c r="Z532" s="4"/>
    </row>
    <row r="533" spans="1:26" ht="28.5" customHeight="1" thickBot="1" x14ac:dyDescent="0.4">
      <c r="A533" s="5" t="s">
        <v>144</v>
      </c>
      <c r="B533" s="5" t="s">
        <v>69</v>
      </c>
      <c r="C533" s="5" t="s">
        <v>0</v>
      </c>
      <c r="D533" s="2">
        <v>38074</v>
      </c>
      <c r="E533" s="2">
        <v>0.2</v>
      </c>
      <c r="F533" s="2">
        <v>1.21</v>
      </c>
      <c r="G533" s="2">
        <v>0.26</v>
      </c>
      <c r="H533" s="2">
        <v>96.22</v>
      </c>
      <c r="I533" s="2">
        <v>82.4</v>
      </c>
      <c r="J533" s="2">
        <v>74.48</v>
      </c>
      <c r="K533" s="2">
        <v>58</v>
      </c>
      <c r="L533" s="2">
        <v>56.29</v>
      </c>
      <c r="M533" s="2">
        <v>10.35</v>
      </c>
      <c r="N533" s="2">
        <v>8.2200000000000006</v>
      </c>
      <c r="O533" s="2">
        <v>5.84</v>
      </c>
      <c r="P533" s="2">
        <v>25.83</v>
      </c>
      <c r="Q533" s="2">
        <v>20.53</v>
      </c>
      <c r="R533" s="2">
        <v>14.59</v>
      </c>
      <c r="S533" s="4">
        <f>VLOOKUP([1]Initial_Data8!C533,[1]Ratings_Numbers!$A$1:$B$21,2,FALSE)</f>
        <v>1</v>
      </c>
      <c r="T533" s="4">
        <f t="shared" si="5"/>
        <v>0</v>
      </c>
      <c r="U533" s="3">
        <v>269532.57</v>
      </c>
      <c r="V533" s="3" t="s">
        <v>129</v>
      </c>
      <c r="W533" s="4"/>
      <c r="X533" s="4"/>
      <c r="Y533" s="4"/>
      <c r="Z533" s="4"/>
    </row>
    <row r="534" spans="1:26" ht="28.5" customHeight="1" thickBot="1" x14ac:dyDescent="0.4">
      <c r="A534" s="5" t="s">
        <v>144</v>
      </c>
      <c r="B534" s="5" t="s">
        <v>70</v>
      </c>
      <c r="C534" s="5" t="s">
        <v>0</v>
      </c>
      <c r="D534" s="2">
        <v>38165</v>
      </c>
      <c r="E534" s="2">
        <v>7.0000000000000007E-2</v>
      </c>
      <c r="F534" s="2">
        <v>1.22</v>
      </c>
      <c r="G534" s="2">
        <v>0.1</v>
      </c>
      <c r="H534" s="2">
        <v>66.73</v>
      </c>
      <c r="I534" s="2">
        <v>57.66</v>
      </c>
      <c r="J534" s="2">
        <v>49.52</v>
      </c>
      <c r="K534" s="2">
        <v>73</v>
      </c>
      <c r="L534" s="2">
        <v>55.43</v>
      </c>
      <c r="M534" s="2">
        <v>10.14</v>
      </c>
      <c r="N534" s="2">
        <v>7.9</v>
      </c>
      <c r="O534" s="2">
        <v>5.64</v>
      </c>
      <c r="P534" s="2">
        <v>28.44</v>
      </c>
      <c r="Q534" s="2">
        <v>22.14</v>
      </c>
      <c r="R534" s="2">
        <v>15.81</v>
      </c>
      <c r="S534" s="4">
        <f>VLOOKUP([1]Initial_Data8!C534,[1]Ratings_Numbers!$A$1:$B$21,2,FALSE)</f>
        <v>1</v>
      </c>
      <c r="T534" s="4">
        <f t="shared" si="5"/>
        <v>0</v>
      </c>
      <c r="U534" s="3">
        <v>261651.21660000001</v>
      </c>
      <c r="V534" s="3" t="s">
        <v>129</v>
      </c>
      <c r="W534" s="4"/>
      <c r="X534" s="4"/>
      <c r="Y534" s="4"/>
      <c r="Z534" s="4"/>
    </row>
    <row r="535" spans="1:26" ht="28.5" customHeight="1" thickBot="1" x14ac:dyDescent="0.4">
      <c r="A535" s="5" t="s">
        <v>144</v>
      </c>
      <c r="B535" s="5" t="s">
        <v>71</v>
      </c>
      <c r="C535" s="5" t="s">
        <v>0</v>
      </c>
      <c r="D535" s="2">
        <v>38256</v>
      </c>
      <c r="E535" s="2">
        <v>0.01</v>
      </c>
      <c r="F535" s="2">
        <v>1.08</v>
      </c>
      <c r="G535" s="2">
        <v>0.01</v>
      </c>
      <c r="H535" s="2">
        <v>64.650000000000006</v>
      </c>
      <c r="I535" s="2">
        <v>56.93</v>
      </c>
      <c r="J535" s="2">
        <v>50.27</v>
      </c>
      <c r="K535" s="2">
        <v>88</v>
      </c>
      <c r="L535" s="2">
        <v>55.78</v>
      </c>
      <c r="M535" s="2">
        <v>11.63</v>
      </c>
      <c r="N535" s="2">
        <v>9.1199999999999992</v>
      </c>
      <c r="O535" s="2">
        <v>6.51</v>
      </c>
      <c r="P535" s="2">
        <v>27.51</v>
      </c>
      <c r="Q535" s="2">
        <v>21.58</v>
      </c>
      <c r="R535" s="2">
        <v>15.39</v>
      </c>
      <c r="S535" s="4">
        <f>VLOOKUP([1]Initial_Data8!C535,[1]Ratings_Numbers!$A$1:$B$21,2,FALSE)</f>
        <v>1</v>
      </c>
      <c r="T535" s="4">
        <f t="shared" si="5"/>
        <v>0</v>
      </c>
      <c r="U535" s="3">
        <v>255367.37959999999</v>
      </c>
      <c r="V535" s="3" t="s">
        <v>129</v>
      </c>
      <c r="W535" s="4"/>
      <c r="X535" s="4"/>
      <c r="Y535" s="4"/>
      <c r="Z535" s="4"/>
    </row>
    <row r="536" spans="1:26" ht="28.5" customHeight="1" thickBot="1" x14ac:dyDescent="0.4">
      <c r="A536" s="5" t="s">
        <v>144</v>
      </c>
      <c r="B536" s="5" t="s">
        <v>72</v>
      </c>
      <c r="C536" s="5" t="s">
        <v>0</v>
      </c>
      <c r="D536" s="2">
        <v>38352</v>
      </c>
      <c r="E536" s="2">
        <v>-0.06</v>
      </c>
      <c r="F536" s="2">
        <v>1.0900000000000001</v>
      </c>
      <c r="G536" s="2">
        <v>-0.08</v>
      </c>
      <c r="H536" s="2">
        <v>46.93</v>
      </c>
      <c r="I536" s="2">
        <v>37.65</v>
      </c>
      <c r="J536" s="2">
        <v>36.69</v>
      </c>
      <c r="K536" s="2">
        <v>128</v>
      </c>
      <c r="L536" s="2">
        <v>55.05</v>
      </c>
      <c r="M536" s="2">
        <v>10.66</v>
      </c>
      <c r="N536" s="2">
        <v>8.3800000000000008</v>
      </c>
      <c r="O536" s="2">
        <v>5.89</v>
      </c>
      <c r="P536" s="2">
        <v>27.16</v>
      </c>
      <c r="Q536" s="2">
        <v>21.36</v>
      </c>
      <c r="R536" s="2">
        <v>14.99</v>
      </c>
      <c r="S536" s="4">
        <f>VLOOKUP([1]Initial_Data8!C536,[1]Ratings_Numbers!$A$1:$B$21,2,FALSE)</f>
        <v>1</v>
      </c>
      <c r="T536" s="4">
        <f t="shared" si="5"/>
        <v>0</v>
      </c>
      <c r="U536" s="3">
        <v>223369.46</v>
      </c>
      <c r="V536" s="3" t="s">
        <v>129</v>
      </c>
      <c r="W536" s="4"/>
      <c r="X536" s="4"/>
      <c r="Y536" s="4"/>
      <c r="Z536" s="4"/>
    </row>
    <row r="537" spans="1:26" ht="28.5" customHeight="1" thickBot="1" x14ac:dyDescent="0.4">
      <c r="A537" s="5" t="s">
        <v>144</v>
      </c>
      <c r="B537" s="5" t="s">
        <v>73</v>
      </c>
      <c r="C537" s="5" t="s">
        <v>0</v>
      </c>
      <c r="D537" s="2">
        <v>38445</v>
      </c>
      <c r="E537" s="2">
        <v>-0.1</v>
      </c>
      <c r="F537" s="2">
        <v>1.17</v>
      </c>
      <c r="G537" s="2">
        <v>-0.13</v>
      </c>
      <c r="H537" s="2">
        <v>44.04</v>
      </c>
      <c r="I537" s="2">
        <v>40.380000000000003</v>
      </c>
      <c r="J537" s="2">
        <v>33.28</v>
      </c>
      <c r="K537" s="2">
        <v>127</v>
      </c>
      <c r="L537" s="2">
        <v>54.78</v>
      </c>
      <c r="M537" s="2">
        <v>9.52</v>
      </c>
      <c r="N537" s="2">
        <v>7.36</v>
      </c>
      <c r="O537" s="2">
        <v>5.23</v>
      </c>
      <c r="P537" s="2">
        <v>29.37</v>
      </c>
      <c r="Q537" s="2">
        <v>22.7</v>
      </c>
      <c r="R537" s="2">
        <v>16.13</v>
      </c>
      <c r="S537" s="4">
        <f>VLOOKUP([1]Initial_Data8!C537,[1]Ratings_Numbers!$A$1:$B$21,2,FALSE)</f>
        <v>1</v>
      </c>
      <c r="T537" s="4">
        <f t="shared" si="5"/>
        <v>0</v>
      </c>
      <c r="U537" s="3">
        <v>200948.97</v>
      </c>
      <c r="V537" s="3" t="s">
        <v>129</v>
      </c>
      <c r="W537" s="4"/>
      <c r="X537" s="4"/>
      <c r="Y537" s="4"/>
      <c r="Z537" s="4"/>
    </row>
    <row r="538" spans="1:26" ht="28.5" customHeight="1" thickBot="1" x14ac:dyDescent="0.4">
      <c r="A538" s="5" t="s">
        <v>144</v>
      </c>
      <c r="B538" s="5" t="s">
        <v>122</v>
      </c>
      <c r="C538" s="5" t="s">
        <v>0</v>
      </c>
      <c r="D538" s="2">
        <v>38536</v>
      </c>
      <c r="E538" s="2">
        <v>-0.08</v>
      </c>
      <c r="F538" s="2">
        <v>0.76</v>
      </c>
      <c r="G538" s="2">
        <v>-0.11</v>
      </c>
      <c r="H538" s="2">
        <v>40.53</v>
      </c>
      <c r="I538" s="2">
        <v>36.17</v>
      </c>
      <c r="J538" s="2">
        <v>28.98</v>
      </c>
      <c r="K538" s="2">
        <v>122</v>
      </c>
      <c r="L538" s="2">
        <v>58</v>
      </c>
      <c r="M538" s="2">
        <v>8.4499999999999993</v>
      </c>
      <c r="N538" s="2">
        <v>7.06</v>
      </c>
      <c r="O538" s="2">
        <v>4.91</v>
      </c>
      <c r="P538" s="2">
        <v>19.559999999999999</v>
      </c>
      <c r="Q538" s="2">
        <v>16.36</v>
      </c>
      <c r="R538" s="2">
        <v>11.38</v>
      </c>
      <c r="S538" s="4">
        <f>VLOOKUP([1]Initial_Data8!C538,[1]Ratings_Numbers!$A$1:$B$21,2,FALSE)</f>
        <v>1</v>
      </c>
      <c r="T538" s="4">
        <f t="shared" si="5"/>
        <v>0</v>
      </c>
      <c r="U538" s="3">
        <v>194434.24619999999</v>
      </c>
      <c r="V538" s="3" t="s">
        <v>129</v>
      </c>
      <c r="W538" s="4"/>
      <c r="X538" s="4"/>
      <c r="Y538" s="4"/>
      <c r="Z538" s="4"/>
    </row>
    <row r="539" spans="1:26" ht="28.5" customHeight="1" thickBot="1" x14ac:dyDescent="0.4">
      <c r="A539" s="5" t="s">
        <v>144</v>
      </c>
      <c r="B539" s="5" t="s">
        <v>123</v>
      </c>
      <c r="C539" s="5" t="s">
        <v>0</v>
      </c>
      <c r="D539" s="2">
        <v>38627</v>
      </c>
      <c r="E539" s="2">
        <v>-0.06</v>
      </c>
      <c r="F539" s="2">
        <v>0.74</v>
      </c>
      <c r="G539" s="2">
        <v>-0.08</v>
      </c>
      <c r="H539" s="2">
        <v>43.66</v>
      </c>
      <c r="I539" s="2">
        <v>39.6</v>
      </c>
      <c r="J539" s="2">
        <v>32.46</v>
      </c>
      <c r="K539" s="2">
        <v>122</v>
      </c>
      <c r="L539" s="2">
        <v>60.39</v>
      </c>
      <c r="M539" s="2">
        <v>8.1</v>
      </c>
      <c r="N539" s="2">
        <v>6.86</v>
      </c>
      <c r="O539" s="2">
        <v>4.91</v>
      </c>
      <c r="P539" s="2">
        <v>18.18</v>
      </c>
      <c r="Q539" s="2">
        <v>15.38</v>
      </c>
      <c r="R539" s="2">
        <v>11</v>
      </c>
      <c r="S539" s="4">
        <f>VLOOKUP([1]Initial_Data8!C539,[1]Ratings_Numbers!$A$1:$B$21,2,FALSE)</f>
        <v>1</v>
      </c>
      <c r="T539" s="4">
        <f t="shared" si="5"/>
        <v>0</v>
      </c>
      <c r="U539" s="3">
        <v>199740.58730000001</v>
      </c>
      <c r="V539" s="3" t="s">
        <v>129</v>
      </c>
      <c r="W539" s="4"/>
      <c r="X539" s="4"/>
      <c r="Y539" s="4"/>
      <c r="Z539" s="4"/>
    </row>
    <row r="540" spans="1:26" ht="28.5" customHeight="1" thickBot="1" x14ac:dyDescent="0.4">
      <c r="A540" s="5" t="s">
        <v>144</v>
      </c>
      <c r="B540" s="5" t="s">
        <v>124</v>
      </c>
      <c r="C540" s="5" t="s">
        <v>0</v>
      </c>
      <c r="D540" s="2">
        <v>38717</v>
      </c>
      <c r="E540" s="2">
        <v>-0.21</v>
      </c>
      <c r="F540" s="2">
        <v>1.17</v>
      </c>
      <c r="G540" s="2">
        <v>-0.28000000000000003</v>
      </c>
      <c r="H540" s="2">
        <v>35.700000000000003</v>
      </c>
      <c r="I540" s="2">
        <v>27.98</v>
      </c>
      <c r="J540" s="2">
        <v>25.54</v>
      </c>
      <c r="K540" s="2">
        <v>141</v>
      </c>
      <c r="L540" s="2">
        <v>56.08</v>
      </c>
      <c r="M540" s="2">
        <v>9.65</v>
      </c>
      <c r="N540" s="2">
        <v>7.58</v>
      </c>
      <c r="O540" s="2">
        <v>5.43</v>
      </c>
      <c r="P540" s="2">
        <v>27.27</v>
      </c>
      <c r="Q540" s="2">
        <v>21.43</v>
      </c>
      <c r="R540" s="2">
        <v>15.33</v>
      </c>
      <c r="S540" s="4">
        <f>VLOOKUP([1]Initial_Data8!C540,[1]Ratings_Numbers!$A$1:$B$21,2,FALSE)</f>
        <v>1</v>
      </c>
      <c r="T540" s="4">
        <f t="shared" si="5"/>
        <v>0</v>
      </c>
      <c r="U540" s="3">
        <v>184063.76759999999</v>
      </c>
      <c r="V540" s="3" t="s">
        <v>129</v>
      </c>
      <c r="W540" s="4"/>
      <c r="X540" s="4"/>
      <c r="Y540" s="4"/>
      <c r="Z540" s="4"/>
    </row>
    <row r="541" spans="1:26" ht="28.5" customHeight="1" thickBot="1" x14ac:dyDescent="0.4">
      <c r="A541" s="5" t="s">
        <v>144</v>
      </c>
      <c r="B541" s="5" t="s">
        <v>125</v>
      </c>
      <c r="C541" s="5" t="s">
        <v>0</v>
      </c>
      <c r="D541" s="2">
        <v>38809</v>
      </c>
      <c r="E541" s="2">
        <v>-0.19</v>
      </c>
      <c r="F541" s="2">
        <v>0.75</v>
      </c>
      <c r="G541" s="2">
        <v>-0.25</v>
      </c>
      <c r="H541" s="2">
        <v>31.66</v>
      </c>
      <c r="I541" s="2">
        <v>29.35</v>
      </c>
      <c r="J541" s="2">
        <v>24.2</v>
      </c>
      <c r="K541" s="2">
        <v>181</v>
      </c>
      <c r="L541" s="2">
        <v>61.48</v>
      </c>
      <c r="M541" s="2">
        <v>9.35</v>
      </c>
      <c r="N541" s="2">
        <v>8.02</v>
      </c>
      <c r="O541" s="2">
        <v>5.76</v>
      </c>
      <c r="P541" s="2">
        <v>16.62</v>
      </c>
      <c r="Q541" s="2">
        <v>14.25</v>
      </c>
      <c r="R541" s="2">
        <v>10.24</v>
      </c>
      <c r="S541" s="4">
        <f>VLOOKUP([1]Initial_Data8!C541,[1]Ratings_Numbers!$A$1:$B$21,2,FALSE)</f>
        <v>1</v>
      </c>
      <c r="T541" s="4">
        <f t="shared" si="5"/>
        <v>0</v>
      </c>
      <c r="U541" s="3">
        <v>171658.52</v>
      </c>
      <c r="V541" s="3" t="s">
        <v>129</v>
      </c>
      <c r="W541" s="4"/>
      <c r="X541" s="4"/>
      <c r="Y541" s="4"/>
      <c r="Z541" s="4"/>
    </row>
    <row r="542" spans="1:26" ht="28.5" customHeight="1" thickBot="1" x14ac:dyDescent="0.4">
      <c r="A542" s="5" t="s">
        <v>144</v>
      </c>
      <c r="B542" s="5" t="s">
        <v>74</v>
      </c>
      <c r="C542" s="5" t="s">
        <v>0</v>
      </c>
      <c r="D542" s="2">
        <v>38900</v>
      </c>
      <c r="E542" s="2">
        <v>-0.26</v>
      </c>
      <c r="F542" s="2">
        <v>0.59</v>
      </c>
      <c r="G542" s="2">
        <v>-0.35</v>
      </c>
      <c r="H542" s="2">
        <v>43.53</v>
      </c>
      <c r="I542" s="2">
        <v>37.24</v>
      </c>
      <c r="J542" s="2">
        <v>31.96</v>
      </c>
      <c r="K542" s="2">
        <v>116</v>
      </c>
      <c r="L542" s="2">
        <v>61.26</v>
      </c>
      <c r="M542" s="2">
        <v>7.96</v>
      </c>
      <c r="N542" s="2">
        <v>7.01</v>
      </c>
      <c r="O542" s="2">
        <v>4.8899999999999997</v>
      </c>
      <c r="P542" s="2">
        <v>13.48</v>
      </c>
      <c r="Q542" s="2">
        <v>11.87</v>
      </c>
      <c r="R542" s="2">
        <v>8.27</v>
      </c>
      <c r="S542" s="4">
        <f>VLOOKUP([1]Initial_Data8!C542,[1]Ratings_Numbers!$A$1:$B$21,2,FALSE)</f>
        <v>1</v>
      </c>
      <c r="T542" s="4">
        <f t="shared" si="5"/>
        <v>0</v>
      </c>
      <c r="U542" s="3">
        <v>182598.54430000001</v>
      </c>
      <c r="V542" s="3" t="s">
        <v>129</v>
      </c>
      <c r="W542" s="4"/>
      <c r="X542" s="4"/>
      <c r="Y542" s="4"/>
      <c r="Z542" s="4"/>
    </row>
    <row r="543" spans="1:26" ht="28.5" customHeight="1" thickBot="1" x14ac:dyDescent="0.4">
      <c r="A543" s="5" t="s">
        <v>144</v>
      </c>
      <c r="B543" s="5" t="s">
        <v>75</v>
      </c>
      <c r="C543" s="5" t="s">
        <v>0</v>
      </c>
      <c r="D543" s="2">
        <v>38991</v>
      </c>
      <c r="E543" s="2">
        <v>-0.22</v>
      </c>
      <c r="F543" s="2">
        <v>0.51</v>
      </c>
      <c r="G543" s="2">
        <v>-0.3</v>
      </c>
      <c r="H543" s="2">
        <v>52.76</v>
      </c>
      <c r="I543" s="2">
        <v>44.32</v>
      </c>
      <c r="J543" s="2">
        <v>39.71</v>
      </c>
      <c r="K543" s="2">
        <v>102</v>
      </c>
      <c r="L543" s="2">
        <v>64.069999999999993</v>
      </c>
      <c r="M543" s="2">
        <v>7.98</v>
      </c>
      <c r="N543" s="2">
        <v>7.15</v>
      </c>
      <c r="O543" s="2">
        <v>5.12</v>
      </c>
      <c r="P543" s="2">
        <v>11.57</v>
      </c>
      <c r="Q543" s="2">
        <v>10.37</v>
      </c>
      <c r="R543" s="2">
        <v>7.43</v>
      </c>
      <c r="S543" s="4">
        <f>VLOOKUP([1]Initial_Data8!C543,[1]Ratings_Numbers!$A$1:$B$21,2,FALSE)</f>
        <v>1</v>
      </c>
      <c r="T543" s="4">
        <f t="shared" si="5"/>
        <v>0</v>
      </c>
      <c r="U543" s="3">
        <v>171130.36319999999</v>
      </c>
      <c r="V543" s="3" t="s">
        <v>129</v>
      </c>
      <c r="W543" s="4"/>
      <c r="X543" s="4"/>
      <c r="Y543" s="4"/>
      <c r="Z543" s="4"/>
    </row>
    <row r="544" spans="1:26" ht="28.5" customHeight="1" thickBot="1" x14ac:dyDescent="0.4">
      <c r="A544" s="5" t="s">
        <v>144</v>
      </c>
      <c r="B544" s="5" t="s">
        <v>76</v>
      </c>
      <c r="C544" s="5" t="s">
        <v>26</v>
      </c>
      <c r="D544" s="2">
        <v>39082</v>
      </c>
      <c r="E544" s="2">
        <v>-0.99</v>
      </c>
      <c r="F544" s="2">
        <v>0.54</v>
      </c>
      <c r="G544" s="2">
        <v>-1.34</v>
      </c>
      <c r="H544" s="2">
        <v>32.75</v>
      </c>
      <c r="I544" s="2">
        <v>27.56</v>
      </c>
      <c r="J544" s="2">
        <v>22.01</v>
      </c>
      <c r="K544" s="2">
        <v>118</v>
      </c>
      <c r="L544" s="2">
        <v>61.64</v>
      </c>
      <c r="M544" s="2">
        <v>7.76</v>
      </c>
      <c r="N544" s="2">
        <v>6.98</v>
      </c>
      <c r="O544" s="2">
        <v>4.8</v>
      </c>
      <c r="P544" s="2">
        <v>11.17</v>
      </c>
      <c r="Q544" s="2">
        <v>10.050000000000001</v>
      </c>
      <c r="R544" s="2">
        <v>6.91</v>
      </c>
      <c r="S544" s="4">
        <f>VLOOKUP([1]Initial_Data8!C544,[1]Ratings_Numbers!$A$1:$B$21,2,FALSE)</f>
        <v>2</v>
      </c>
      <c r="T544" s="4">
        <f t="shared" si="5"/>
        <v>1</v>
      </c>
      <c r="U544" s="3">
        <v>204488.21059999999</v>
      </c>
      <c r="V544" s="3" t="s">
        <v>129</v>
      </c>
      <c r="W544" s="4"/>
      <c r="X544" s="4"/>
      <c r="Y544" s="4"/>
      <c r="Z544" s="4"/>
    </row>
    <row r="545" spans="1:26" ht="28.5" customHeight="1" thickBot="1" x14ac:dyDescent="0.4">
      <c r="A545" s="5" t="s">
        <v>144</v>
      </c>
      <c r="B545" s="5" t="s">
        <v>77</v>
      </c>
      <c r="C545" s="5" t="s">
        <v>26</v>
      </c>
      <c r="D545" s="2">
        <v>39173</v>
      </c>
      <c r="E545" s="2">
        <v>-0.74</v>
      </c>
      <c r="F545" s="2">
        <v>0.49</v>
      </c>
      <c r="G545" s="2">
        <v>-0.99</v>
      </c>
      <c r="H545" s="2">
        <v>39.94</v>
      </c>
      <c r="I545" s="2">
        <v>35.74</v>
      </c>
      <c r="J545" s="2">
        <v>31.74</v>
      </c>
      <c r="K545" s="2">
        <v>155</v>
      </c>
      <c r="L545" s="2">
        <v>65.5</v>
      </c>
      <c r="M545" s="2">
        <v>6.58</v>
      </c>
      <c r="N545" s="2">
        <v>5.97</v>
      </c>
      <c r="O545" s="2">
        <v>4.32</v>
      </c>
      <c r="P545" s="2">
        <v>10.220000000000001</v>
      </c>
      <c r="Q545" s="2">
        <v>9.27</v>
      </c>
      <c r="R545" s="2">
        <v>6.71</v>
      </c>
      <c r="S545" s="4">
        <f>VLOOKUP([1]Initial_Data8!C545,[1]Ratings_Numbers!$A$1:$B$21,2,FALSE)</f>
        <v>2</v>
      </c>
      <c r="T545" s="4">
        <f t="shared" si="5"/>
        <v>0</v>
      </c>
      <c r="U545" s="3">
        <v>184511.6</v>
      </c>
      <c r="V545" s="3" t="s">
        <v>129</v>
      </c>
      <c r="W545" s="4"/>
      <c r="X545" s="4"/>
      <c r="Y545" s="4"/>
      <c r="Z545" s="4"/>
    </row>
    <row r="546" spans="1:26" ht="28.5" customHeight="1" thickBot="1" x14ac:dyDescent="0.4">
      <c r="A546" s="5" t="s">
        <v>144</v>
      </c>
      <c r="B546" s="5" t="s">
        <v>78</v>
      </c>
      <c r="C546" s="5" t="s">
        <v>26</v>
      </c>
      <c r="D546" s="2">
        <v>39264</v>
      </c>
      <c r="E546" s="2">
        <v>-0.72</v>
      </c>
      <c r="F546" s="2">
        <v>0.57999999999999996</v>
      </c>
      <c r="G546" s="2">
        <v>-0.99</v>
      </c>
      <c r="H546" s="2">
        <v>102.67</v>
      </c>
      <c r="I546" s="2">
        <v>71.52</v>
      </c>
      <c r="J546" s="2">
        <v>65.72</v>
      </c>
      <c r="K546" s="2">
        <v>39</v>
      </c>
      <c r="L546" s="2">
        <v>61.58</v>
      </c>
      <c r="M546" s="2">
        <v>8.48</v>
      </c>
      <c r="N546" s="2">
        <v>7.57</v>
      </c>
      <c r="O546" s="2">
        <v>5.23</v>
      </c>
      <c r="P546" s="2">
        <v>12.06</v>
      </c>
      <c r="Q546" s="2">
        <v>10.76</v>
      </c>
      <c r="R546" s="2">
        <v>7.44</v>
      </c>
      <c r="S546" s="4">
        <f>VLOOKUP([1]Initial_Data8!C546,[1]Ratings_Numbers!$A$1:$B$21,2,FALSE)</f>
        <v>2</v>
      </c>
      <c r="T546" s="4">
        <f t="shared" si="5"/>
        <v>0</v>
      </c>
      <c r="U546" s="3">
        <v>177281.32310000001</v>
      </c>
      <c r="V546" s="3" t="s">
        <v>129</v>
      </c>
      <c r="W546" s="4"/>
      <c r="X546" s="4"/>
      <c r="Y546" s="4"/>
      <c r="Z546" s="4"/>
    </row>
    <row r="547" spans="1:26" ht="28.5" customHeight="1" thickBot="1" x14ac:dyDescent="0.4">
      <c r="A547" s="5" t="s">
        <v>144</v>
      </c>
      <c r="B547" s="5" t="s">
        <v>79</v>
      </c>
      <c r="C547" s="5" t="s">
        <v>26</v>
      </c>
      <c r="D547" s="2">
        <v>39355</v>
      </c>
      <c r="E547" s="2">
        <v>-0.7</v>
      </c>
      <c r="F547" s="2">
        <v>0.62</v>
      </c>
      <c r="G547" s="2">
        <v>-0.96</v>
      </c>
      <c r="H547" s="2">
        <v>78.41</v>
      </c>
      <c r="I547" s="2">
        <v>61.1</v>
      </c>
      <c r="J547" s="2">
        <v>58.52</v>
      </c>
      <c r="K547" s="2">
        <v>69</v>
      </c>
      <c r="L547" s="2">
        <v>61</v>
      </c>
      <c r="M547" s="2">
        <v>9.07</v>
      </c>
      <c r="N547" s="2">
        <v>8.02</v>
      </c>
      <c r="O547" s="2">
        <v>5.54</v>
      </c>
      <c r="P547" s="2">
        <v>13.04</v>
      </c>
      <c r="Q547" s="2">
        <v>11.54</v>
      </c>
      <c r="R547" s="2">
        <v>7.97</v>
      </c>
      <c r="S547" s="4">
        <f>VLOOKUP([1]Initial_Data8!C547,[1]Ratings_Numbers!$A$1:$B$21,2,FALSE)</f>
        <v>2</v>
      </c>
      <c r="T547" s="4">
        <f t="shared" si="5"/>
        <v>0</v>
      </c>
      <c r="U547" s="3">
        <v>177126.17290000001</v>
      </c>
      <c r="V547" s="3" t="s">
        <v>129</v>
      </c>
      <c r="W547" s="4"/>
      <c r="X547" s="4"/>
      <c r="Y547" s="4"/>
      <c r="Z547" s="4"/>
    </row>
    <row r="548" spans="1:26" ht="28.5" customHeight="1" thickBot="1" x14ac:dyDescent="0.4">
      <c r="A548" s="5" t="s">
        <v>144</v>
      </c>
      <c r="B548" s="5" t="s">
        <v>105</v>
      </c>
      <c r="C548" s="5" t="s">
        <v>26</v>
      </c>
      <c r="D548" s="2">
        <v>39447</v>
      </c>
      <c r="E548" s="2">
        <v>-0.61</v>
      </c>
      <c r="F548" s="2">
        <v>0.88</v>
      </c>
      <c r="G548" s="2">
        <v>-0.83</v>
      </c>
      <c r="H548" s="2">
        <v>33.340000000000003</v>
      </c>
      <c r="I548" s="2">
        <v>21.5</v>
      </c>
      <c r="J548" s="2">
        <v>25.01</v>
      </c>
      <c r="K548" s="2">
        <v>134</v>
      </c>
      <c r="L548" s="2">
        <v>56.32</v>
      </c>
      <c r="M548" s="2">
        <v>11.23</v>
      </c>
      <c r="N548" s="2">
        <v>9.35</v>
      </c>
      <c r="O548" s="2">
        <v>6.35</v>
      </c>
      <c r="P548" s="2">
        <v>20.18</v>
      </c>
      <c r="Q548" s="2">
        <v>16.79</v>
      </c>
      <c r="R548" s="2">
        <v>11.4</v>
      </c>
      <c r="S548" s="4">
        <f>VLOOKUP([1]Initial_Data8!C548,[1]Ratings_Numbers!$A$1:$B$21,2,FALSE)</f>
        <v>2</v>
      </c>
      <c r="T548" s="4">
        <f t="shared" si="5"/>
        <v>0</v>
      </c>
      <c r="U548" s="3">
        <v>166852.1379</v>
      </c>
      <c r="V548" s="3" t="s">
        <v>129</v>
      </c>
      <c r="W548" s="4"/>
      <c r="X548" s="4"/>
      <c r="Y548" s="4"/>
      <c r="Z548" s="4"/>
    </row>
    <row r="549" spans="1:26" ht="28.5" customHeight="1" thickBot="1" x14ac:dyDescent="0.4">
      <c r="A549" s="5" t="s">
        <v>144</v>
      </c>
      <c r="B549" s="5" t="s">
        <v>106</v>
      </c>
      <c r="C549" s="5" t="s">
        <v>26</v>
      </c>
      <c r="D549" s="2">
        <v>39537</v>
      </c>
      <c r="E549" s="2">
        <v>-0.59</v>
      </c>
      <c r="F549" s="2">
        <v>1.2</v>
      </c>
      <c r="G549" s="2">
        <v>-0.82</v>
      </c>
      <c r="H549" s="2">
        <v>40.18</v>
      </c>
      <c r="I549" s="2">
        <v>34.130000000000003</v>
      </c>
      <c r="J549" s="2">
        <v>29.7</v>
      </c>
      <c r="K549" s="2">
        <v>142</v>
      </c>
      <c r="L549" s="2">
        <v>56.8</v>
      </c>
      <c r="M549" s="2">
        <v>12.05</v>
      </c>
      <c r="N549" s="2">
        <v>9.6199999999999992</v>
      </c>
      <c r="O549" s="2">
        <v>6.87</v>
      </c>
      <c r="P549" s="2">
        <v>25.24</v>
      </c>
      <c r="Q549" s="2">
        <v>20.149999999999999</v>
      </c>
      <c r="R549" s="2">
        <v>14.38</v>
      </c>
      <c r="S549" s="4">
        <f>VLOOKUP([1]Initial_Data8!C549,[1]Ratings_Numbers!$A$1:$B$21,2,FALSE)</f>
        <v>2</v>
      </c>
      <c r="T549" s="4">
        <f t="shared" si="5"/>
        <v>0</v>
      </c>
      <c r="U549" s="3">
        <v>153677.53</v>
      </c>
      <c r="V549" s="3" t="s">
        <v>129</v>
      </c>
      <c r="W549" s="4"/>
      <c r="X549" s="4"/>
      <c r="Y549" s="4"/>
      <c r="Z549" s="4"/>
    </row>
    <row r="550" spans="1:26" ht="28.5" customHeight="1" thickBot="1" x14ac:dyDescent="0.4">
      <c r="A550" s="5" t="s">
        <v>144</v>
      </c>
      <c r="B550" s="5" t="s">
        <v>107</v>
      </c>
      <c r="C550" s="5" t="s">
        <v>26</v>
      </c>
      <c r="D550" s="2">
        <v>39628</v>
      </c>
      <c r="E550" s="2">
        <v>-0.46</v>
      </c>
      <c r="F550" s="2">
        <v>1.0900000000000001</v>
      </c>
      <c r="G550" s="2">
        <v>-0.62</v>
      </c>
      <c r="H550" s="2">
        <v>29.47</v>
      </c>
      <c r="I550" s="2">
        <v>25.53</v>
      </c>
      <c r="J550" s="2">
        <v>22.2</v>
      </c>
      <c r="K550" s="2">
        <v>169</v>
      </c>
      <c r="L550" s="2">
        <v>57.06</v>
      </c>
      <c r="M550" s="2">
        <v>10.86</v>
      </c>
      <c r="N550" s="2">
        <v>8.69</v>
      </c>
      <c r="O550" s="2">
        <v>6.22</v>
      </c>
      <c r="P550" s="2">
        <v>25.02</v>
      </c>
      <c r="Q550" s="2">
        <v>20.010000000000002</v>
      </c>
      <c r="R550" s="2">
        <v>14.33</v>
      </c>
      <c r="S550" s="4">
        <f>VLOOKUP([1]Initial_Data8!C550,[1]Ratings_Numbers!$A$1:$B$21,2,FALSE)</f>
        <v>2</v>
      </c>
      <c r="T550" s="4">
        <f t="shared" si="5"/>
        <v>0</v>
      </c>
      <c r="U550" s="3">
        <v>138686.53820000001</v>
      </c>
      <c r="V550" s="3" t="s">
        <v>129</v>
      </c>
      <c r="W550" s="4"/>
      <c r="X550" s="4"/>
      <c r="Y550" s="4"/>
      <c r="Z550" s="4"/>
    </row>
    <row r="551" spans="1:26" ht="28.5" customHeight="1" thickBot="1" x14ac:dyDescent="0.4">
      <c r="A551" s="5" t="s">
        <v>144</v>
      </c>
      <c r="B551" s="5" t="s">
        <v>108</v>
      </c>
      <c r="C551" s="5" t="s">
        <v>26</v>
      </c>
      <c r="D551" s="2">
        <v>39719</v>
      </c>
      <c r="E551" s="2">
        <v>-0.47</v>
      </c>
      <c r="F551" s="2">
        <v>1.04</v>
      </c>
      <c r="G551" s="2">
        <v>-0.62</v>
      </c>
      <c r="H551" s="2">
        <v>46.16</v>
      </c>
      <c r="I551" s="2">
        <v>38.369999999999997</v>
      </c>
      <c r="J551" s="2">
        <v>36.270000000000003</v>
      </c>
      <c r="K551" s="2">
        <v>121</v>
      </c>
      <c r="L551" s="2">
        <v>58.36</v>
      </c>
      <c r="M551" s="2">
        <v>10.6</v>
      </c>
      <c r="N551" s="2">
        <v>8.5299999999999994</v>
      </c>
      <c r="O551" s="2">
        <v>6.21</v>
      </c>
      <c r="P551" s="2">
        <v>24.22</v>
      </c>
      <c r="Q551" s="2">
        <v>19.5</v>
      </c>
      <c r="R551" s="2">
        <v>14.18</v>
      </c>
      <c r="S551" s="4">
        <f>VLOOKUP([1]Initial_Data8!C551,[1]Ratings_Numbers!$A$1:$B$21,2,FALSE)</f>
        <v>2</v>
      </c>
      <c r="T551" s="4">
        <f t="shared" si="5"/>
        <v>0</v>
      </c>
      <c r="U551" s="3">
        <v>116484.3823</v>
      </c>
      <c r="V551" s="3" t="s">
        <v>129</v>
      </c>
      <c r="W551" s="4"/>
      <c r="X551" s="4"/>
      <c r="Y551" s="4"/>
      <c r="Z551" s="4"/>
    </row>
    <row r="552" spans="1:26" ht="28.5" customHeight="1" thickBot="1" x14ac:dyDescent="0.4">
      <c r="A552" s="5" t="s">
        <v>144</v>
      </c>
      <c r="B552" s="5" t="s">
        <v>80</v>
      </c>
      <c r="C552" s="5" t="s">
        <v>26</v>
      </c>
      <c r="D552" s="2">
        <v>39813</v>
      </c>
      <c r="E552" s="2">
        <v>-0.28999999999999998</v>
      </c>
      <c r="F552" s="2">
        <v>1.02</v>
      </c>
      <c r="G552" s="2">
        <v>-0.38</v>
      </c>
      <c r="H552" s="2">
        <v>44.25</v>
      </c>
      <c r="I552" s="2">
        <v>38.04</v>
      </c>
      <c r="J552" s="2">
        <v>35.19</v>
      </c>
      <c r="K552" s="2">
        <v>130</v>
      </c>
      <c r="L552" s="2">
        <v>51.72</v>
      </c>
      <c r="M552" s="2">
        <v>13.79</v>
      </c>
      <c r="N552" s="2">
        <v>10.61</v>
      </c>
      <c r="O552" s="2">
        <v>7.16</v>
      </c>
      <c r="P552" s="2">
        <v>29.93</v>
      </c>
      <c r="Q552" s="2">
        <v>23.04</v>
      </c>
      <c r="R552" s="2">
        <v>15.55</v>
      </c>
      <c r="S552" s="4">
        <f>VLOOKUP([1]Initial_Data8!C552,[1]Ratings_Numbers!$A$1:$B$21,2,FALSE)</f>
        <v>2</v>
      </c>
      <c r="T552" s="4">
        <f t="shared" si="5"/>
        <v>0</v>
      </c>
      <c r="U552" s="3">
        <v>125823.1747</v>
      </c>
      <c r="V552" s="3" t="s">
        <v>129</v>
      </c>
      <c r="W552" s="4"/>
      <c r="X552" s="4"/>
      <c r="Y552" s="4"/>
      <c r="Z552" s="4"/>
    </row>
    <row r="553" spans="1:26" ht="28.5" customHeight="1" thickBot="1" x14ac:dyDescent="0.4">
      <c r="A553" s="5" t="s">
        <v>144</v>
      </c>
      <c r="B553" s="5" t="s">
        <v>81</v>
      </c>
      <c r="C553" s="5" t="s">
        <v>27</v>
      </c>
      <c r="D553" s="2">
        <v>39901</v>
      </c>
      <c r="E553" s="2">
        <v>-0.26</v>
      </c>
      <c r="F553" s="2">
        <v>1.74</v>
      </c>
      <c r="G553" s="2">
        <v>-0.33</v>
      </c>
      <c r="H553" s="2">
        <v>36.85</v>
      </c>
      <c r="I553" s="2">
        <v>32.380000000000003</v>
      </c>
      <c r="J553" s="2">
        <v>29.04</v>
      </c>
      <c r="K553" s="2">
        <v>129</v>
      </c>
      <c r="L553" s="2">
        <v>48.96</v>
      </c>
      <c r="M553" s="2">
        <v>34.85</v>
      </c>
      <c r="N553" s="2">
        <v>23.64</v>
      </c>
      <c r="O553" s="2">
        <v>17.13</v>
      </c>
      <c r="P553" s="2">
        <v>47.45</v>
      </c>
      <c r="Q553" s="2">
        <v>32.18</v>
      </c>
      <c r="R553" s="2">
        <v>23.33</v>
      </c>
      <c r="S553" s="4">
        <f>VLOOKUP([1]Initial_Data8!C553,[1]Ratings_Numbers!$A$1:$B$21,2,FALSE)</f>
        <v>3</v>
      </c>
      <c r="T553" s="4">
        <f t="shared" si="5"/>
        <v>1</v>
      </c>
      <c r="U553" s="3">
        <v>119471.66</v>
      </c>
      <c r="V553" s="3" t="s">
        <v>129</v>
      </c>
      <c r="W553" s="4"/>
      <c r="X553" s="4"/>
      <c r="Y553" s="4"/>
      <c r="Z553" s="4"/>
    </row>
    <row r="554" spans="1:26" ht="28.5" customHeight="1" thickBot="1" x14ac:dyDescent="0.4">
      <c r="A554" s="5" t="s">
        <v>144</v>
      </c>
      <c r="B554" s="5" t="s">
        <v>82</v>
      </c>
      <c r="C554" s="5" t="s">
        <v>27</v>
      </c>
      <c r="D554" s="2">
        <v>39992</v>
      </c>
      <c r="E554" s="2">
        <v>-0.5</v>
      </c>
      <c r="F554" s="2">
        <v>2.5</v>
      </c>
      <c r="G554" s="2">
        <v>-0.64</v>
      </c>
      <c r="H554" s="2">
        <v>15.29</v>
      </c>
      <c r="I554" s="2">
        <v>13.83</v>
      </c>
      <c r="J554" s="2">
        <v>11.56</v>
      </c>
      <c r="K554" s="2">
        <v>270</v>
      </c>
      <c r="L554" s="2">
        <v>45.2</v>
      </c>
      <c r="M554" s="2">
        <v>50.39</v>
      </c>
      <c r="N554" s="2">
        <v>31.01</v>
      </c>
      <c r="O554" s="2">
        <v>22.87</v>
      </c>
      <c r="P554" s="2">
        <v>62.48</v>
      </c>
      <c r="Q554" s="2">
        <v>38.450000000000003</v>
      </c>
      <c r="R554" s="2">
        <v>28.35</v>
      </c>
      <c r="S554" s="4">
        <f>VLOOKUP([1]Initial_Data8!C554,[1]Ratings_Numbers!$A$1:$B$21,2,FALSE)</f>
        <v>3</v>
      </c>
      <c r="T554" s="4">
        <f t="shared" si="5"/>
        <v>0</v>
      </c>
      <c r="U554" s="3">
        <v>94741.625700000004</v>
      </c>
      <c r="V554" s="3" t="s">
        <v>129</v>
      </c>
      <c r="W554" s="4"/>
      <c r="X554" s="4"/>
      <c r="Y554" s="4"/>
      <c r="Z554" s="4"/>
    </row>
    <row r="555" spans="1:26" ht="28.5" customHeight="1" thickBot="1" x14ac:dyDescent="0.4">
      <c r="A555" s="5" t="s">
        <v>144</v>
      </c>
      <c r="B555" s="5" t="s">
        <v>83</v>
      </c>
      <c r="C555" s="5" t="s">
        <v>27</v>
      </c>
      <c r="D555" s="2">
        <v>40083</v>
      </c>
      <c r="E555" s="2">
        <v>-0.66</v>
      </c>
      <c r="F555" s="2">
        <v>2.5299999999999998</v>
      </c>
      <c r="G555" s="2">
        <v>-0.84</v>
      </c>
      <c r="H555" s="2">
        <v>13.82</v>
      </c>
      <c r="I555" s="2">
        <v>12.84</v>
      </c>
      <c r="J555" s="2">
        <v>11.2</v>
      </c>
      <c r="K555" s="2">
        <v>369</v>
      </c>
      <c r="L555" s="2">
        <v>46.78</v>
      </c>
      <c r="M555" s="2">
        <v>48.91</v>
      </c>
      <c r="N555" s="2">
        <v>30.68</v>
      </c>
      <c r="O555" s="2">
        <v>22.93</v>
      </c>
      <c r="P555" s="2">
        <v>59.41</v>
      </c>
      <c r="Q555" s="2">
        <v>37.270000000000003</v>
      </c>
      <c r="R555" s="2">
        <v>27.85</v>
      </c>
      <c r="S555" s="4">
        <f>VLOOKUP([1]Initial_Data8!C555,[1]Ratings_Numbers!$A$1:$B$21,2,FALSE)</f>
        <v>3</v>
      </c>
      <c r="T555" s="4">
        <f t="shared" si="5"/>
        <v>0</v>
      </c>
      <c r="U555" s="3">
        <v>102519.48239999999</v>
      </c>
      <c r="V555" s="3" t="s">
        <v>129</v>
      </c>
      <c r="W555" s="4"/>
      <c r="X555" s="4"/>
      <c r="Y555" s="4"/>
      <c r="Z555" s="4"/>
    </row>
    <row r="556" spans="1:26" ht="28.5" customHeight="1" thickBot="1" x14ac:dyDescent="0.4">
      <c r="A556" s="5" t="s">
        <v>144</v>
      </c>
      <c r="B556" s="5" t="s">
        <v>84</v>
      </c>
      <c r="C556" s="5" t="s">
        <v>31</v>
      </c>
      <c r="D556" s="2">
        <v>40178</v>
      </c>
      <c r="E556" s="2">
        <v>1.43</v>
      </c>
      <c r="F556" s="2">
        <v>4.3600000000000003</v>
      </c>
      <c r="G556" s="2">
        <v>2.0299999999999998</v>
      </c>
      <c r="H556" s="2">
        <v>4.1900000000000004</v>
      </c>
      <c r="I556" s="2">
        <v>3.23</v>
      </c>
      <c r="J556" s="2">
        <v>0.36</v>
      </c>
      <c r="K556" s="2">
        <v>464</v>
      </c>
      <c r="L556" s="2">
        <v>42.24</v>
      </c>
      <c r="M556" s="2">
        <v>47.76</v>
      </c>
      <c r="N556" s="2">
        <v>31.05</v>
      </c>
      <c r="O556" s="2">
        <v>20.28</v>
      </c>
      <c r="P556" s="2">
        <v>53.8</v>
      </c>
      <c r="Q556" s="2">
        <v>34.979999999999997</v>
      </c>
      <c r="R556" s="2">
        <v>22.85</v>
      </c>
      <c r="S556" s="4">
        <f>VLOOKUP([1]Initial_Data8!C556,[1]Ratings_Numbers!$A$1:$B$21,2,FALSE)</f>
        <v>5</v>
      </c>
      <c r="T556" s="4">
        <f t="shared" si="5"/>
        <v>2</v>
      </c>
      <c r="U556" s="3">
        <v>132340.39139999999</v>
      </c>
      <c r="V556" s="3" t="s">
        <v>129</v>
      </c>
      <c r="W556" s="4"/>
      <c r="X556" s="4"/>
      <c r="Y556" s="4"/>
      <c r="Z556" s="4"/>
    </row>
    <row r="557" spans="1:26" ht="28.5" customHeight="1" thickBot="1" x14ac:dyDescent="0.4">
      <c r="A557" s="5" t="s">
        <v>144</v>
      </c>
      <c r="B557" s="5" t="s">
        <v>85</v>
      </c>
      <c r="C557" s="5" t="s">
        <v>31</v>
      </c>
      <c r="D557" s="2">
        <v>40272</v>
      </c>
      <c r="E557" s="2">
        <v>1.72</v>
      </c>
      <c r="F557" s="2">
        <v>4.1900000000000004</v>
      </c>
      <c r="G557" s="2">
        <v>2.62</v>
      </c>
      <c r="H557" s="2">
        <v>10.75</v>
      </c>
      <c r="I557" s="2">
        <v>9.99</v>
      </c>
      <c r="J557" s="2">
        <v>6.82</v>
      </c>
      <c r="K557" s="2">
        <v>522</v>
      </c>
      <c r="L557" s="2">
        <v>45.92</v>
      </c>
      <c r="M557" s="2">
        <v>42.5</v>
      </c>
      <c r="N557" s="2">
        <v>28.12</v>
      </c>
      <c r="O557" s="2">
        <v>19.62</v>
      </c>
      <c r="P557" s="2">
        <v>51.12</v>
      </c>
      <c r="Q557" s="2">
        <v>33.83</v>
      </c>
      <c r="R557" s="2">
        <v>23.6</v>
      </c>
      <c r="S557" s="4">
        <f>VLOOKUP([1]Initial_Data8!C557,[1]Ratings_Numbers!$A$1:$B$21,2,FALSE)</f>
        <v>5</v>
      </c>
      <c r="T557" s="4">
        <f t="shared" si="5"/>
        <v>0</v>
      </c>
      <c r="U557" s="3">
        <v>146793.29999999999</v>
      </c>
      <c r="V557" s="3" t="s">
        <v>129</v>
      </c>
      <c r="W557" s="4"/>
      <c r="X557" s="4"/>
      <c r="Y557" s="4"/>
      <c r="Z557" s="4"/>
    </row>
    <row r="558" spans="1:26" ht="28.5" customHeight="1" thickBot="1" x14ac:dyDescent="0.4">
      <c r="A558" s="5" t="s">
        <v>144</v>
      </c>
      <c r="B558" s="5" t="s">
        <v>86</v>
      </c>
      <c r="C558" s="5" t="s">
        <v>31</v>
      </c>
      <c r="D558" s="2">
        <v>40727</v>
      </c>
      <c r="E558" s="2">
        <v>0.72</v>
      </c>
      <c r="F558" s="2">
        <v>3.02</v>
      </c>
      <c r="G558" s="2">
        <v>1.17</v>
      </c>
      <c r="H558" s="2">
        <v>15.66</v>
      </c>
      <c r="I558" s="2">
        <v>14.49</v>
      </c>
      <c r="J558" s="2">
        <v>9.9499999999999993</v>
      </c>
      <c r="K558" s="2">
        <v>404</v>
      </c>
      <c r="L558" s="2">
        <v>45.14</v>
      </c>
      <c r="M558" s="2">
        <v>40.15</v>
      </c>
      <c r="N558" s="2">
        <v>27.34</v>
      </c>
      <c r="O558" s="2">
        <v>18.239999999999998</v>
      </c>
      <c r="P558" s="2">
        <v>46.89</v>
      </c>
      <c r="Q558" s="2">
        <v>31.92</v>
      </c>
      <c r="R558" s="2">
        <v>21.29</v>
      </c>
      <c r="S558" s="4">
        <f>VLOOKUP([1]Initial_Data8!C558,[1]Ratings_Numbers!$A$1:$B$21,2,FALSE)</f>
        <v>5</v>
      </c>
      <c r="T558" s="4">
        <f t="shared" si="5"/>
        <v>0</v>
      </c>
      <c r="U558" s="3">
        <v>137769.5655</v>
      </c>
      <c r="V558" s="3" t="s">
        <v>129</v>
      </c>
      <c r="W558" s="4"/>
      <c r="X558" s="4"/>
      <c r="Y558" s="4"/>
      <c r="Z558" s="4"/>
    </row>
    <row r="559" spans="1:26" ht="28.5" customHeight="1" thickBot="1" x14ac:dyDescent="0.4">
      <c r="A559" s="5" t="s">
        <v>144</v>
      </c>
      <c r="B559" s="5" t="s">
        <v>87</v>
      </c>
      <c r="C559" s="5" t="s">
        <v>31</v>
      </c>
      <c r="D559" s="2">
        <v>40818</v>
      </c>
      <c r="E559" s="2">
        <v>0.53</v>
      </c>
      <c r="F559" s="2">
        <v>2.9</v>
      </c>
      <c r="G559" s="2">
        <v>0.85</v>
      </c>
      <c r="H559" s="2">
        <v>14.98</v>
      </c>
      <c r="I559" s="2">
        <v>13.77</v>
      </c>
      <c r="J559" s="2">
        <v>9.66</v>
      </c>
      <c r="K559" s="2">
        <v>423</v>
      </c>
      <c r="L559" s="2">
        <v>45.89</v>
      </c>
      <c r="M559" s="2">
        <v>39.1</v>
      </c>
      <c r="N559" s="2">
        <v>26.91</v>
      </c>
      <c r="O559" s="2">
        <v>18.05</v>
      </c>
      <c r="P559" s="2">
        <v>45.33</v>
      </c>
      <c r="Q559" s="2">
        <v>31.19</v>
      </c>
      <c r="R559" s="2">
        <v>20.92</v>
      </c>
      <c r="S559" s="4">
        <f>VLOOKUP([1]Initial_Data8!C559,[1]Ratings_Numbers!$A$1:$B$21,2,FALSE)</f>
        <v>5</v>
      </c>
      <c r="T559" s="4">
        <f t="shared" si="5"/>
        <v>0</v>
      </c>
      <c r="U559" s="3">
        <v>161894.12729999999</v>
      </c>
      <c r="V559" s="3" t="s">
        <v>129</v>
      </c>
      <c r="W559" s="4"/>
      <c r="X559" s="4"/>
      <c r="Y559" s="4"/>
      <c r="Z559" s="4"/>
    </row>
    <row r="560" spans="1:26" ht="28.5" customHeight="1" thickBot="1" x14ac:dyDescent="0.4">
      <c r="A560" s="5" t="s">
        <v>144</v>
      </c>
      <c r="B560" s="5" t="s">
        <v>88</v>
      </c>
      <c r="C560" s="5" t="s">
        <v>31</v>
      </c>
      <c r="D560" s="2">
        <v>40908</v>
      </c>
      <c r="E560" s="2">
        <v>0.52</v>
      </c>
      <c r="F560" s="2">
        <v>2.61</v>
      </c>
      <c r="G560" s="2">
        <v>0.84</v>
      </c>
      <c r="H560" s="2">
        <v>12.89</v>
      </c>
      <c r="I560" s="2">
        <v>10.5</v>
      </c>
      <c r="J560" s="2">
        <v>7.2</v>
      </c>
      <c r="K560" s="2">
        <v>396</v>
      </c>
      <c r="L560" s="2">
        <v>43.69</v>
      </c>
      <c r="M560" s="2">
        <v>42.27</v>
      </c>
      <c r="N560" s="2">
        <v>28.73</v>
      </c>
      <c r="O560" s="2">
        <v>18.579999999999998</v>
      </c>
      <c r="P560" s="2">
        <v>47.13</v>
      </c>
      <c r="Q560" s="2">
        <v>32.03</v>
      </c>
      <c r="R560" s="2">
        <v>20.71</v>
      </c>
      <c r="S560" s="4">
        <f>VLOOKUP([1]Initial_Data8!C560,[1]Ratings_Numbers!$A$1:$B$21,2,FALSE)</f>
        <v>5</v>
      </c>
      <c r="T560" s="4">
        <f t="shared" si="5"/>
        <v>0</v>
      </c>
      <c r="U560" s="3">
        <v>135905.57279999999</v>
      </c>
      <c r="V560" s="3" t="s">
        <v>129</v>
      </c>
      <c r="W560" s="4"/>
      <c r="X560" s="4"/>
      <c r="Y560" s="4"/>
      <c r="Z560" s="4"/>
    </row>
    <row r="561" spans="1:26" ht="28.5" customHeight="1" thickBot="1" x14ac:dyDescent="0.4">
      <c r="A561" s="5" t="s">
        <v>144</v>
      </c>
      <c r="B561" s="5" t="s">
        <v>89</v>
      </c>
      <c r="C561" s="5" t="s">
        <v>31</v>
      </c>
      <c r="D561" s="2">
        <v>41000</v>
      </c>
      <c r="E561" s="2">
        <v>0.63</v>
      </c>
      <c r="F561" s="2">
        <v>2.6</v>
      </c>
      <c r="G561" s="2">
        <v>1</v>
      </c>
      <c r="H561" s="2">
        <v>16.190000000000001</v>
      </c>
      <c r="I561" s="2">
        <v>15.15</v>
      </c>
      <c r="J561" s="2">
        <v>10.49</v>
      </c>
      <c r="K561" s="2">
        <v>390</v>
      </c>
      <c r="L561" s="2">
        <v>44.81</v>
      </c>
      <c r="M561" s="2">
        <v>40.090000000000003</v>
      </c>
      <c r="N561" s="2">
        <v>27.33</v>
      </c>
      <c r="O561" s="2">
        <v>18.059999999999999</v>
      </c>
      <c r="P561" s="2">
        <v>46.69</v>
      </c>
      <c r="Q561" s="2">
        <v>31.83</v>
      </c>
      <c r="R561" s="2">
        <v>21.04</v>
      </c>
      <c r="S561" s="4">
        <f>VLOOKUP([1]Initial_Data8!C561,[1]Ratings_Numbers!$A$1:$B$21,2,FALSE)</f>
        <v>5</v>
      </c>
      <c r="T561" s="4">
        <f t="shared" si="5"/>
        <v>0</v>
      </c>
      <c r="U561" s="3">
        <v>163923</v>
      </c>
      <c r="V561" s="3" t="s">
        <v>129</v>
      </c>
      <c r="W561" s="4"/>
      <c r="X561" s="4"/>
      <c r="Y561" s="4"/>
      <c r="Z561" s="4"/>
    </row>
    <row r="562" spans="1:26" ht="28.5" customHeight="1" thickBot="1" x14ac:dyDescent="0.4">
      <c r="A562" s="5" t="s">
        <v>144</v>
      </c>
      <c r="B562" s="5" t="s">
        <v>90</v>
      </c>
      <c r="C562" s="5" t="s">
        <v>31</v>
      </c>
      <c r="D562" s="2">
        <v>41091</v>
      </c>
      <c r="E562" s="2">
        <v>0.59</v>
      </c>
      <c r="F562" s="2">
        <v>2.4300000000000002</v>
      </c>
      <c r="G562" s="2">
        <v>0.9</v>
      </c>
      <c r="H562" s="2">
        <v>17.22</v>
      </c>
      <c r="I562" s="2">
        <v>16.02</v>
      </c>
      <c r="J562" s="2">
        <v>12.88</v>
      </c>
      <c r="K562" s="2">
        <v>378</v>
      </c>
      <c r="L562" s="2">
        <v>43.48</v>
      </c>
      <c r="M562" s="2">
        <v>38.6</v>
      </c>
      <c r="N562" s="2">
        <v>26.04</v>
      </c>
      <c r="O562" s="2">
        <v>16.88</v>
      </c>
      <c r="P562" s="2">
        <v>48.24</v>
      </c>
      <c r="Q562" s="2">
        <v>32.54</v>
      </c>
      <c r="R562" s="2">
        <v>21.1</v>
      </c>
      <c r="S562" s="4">
        <f>VLOOKUP([1]Initial_Data8!C562,[1]Ratings_Numbers!$A$1:$B$21,2,FALSE)</f>
        <v>5</v>
      </c>
      <c r="T562" s="4">
        <f t="shared" si="5"/>
        <v>0</v>
      </c>
      <c r="U562" s="3">
        <v>169568.8413</v>
      </c>
      <c r="V562" s="3" t="s">
        <v>129</v>
      </c>
      <c r="W562" s="4"/>
      <c r="X562" s="4"/>
      <c r="Y562" s="4"/>
      <c r="Z562" s="4"/>
    </row>
    <row r="563" spans="1:26" ht="28.5" customHeight="1" thickBot="1" x14ac:dyDescent="0.4">
      <c r="A563" s="5" t="s">
        <v>144</v>
      </c>
      <c r="B563" s="5" t="s">
        <v>91</v>
      </c>
      <c r="C563" s="5" t="s">
        <v>31</v>
      </c>
      <c r="D563" s="2">
        <v>41182</v>
      </c>
      <c r="E563" s="2">
        <v>0.7</v>
      </c>
      <c r="F563" s="2">
        <v>2.6</v>
      </c>
      <c r="G563" s="2">
        <v>1.06</v>
      </c>
      <c r="H563" s="2">
        <v>12.32</v>
      </c>
      <c r="I563" s="2">
        <v>11.31</v>
      </c>
      <c r="J563" s="2">
        <v>8.18</v>
      </c>
      <c r="K563" s="2">
        <v>381</v>
      </c>
      <c r="L563" s="2">
        <v>44.72</v>
      </c>
      <c r="M563" s="2">
        <v>37.85</v>
      </c>
      <c r="N563" s="2">
        <v>25.69</v>
      </c>
      <c r="O563" s="2">
        <v>17.02</v>
      </c>
      <c r="P563" s="2">
        <v>47.32</v>
      </c>
      <c r="Q563" s="2">
        <v>32.119999999999997</v>
      </c>
      <c r="R563" s="2">
        <v>21.28</v>
      </c>
      <c r="S563" s="4">
        <f>VLOOKUP([1]Initial_Data8!C563,[1]Ratings_Numbers!$A$1:$B$21,2,FALSE)</f>
        <v>5</v>
      </c>
      <c r="T563" s="4">
        <f t="shared" si="5"/>
        <v>0</v>
      </c>
      <c r="U563" s="3">
        <v>171798.12330000001</v>
      </c>
      <c r="V563" s="3" t="s">
        <v>129</v>
      </c>
      <c r="W563" s="4"/>
      <c r="X563" s="4"/>
      <c r="Y563" s="4"/>
      <c r="Z563" s="4"/>
    </row>
    <row r="564" spans="1:26" ht="28.5" customHeight="1" thickBot="1" x14ac:dyDescent="0.4">
      <c r="A564" s="5" t="s">
        <v>144</v>
      </c>
      <c r="B564" s="5" t="s">
        <v>113</v>
      </c>
      <c r="C564" s="5" t="s">
        <v>31</v>
      </c>
      <c r="D564" s="2">
        <v>41274</v>
      </c>
      <c r="E564" s="2">
        <v>0.22</v>
      </c>
      <c r="F564" s="2">
        <v>2.5099999999999998</v>
      </c>
      <c r="G564" s="2">
        <v>0.34</v>
      </c>
      <c r="H564" s="2">
        <v>13.54</v>
      </c>
      <c r="I564" s="2">
        <v>11.84</v>
      </c>
      <c r="J564" s="2">
        <v>7.6</v>
      </c>
      <c r="K564" s="2">
        <v>373</v>
      </c>
      <c r="L564" s="2">
        <v>43.71</v>
      </c>
      <c r="M564" s="2">
        <v>38</v>
      </c>
      <c r="N564" s="2">
        <v>26.05</v>
      </c>
      <c r="O564" s="2">
        <v>16.7</v>
      </c>
      <c r="P564" s="2">
        <v>45.86</v>
      </c>
      <c r="Q564" s="2">
        <v>31.44</v>
      </c>
      <c r="R564" s="2">
        <v>20.16</v>
      </c>
      <c r="S564" s="4">
        <f>VLOOKUP([1]Initial_Data8!C564,[1]Ratings_Numbers!$A$1:$B$21,2,FALSE)</f>
        <v>5</v>
      </c>
      <c r="T564" s="4">
        <f t="shared" si="5"/>
        <v>0</v>
      </c>
      <c r="U564" s="3">
        <v>182959.9522</v>
      </c>
      <c r="V564" s="3" t="s">
        <v>129</v>
      </c>
      <c r="W564" s="4"/>
      <c r="X564" s="4"/>
      <c r="Y564" s="4"/>
      <c r="Z564" s="4"/>
    </row>
    <row r="565" spans="1:26" ht="28.5" customHeight="1" thickBot="1" x14ac:dyDescent="0.4">
      <c r="A565" s="5" t="s">
        <v>144</v>
      </c>
      <c r="B565" s="5" t="s">
        <v>114</v>
      </c>
      <c r="C565" s="5" t="s">
        <v>31</v>
      </c>
      <c r="D565" s="2">
        <v>41364</v>
      </c>
      <c r="E565" s="2">
        <v>0.23</v>
      </c>
      <c r="F565" s="2">
        <v>2.75</v>
      </c>
      <c r="G565" s="2">
        <v>0.34</v>
      </c>
      <c r="H565" s="2">
        <v>15.21</v>
      </c>
      <c r="I565" s="2">
        <v>14.32</v>
      </c>
      <c r="J565" s="2">
        <v>10.43</v>
      </c>
      <c r="K565" s="2">
        <v>371</v>
      </c>
      <c r="L565" s="2">
        <v>43.87</v>
      </c>
      <c r="M565" s="2">
        <v>38.01</v>
      </c>
      <c r="N565" s="2">
        <v>25.55</v>
      </c>
      <c r="O565" s="2">
        <v>16.8</v>
      </c>
      <c r="P565" s="2">
        <v>48.75</v>
      </c>
      <c r="Q565" s="2">
        <v>32.770000000000003</v>
      </c>
      <c r="R565" s="2">
        <v>21.55</v>
      </c>
      <c r="S565" s="4">
        <f>VLOOKUP([1]Initial_Data8!C565,[1]Ratings_Numbers!$A$1:$B$21,2,FALSE)</f>
        <v>5</v>
      </c>
      <c r="T565" s="4">
        <f t="shared" si="5"/>
        <v>0</v>
      </c>
      <c r="U565" s="3">
        <v>182477.05960000001</v>
      </c>
      <c r="V565" s="3" t="s">
        <v>129</v>
      </c>
      <c r="W565" s="4"/>
      <c r="X565" s="4"/>
      <c r="Y565" s="4"/>
      <c r="Z565" s="4"/>
    </row>
    <row r="566" spans="1:26" ht="28.5" customHeight="1" thickBot="1" x14ac:dyDescent="0.4">
      <c r="A566" s="5" t="s">
        <v>144</v>
      </c>
      <c r="B566" s="5" t="s">
        <v>115</v>
      </c>
      <c r="C566" s="5" t="s">
        <v>31</v>
      </c>
      <c r="D566" s="2">
        <v>41455</v>
      </c>
      <c r="E566" s="2">
        <v>0.14000000000000001</v>
      </c>
      <c r="F566" s="2">
        <v>2.6</v>
      </c>
      <c r="G566" s="2">
        <v>0.22</v>
      </c>
      <c r="H566" s="2">
        <v>16.61</v>
      </c>
      <c r="I566" s="2">
        <v>15.74</v>
      </c>
      <c r="J566" s="2">
        <v>12.04</v>
      </c>
      <c r="K566" s="2">
        <v>356</v>
      </c>
      <c r="L566" s="2">
        <v>43.78</v>
      </c>
      <c r="M566" s="2">
        <v>39.93</v>
      </c>
      <c r="N566" s="2">
        <v>27.25</v>
      </c>
      <c r="O566" s="2">
        <v>17.579999999999998</v>
      </c>
      <c r="P566" s="2">
        <v>46.53</v>
      </c>
      <c r="Q566" s="2">
        <v>31.75</v>
      </c>
      <c r="R566" s="2">
        <v>20.49</v>
      </c>
      <c r="S566" s="4">
        <f>VLOOKUP([1]Initial_Data8!C566,[1]Ratings_Numbers!$A$1:$B$21,2,FALSE)</f>
        <v>5</v>
      </c>
      <c r="T566" s="4">
        <f t="shared" si="5"/>
        <v>0</v>
      </c>
      <c r="U566" s="3">
        <v>204710.4253</v>
      </c>
      <c r="V566" s="3" t="s">
        <v>129</v>
      </c>
      <c r="W566" s="4"/>
      <c r="X566" s="4"/>
      <c r="Y566" s="4"/>
      <c r="Z566" s="4"/>
    </row>
    <row r="567" spans="1:26" ht="28.5" customHeight="1" thickBot="1" x14ac:dyDescent="0.4">
      <c r="A567" s="5" t="s">
        <v>144</v>
      </c>
      <c r="B567" s="5" t="s">
        <v>116</v>
      </c>
      <c r="C567" s="5" t="s">
        <v>31</v>
      </c>
      <c r="D567" s="2">
        <v>41546</v>
      </c>
      <c r="E567" s="2">
        <v>0.13</v>
      </c>
      <c r="F567" s="2">
        <v>2.5099999999999998</v>
      </c>
      <c r="G567" s="2">
        <v>0.2</v>
      </c>
      <c r="H567" s="2">
        <v>14.98</v>
      </c>
      <c r="I567" s="2">
        <v>14.16</v>
      </c>
      <c r="J567" s="2">
        <v>10.51</v>
      </c>
      <c r="K567" s="2">
        <v>340</v>
      </c>
      <c r="L567" s="2">
        <v>44.4</v>
      </c>
      <c r="M567" s="2">
        <v>40.6</v>
      </c>
      <c r="N567" s="2">
        <v>27.69</v>
      </c>
      <c r="O567" s="2">
        <v>18.12</v>
      </c>
      <c r="P567" s="2">
        <v>46.65</v>
      </c>
      <c r="Q567" s="2">
        <v>31.81</v>
      </c>
      <c r="R567" s="2">
        <v>20.82</v>
      </c>
      <c r="S567" s="4">
        <f>VLOOKUP([1]Initial_Data8!C567,[1]Ratings_Numbers!$A$1:$B$21,2,FALSE)</f>
        <v>5</v>
      </c>
      <c r="T567" s="4">
        <f t="shared" si="5"/>
        <v>0</v>
      </c>
      <c r="U567" s="3">
        <v>185434.59940000001</v>
      </c>
      <c r="V567" s="3" t="s">
        <v>129</v>
      </c>
      <c r="W567" s="4"/>
      <c r="X567" s="4"/>
      <c r="Y567" s="4"/>
      <c r="Z567" s="4"/>
    </row>
    <row r="568" spans="1:26" ht="28.5" customHeight="1" thickBot="1" x14ac:dyDescent="0.4">
      <c r="A568" s="5" t="s">
        <v>144</v>
      </c>
      <c r="B568" s="5" t="s">
        <v>92</v>
      </c>
      <c r="C568" s="5" t="s">
        <v>31</v>
      </c>
      <c r="D568" s="2">
        <v>41639</v>
      </c>
      <c r="E568" s="2">
        <v>0.19</v>
      </c>
      <c r="F568" s="2">
        <v>2.4700000000000002</v>
      </c>
      <c r="G568" s="2">
        <v>0.28000000000000003</v>
      </c>
      <c r="H568" s="2">
        <v>13.06</v>
      </c>
      <c r="I568" s="2">
        <v>11.56</v>
      </c>
      <c r="J568" s="2">
        <v>8.77</v>
      </c>
      <c r="K568" s="2">
        <v>347</v>
      </c>
      <c r="L568" s="2">
        <v>44.32</v>
      </c>
      <c r="M568" s="2">
        <v>39.76</v>
      </c>
      <c r="N568" s="2">
        <v>26.93</v>
      </c>
      <c r="O568" s="2">
        <v>17.7</v>
      </c>
      <c r="P568" s="2">
        <v>47.62</v>
      </c>
      <c r="Q568" s="2">
        <v>32.26</v>
      </c>
      <c r="R568" s="2">
        <v>21.2</v>
      </c>
      <c r="S568" s="4">
        <f>VLOOKUP([1]Initial_Data8!C568,[1]Ratings_Numbers!$A$1:$B$21,2,FALSE)</f>
        <v>5</v>
      </c>
      <c r="T568" s="4">
        <f t="shared" si="5"/>
        <v>0</v>
      </c>
      <c r="U568" s="3">
        <v>187173.326</v>
      </c>
      <c r="V568" s="3" t="s">
        <v>129</v>
      </c>
      <c r="W568" s="4"/>
      <c r="X568" s="4"/>
      <c r="Y568" s="4"/>
      <c r="Z568" s="4"/>
    </row>
    <row r="569" spans="1:26" ht="28.5" customHeight="1" thickBot="1" x14ac:dyDescent="0.4">
      <c r="A569" s="5" t="s">
        <v>144</v>
      </c>
      <c r="B569" s="5" t="s">
        <v>93</v>
      </c>
      <c r="C569" s="5" t="s">
        <v>31</v>
      </c>
      <c r="D569" s="2">
        <v>41728</v>
      </c>
      <c r="E569" s="2">
        <v>0.15</v>
      </c>
      <c r="F569" s="2">
        <v>2.57</v>
      </c>
      <c r="G569" s="2">
        <v>0.21</v>
      </c>
      <c r="H569" s="2">
        <v>15.35</v>
      </c>
      <c r="I569" s="2">
        <v>14</v>
      </c>
      <c r="J569" s="2">
        <v>10.81</v>
      </c>
      <c r="K569" s="2">
        <v>321</v>
      </c>
      <c r="L569" s="2">
        <v>45.25</v>
      </c>
      <c r="M569" s="2">
        <v>35.42</v>
      </c>
      <c r="N569" s="2">
        <v>24.04</v>
      </c>
      <c r="O569" s="2">
        <v>16.09</v>
      </c>
      <c r="P569" s="2">
        <v>47.35</v>
      </c>
      <c r="Q569" s="2">
        <v>32.14</v>
      </c>
      <c r="R569" s="2">
        <v>21.52</v>
      </c>
      <c r="S569" s="4">
        <f>VLOOKUP([1]Initial_Data8!C569,[1]Ratings_Numbers!$A$1:$B$21,2,FALSE)</f>
        <v>5</v>
      </c>
      <c r="T569" s="4">
        <f t="shared" si="5"/>
        <v>0</v>
      </c>
      <c r="U569" s="3">
        <v>196001.37</v>
      </c>
      <c r="V569" s="3" t="s">
        <v>129</v>
      </c>
      <c r="W569" s="4"/>
      <c r="X569" s="4"/>
      <c r="Y569" s="4"/>
      <c r="Z569" s="4"/>
    </row>
    <row r="570" spans="1:26" ht="28.5" customHeight="1" thickBot="1" x14ac:dyDescent="0.4">
      <c r="A570" s="5" t="s">
        <v>144</v>
      </c>
      <c r="B570" s="5" t="s">
        <v>94</v>
      </c>
      <c r="C570" s="5" t="s">
        <v>31</v>
      </c>
      <c r="D570" s="2">
        <v>41819</v>
      </c>
      <c r="E570" s="2">
        <v>0.19</v>
      </c>
      <c r="F570" s="2">
        <v>2.7</v>
      </c>
      <c r="G570" s="2">
        <v>0.27</v>
      </c>
      <c r="H570" s="2">
        <v>15.67</v>
      </c>
      <c r="I570" s="2">
        <v>14.86</v>
      </c>
      <c r="J570" s="2">
        <v>11.52</v>
      </c>
      <c r="K570" s="2">
        <v>343</v>
      </c>
      <c r="L570" s="2">
        <v>44.38</v>
      </c>
      <c r="M570" s="2">
        <v>41.93</v>
      </c>
      <c r="N570" s="2">
        <v>28.11</v>
      </c>
      <c r="O570" s="2">
        <v>18.690000000000001</v>
      </c>
      <c r="P570" s="2">
        <v>49.16</v>
      </c>
      <c r="Q570" s="2">
        <v>32.96</v>
      </c>
      <c r="R570" s="2">
        <v>21.92</v>
      </c>
      <c r="S570" s="4">
        <f>VLOOKUP([1]Initial_Data8!C570,[1]Ratings_Numbers!$A$1:$B$21,2,FALSE)</f>
        <v>5</v>
      </c>
      <c r="T570" s="4">
        <f t="shared" si="5"/>
        <v>0</v>
      </c>
      <c r="U570" s="3">
        <v>203353.5392</v>
      </c>
      <c r="V570" s="3" t="s">
        <v>129</v>
      </c>
      <c r="W570" s="4"/>
      <c r="X570" s="4"/>
      <c r="Y570" s="4"/>
      <c r="Z570" s="4"/>
    </row>
    <row r="571" spans="1:26" ht="28.5" customHeight="1" thickBot="1" x14ac:dyDescent="0.4">
      <c r="A571" s="5" t="s">
        <v>144</v>
      </c>
      <c r="B571" s="5" t="s">
        <v>95</v>
      </c>
      <c r="C571" s="5" t="s">
        <v>31</v>
      </c>
      <c r="D571" s="2">
        <v>41910</v>
      </c>
      <c r="E571" s="2">
        <v>0.18</v>
      </c>
      <c r="F571" s="2">
        <v>2.62</v>
      </c>
      <c r="G571" s="2">
        <v>0.26</v>
      </c>
      <c r="H571" s="2">
        <v>14.6</v>
      </c>
      <c r="I571" s="2">
        <v>13.8</v>
      </c>
      <c r="J571" s="2">
        <v>10.73</v>
      </c>
      <c r="K571" s="2">
        <v>343</v>
      </c>
      <c r="L571" s="2">
        <v>45.49</v>
      </c>
      <c r="M571" s="2">
        <v>40.44</v>
      </c>
      <c r="N571" s="2">
        <v>27.45</v>
      </c>
      <c r="O571" s="2">
        <v>18.48</v>
      </c>
      <c r="P571" s="2">
        <v>47.32</v>
      </c>
      <c r="Q571" s="2">
        <v>32.119999999999997</v>
      </c>
      <c r="R571" s="2">
        <v>21.62</v>
      </c>
      <c r="S571" s="4">
        <f>VLOOKUP([1]Initial_Data8!C571,[1]Ratings_Numbers!$A$1:$B$21,2,FALSE)</f>
        <v>5</v>
      </c>
      <c r="T571" s="4">
        <f t="shared" si="5"/>
        <v>0</v>
      </c>
      <c r="U571" s="3">
        <v>188133.40890000001</v>
      </c>
      <c r="V571" s="3" t="s">
        <v>129</v>
      </c>
      <c r="W571" s="4"/>
      <c r="X571" s="4"/>
      <c r="Y571" s="4"/>
      <c r="Z571" s="4"/>
    </row>
    <row r="572" spans="1:26" ht="28.5" customHeight="1" thickBot="1" x14ac:dyDescent="0.4">
      <c r="A572" s="5" t="s">
        <v>144</v>
      </c>
      <c r="B572" s="5" t="s">
        <v>96</v>
      </c>
      <c r="C572" s="5" t="s">
        <v>31</v>
      </c>
      <c r="D572" s="2">
        <v>42004</v>
      </c>
      <c r="E572" s="2">
        <v>0.03</v>
      </c>
      <c r="F572" s="2">
        <v>2.77</v>
      </c>
      <c r="G572" s="2">
        <v>0.04</v>
      </c>
      <c r="H572" s="2">
        <v>9.86</v>
      </c>
      <c r="I572" s="2">
        <v>8.51</v>
      </c>
      <c r="J572" s="2">
        <v>6.08</v>
      </c>
      <c r="K572" s="2">
        <v>353</v>
      </c>
      <c r="L572" s="2">
        <v>42.53</v>
      </c>
      <c r="M572" s="2">
        <v>44.04</v>
      </c>
      <c r="N572" s="2">
        <v>29.12</v>
      </c>
      <c r="O572" s="2">
        <v>18.82</v>
      </c>
      <c r="P572" s="2">
        <v>51.22</v>
      </c>
      <c r="Q572" s="2">
        <v>33.869999999999997</v>
      </c>
      <c r="R572" s="2">
        <v>21.89</v>
      </c>
      <c r="S572" s="4">
        <f>VLOOKUP([1]Initial_Data8!C572,[1]Ratings_Numbers!$A$1:$B$21,2,FALSE)</f>
        <v>5</v>
      </c>
      <c r="T572" s="4">
        <f t="shared" si="5"/>
        <v>0</v>
      </c>
      <c r="U572" s="3">
        <v>187255.5331</v>
      </c>
      <c r="V572" s="3" t="s">
        <v>129</v>
      </c>
      <c r="W572" s="4"/>
      <c r="X572" s="4"/>
      <c r="Y572" s="4"/>
      <c r="Z572" s="4"/>
    </row>
    <row r="573" spans="1:26" ht="28.5" customHeight="1" thickBot="1" x14ac:dyDescent="0.4">
      <c r="A573" s="5" t="s">
        <v>144</v>
      </c>
      <c r="B573" s="5" t="s">
        <v>97</v>
      </c>
      <c r="C573" s="5" t="s">
        <v>31</v>
      </c>
      <c r="D573" s="2">
        <v>42092</v>
      </c>
      <c r="E573" s="2">
        <v>0.45</v>
      </c>
      <c r="F573" s="2">
        <v>2.8</v>
      </c>
      <c r="G573" s="2">
        <v>0.64</v>
      </c>
      <c r="H573" s="2">
        <v>13.91</v>
      </c>
      <c r="I573" s="2">
        <v>13.05</v>
      </c>
      <c r="J573" s="2">
        <v>9.83</v>
      </c>
      <c r="K573" s="2">
        <v>309</v>
      </c>
      <c r="L573" s="2">
        <v>41.88</v>
      </c>
      <c r="M573" s="2">
        <v>43.46</v>
      </c>
      <c r="N573" s="2">
        <v>28.37</v>
      </c>
      <c r="O573" s="2">
        <v>18.28</v>
      </c>
      <c r="P573" s="2">
        <v>53.15</v>
      </c>
      <c r="Q573" s="2">
        <v>34.71</v>
      </c>
      <c r="R573" s="2">
        <v>22.36</v>
      </c>
      <c r="S573" s="4">
        <f>VLOOKUP([1]Initial_Data8!C573,[1]Ratings_Numbers!$A$1:$B$21,2,FALSE)</f>
        <v>5</v>
      </c>
      <c r="T573" s="4">
        <f t="shared" si="5"/>
        <v>0</v>
      </c>
      <c r="U573" s="3">
        <v>195964.65</v>
      </c>
      <c r="V573" s="3" t="s">
        <v>129</v>
      </c>
      <c r="W573" s="4"/>
      <c r="X573" s="4"/>
      <c r="Y573" s="4"/>
      <c r="Z573" s="4"/>
    </row>
    <row r="574" spans="1:26" ht="28.5" customHeight="1" thickBot="1" x14ac:dyDescent="0.4">
      <c r="A574" s="5" t="s">
        <v>144</v>
      </c>
      <c r="B574" s="5" t="s">
        <v>98</v>
      </c>
      <c r="C574" s="5" t="s">
        <v>31</v>
      </c>
      <c r="D574" s="2">
        <v>42183</v>
      </c>
      <c r="E574" s="2">
        <v>0.28000000000000003</v>
      </c>
      <c r="F574" s="2">
        <v>2.82</v>
      </c>
      <c r="G574" s="2">
        <v>0.39</v>
      </c>
      <c r="H574" s="2">
        <v>17.25</v>
      </c>
      <c r="I574" s="2">
        <v>16.32</v>
      </c>
      <c r="J574" s="2">
        <v>12.93</v>
      </c>
      <c r="K574" s="2">
        <v>278</v>
      </c>
      <c r="L574" s="2">
        <v>41.56</v>
      </c>
      <c r="M574" s="2">
        <v>39.79</v>
      </c>
      <c r="N574" s="2">
        <v>26.13</v>
      </c>
      <c r="O574" s="2">
        <v>16.61</v>
      </c>
      <c r="P574" s="2">
        <v>52.28</v>
      </c>
      <c r="Q574" s="2">
        <v>34.33</v>
      </c>
      <c r="R574" s="2">
        <v>21.83</v>
      </c>
      <c r="S574" s="4">
        <f>VLOOKUP([1]Initial_Data8!C574,[1]Ratings_Numbers!$A$1:$B$21,2,FALSE)</f>
        <v>5</v>
      </c>
      <c r="T574" s="4">
        <f t="shared" si="5"/>
        <v>0</v>
      </c>
      <c r="U574" s="3">
        <v>212624.34280000001</v>
      </c>
      <c r="V574" s="3" t="s">
        <v>129</v>
      </c>
      <c r="W574" s="4"/>
      <c r="X574" s="4"/>
      <c r="Y574" s="4"/>
      <c r="Z574" s="4"/>
    </row>
    <row r="575" spans="1:26" ht="28.5" customHeight="1" thickBot="1" x14ac:dyDescent="0.4">
      <c r="A575" s="5" t="s">
        <v>144</v>
      </c>
      <c r="B575" s="5" t="s">
        <v>99</v>
      </c>
      <c r="C575" s="5" t="s">
        <v>31</v>
      </c>
      <c r="D575" s="2">
        <v>42274</v>
      </c>
      <c r="E575" s="2">
        <v>1.06</v>
      </c>
      <c r="F575" s="2">
        <v>3.2</v>
      </c>
      <c r="G575" s="2">
        <v>1.5</v>
      </c>
      <c r="H575" s="2">
        <v>16.649999999999999</v>
      </c>
      <c r="I575" s="2">
        <v>15.13</v>
      </c>
      <c r="J575" s="2">
        <v>12.08</v>
      </c>
      <c r="K575" s="2">
        <v>278</v>
      </c>
      <c r="L575" s="2">
        <v>39.1</v>
      </c>
      <c r="M575" s="2">
        <v>43.32</v>
      </c>
      <c r="N575" s="2">
        <v>27.43</v>
      </c>
      <c r="O575" s="2">
        <v>17.02</v>
      </c>
      <c r="P575" s="2">
        <v>57.95</v>
      </c>
      <c r="Q575" s="2">
        <v>36.69</v>
      </c>
      <c r="R575" s="2">
        <v>22.76</v>
      </c>
      <c r="S575" s="4">
        <f>VLOOKUP([1]Initial_Data8!C575,[1]Ratings_Numbers!$A$1:$B$21,2,FALSE)</f>
        <v>5</v>
      </c>
      <c r="T575" s="4">
        <f t="shared" si="5"/>
        <v>0</v>
      </c>
      <c r="U575" s="3">
        <v>209196.43599999999</v>
      </c>
      <c r="V575" s="3" t="s">
        <v>129</v>
      </c>
      <c r="W575" s="4"/>
      <c r="X575" s="4"/>
      <c r="Y575" s="4"/>
      <c r="Z575" s="4"/>
    </row>
    <row r="576" spans="1:26" ht="28.5" customHeight="1" thickBot="1" x14ac:dyDescent="0.4">
      <c r="A576" s="5" t="s">
        <v>144</v>
      </c>
      <c r="B576" s="5" t="s">
        <v>100</v>
      </c>
      <c r="C576" s="5" t="s">
        <v>31</v>
      </c>
      <c r="D576" s="2">
        <v>42369</v>
      </c>
      <c r="E576" s="2">
        <v>0.92</v>
      </c>
      <c r="F576" s="2">
        <v>3.3</v>
      </c>
      <c r="G576" s="2">
        <v>1.33</v>
      </c>
      <c r="H576" s="2">
        <v>9.73</v>
      </c>
      <c r="I576" s="2">
        <v>7.61</v>
      </c>
      <c r="J576" s="2">
        <v>5.48</v>
      </c>
      <c r="K576" s="2">
        <v>335</v>
      </c>
      <c r="L576" s="2">
        <v>38.630000000000003</v>
      </c>
      <c r="M576" s="2">
        <v>44.34</v>
      </c>
      <c r="N576" s="2">
        <v>27.72</v>
      </c>
      <c r="O576" s="2">
        <v>17.21</v>
      </c>
      <c r="P576" s="2">
        <v>59.97</v>
      </c>
      <c r="Q576" s="2">
        <v>37.49</v>
      </c>
      <c r="R576" s="2">
        <v>23.28</v>
      </c>
      <c r="S576" s="4">
        <f>VLOOKUP([1]Initial_Data8!C576,[1]Ratings_Numbers!$A$1:$B$21,2,FALSE)</f>
        <v>5</v>
      </c>
      <c r="T576" s="4">
        <f t="shared" si="5"/>
        <v>0</v>
      </c>
      <c r="U576" s="3">
        <v>196857.03219999999</v>
      </c>
      <c r="V576" s="3" t="s">
        <v>129</v>
      </c>
      <c r="W576" s="4"/>
      <c r="X576" s="4"/>
      <c r="Y576" s="4"/>
      <c r="Z576" s="4"/>
    </row>
    <row r="577" spans="1:26" ht="28.5" customHeight="1" thickBot="1" x14ac:dyDescent="0.4">
      <c r="A577" s="5" t="s">
        <v>144</v>
      </c>
      <c r="B577" s="5" t="s">
        <v>101</v>
      </c>
      <c r="C577" s="5" t="s">
        <v>31</v>
      </c>
      <c r="D577" s="2">
        <v>42463</v>
      </c>
      <c r="E577" s="2">
        <v>1.1100000000000001</v>
      </c>
      <c r="F577" s="2">
        <v>3.1</v>
      </c>
      <c r="G577" s="2">
        <v>1.57</v>
      </c>
      <c r="H577" s="2">
        <v>17.37</v>
      </c>
      <c r="I577" s="2">
        <v>15.62</v>
      </c>
      <c r="J577" s="2">
        <v>12.72</v>
      </c>
      <c r="K577" s="2">
        <v>306</v>
      </c>
      <c r="L577" s="2">
        <v>38.69</v>
      </c>
      <c r="M577" s="2">
        <v>43.92</v>
      </c>
      <c r="N577" s="2">
        <v>27.09</v>
      </c>
      <c r="O577" s="2">
        <v>17.079999999999998</v>
      </c>
      <c r="P577" s="2">
        <v>62.15</v>
      </c>
      <c r="Q577" s="2">
        <v>38.33</v>
      </c>
      <c r="R577" s="2">
        <v>24.16</v>
      </c>
      <c r="S577" s="4">
        <f>VLOOKUP([1]Initial_Data8!C577,[1]Ratings_Numbers!$A$1:$B$21,2,FALSE)</f>
        <v>5</v>
      </c>
      <c r="T577" s="4">
        <f t="shared" si="5"/>
        <v>0</v>
      </c>
      <c r="U577" s="3">
        <v>199329</v>
      </c>
      <c r="V577" s="3" t="s">
        <v>129</v>
      </c>
      <c r="W577" s="4"/>
      <c r="X577" s="4"/>
      <c r="Y577" s="4"/>
      <c r="Z577" s="4"/>
    </row>
    <row r="578" spans="1:26" ht="28.5" customHeight="1" thickBot="1" x14ac:dyDescent="0.4">
      <c r="A578" s="5" t="s">
        <v>144</v>
      </c>
      <c r="B578" s="5" t="s">
        <v>102</v>
      </c>
      <c r="C578" s="5" t="s">
        <v>31</v>
      </c>
      <c r="D578" s="2">
        <v>42554</v>
      </c>
      <c r="E578" s="2">
        <v>1.29</v>
      </c>
      <c r="F578" s="2">
        <v>3.52</v>
      </c>
      <c r="G578" s="2">
        <v>1.85</v>
      </c>
      <c r="H578" s="2">
        <v>16.66</v>
      </c>
      <c r="I578" s="2">
        <v>14.49</v>
      </c>
      <c r="J578" s="2">
        <v>11.91</v>
      </c>
      <c r="K578" s="2">
        <v>292</v>
      </c>
      <c r="L578" s="2">
        <v>36.770000000000003</v>
      </c>
      <c r="M578" s="2">
        <v>48.29</v>
      </c>
      <c r="N578" s="2">
        <v>28.4</v>
      </c>
      <c r="O578" s="2">
        <v>17.850000000000001</v>
      </c>
      <c r="P578" s="2">
        <v>70.05</v>
      </c>
      <c r="Q578" s="2">
        <v>41.2</v>
      </c>
      <c r="R578" s="2">
        <v>25.89</v>
      </c>
      <c r="S578" s="4">
        <f>VLOOKUP([1]Initial_Data8!C578,[1]Ratings_Numbers!$A$1:$B$21,2,FALSE)</f>
        <v>5</v>
      </c>
      <c r="T578" s="4">
        <f t="shared" si="5"/>
        <v>0</v>
      </c>
      <c r="U578" s="3">
        <v>182188.0748</v>
      </c>
      <c r="V578" s="3" t="s">
        <v>129</v>
      </c>
      <c r="W578" s="4"/>
      <c r="X578" s="4"/>
      <c r="Y578" s="4"/>
      <c r="Z578" s="4"/>
    </row>
    <row r="579" spans="1:26" ht="28.5" customHeight="1" thickBot="1" x14ac:dyDescent="0.4">
      <c r="A579" s="5" t="s">
        <v>144</v>
      </c>
      <c r="B579" s="5" t="s">
        <v>130</v>
      </c>
      <c r="C579" s="5" t="s">
        <v>31</v>
      </c>
      <c r="D579" s="2">
        <v>42645</v>
      </c>
      <c r="E579" s="2">
        <v>1.66</v>
      </c>
      <c r="F579" s="2">
        <v>3.6</v>
      </c>
      <c r="G579" s="2">
        <v>2.4300000000000002</v>
      </c>
      <c r="H579" s="2">
        <v>15.18</v>
      </c>
      <c r="I579" s="2">
        <v>13.02</v>
      </c>
      <c r="J579" s="2">
        <v>10.38</v>
      </c>
      <c r="K579" s="2">
        <v>291</v>
      </c>
      <c r="L579" s="2">
        <v>35.47</v>
      </c>
      <c r="M579" s="2">
        <v>47.86</v>
      </c>
      <c r="N579" s="2">
        <v>28.27</v>
      </c>
      <c r="O579" s="2">
        <v>17.059999999999999</v>
      </c>
      <c r="P579" s="2">
        <v>69.290000000000006</v>
      </c>
      <c r="Q579" s="2">
        <v>40.93</v>
      </c>
      <c r="R579" s="2">
        <v>24.7</v>
      </c>
      <c r="S579" s="4">
        <f>VLOOKUP([1]Initial_Data8!C579,[1]Ratings_Numbers!$A$1:$B$21,2,FALSE)</f>
        <v>5</v>
      </c>
      <c r="T579" s="4">
        <f t="shared" si="5"/>
        <v>0</v>
      </c>
      <c r="U579" s="3">
        <v>205535.2</v>
      </c>
      <c r="V579" s="3" t="s">
        <v>129</v>
      </c>
      <c r="W579" s="4"/>
      <c r="X579" s="4"/>
      <c r="Y579" s="4"/>
      <c r="Z579" s="4"/>
    </row>
    <row r="580" spans="1:26" ht="14.25" customHeight="1" thickBot="1" x14ac:dyDescent="0.4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4"/>
      <c r="T580" s="4"/>
      <c r="U580" s="4"/>
      <c r="V580" s="4"/>
      <c r="W580" s="4"/>
      <c r="X580" s="4"/>
      <c r="Y580" s="4"/>
      <c r="Z580" s="4"/>
    </row>
    <row r="581" spans="1:26" ht="28.5" customHeight="1" thickBot="1" x14ac:dyDescent="0.4">
      <c r="A581" s="5" t="s">
        <v>145</v>
      </c>
      <c r="B581" s="5" t="s">
        <v>75</v>
      </c>
      <c r="C581" s="5" t="s">
        <v>35</v>
      </c>
      <c r="D581" s="2">
        <v>38717</v>
      </c>
      <c r="E581" s="2">
        <v>4.47</v>
      </c>
      <c r="F581" s="2">
        <v>48.03</v>
      </c>
      <c r="G581" s="2">
        <v>27.5</v>
      </c>
      <c r="H581" s="2">
        <v>6.41</v>
      </c>
      <c r="I581" s="2">
        <v>3.5</v>
      </c>
      <c r="J581" s="2">
        <v>3.5</v>
      </c>
      <c r="K581" s="2">
        <v>6.7</v>
      </c>
      <c r="L581" s="2">
        <v>12.53</v>
      </c>
      <c r="M581" s="2">
        <v>216.51</v>
      </c>
      <c r="N581" s="2">
        <v>59.85</v>
      </c>
      <c r="O581" s="2">
        <v>38.36</v>
      </c>
      <c r="P581" s="2">
        <v>261.73</v>
      </c>
      <c r="Q581" s="2">
        <v>72.36</v>
      </c>
      <c r="R581" s="2">
        <v>46.37</v>
      </c>
      <c r="S581" s="4">
        <f>VLOOKUP([1]Initial_Data8!C581,[1]Ratings_Numbers!$A$1:$B$21,2,FALSE)</f>
        <v>9</v>
      </c>
      <c r="T581" s="6">
        <v>0</v>
      </c>
      <c r="U581" s="3">
        <v>33090.909090000001</v>
      </c>
      <c r="V581" s="3" t="s">
        <v>146</v>
      </c>
      <c r="W581" s="4"/>
      <c r="X581" s="4"/>
      <c r="Y581" s="4"/>
      <c r="Z581" s="4"/>
    </row>
    <row r="582" spans="1:26" ht="28.5" customHeight="1" thickBot="1" x14ac:dyDescent="0.4">
      <c r="A582" s="5" t="s">
        <v>145</v>
      </c>
      <c r="B582" s="5" t="s">
        <v>76</v>
      </c>
      <c r="C582" s="5" t="s">
        <v>33</v>
      </c>
      <c r="D582" s="2">
        <v>38807</v>
      </c>
      <c r="E582" s="2">
        <v>3.19</v>
      </c>
      <c r="F582" s="2">
        <v>14.53</v>
      </c>
      <c r="G582" s="2">
        <v>7.3</v>
      </c>
      <c r="H582" s="2">
        <v>8.11</v>
      </c>
      <c r="I582" s="2">
        <v>6.2</v>
      </c>
      <c r="J582" s="2">
        <v>5.29</v>
      </c>
      <c r="K582" s="2">
        <v>6.5</v>
      </c>
      <c r="L582" s="2">
        <v>13.42</v>
      </c>
      <c r="M582" s="2">
        <v>193.4</v>
      </c>
      <c r="N582" s="2">
        <v>53.27</v>
      </c>
      <c r="O582" s="2">
        <v>36.799999999999997</v>
      </c>
      <c r="P582" s="2">
        <v>263.08</v>
      </c>
      <c r="Q582" s="2">
        <v>72.459999999999994</v>
      </c>
      <c r="R582" s="2">
        <v>50.06</v>
      </c>
      <c r="S582" s="4">
        <f>VLOOKUP([1]Initial_Data8!C582,[1]Ratings_Numbers!$A$1:$B$21,2,FALSE)</f>
        <v>8</v>
      </c>
      <c r="T582" s="4">
        <f t="shared" ref="T582:T596" si="6">S582-S581</f>
        <v>-1</v>
      </c>
      <c r="U582" s="3">
        <v>24604.545450000001</v>
      </c>
      <c r="V582" s="3" t="s">
        <v>146</v>
      </c>
      <c r="W582" s="4"/>
      <c r="X582" s="4"/>
      <c r="Y582" s="4"/>
      <c r="Z582" s="4"/>
    </row>
    <row r="583" spans="1:26" ht="28.5" customHeight="1" thickBot="1" x14ac:dyDescent="0.4">
      <c r="A583" s="5" t="s">
        <v>145</v>
      </c>
      <c r="B583" s="5" t="s">
        <v>77</v>
      </c>
      <c r="C583" s="5" t="s">
        <v>33</v>
      </c>
      <c r="D583" s="2">
        <v>38898</v>
      </c>
      <c r="E583" s="2">
        <v>9.8000000000000007</v>
      </c>
      <c r="F583" s="2">
        <v>21.11</v>
      </c>
      <c r="G583" s="2">
        <v>18.670000000000002</v>
      </c>
      <c r="H583" s="2">
        <v>7.08</v>
      </c>
      <c r="I583" s="2">
        <v>1.82</v>
      </c>
      <c r="J583" s="2">
        <v>3.72</v>
      </c>
      <c r="K583" s="2">
        <v>14.6</v>
      </c>
      <c r="L583" s="2">
        <v>5.91</v>
      </c>
      <c r="M583" s="2">
        <v>146.15</v>
      </c>
      <c r="N583" s="2">
        <v>29.74</v>
      </c>
      <c r="O583" s="2">
        <v>23.43</v>
      </c>
      <c r="P583" s="2">
        <v>391.46</v>
      </c>
      <c r="Q583" s="2">
        <v>79.650000000000006</v>
      </c>
      <c r="R583" s="2">
        <v>62.75</v>
      </c>
      <c r="S583" s="4">
        <f>VLOOKUP([1]Initial_Data8!C583,[1]Ratings_Numbers!$A$1:$B$21,2,FALSE)</f>
        <v>8</v>
      </c>
      <c r="T583" s="4">
        <f t="shared" si="6"/>
        <v>0</v>
      </c>
      <c r="U583" s="3">
        <v>23453.63636</v>
      </c>
      <c r="V583" s="3" t="s">
        <v>146</v>
      </c>
      <c r="W583" s="4"/>
      <c r="X583" s="4"/>
      <c r="Y583" s="4"/>
      <c r="Z583" s="4"/>
    </row>
    <row r="584" spans="1:26" ht="28.5" customHeight="1" thickBot="1" x14ac:dyDescent="0.4">
      <c r="A584" s="5" t="s">
        <v>145</v>
      </c>
      <c r="B584" s="5" t="s">
        <v>78</v>
      </c>
      <c r="C584" s="5" t="s">
        <v>33</v>
      </c>
      <c r="D584" s="2">
        <v>38990</v>
      </c>
      <c r="E584" s="2">
        <v>6.6</v>
      </c>
      <c r="F584" s="2">
        <v>14.02</v>
      </c>
      <c r="G584" s="2">
        <v>12.37</v>
      </c>
      <c r="H584" s="2">
        <v>6.72</v>
      </c>
      <c r="I584" s="2">
        <v>2.16</v>
      </c>
      <c r="J584" s="2">
        <v>3.24</v>
      </c>
      <c r="K584" s="2">
        <v>17.899999999999999</v>
      </c>
      <c r="L584" s="2">
        <v>6.33</v>
      </c>
      <c r="M584" s="2">
        <v>129.72999999999999</v>
      </c>
      <c r="N584" s="2">
        <v>28.26</v>
      </c>
      <c r="O584" s="2">
        <v>21.66</v>
      </c>
      <c r="P584" s="2">
        <v>359.03</v>
      </c>
      <c r="Q584" s="2">
        <v>78.209999999999994</v>
      </c>
      <c r="R584" s="2">
        <v>59.95</v>
      </c>
      <c r="S584" s="4">
        <f>VLOOKUP([1]Initial_Data8!C584,[1]Ratings_Numbers!$A$1:$B$21,2,FALSE)</f>
        <v>8</v>
      </c>
      <c r="T584" s="4">
        <f t="shared" si="6"/>
        <v>0</v>
      </c>
      <c r="U584" s="3">
        <v>22474.545450000001</v>
      </c>
      <c r="V584" s="3" t="s">
        <v>146</v>
      </c>
      <c r="W584" s="4"/>
      <c r="X584" s="4"/>
      <c r="Y584" s="4"/>
      <c r="Z584" s="4"/>
    </row>
    <row r="585" spans="1:26" ht="28.5" customHeight="1" thickBot="1" x14ac:dyDescent="0.4">
      <c r="A585" s="5" t="s">
        <v>145</v>
      </c>
      <c r="B585" s="5" t="s">
        <v>79</v>
      </c>
      <c r="C585" s="5" t="s">
        <v>33</v>
      </c>
      <c r="D585" s="2">
        <v>39082</v>
      </c>
      <c r="E585" s="2">
        <v>5</v>
      </c>
      <c r="F585" s="2">
        <v>10.67</v>
      </c>
      <c r="G585" s="2">
        <v>9.24</v>
      </c>
      <c r="H585" s="2">
        <v>7.19</v>
      </c>
      <c r="I585" s="2">
        <v>3.77</v>
      </c>
      <c r="J585" s="2">
        <v>4.04</v>
      </c>
      <c r="K585" s="2">
        <v>21</v>
      </c>
      <c r="L585" s="2">
        <v>6.46</v>
      </c>
      <c r="M585" s="2">
        <v>312.18</v>
      </c>
      <c r="N585" s="2">
        <v>68.599999999999994</v>
      </c>
      <c r="O585" s="2">
        <v>51.83</v>
      </c>
      <c r="P585" s="2">
        <v>355.05</v>
      </c>
      <c r="Q585" s="2">
        <v>78.02</v>
      </c>
      <c r="R585" s="2">
        <v>58.94</v>
      </c>
      <c r="S585" s="4">
        <f>VLOOKUP([1]Initial_Data8!C585,[1]Ratings_Numbers!$A$1:$B$21,2,FALSE)</f>
        <v>8</v>
      </c>
      <c r="T585" s="4">
        <f t="shared" si="6"/>
        <v>0</v>
      </c>
      <c r="U585" s="3">
        <v>29080</v>
      </c>
      <c r="V585" s="3" t="s">
        <v>146</v>
      </c>
      <c r="W585" s="4"/>
      <c r="X585" s="4"/>
      <c r="Y585" s="4"/>
      <c r="Z585" s="4"/>
    </row>
    <row r="586" spans="1:26" ht="28.5" customHeight="1" thickBot="1" x14ac:dyDescent="0.4">
      <c r="A586" s="5" t="s">
        <v>145</v>
      </c>
      <c r="B586" s="5" t="s">
        <v>105</v>
      </c>
      <c r="C586" s="5" t="s">
        <v>33</v>
      </c>
      <c r="D586" s="2">
        <v>39172</v>
      </c>
      <c r="E586" s="2">
        <v>4.09</v>
      </c>
      <c r="F586" s="2">
        <v>9.18</v>
      </c>
      <c r="G586" s="2">
        <v>7.75</v>
      </c>
      <c r="H586" s="2">
        <v>5.34</v>
      </c>
      <c r="I586" s="2">
        <v>2.75</v>
      </c>
      <c r="J586" s="2">
        <v>2.84</v>
      </c>
      <c r="K586" s="2">
        <v>26</v>
      </c>
      <c r="L586" s="2">
        <v>6.64</v>
      </c>
      <c r="M586" s="2">
        <v>310.89999999999998</v>
      </c>
      <c r="N586" s="2">
        <v>69.510000000000005</v>
      </c>
      <c r="O586" s="2">
        <v>51.65</v>
      </c>
      <c r="P586" s="2">
        <v>347.29</v>
      </c>
      <c r="Q586" s="2">
        <v>77.64</v>
      </c>
      <c r="R586" s="2">
        <v>57.7</v>
      </c>
      <c r="S586" s="4">
        <f>VLOOKUP([1]Initial_Data8!C586,[1]Ratings_Numbers!$A$1:$B$21,2,FALSE)</f>
        <v>8</v>
      </c>
      <c r="T586" s="4">
        <f t="shared" si="6"/>
        <v>0</v>
      </c>
      <c r="U586" s="3">
        <v>25543.63636</v>
      </c>
      <c r="V586" s="3" t="s">
        <v>146</v>
      </c>
      <c r="W586" s="4"/>
      <c r="X586" s="4"/>
      <c r="Y586" s="4"/>
      <c r="Z586" s="4"/>
    </row>
    <row r="587" spans="1:26" ht="28.5" customHeight="1" thickBot="1" x14ac:dyDescent="0.4">
      <c r="A587" s="5" t="s">
        <v>145</v>
      </c>
      <c r="B587" s="5" t="s">
        <v>106</v>
      </c>
      <c r="C587" s="5" t="s">
        <v>33</v>
      </c>
      <c r="D587" s="2">
        <v>39263</v>
      </c>
      <c r="E587" s="2">
        <v>4.01</v>
      </c>
      <c r="F587" s="2">
        <v>9.1999999999999993</v>
      </c>
      <c r="G587" s="2">
        <v>7.55</v>
      </c>
      <c r="H587" s="2">
        <v>5.44</v>
      </c>
      <c r="I587" s="2">
        <v>2</v>
      </c>
      <c r="J587" s="2">
        <v>2.92</v>
      </c>
      <c r="K587" s="2">
        <v>27</v>
      </c>
      <c r="L587" s="2">
        <v>7.17</v>
      </c>
      <c r="M587" s="2">
        <v>315.39999999999998</v>
      </c>
      <c r="N587" s="2">
        <v>68.92</v>
      </c>
      <c r="O587" s="2">
        <v>53.77</v>
      </c>
      <c r="P587" s="2">
        <v>357.65</v>
      </c>
      <c r="Q587" s="2">
        <v>78.150000000000006</v>
      </c>
      <c r="R587" s="2">
        <v>60.97</v>
      </c>
      <c r="S587" s="4">
        <f>VLOOKUP([1]Initial_Data8!C587,[1]Ratings_Numbers!$A$1:$B$21,2,FALSE)</f>
        <v>8</v>
      </c>
      <c r="T587" s="4">
        <f t="shared" si="6"/>
        <v>0</v>
      </c>
      <c r="U587" s="3">
        <v>20821.818179999998</v>
      </c>
      <c r="V587" s="3" t="s">
        <v>146</v>
      </c>
      <c r="W587" s="4"/>
      <c r="X587" s="4"/>
      <c r="Y587" s="4"/>
      <c r="Z587" s="4"/>
    </row>
    <row r="588" spans="1:26" ht="28.5" customHeight="1" thickBot="1" x14ac:dyDescent="0.4">
      <c r="A588" s="5" t="s">
        <v>145</v>
      </c>
      <c r="B588" s="5" t="s">
        <v>107</v>
      </c>
      <c r="C588" s="5" t="s">
        <v>33</v>
      </c>
      <c r="D588" s="2">
        <v>39355</v>
      </c>
      <c r="E588" s="2">
        <v>3.8</v>
      </c>
      <c r="F588" s="2">
        <v>8.4</v>
      </c>
      <c r="G588" s="2">
        <v>6.93</v>
      </c>
      <c r="H588" s="2">
        <v>5.57</v>
      </c>
      <c r="I588" s="2">
        <v>1.65</v>
      </c>
      <c r="J588" s="2">
        <v>3.13</v>
      </c>
      <c r="K588" s="2">
        <v>28.4</v>
      </c>
      <c r="L588" s="2">
        <v>7.93</v>
      </c>
      <c r="M588" s="2">
        <v>295.67</v>
      </c>
      <c r="N588" s="2">
        <v>66.64</v>
      </c>
      <c r="O588" s="2">
        <v>52.9</v>
      </c>
      <c r="P588" s="2">
        <v>343.68</v>
      </c>
      <c r="Q588" s="2">
        <v>77.459999999999994</v>
      </c>
      <c r="R588" s="2">
        <v>61.49</v>
      </c>
      <c r="S588" s="4">
        <f>VLOOKUP([1]Initial_Data8!C588,[1]Ratings_Numbers!$A$1:$B$21,2,FALSE)</f>
        <v>8</v>
      </c>
      <c r="T588" s="4">
        <f t="shared" si="6"/>
        <v>0</v>
      </c>
      <c r="U588" s="3">
        <v>22689.090909999999</v>
      </c>
      <c r="V588" s="3" t="s">
        <v>146</v>
      </c>
      <c r="W588" s="4"/>
      <c r="X588" s="4"/>
      <c r="Y588" s="4"/>
      <c r="Z588" s="4"/>
    </row>
    <row r="589" spans="1:26" ht="28.5" customHeight="1" thickBot="1" x14ac:dyDescent="0.4">
      <c r="A589" s="5" t="s">
        <v>145</v>
      </c>
      <c r="B589" s="5" t="s">
        <v>108</v>
      </c>
      <c r="C589" s="5" t="s">
        <v>33</v>
      </c>
      <c r="D589" s="2">
        <v>39447</v>
      </c>
      <c r="E589" s="2">
        <v>3.96</v>
      </c>
      <c r="F589" s="2">
        <v>8.1999999999999993</v>
      </c>
      <c r="G589" s="2">
        <v>7.19</v>
      </c>
      <c r="H589" s="2">
        <v>5.77</v>
      </c>
      <c r="I589" s="2">
        <v>2.96</v>
      </c>
      <c r="J589" s="2">
        <v>3.28</v>
      </c>
      <c r="K589" s="2">
        <v>28.2</v>
      </c>
      <c r="L589" s="2">
        <v>8.69</v>
      </c>
      <c r="M589" s="2">
        <v>278.77</v>
      </c>
      <c r="N589" s="2">
        <v>65.63</v>
      </c>
      <c r="O589" s="2">
        <v>52.44</v>
      </c>
      <c r="P589" s="2">
        <v>324.77</v>
      </c>
      <c r="Q589" s="2">
        <v>76.459999999999994</v>
      </c>
      <c r="R589" s="2">
        <v>61.09</v>
      </c>
      <c r="S589" s="4">
        <f>VLOOKUP([1]Initial_Data8!C589,[1]Ratings_Numbers!$A$1:$B$21,2,FALSE)</f>
        <v>8</v>
      </c>
      <c r="T589" s="4">
        <f t="shared" si="6"/>
        <v>0</v>
      </c>
      <c r="U589" s="3">
        <v>17750</v>
      </c>
      <c r="V589" s="3" t="s">
        <v>146</v>
      </c>
      <c r="W589" s="4"/>
      <c r="X589" s="4"/>
      <c r="Y589" s="4"/>
      <c r="Z589" s="4"/>
    </row>
    <row r="590" spans="1:26" ht="28.5" customHeight="1" thickBot="1" x14ac:dyDescent="0.4">
      <c r="A590" s="5" t="s">
        <v>145</v>
      </c>
      <c r="B590" s="5" t="s">
        <v>80</v>
      </c>
      <c r="C590" s="5" t="s">
        <v>33</v>
      </c>
      <c r="D590" s="2">
        <v>39538</v>
      </c>
      <c r="E590" s="2">
        <v>3.89</v>
      </c>
      <c r="F590" s="2">
        <v>8.77</v>
      </c>
      <c r="G590" s="2">
        <v>7.24</v>
      </c>
      <c r="H590" s="2">
        <v>4.34</v>
      </c>
      <c r="I590" s="2">
        <v>2.36</v>
      </c>
      <c r="J590" s="2">
        <v>2.0499999999999998</v>
      </c>
      <c r="K590" s="2">
        <v>31.3</v>
      </c>
      <c r="L590" s="2">
        <v>8.42</v>
      </c>
      <c r="M590" s="2">
        <v>267.85000000000002</v>
      </c>
      <c r="N590" s="2">
        <v>61.56</v>
      </c>
      <c r="O590" s="2">
        <v>49.87</v>
      </c>
      <c r="P590" s="2">
        <v>335.12</v>
      </c>
      <c r="Q590" s="2">
        <v>77.02</v>
      </c>
      <c r="R590" s="2">
        <v>62.39</v>
      </c>
      <c r="S590" s="4">
        <f>VLOOKUP([1]Initial_Data8!C590,[1]Ratings_Numbers!$A$1:$B$21,2,FALSE)</f>
        <v>8</v>
      </c>
      <c r="T590" s="4">
        <f t="shared" si="6"/>
        <v>0</v>
      </c>
      <c r="U590" s="3">
        <v>17584.545450000001</v>
      </c>
      <c r="V590" s="3" t="s">
        <v>146</v>
      </c>
      <c r="W590" s="4"/>
      <c r="X590" s="4"/>
      <c r="Y590" s="4"/>
      <c r="Z590" s="4"/>
    </row>
    <row r="591" spans="1:26" ht="28.5" customHeight="1" thickBot="1" x14ac:dyDescent="0.4">
      <c r="A591" s="5" t="s">
        <v>145</v>
      </c>
      <c r="B591" s="5" t="s">
        <v>81</v>
      </c>
      <c r="C591" s="5" t="s">
        <v>33</v>
      </c>
      <c r="D591" s="2">
        <v>39629</v>
      </c>
      <c r="E591" s="2">
        <v>3.96</v>
      </c>
      <c r="F591" s="2">
        <v>8.65</v>
      </c>
      <c r="G591" s="2">
        <v>7.36</v>
      </c>
      <c r="H591" s="2">
        <v>5.54</v>
      </c>
      <c r="I591" s="2">
        <v>3.02</v>
      </c>
      <c r="J591" s="2">
        <v>3</v>
      </c>
      <c r="K591" s="2">
        <v>28.4</v>
      </c>
      <c r="L591" s="2">
        <v>8.9700000000000006</v>
      </c>
      <c r="M591" s="2">
        <v>263.26</v>
      </c>
      <c r="N591" s="2">
        <v>60.01</v>
      </c>
      <c r="O591" s="2">
        <v>50.21</v>
      </c>
      <c r="P591" s="2">
        <v>338.69</v>
      </c>
      <c r="Q591" s="2">
        <v>77.2</v>
      </c>
      <c r="R591" s="2">
        <v>64.599999999999994</v>
      </c>
      <c r="S591" s="4">
        <f>VLOOKUP([1]Initial_Data8!C591,[1]Ratings_Numbers!$A$1:$B$21,2,FALSE)</f>
        <v>8</v>
      </c>
      <c r="T591" s="4">
        <f t="shared" si="6"/>
        <v>0</v>
      </c>
      <c r="U591" s="3">
        <v>13193.63636</v>
      </c>
      <c r="V591" s="3" t="s">
        <v>146</v>
      </c>
      <c r="W591" s="4"/>
      <c r="X591" s="4"/>
      <c r="Y591" s="4"/>
      <c r="Z591" s="4"/>
    </row>
    <row r="592" spans="1:26" ht="28.5" customHeight="1" thickBot="1" x14ac:dyDescent="0.4">
      <c r="A592" s="5" t="s">
        <v>145</v>
      </c>
      <c r="B592" s="5" t="s">
        <v>82</v>
      </c>
      <c r="C592" s="5" t="s">
        <v>33</v>
      </c>
      <c r="D592" s="2">
        <v>39721</v>
      </c>
      <c r="E592" s="2">
        <v>3.86</v>
      </c>
      <c r="F592" s="2">
        <v>8.41</v>
      </c>
      <c r="G592" s="2">
        <v>7.15</v>
      </c>
      <c r="H592" s="2">
        <v>5.88</v>
      </c>
      <c r="I592" s="2">
        <v>3.39</v>
      </c>
      <c r="J592" s="2">
        <v>3.31</v>
      </c>
      <c r="K592" s="2">
        <v>28.7</v>
      </c>
      <c r="L592" s="2">
        <v>9.36</v>
      </c>
      <c r="M592" s="2">
        <v>253.55</v>
      </c>
      <c r="N592" s="2">
        <v>59.19</v>
      </c>
      <c r="O592" s="2">
        <v>49.4</v>
      </c>
      <c r="P592" s="2">
        <v>328.35</v>
      </c>
      <c r="Q592" s="2">
        <v>76.650000000000006</v>
      </c>
      <c r="R592" s="2">
        <v>63.97</v>
      </c>
      <c r="S592" s="4">
        <f>VLOOKUP([1]Initial_Data8!C592,[1]Ratings_Numbers!$A$1:$B$21,2,FALSE)</f>
        <v>8</v>
      </c>
      <c r="T592" s="4">
        <f t="shared" si="6"/>
        <v>0</v>
      </c>
      <c r="U592" s="3">
        <v>15750.909089999999</v>
      </c>
      <c r="V592" s="3" t="s">
        <v>146</v>
      </c>
      <c r="W592" s="4"/>
      <c r="X592" s="4"/>
      <c r="Y592" s="4"/>
      <c r="Z592" s="4"/>
    </row>
    <row r="593" spans="1:26" ht="28.5" customHeight="1" thickBot="1" x14ac:dyDescent="0.4">
      <c r="A593" s="5" t="s">
        <v>145</v>
      </c>
      <c r="B593" s="5" t="s">
        <v>83</v>
      </c>
      <c r="C593" s="5" t="s">
        <v>33</v>
      </c>
      <c r="D593" s="2">
        <v>39813</v>
      </c>
      <c r="E593" s="2">
        <v>3.75</v>
      </c>
      <c r="F593" s="2">
        <v>8.1199999999999992</v>
      </c>
      <c r="G593" s="2">
        <v>6.98</v>
      </c>
      <c r="H593" s="2">
        <v>6.03</v>
      </c>
      <c r="I593" s="2">
        <v>4.13</v>
      </c>
      <c r="J593" s="2">
        <v>3.36</v>
      </c>
      <c r="K593" s="2">
        <v>28.2</v>
      </c>
      <c r="L593" s="2">
        <v>9.0299999999999994</v>
      </c>
      <c r="M593" s="2">
        <v>244.83</v>
      </c>
      <c r="N593" s="2">
        <v>57.45</v>
      </c>
      <c r="O593" s="2">
        <v>48.01</v>
      </c>
      <c r="P593" s="2">
        <v>326.12</v>
      </c>
      <c r="Q593" s="2">
        <v>76.53</v>
      </c>
      <c r="R593" s="2">
        <v>63.95</v>
      </c>
      <c r="S593" s="4">
        <f>VLOOKUP([1]Initial_Data8!C593,[1]Ratings_Numbers!$A$1:$B$21,2,FALSE)</f>
        <v>8</v>
      </c>
      <c r="T593" s="4">
        <f t="shared" si="6"/>
        <v>0</v>
      </c>
      <c r="U593" s="3">
        <v>12341.81818</v>
      </c>
      <c r="V593" s="3" t="s">
        <v>146</v>
      </c>
      <c r="W593" s="4"/>
      <c r="X593" s="4"/>
      <c r="Y593" s="4"/>
      <c r="Z593" s="4"/>
    </row>
    <row r="594" spans="1:26" ht="28.5" customHeight="1" thickBot="1" x14ac:dyDescent="0.4">
      <c r="A594" s="5" t="s">
        <v>145</v>
      </c>
      <c r="B594" s="5" t="s">
        <v>84</v>
      </c>
      <c r="C594" s="5" t="s">
        <v>33</v>
      </c>
      <c r="D594" s="2">
        <v>39903</v>
      </c>
      <c r="E594" s="2">
        <v>3.45</v>
      </c>
      <c r="F594" s="2">
        <v>7.58</v>
      </c>
      <c r="G594" s="2">
        <v>6.3</v>
      </c>
      <c r="H594" s="2">
        <v>5.93</v>
      </c>
      <c r="I594" s="2">
        <v>4.3</v>
      </c>
      <c r="J594" s="2">
        <v>3.11</v>
      </c>
      <c r="K594" s="2">
        <v>27.1</v>
      </c>
      <c r="L594" s="2">
        <v>8.5299999999999994</v>
      </c>
      <c r="M594" s="2">
        <v>241.78</v>
      </c>
      <c r="N594" s="2">
        <v>56.23</v>
      </c>
      <c r="O594" s="2">
        <v>45.46</v>
      </c>
      <c r="P594" s="2">
        <v>330.01</v>
      </c>
      <c r="Q594" s="2">
        <v>76.739999999999995</v>
      </c>
      <c r="R594" s="2">
        <v>62.05</v>
      </c>
      <c r="S594" s="4">
        <f>VLOOKUP([1]Initial_Data8!C594,[1]Ratings_Numbers!$A$1:$B$21,2,FALSE)</f>
        <v>8</v>
      </c>
      <c r="T594" s="4">
        <f t="shared" si="6"/>
        <v>0</v>
      </c>
      <c r="U594" s="3">
        <v>18517.272730000001</v>
      </c>
      <c r="V594" s="3" t="s">
        <v>146</v>
      </c>
      <c r="W594" s="4"/>
      <c r="X594" s="4"/>
      <c r="Y594" s="4"/>
      <c r="Z594" s="4"/>
    </row>
    <row r="595" spans="1:26" ht="28.5" customHeight="1" thickBot="1" x14ac:dyDescent="0.4">
      <c r="A595" s="5" t="s">
        <v>145</v>
      </c>
      <c r="B595" s="5" t="s">
        <v>85</v>
      </c>
      <c r="C595" s="5" t="s">
        <v>33</v>
      </c>
      <c r="D595" s="2">
        <v>39994</v>
      </c>
      <c r="E595" s="2">
        <v>3.24</v>
      </c>
      <c r="F595" s="2">
        <v>7.05</v>
      </c>
      <c r="G595" s="2">
        <v>5.78</v>
      </c>
      <c r="H595" s="2">
        <v>6.67</v>
      </c>
      <c r="I595" s="2">
        <v>3.89</v>
      </c>
      <c r="J595" s="2">
        <v>3.94</v>
      </c>
      <c r="K595" s="2">
        <v>27.5</v>
      </c>
      <c r="L595" s="2">
        <v>9.52</v>
      </c>
      <c r="M595" s="2">
        <v>227.64</v>
      </c>
      <c r="N595" s="2">
        <v>55.51</v>
      </c>
      <c r="O595" s="2">
        <v>45.72</v>
      </c>
      <c r="P595" s="2">
        <v>310.06</v>
      </c>
      <c r="Q595" s="2">
        <v>75.61</v>
      </c>
      <c r="R595" s="2">
        <v>62.27</v>
      </c>
      <c r="S595" s="4">
        <f>VLOOKUP([1]Initial_Data8!C595,[1]Ratings_Numbers!$A$1:$B$21,2,FALSE)</f>
        <v>8</v>
      </c>
      <c r="T595" s="4">
        <f t="shared" si="6"/>
        <v>0</v>
      </c>
      <c r="U595" s="3">
        <v>19412.727269999999</v>
      </c>
      <c r="V595" s="3" t="s">
        <v>146</v>
      </c>
      <c r="W595" s="4"/>
      <c r="X595" s="4"/>
      <c r="Y595" s="4"/>
      <c r="Z595" s="4"/>
    </row>
    <row r="596" spans="1:26" ht="28.5" customHeight="1" thickBot="1" x14ac:dyDescent="0.4">
      <c r="A596" s="5" t="s">
        <v>145</v>
      </c>
      <c r="B596" s="5" t="s">
        <v>109</v>
      </c>
      <c r="C596" s="5" t="s">
        <v>33</v>
      </c>
      <c r="D596" s="2">
        <v>40086</v>
      </c>
      <c r="E596" s="2">
        <v>2.93</v>
      </c>
      <c r="F596" s="2">
        <v>6.5</v>
      </c>
      <c r="G596" s="2">
        <v>5.09</v>
      </c>
      <c r="H596" s="2">
        <v>7.1</v>
      </c>
      <c r="I596" s="2">
        <v>4.68</v>
      </c>
      <c r="J596" s="2">
        <v>4.3899999999999997</v>
      </c>
      <c r="K596" s="2">
        <v>27.9</v>
      </c>
      <c r="L596" s="2">
        <v>10.199999999999999</v>
      </c>
      <c r="M596" s="2">
        <v>225.07</v>
      </c>
      <c r="N596" s="2">
        <v>57.4</v>
      </c>
      <c r="O596" s="2">
        <v>47.23</v>
      </c>
      <c r="P596" s="2">
        <v>292.08</v>
      </c>
      <c r="Q596" s="2">
        <v>74.489999999999995</v>
      </c>
      <c r="R596" s="2">
        <v>61.3</v>
      </c>
      <c r="S596" s="4">
        <f>VLOOKUP([1]Initial_Data8!C596,[1]Ratings_Numbers!$A$1:$B$21,2,FALSE)</f>
        <v>8</v>
      </c>
      <c r="T596" s="4">
        <f t="shared" si="6"/>
        <v>0</v>
      </c>
      <c r="U596" s="3">
        <v>19412.727269999999</v>
      </c>
      <c r="V596" s="3" t="s">
        <v>146</v>
      </c>
      <c r="W596" s="4"/>
      <c r="X596" s="4"/>
      <c r="Y596" s="4"/>
      <c r="Z596" s="4"/>
    </row>
    <row r="597" spans="1:26" ht="14.25" customHeight="1" thickBot="1" x14ac:dyDescent="0.4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4"/>
      <c r="T597" s="4"/>
      <c r="U597" s="4"/>
      <c r="V597" s="4"/>
      <c r="W597" s="4"/>
      <c r="X597" s="4"/>
      <c r="Y597" s="4"/>
      <c r="Z597" s="4"/>
    </row>
    <row r="598" spans="1:26" ht="37.5" customHeight="1" thickBot="1" x14ac:dyDescent="0.4">
      <c r="A598" s="5" t="s">
        <v>147</v>
      </c>
      <c r="B598" s="5" t="s">
        <v>125</v>
      </c>
      <c r="C598" s="5" t="s">
        <v>25</v>
      </c>
      <c r="D598" s="2">
        <v>38807</v>
      </c>
      <c r="E598" s="2">
        <v>1.42</v>
      </c>
      <c r="F598" s="2">
        <v>3.15</v>
      </c>
      <c r="G598" s="2">
        <v>2.86</v>
      </c>
      <c r="H598" s="2">
        <v>10.76</v>
      </c>
      <c r="I598" s="2">
        <v>3.79</v>
      </c>
      <c r="J598" s="2">
        <v>4.99</v>
      </c>
      <c r="K598" s="2">
        <v>636</v>
      </c>
      <c r="L598" s="2">
        <v>24.49</v>
      </c>
      <c r="M598" s="2">
        <v>47.98</v>
      </c>
      <c r="N598" s="2">
        <v>30.05</v>
      </c>
      <c r="O598" s="2">
        <v>18.93</v>
      </c>
      <c r="P598" s="2">
        <v>59.67</v>
      </c>
      <c r="Q598" s="2">
        <v>37.369999999999997</v>
      </c>
      <c r="R598" s="2">
        <v>23.55</v>
      </c>
      <c r="S598" s="4">
        <f>VLOOKUP([1]Initial_Data8!C598,[1]Ratings_Numbers!$A$1:$B$21,2,FALSE)</f>
        <v>7</v>
      </c>
      <c r="T598" s="4">
        <v>0</v>
      </c>
      <c r="U598" s="3">
        <v>99360.581099999996</v>
      </c>
      <c r="V598" s="3" t="s">
        <v>29</v>
      </c>
      <c r="W598" s="4"/>
      <c r="X598" s="4"/>
      <c r="Y598" s="4"/>
      <c r="Z598" s="4"/>
    </row>
    <row r="599" spans="1:26" ht="37.5" customHeight="1" thickBot="1" x14ac:dyDescent="0.4">
      <c r="A599" s="5" t="s">
        <v>147</v>
      </c>
      <c r="B599" s="5" t="s">
        <v>74</v>
      </c>
      <c r="C599" s="5" t="s">
        <v>25</v>
      </c>
      <c r="D599" s="2">
        <v>38898</v>
      </c>
      <c r="E599" s="2">
        <v>1.42</v>
      </c>
      <c r="F599" s="2">
        <v>3.15</v>
      </c>
      <c r="G599" s="2">
        <v>2.91</v>
      </c>
      <c r="H599" s="2">
        <v>11.57</v>
      </c>
      <c r="I599" s="2">
        <v>3.62</v>
      </c>
      <c r="J599" s="2">
        <v>5.45</v>
      </c>
      <c r="K599" s="2">
        <v>590</v>
      </c>
      <c r="L599" s="2">
        <v>24.36</v>
      </c>
      <c r="M599" s="2">
        <v>44.16</v>
      </c>
      <c r="N599" s="2">
        <v>27.88</v>
      </c>
      <c r="O599" s="2">
        <v>17.420000000000002</v>
      </c>
      <c r="P599" s="2">
        <v>58.4</v>
      </c>
      <c r="Q599" s="2">
        <v>36.869999999999997</v>
      </c>
      <c r="R599" s="2">
        <v>23.04</v>
      </c>
      <c r="S599" s="4">
        <f>VLOOKUP([1]Initial_Data8!C599,[1]Ratings_Numbers!$A$1:$B$21,2,FALSE)</f>
        <v>7</v>
      </c>
      <c r="T599" s="4">
        <f t="shared" ref="T599:T640" si="7">S599-S598</f>
        <v>0</v>
      </c>
      <c r="U599" s="3">
        <v>97078.248099999997</v>
      </c>
      <c r="V599" s="3" t="s">
        <v>29</v>
      </c>
      <c r="W599" s="4"/>
      <c r="X599" s="4"/>
      <c r="Y599" s="4"/>
      <c r="Z599" s="4"/>
    </row>
    <row r="600" spans="1:26" ht="37.5" customHeight="1" thickBot="1" x14ac:dyDescent="0.4">
      <c r="A600" s="5" t="s">
        <v>147</v>
      </c>
      <c r="B600" s="5" t="s">
        <v>75</v>
      </c>
      <c r="C600" s="5" t="s">
        <v>25</v>
      </c>
      <c r="D600" s="2">
        <v>38990</v>
      </c>
      <c r="E600" s="2">
        <v>1.38</v>
      </c>
      <c r="F600" s="2">
        <v>3.09</v>
      </c>
      <c r="G600" s="2">
        <v>2.84</v>
      </c>
      <c r="H600" s="2">
        <v>12.49</v>
      </c>
      <c r="I600" s="2">
        <v>4.5199999999999996</v>
      </c>
      <c r="J600" s="2">
        <v>6.18</v>
      </c>
      <c r="K600" s="2">
        <v>572</v>
      </c>
      <c r="L600" s="2">
        <v>24.92</v>
      </c>
      <c r="M600" s="2">
        <v>40.86</v>
      </c>
      <c r="N600" s="2">
        <v>26.11</v>
      </c>
      <c r="O600" s="2">
        <v>16.239999999999998</v>
      </c>
      <c r="P600" s="2">
        <v>56.48</v>
      </c>
      <c r="Q600" s="2">
        <v>36.090000000000003</v>
      </c>
      <c r="R600" s="2">
        <v>22.45</v>
      </c>
      <c r="S600" s="4">
        <f>VLOOKUP([1]Initial_Data8!C600,[1]Ratings_Numbers!$A$1:$B$21,2,FALSE)</f>
        <v>7</v>
      </c>
      <c r="T600" s="4">
        <f t="shared" si="7"/>
        <v>0</v>
      </c>
      <c r="U600" s="3">
        <v>108401.60279999999</v>
      </c>
      <c r="V600" s="3" t="s">
        <v>29</v>
      </c>
      <c r="W600" s="4"/>
      <c r="X600" s="4"/>
      <c r="Y600" s="4"/>
      <c r="Z600" s="4"/>
    </row>
    <row r="601" spans="1:26" ht="37.5" customHeight="1" thickBot="1" x14ac:dyDescent="0.4">
      <c r="A601" s="5" t="s">
        <v>147</v>
      </c>
      <c r="B601" s="5" t="s">
        <v>76</v>
      </c>
      <c r="C601" s="5" t="s">
        <v>25</v>
      </c>
      <c r="D601" s="2">
        <v>39082</v>
      </c>
      <c r="E601" s="2">
        <v>1.0900000000000001</v>
      </c>
      <c r="F601" s="2">
        <v>2.67</v>
      </c>
      <c r="G601" s="2">
        <v>2.2599999999999998</v>
      </c>
      <c r="H601" s="2">
        <v>13.32</v>
      </c>
      <c r="I601" s="2">
        <v>3.8</v>
      </c>
      <c r="J601" s="2">
        <v>6.67</v>
      </c>
      <c r="K601" s="2">
        <v>551</v>
      </c>
      <c r="L601" s="2">
        <v>25.71</v>
      </c>
      <c r="M601" s="2">
        <v>37.26</v>
      </c>
      <c r="N601" s="2">
        <v>25.3</v>
      </c>
      <c r="O601" s="2">
        <v>15.17</v>
      </c>
      <c r="P601" s="2">
        <v>47.3</v>
      </c>
      <c r="Q601" s="2">
        <v>32.11</v>
      </c>
      <c r="R601" s="2">
        <v>19.260000000000002</v>
      </c>
      <c r="S601" s="4">
        <f>VLOOKUP([1]Initial_Data8!C601,[1]Ratings_Numbers!$A$1:$B$21,2,FALSE)</f>
        <v>7</v>
      </c>
      <c r="T601" s="4">
        <f t="shared" si="7"/>
        <v>0</v>
      </c>
      <c r="U601" s="3">
        <v>108424.46249999999</v>
      </c>
      <c r="V601" s="3" t="s">
        <v>29</v>
      </c>
      <c r="W601" s="4"/>
      <c r="X601" s="4"/>
      <c r="Y601" s="4"/>
      <c r="Z601" s="4"/>
    </row>
    <row r="602" spans="1:26" ht="37.5" customHeight="1" thickBot="1" x14ac:dyDescent="0.4">
      <c r="A602" s="5" t="s">
        <v>147</v>
      </c>
      <c r="B602" s="5" t="s">
        <v>77</v>
      </c>
      <c r="C602" s="5" t="s">
        <v>25</v>
      </c>
      <c r="D602" s="2">
        <v>39172</v>
      </c>
      <c r="E602" s="2">
        <v>1.0900000000000001</v>
      </c>
      <c r="F602" s="2">
        <v>2.44</v>
      </c>
      <c r="G602" s="2">
        <v>2.2000000000000002</v>
      </c>
      <c r="H602" s="2">
        <v>15.11</v>
      </c>
      <c r="I602" s="2">
        <v>5.33</v>
      </c>
      <c r="J602" s="2">
        <v>7.83</v>
      </c>
      <c r="K602" s="2">
        <v>485</v>
      </c>
      <c r="L602" s="2">
        <v>26.47</v>
      </c>
      <c r="M602" s="2">
        <v>35.979999999999997</v>
      </c>
      <c r="N602" s="2">
        <v>24.91</v>
      </c>
      <c r="O602" s="2">
        <v>15.23</v>
      </c>
      <c r="P602" s="2">
        <v>44.45</v>
      </c>
      <c r="Q602" s="2">
        <v>30.77</v>
      </c>
      <c r="R602" s="2">
        <v>18.82</v>
      </c>
      <c r="S602" s="4">
        <f>VLOOKUP([1]Initial_Data8!C602,[1]Ratings_Numbers!$A$1:$B$21,2,FALSE)</f>
        <v>7</v>
      </c>
      <c r="T602" s="4">
        <f t="shared" si="7"/>
        <v>0</v>
      </c>
      <c r="U602" s="3">
        <v>110095.5515</v>
      </c>
      <c r="V602" s="3" t="s">
        <v>29</v>
      </c>
      <c r="W602" s="4"/>
      <c r="X602" s="4"/>
      <c r="Y602" s="4"/>
      <c r="Z602" s="4"/>
    </row>
    <row r="603" spans="1:26" ht="37.5" customHeight="1" thickBot="1" x14ac:dyDescent="0.4">
      <c r="A603" s="5" t="s">
        <v>147</v>
      </c>
      <c r="B603" s="5" t="s">
        <v>78</v>
      </c>
      <c r="C603" s="5" t="s">
        <v>25</v>
      </c>
      <c r="D603" s="2">
        <v>39263</v>
      </c>
      <c r="E603" s="2">
        <v>1.02</v>
      </c>
      <c r="F603" s="2">
        <v>2.15</v>
      </c>
      <c r="G603" s="2">
        <v>1.99</v>
      </c>
      <c r="H603" s="2">
        <v>16.97</v>
      </c>
      <c r="I603" s="2">
        <v>5.88</v>
      </c>
      <c r="J603" s="2">
        <v>9.1199999999999992</v>
      </c>
      <c r="K603" s="2">
        <v>455</v>
      </c>
      <c r="L603" s="2">
        <v>26.97</v>
      </c>
      <c r="M603" s="2">
        <v>36.700000000000003</v>
      </c>
      <c r="N603" s="2">
        <v>26.1</v>
      </c>
      <c r="O603" s="2">
        <v>15.9</v>
      </c>
      <c r="P603" s="2">
        <v>40.64</v>
      </c>
      <c r="Q603" s="2">
        <v>28.9</v>
      </c>
      <c r="R603" s="2">
        <v>17.600000000000001</v>
      </c>
      <c r="S603" s="4">
        <f>VLOOKUP([1]Initial_Data8!C603,[1]Ratings_Numbers!$A$1:$B$21,2,FALSE)</f>
        <v>7</v>
      </c>
      <c r="T603" s="4">
        <f t="shared" si="7"/>
        <v>0</v>
      </c>
      <c r="U603" s="3">
        <v>119497.58809999999</v>
      </c>
      <c r="V603" s="3" t="s">
        <v>29</v>
      </c>
      <c r="W603" s="4"/>
      <c r="X603" s="4"/>
      <c r="Y603" s="4"/>
      <c r="Z603" s="4"/>
    </row>
    <row r="604" spans="1:26" ht="37.5" customHeight="1" thickBot="1" x14ac:dyDescent="0.4">
      <c r="A604" s="5" t="s">
        <v>147</v>
      </c>
      <c r="B604" s="5" t="s">
        <v>79</v>
      </c>
      <c r="C604" s="5" t="s">
        <v>25</v>
      </c>
      <c r="D604" s="2">
        <v>39355</v>
      </c>
      <c r="E604" s="2">
        <v>0.98</v>
      </c>
      <c r="F604" s="2">
        <v>1.99</v>
      </c>
      <c r="G604" s="2">
        <v>1.87</v>
      </c>
      <c r="H604" s="2">
        <v>17.37</v>
      </c>
      <c r="I604" s="2">
        <v>6.37</v>
      </c>
      <c r="J604" s="2">
        <v>9.36</v>
      </c>
      <c r="K604" s="2">
        <v>450</v>
      </c>
      <c r="L604" s="2">
        <v>26.77</v>
      </c>
      <c r="M604" s="2">
        <v>36.31</v>
      </c>
      <c r="N604" s="2">
        <v>26.15</v>
      </c>
      <c r="O604" s="2">
        <v>15.83</v>
      </c>
      <c r="P604" s="2">
        <v>38.86</v>
      </c>
      <c r="Q604" s="2">
        <v>27.99</v>
      </c>
      <c r="R604" s="2">
        <v>16.940000000000001</v>
      </c>
      <c r="S604" s="4">
        <f>VLOOKUP([1]Initial_Data8!C604,[1]Ratings_Numbers!$A$1:$B$21,2,FALSE)</f>
        <v>7</v>
      </c>
      <c r="T604" s="4">
        <f t="shared" si="7"/>
        <v>0</v>
      </c>
      <c r="U604" s="3">
        <v>127983.6914</v>
      </c>
      <c r="V604" s="3" t="s">
        <v>29</v>
      </c>
      <c r="W604" s="4"/>
      <c r="X604" s="4"/>
      <c r="Y604" s="4"/>
      <c r="Z604" s="4"/>
    </row>
    <row r="605" spans="1:26" ht="37.5" customHeight="1" thickBot="1" x14ac:dyDescent="0.4">
      <c r="A605" s="5" t="s">
        <v>147</v>
      </c>
      <c r="B605" s="5" t="s">
        <v>105</v>
      </c>
      <c r="C605" s="5" t="s">
        <v>25</v>
      </c>
      <c r="D605" s="2">
        <v>39447</v>
      </c>
      <c r="E605" s="2">
        <v>0.9</v>
      </c>
      <c r="F605" s="2">
        <v>1.89</v>
      </c>
      <c r="G605" s="2">
        <v>1.68</v>
      </c>
      <c r="H605" s="2">
        <v>18.21</v>
      </c>
      <c r="I605" s="2">
        <v>6.06</v>
      </c>
      <c r="J605" s="2">
        <v>9.86</v>
      </c>
      <c r="K605" s="2">
        <v>439</v>
      </c>
      <c r="L605" s="2">
        <v>27.05</v>
      </c>
      <c r="M605" s="2">
        <v>34.03</v>
      </c>
      <c r="N605" s="2">
        <v>24.73</v>
      </c>
      <c r="O605" s="2">
        <v>15.09</v>
      </c>
      <c r="P605" s="2">
        <v>37.6</v>
      </c>
      <c r="Q605" s="2">
        <v>27.32</v>
      </c>
      <c r="R605" s="2">
        <v>16.670000000000002</v>
      </c>
      <c r="S605" s="4">
        <f>VLOOKUP([1]Initial_Data8!C605,[1]Ratings_Numbers!$A$1:$B$21,2,FALSE)</f>
        <v>7</v>
      </c>
      <c r="T605" s="4">
        <f t="shared" si="7"/>
        <v>0</v>
      </c>
      <c r="U605" s="3">
        <v>125688.4458</v>
      </c>
      <c r="V605" s="3" t="s">
        <v>29</v>
      </c>
      <c r="W605" s="4"/>
      <c r="X605" s="4"/>
      <c r="Y605" s="4"/>
      <c r="Z605" s="4"/>
    </row>
    <row r="606" spans="1:26" ht="37.5" customHeight="1" thickBot="1" x14ac:dyDescent="0.4">
      <c r="A606" s="5" t="s">
        <v>147</v>
      </c>
      <c r="B606" s="5" t="s">
        <v>106</v>
      </c>
      <c r="C606" s="5" t="s">
        <v>25</v>
      </c>
      <c r="D606" s="2">
        <v>39538</v>
      </c>
      <c r="E606" s="2">
        <v>0.9</v>
      </c>
      <c r="F606" s="2">
        <v>2.11</v>
      </c>
      <c r="G606" s="2">
        <v>1.67</v>
      </c>
      <c r="H606" s="2">
        <v>17.239999999999998</v>
      </c>
      <c r="I606" s="2">
        <v>6.79</v>
      </c>
      <c r="J606" s="2">
        <v>9.44</v>
      </c>
      <c r="K606" s="2">
        <v>459</v>
      </c>
      <c r="L606" s="2">
        <v>26.28</v>
      </c>
      <c r="M606" s="2">
        <v>38.4</v>
      </c>
      <c r="N606" s="2">
        <v>26.88</v>
      </c>
      <c r="O606" s="2">
        <v>16.8</v>
      </c>
      <c r="P606" s="2">
        <v>42.84</v>
      </c>
      <c r="Q606" s="2">
        <v>29.99</v>
      </c>
      <c r="R606" s="2">
        <v>18.739999999999998</v>
      </c>
      <c r="S606" s="4">
        <f>VLOOKUP([1]Initial_Data8!C606,[1]Ratings_Numbers!$A$1:$B$21,2,FALSE)</f>
        <v>7</v>
      </c>
      <c r="T606" s="4">
        <f t="shared" si="7"/>
        <v>0</v>
      </c>
      <c r="U606" s="3">
        <v>103905.40180000001</v>
      </c>
      <c r="V606" s="3" t="s">
        <v>29</v>
      </c>
      <c r="W606" s="4"/>
      <c r="X606" s="4"/>
      <c r="Y606" s="4"/>
      <c r="Z606" s="4"/>
    </row>
    <row r="607" spans="1:26" ht="37.5" customHeight="1" thickBot="1" x14ac:dyDescent="0.4">
      <c r="A607" s="5" t="s">
        <v>147</v>
      </c>
      <c r="B607" s="5" t="s">
        <v>107</v>
      </c>
      <c r="C607" s="5" t="s">
        <v>25</v>
      </c>
      <c r="D607" s="2">
        <v>39629</v>
      </c>
      <c r="E607" s="2">
        <v>1.29</v>
      </c>
      <c r="F607" s="2">
        <v>2.48</v>
      </c>
      <c r="G607" s="2">
        <v>2.36</v>
      </c>
      <c r="H607" s="2">
        <v>20.170000000000002</v>
      </c>
      <c r="I607" s="2">
        <v>4.83</v>
      </c>
      <c r="J607" s="2">
        <v>11.28</v>
      </c>
      <c r="K607" s="2">
        <v>403</v>
      </c>
      <c r="L607" s="2">
        <v>25.36</v>
      </c>
      <c r="M607" s="2">
        <v>39.5</v>
      </c>
      <c r="N607" s="2">
        <v>26.26</v>
      </c>
      <c r="O607" s="2">
        <v>16.829999999999998</v>
      </c>
      <c r="P607" s="2">
        <v>50.41</v>
      </c>
      <c r="Q607" s="2">
        <v>33.51</v>
      </c>
      <c r="R607" s="2">
        <v>21.49</v>
      </c>
      <c r="S607" s="4">
        <f>VLOOKUP([1]Initial_Data8!C607,[1]Ratings_Numbers!$A$1:$B$21,2,FALSE)</f>
        <v>7</v>
      </c>
      <c r="T607" s="4">
        <f t="shared" si="7"/>
        <v>0</v>
      </c>
      <c r="U607" s="3">
        <v>100809.70209999999</v>
      </c>
      <c r="V607" s="3" t="s">
        <v>29</v>
      </c>
      <c r="W607" s="4"/>
      <c r="X607" s="4"/>
      <c r="Y607" s="4"/>
      <c r="Z607" s="4"/>
    </row>
    <row r="608" spans="1:26" ht="37.5" customHeight="1" thickBot="1" x14ac:dyDescent="0.4">
      <c r="A608" s="5" t="s">
        <v>147</v>
      </c>
      <c r="B608" s="5" t="s">
        <v>108</v>
      </c>
      <c r="C608" s="5" t="s">
        <v>25</v>
      </c>
      <c r="D608" s="2">
        <v>39721</v>
      </c>
      <c r="E608" s="2">
        <v>1.35</v>
      </c>
      <c r="F608" s="2">
        <v>2.58</v>
      </c>
      <c r="G608" s="2">
        <v>2.48</v>
      </c>
      <c r="H608" s="2">
        <v>17.78</v>
      </c>
      <c r="I608" s="2">
        <v>5.52</v>
      </c>
      <c r="J608" s="2">
        <v>9.48</v>
      </c>
      <c r="K608" s="2">
        <v>440</v>
      </c>
      <c r="L608" s="2">
        <v>24.87</v>
      </c>
      <c r="M608" s="2">
        <v>43.15</v>
      </c>
      <c r="N608" s="2">
        <v>28.47</v>
      </c>
      <c r="O608" s="2">
        <v>18.29</v>
      </c>
      <c r="P608" s="2">
        <v>51.56</v>
      </c>
      <c r="Q608" s="2">
        <v>34.020000000000003</v>
      </c>
      <c r="R608" s="2">
        <v>21.86</v>
      </c>
      <c r="S608" s="4">
        <f>VLOOKUP([1]Initial_Data8!C608,[1]Ratings_Numbers!$A$1:$B$21,2,FALSE)</f>
        <v>7</v>
      </c>
      <c r="T608" s="4">
        <f t="shared" si="7"/>
        <v>0</v>
      </c>
      <c r="U608" s="3">
        <v>91151.140899999999</v>
      </c>
      <c r="V608" s="3" t="s">
        <v>29</v>
      </c>
      <c r="W608" s="4"/>
      <c r="X608" s="4"/>
      <c r="Y608" s="4"/>
      <c r="Z608" s="4"/>
    </row>
    <row r="609" spans="1:26" ht="37.5" customHeight="1" thickBot="1" x14ac:dyDescent="0.4">
      <c r="A609" s="5" t="s">
        <v>147</v>
      </c>
      <c r="B609" s="5" t="s">
        <v>80</v>
      </c>
      <c r="C609" s="5" t="s">
        <v>25</v>
      </c>
      <c r="D609" s="2">
        <v>39813</v>
      </c>
      <c r="E609" s="2">
        <v>1.32</v>
      </c>
      <c r="F609" s="2">
        <v>3.08</v>
      </c>
      <c r="G609" s="2">
        <v>2.4700000000000002</v>
      </c>
      <c r="H609" s="2">
        <v>14.66</v>
      </c>
      <c r="I609" s="2">
        <v>5.64</v>
      </c>
      <c r="J609" s="2">
        <v>7.41</v>
      </c>
      <c r="K609" s="2">
        <v>517</v>
      </c>
      <c r="L609" s="2">
        <v>20.61</v>
      </c>
      <c r="M609" s="2">
        <v>59.51</v>
      </c>
      <c r="N609" s="2">
        <v>35.89</v>
      </c>
      <c r="O609" s="2">
        <v>23.21</v>
      </c>
      <c r="P609" s="2">
        <v>65.84</v>
      </c>
      <c r="Q609" s="2">
        <v>39.700000000000003</v>
      </c>
      <c r="R609" s="2">
        <v>25.67</v>
      </c>
      <c r="S609" s="4">
        <f>VLOOKUP([1]Initial_Data8!C609,[1]Ratings_Numbers!$A$1:$B$21,2,FALSE)</f>
        <v>7</v>
      </c>
      <c r="T609" s="4">
        <f t="shared" si="7"/>
        <v>0</v>
      </c>
      <c r="U609" s="3">
        <v>96293.631999999998</v>
      </c>
      <c r="V609" s="3" t="s">
        <v>29</v>
      </c>
      <c r="W609" s="4"/>
      <c r="X609" s="4"/>
      <c r="Y609" s="4"/>
      <c r="Z609" s="4"/>
    </row>
    <row r="610" spans="1:26" ht="37.5" customHeight="1" thickBot="1" x14ac:dyDescent="0.4">
      <c r="A610" s="5" t="s">
        <v>147</v>
      </c>
      <c r="B610" s="5" t="s">
        <v>81</v>
      </c>
      <c r="C610" s="5" t="s">
        <v>25</v>
      </c>
      <c r="D610" s="2">
        <v>39903</v>
      </c>
      <c r="E610" s="2">
        <v>2.0099999999999998</v>
      </c>
      <c r="F610" s="2">
        <v>4.01</v>
      </c>
      <c r="G610" s="2">
        <v>3.76</v>
      </c>
      <c r="H610" s="2">
        <v>9.43</v>
      </c>
      <c r="I610" s="2">
        <v>3.59</v>
      </c>
      <c r="J610" s="2">
        <v>5.07</v>
      </c>
      <c r="K610" s="2">
        <v>925</v>
      </c>
      <c r="L610" s="2">
        <v>18.45</v>
      </c>
      <c r="M610" s="2">
        <v>69.11</v>
      </c>
      <c r="N610" s="2">
        <v>37.19</v>
      </c>
      <c r="O610" s="2">
        <v>24.54</v>
      </c>
      <c r="P610" s="2">
        <v>85.82</v>
      </c>
      <c r="Q610" s="2">
        <v>46.19</v>
      </c>
      <c r="R610" s="2">
        <v>30.48</v>
      </c>
      <c r="S610" s="4">
        <f>VLOOKUP([1]Initial_Data8!C610,[1]Ratings_Numbers!$A$1:$B$21,2,FALSE)</f>
        <v>7</v>
      </c>
      <c r="T610" s="4">
        <f t="shared" si="7"/>
        <v>0</v>
      </c>
      <c r="U610" s="3">
        <v>85785.332399999999</v>
      </c>
      <c r="V610" s="3" t="s">
        <v>29</v>
      </c>
      <c r="W610" s="4"/>
      <c r="X610" s="4"/>
      <c r="Y610" s="4"/>
      <c r="Z610" s="4"/>
    </row>
    <row r="611" spans="1:26" ht="37.5" customHeight="1" thickBot="1" x14ac:dyDescent="0.4">
      <c r="A611" s="5" t="s">
        <v>147</v>
      </c>
      <c r="B611" s="5" t="s">
        <v>82</v>
      </c>
      <c r="C611" s="5" t="s">
        <v>25</v>
      </c>
      <c r="D611" s="2">
        <v>39994</v>
      </c>
      <c r="E611" s="2">
        <v>1.95</v>
      </c>
      <c r="F611" s="2">
        <v>3.79</v>
      </c>
      <c r="G611" s="2">
        <v>3.72</v>
      </c>
      <c r="H611" s="2">
        <v>10.81</v>
      </c>
      <c r="I611" s="2">
        <v>4.05</v>
      </c>
      <c r="J611" s="2">
        <v>5.61</v>
      </c>
      <c r="K611" s="2">
        <v>787</v>
      </c>
      <c r="L611" s="2">
        <v>18.97</v>
      </c>
      <c r="M611" s="2">
        <v>71.8</v>
      </c>
      <c r="N611" s="2">
        <v>40.26</v>
      </c>
      <c r="O611" s="2">
        <v>26.43</v>
      </c>
      <c r="P611" s="2">
        <v>78.37</v>
      </c>
      <c r="Q611" s="2">
        <v>43.94</v>
      </c>
      <c r="R611" s="2">
        <v>28.85</v>
      </c>
      <c r="S611" s="4">
        <f>VLOOKUP([1]Initial_Data8!C611,[1]Ratings_Numbers!$A$1:$B$21,2,FALSE)</f>
        <v>7</v>
      </c>
      <c r="T611" s="4">
        <f t="shared" si="7"/>
        <v>0</v>
      </c>
      <c r="U611" s="3">
        <v>87292.051500000001</v>
      </c>
      <c r="V611" s="3" t="s">
        <v>29</v>
      </c>
      <c r="W611" s="4"/>
      <c r="X611" s="4"/>
      <c r="Y611" s="4"/>
      <c r="Z611" s="4"/>
    </row>
    <row r="612" spans="1:26" ht="37.5" customHeight="1" thickBot="1" x14ac:dyDescent="0.4">
      <c r="A612" s="5" t="s">
        <v>147</v>
      </c>
      <c r="B612" s="5" t="s">
        <v>83</v>
      </c>
      <c r="C612" s="5" t="s">
        <v>25</v>
      </c>
      <c r="D612" s="2">
        <v>40086</v>
      </c>
      <c r="E612" s="2">
        <v>1.85</v>
      </c>
      <c r="F612" s="2">
        <v>3.71</v>
      </c>
      <c r="G612" s="2">
        <v>3.61</v>
      </c>
      <c r="H612" s="2">
        <v>11.59</v>
      </c>
      <c r="I612" s="2">
        <v>4.07</v>
      </c>
      <c r="J612" s="2">
        <v>5.66</v>
      </c>
      <c r="K612" s="2">
        <v>704</v>
      </c>
      <c r="L612" s="2">
        <v>19.07</v>
      </c>
      <c r="M612" s="2">
        <v>67.83</v>
      </c>
      <c r="N612" s="2">
        <v>38.92</v>
      </c>
      <c r="O612" s="2">
        <v>25.34</v>
      </c>
      <c r="P612" s="2">
        <v>74.27</v>
      </c>
      <c r="Q612" s="2">
        <v>42.62</v>
      </c>
      <c r="R612" s="2">
        <v>27.75</v>
      </c>
      <c r="S612" s="4">
        <f>VLOOKUP([1]Initial_Data8!C612,[1]Ratings_Numbers!$A$1:$B$21,2,FALSE)</f>
        <v>7</v>
      </c>
      <c r="T612" s="4">
        <f t="shared" si="7"/>
        <v>0</v>
      </c>
      <c r="U612" s="3">
        <v>85986.417600000001</v>
      </c>
      <c r="V612" s="3" t="s">
        <v>29</v>
      </c>
      <c r="W612" s="4"/>
      <c r="X612" s="4"/>
      <c r="Y612" s="4"/>
      <c r="Z612" s="4"/>
    </row>
    <row r="613" spans="1:26" ht="37.5" customHeight="1" thickBot="1" x14ac:dyDescent="0.4">
      <c r="A613" s="5" t="s">
        <v>147</v>
      </c>
      <c r="B613" s="5" t="s">
        <v>84</v>
      </c>
      <c r="C613" s="5" t="s">
        <v>25</v>
      </c>
      <c r="D613" s="2">
        <v>40178</v>
      </c>
      <c r="E613" s="2">
        <v>1.83</v>
      </c>
      <c r="F613" s="2">
        <v>3.88</v>
      </c>
      <c r="G613" s="2">
        <v>3.72</v>
      </c>
      <c r="H613" s="2">
        <v>10.49</v>
      </c>
      <c r="I613" s="2">
        <v>4.04</v>
      </c>
      <c r="J613" s="2">
        <v>4.3</v>
      </c>
      <c r="K613" s="2">
        <v>686</v>
      </c>
      <c r="L613" s="2">
        <v>18.239999999999998</v>
      </c>
      <c r="M613" s="2">
        <v>65.430000000000007</v>
      </c>
      <c r="N613" s="2">
        <v>37.6</v>
      </c>
      <c r="O613" s="2">
        <v>24.26</v>
      </c>
      <c r="P613" s="2">
        <v>73.989999999999995</v>
      </c>
      <c r="Q613" s="2">
        <v>42.52</v>
      </c>
      <c r="R613" s="2">
        <v>27.44</v>
      </c>
      <c r="S613" s="4">
        <f>VLOOKUP([1]Initial_Data8!C613,[1]Ratings_Numbers!$A$1:$B$21,2,FALSE)</f>
        <v>7</v>
      </c>
      <c r="T613" s="4">
        <f t="shared" si="7"/>
        <v>0</v>
      </c>
      <c r="U613" s="3">
        <v>93945.684800000003</v>
      </c>
      <c r="V613" s="3" t="s">
        <v>29</v>
      </c>
      <c r="W613" s="4"/>
      <c r="X613" s="4"/>
      <c r="Y613" s="4"/>
      <c r="Z613" s="4"/>
    </row>
    <row r="614" spans="1:26" ht="37.5" customHeight="1" thickBot="1" x14ac:dyDescent="0.4">
      <c r="A614" s="5" t="s">
        <v>147</v>
      </c>
      <c r="B614" s="5" t="s">
        <v>85</v>
      </c>
      <c r="C614" s="5" t="s">
        <v>25</v>
      </c>
      <c r="D614" s="2">
        <v>40268</v>
      </c>
      <c r="E614" s="2">
        <v>1.79</v>
      </c>
      <c r="F614" s="2">
        <v>3.9</v>
      </c>
      <c r="G614" s="2">
        <v>3.67</v>
      </c>
      <c r="H614" s="2">
        <v>12.59</v>
      </c>
      <c r="I614" s="2">
        <v>5.67</v>
      </c>
      <c r="J614" s="2">
        <v>6.53</v>
      </c>
      <c r="K614" s="2">
        <v>680</v>
      </c>
      <c r="L614" s="2">
        <v>17.8</v>
      </c>
      <c r="M614" s="2">
        <v>64.290000000000006</v>
      </c>
      <c r="N614" s="2">
        <v>37.22</v>
      </c>
      <c r="O614" s="2">
        <v>23.94</v>
      </c>
      <c r="P614" s="2">
        <v>72.709999999999994</v>
      </c>
      <c r="Q614" s="2">
        <v>42.1</v>
      </c>
      <c r="R614" s="2">
        <v>27.07</v>
      </c>
      <c r="S614" s="4">
        <f>VLOOKUP([1]Initial_Data8!C614,[1]Ratings_Numbers!$A$1:$B$21,2,FALSE)</f>
        <v>7</v>
      </c>
      <c r="T614" s="4">
        <f t="shared" si="7"/>
        <v>0</v>
      </c>
      <c r="U614" s="3">
        <v>87685.2402</v>
      </c>
      <c r="V614" s="3" t="s">
        <v>29</v>
      </c>
      <c r="W614" s="4"/>
      <c r="X614" s="4"/>
      <c r="Y614" s="4"/>
      <c r="Z614" s="4"/>
    </row>
    <row r="615" spans="1:26" ht="37.5" customHeight="1" thickBot="1" x14ac:dyDescent="0.4">
      <c r="A615" s="5" t="s">
        <v>147</v>
      </c>
      <c r="B615" s="5" t="s">
        <v>109</v>
      </c>
      <c r="C615" s="5" t="s">
        <v>25</v>
      </c>
      <c r="D615" s="2">
        <v>40359</v>
      </c>
      <c r="E615" s="2">
        <v>1.83</v>
      </c>
      <c r="F615" s="2">
        <v>4.87</v>
      </c>
      <c r="G615" s="2">
        <v>4.43</v>
      </c>
      <c r="H615" s="2">
        <v>6.76</v>
      </c>
      <c r="I615" s="2">
        <v>0.43</v>
      </c>
      <c r="J615" s="2">
        <v>0.6</v>
      </c>
      <c r="K615" s="2">
        <v>679</v>
      </c>
      <c r="L615" s="2">
        <v>17.350000000000001</v>
      </c>
      <c r="M615" s="2">
        <v>58.71</v>
      </c>
      <c r="N615" s="2">
        <v>34.94</v>
      </c>
      <c r="O615" s="2">
        <v>21.92</v>
      </c>
      <c r="P615" s="2">
        <v>68.03</v>
      </c>
      <c r="Q615" s="2">
        <v>40.49</v>
      </c>
      <c r="R615" s="2">
        <v>25.4</v>
      </c>
      <c r="S615" s="4">
        <f>VLOOKUP([1]Initial_Data8!C615,[1]Ratings_Numbers!$A$1:$B$21,2,FALSE)</f>
        <v>7</v>
      </c>
      <c r="T615" s="4">
        <f t="shared" si="7"/>
        <v>0</v>
      </c>
      <c r="U615" s="3">
        <v>79205.302100000001</v>
      </c>
      <c r="V615" s="3" t="s">
        <v>29</v>
      </c>
      <c r="W615" s="4"/>
      <c r="X615" s="4"/>
      <c r="Y615" s="4"/>
      <c r="Z615" s="4"/>
    </row>
    <row r="616" spans="1:26" ht="37.5" customHeight="1" thickBot="1" x14ac:dyDescent="0.4">
      <c r="A616" s="5" t="s">
        <v>147</v>
      </c>
      <c r="B616" s="5" t="s">
        <v>110</v>
      </c>
      <c r="C616" s="5" t="s">
        <v>25</v>
      </c>
      <c r="D616" s="2">
        <v>40451</v>
      </c>
      <c r="E616" s="2">
        <v>1.7</v>
      </c>
      <c r="F616" s="2">
        <v>4.75</v>
      </c>
      <c r="G616" s="2">
        <v>4.22</v>
      </c>
      <c r="H616" s="2">
        <v>12.41</v>
      </c>
      <c r="I616" s="2">
        <v>3.06</v>
      </c>
      <c r="J616" s="2">
        <v>5.67</v>
      </c>
      <c r="K616" s="2">
        <v>597</v>
      </c>
      <c r="L616" s="2">
        <v>17.170000000000002</v>
      </c>
      <c r="M616" s="2">
        <v>55.97</v>
      </c>
      <c r="N616" s="2">
        <v>34.369999999999997</v>
      </c>
      <c r="O616" s="2">
        <v>21.44</v>
      </c>
      <c r="P616" s="2">
        <v>62.83</v>
      </c>
      <c r="Q616" s="2">
        <v>38.590000000000003</v>
      </c>
      <c r="R616" s="2">
        <v>24.07</v>
      </c>
      <c r="S616" s="4">
        <f>VLOOKUP([1]Initial_Data8!C616,[1]Ratings_Numbers!$A$1:$B$21,2,FALSE)</f>
        <v>7</v>
      </c>
      <c r="T616" s="4">
        <f t="shared" si="7"/>
        <v>0</v>
      </c>
      <c r="U616" s="3">
        <v>92124.8459</v>
      </c>
      <c r="V616" s="3" t="s">
        <v>29</v>
      </c>
      <c r="W616" s="4"/>
      <c r="X616" s="4"/>
      <c r="Y616" s="4"/>
      <c r="Z616" s="4"/>
    </row>
    <row r="617" spans="1:26" ht="37.5" customHeight="1" thickBot="1" x14ac:dyDescent="0.4">
      <c r="A617" s="5" t="s">
        <v>147</v>
      </c>
      <c r="B617" s="5" t="s">
        <v>111</v>
      </c>
      <c r="C617" s="5" t="s">
        <v>25</v>
      </c>
      <c r="D617" s="2">
        <v>40543</v>
      </c>
      <c r="E617" s="2">
        <v>1.47</v>
      </c>
      <c r="F617" s="2">
        <v>3.61</v>
      </c>
      <c r="G617" s="2">
        <v>3.12</v>
      </c>
      <c r="H617" s="2">
        <v>18.510000000000002</v>
      </c>
      <c r="I617" s="2">
        <v>6.9</v>
      </c>
      <c r="J617" s="2">
        <v>11.31</v>
      </c>
      <c r="K617" s="2">
        <v>567</v>
      </c>
      <c r="L617" s="2">
        <v>17.53</v>
      </c>
      <c r="M617" s="2">
        <v>52.07</v>
      </c>
      <c r="N617" s="2">
        <v>32.369999999999997</v>
      </c>
      <c r="O617" s="2">
        <v>20.57</v>
      </c>
      <c r="P617" s="2">
        <v>60.83</v>
      </c>
      <c r="Q617" s="2">
        <v>37.82</v>
      </c>
      <c r="R617" s="2">
        <v>24.03</v>
      </c>
      <c r="S617" s="4">
        <f>VLOOKUP([1]Initial_Data8!C617,[1]Ratings_Numbers!$A$1:$B$21,2,FALSE)</f>
        <v>7</v>
      </c>
      <c r="T617" s="4">
        <f t="shared" si="7"/>
        <v>0</v>
      </c>
      <c r="U617" s="3">
        <v>101150.8872</v>
      </c>
      <c r="V617" s="3" t="s">
        <v>29</v>
      </c>
      <c r="W617" s="4"/>
      <c r="X617" s="4"/>
      <c r="Y617" s="4"/>
      <c r="Z617" s="4"/>
    </row>
    <row r="618" spans="1:26" ht="37.5" customHeight="1" thickBot="1" x14ac:dyDescent="0.4">
      <c r="A618" s="5" t="s">
        <v>147</v>
      </c>
      <c r="B618" s="5" t="s">
        <v>112</v>
      </c>
      <c r="C618" s="5" t="s">
        <v>25</v>
      </c>
      <c r="D618" s="2">
        <v>40633</v>
      </c>
      <c r="E618" s="2">
        <v>1.5</v>
      </c>
      <c r="F618" s="2">
        <v>4.18</v>
      </c>
      <c r="G618" s="2">
        <v>3.17</v>
      </c>
      <c r="H618" s="2">
        <v>11.96</v>
      </c>
      <c r="I618" s="2">
        <v>5</v>
      </c>
      <c r="J618" s="2">
        <v>6.28</v>
      </c>
      <c r="K618" s="2">
        <v>709</v>
      </c>
      <c r="L618" s="2">
        <v>17.09</v>
      </c>
      <c r="M618" s="2">
        <v>55.56</v>
      </c>
      <c r="N618" s="2">
        <v>32.9</v>
      </c>
      <c r="O618" s="2">
        <v>21.65</v>
      </c>
      <c r="P618" s="2">
        <v>68.87</v>
      </c>
      <c r="Q618" s="2">
        <v>40.78</v>
      </c>
      <c r="R618" s="2">
        <v>26.83</v>
      </c>
      <c r="S618" s="4">
        <f>VLOOKUP([1]Initial_Data8!C618,[1]Ratings_Numbers!$A$1:$B$21,2,FALSE)</f>
        <v>7</v>
      </c>
      <c r="T618" s="4">
        <f t="shared" si="7"/>
        <v>0</v>
      </c>
      <c r="U618" s="3">
        <v>109032.67479999999</v>
      </c>
      <c r="V618" s="3" t="s">
        <v>29</v>
      </c>
      <c r="W618" s="4"/>
      <c r="X618" s="4"/>
      <c r="Y618" s="4"/>
      <c r="Z618" s="4"/>
    </row>
    <row r="619" spans="1:26" ht="37.5" customHeight="1" thickBot="1" x14ac:dyDescent="0.4">
      <c r="A619" s="5" t="s">
        <v>147</v>
      </c>
      <c r="B619" s="5" t="s">
        <v>86</v>
      </c>
      <c r="C619" s="5" t="s">
        <v>25</v>
      </c>
      <c r="D619" s="2">
        <v>40724</v>
      </c>
      <c r="E619" s="2">
        <v>1.33</v>
      </c>
      <c r="F619" s="2">
        <v>2.82</v>
      </c>
      <c r="G619" s="2">
        <v>2.46</v>
      </c>
      <c r="H619" s="2">
        <v>12.56</v>
      </c>
      <c r="I619" s="2">
        <v>5.33</v>
      </c>
      <c r="J619" s="2">
        <v>6.82</v>
      </c>
      <c r="K619" s="2">
        <v>717</v>
      </c>
      <c r="L619" s="2">
        <v>17.59</v>
      </c>
      <c r="M619" s="2">
        <v>52.83</v>
      </c>
      <c r="N619" s="2">
        <v>33.119999999999997</v>
      </c>
      <c r="O619" s="2">
        <v>21.42</v>
      </c>
      <c r="P619" s="2">
        <v>59.51</v>
      </c>
      <c r="Q619" s="2">
        <v>37.31</v>
      </c>
      <c r="R619" s="2">
        <v>24.13</v>
      </c>
      <c r="S619" s="4">
        <f>VLOOKUP([1]Initial_Data8!C619,[1]Ratings_Numbers!$A$1:$B$21,2,FALSE)</f>
        <v>7</v>
      </c>
      <c r="T619" s="4">
        <f t="shared" si="7"/>
        <v>0</v>
      </c>
      <c r="U619" s="3">
        <v>105382.5258</v>
      </c>
      <c r="V619" s="3" t="s">
        <v>29</v>
      </c>
      <c r="W619" s="4"/>
      <c r="X619" s="4"/>
      <c r="Y619" s="4"/>
      <c r="Z619" s="4"/>
    </row>
    <row r="620" spans="1:26" ht="37.5" customHeight="1" thickBot="1" x14ac:dyDescent="0.4">
      <c r="A620" s="5" t="s">
        <v>147</v>
      </c>
      <c r="B620" s="5" t="s">
        <v>87</v>
      </c>
      <c r="C620" s="5" t="s">
        <v>25</v>
      </c>
      <c r="D620" s="2">
        <v>40816</v>
      </c>
      <c r="E620" s="2">
        <v>1.2</v>
      </c>
      <c r="F620" s="2">
        <v>2.69</v>
      </c>
      <c r="G620" s="2">
        <v>2.16</v>
      </c>
      <c r="H620" s="2">
        <v>12.64</v>
      </c>
      <c r="I620" s="2">
        <v>5.66</v>
      </c>
      <c r="J620" s="2">
        <v>6.66</v>
      </c>
      <c r="K620" s="2">
        <v>698</v>
      </c>
      <c r="L620" s="2">
        <v>17.13</v>
      </c>
      <c r="M620" s="2">
        <v>52.89</v>
      </c>
      <c r="N620" s="2">
        <v>32.5</v>
      </c>
      <c r="O620" s="2">
        <v>20.3</v>
      </c>
      <c r="P620" s="2">
        <v>62.75</v>
      </c>
      <c r="Q620" s="2">
        <v>38.56</v>
      </c>
      <c r="R620" s="2">
        <v>24.08</v>
      </c>
      <c r="S620" s="4">
        <f>VLOOKUP([1]Initial_Data8!C620,[1]Ratings_Numbers!$A$1:$B$21,2,FALSE)</f>
        <v>7</v>
      </c>
      <c r="T620" s="4">
        <f t="shared" si="7"/>
        <v>0</v>
      </c>
      <c r="U620" s="3">
        <v>104184.1361</v>
      </c>
      <c r="V620" s="3" t="s">
        <v>29</v>
      </c>
      <c r="W620" s="4"/>
      <c r="X620" s="4"/>
      <c r="Y620" s="4"/>
      <c r="Z620" s="4"/>
    </row>
    <row r="621" spans="1:26" ht="37.5" customHeight="1" thickBot="1" x14ac:dyDescent="0.4">
      <c r="A621" s="5" t="s">
        <v>147</v>
      </c>
      <c r="B621" s="5" t="s">
        <v>88</v>
      </c>
      <c r="C621" s="5" t="s">
        <v>25</v>
      </c>
      <c r="D621" s="2">
        <v>40908</v>
      </c>
      <c r="E621" s="2">
        <v>1.4</v>
      </c>
      <c r="F621" s="2">
        <v>4.29</v>
      </c>
      <c r="G621" s="2">
        <v>3.2</v>
      </c>
      <c r="H621" s="2">
        <v>4.3600000000000003</v>
      </c>
      <c r="I621" s="2">
        <v>-0.7</v>
      </c>
      <c r="J621" s="2">
        <v>-1.58</v>
      </c>
      <c r="K621" s="2">
        <v>703</v>
      </c>
      <c r="L621" s="2">
        <v>15.61</v>
      </c>
      <c r="M621" s="2">
        <v>58.55</v>
      </c>
      <c r="N621" s="2">
        <v>35.64</v>
      </c>
      <c r="O621" s="2">
        <v>21.83</v>
      </c>
      <c r="P621" s="2">
        <v>64.28</v>
      </c>
      <c r="Q621" s="2">
        <v>39.130000000000003</v>
      </c>
      <c r="R621" s="2">
        <v>23.96</v>
      </c>
      <c r="S621" s="4">
        <f>VLOOKUP([1]Initial_Data8!C621,[1]Ratings_Numbers!$A$1:$B$21,2,FALSE)</f>
        <v>7</v>
      </c>
      <c r="T621" s="4">
        <f t="shared" si="7"/>
        <v>0</v>
      </c>
      <c r="U621" s="3">
        <v>113761.2292</v>
      </c>
      <c r="V621" s="3" t="s">
        <v>29</v>
      </c>
      <c r="W621" s="4"/>
      <c r="X621" s="4"/>
      <c r="Y621" s="4"/>
      <c r="Z621" s="4"/>
    </row>
    <row r="622" spans="1:26" ht="37.5" customHeight="1" thickBot="1" x14ac:dyDescent="0.4">
      <c r="A622" s="5" t="s">
        <v>147</v>
      </c>
      <c r="B622" s="5" t="s">
        <v>89</v>
      </c>
      <c r="C622" s="5" t="s">
        <v>25</v>
      </c>
      <c r="D622" s="2">
        <v>40999</v>
      </c>
      <c r="E622" s="2">
        <v>1.5</v>
      </c>
      <c r="F622" s="2">
        <v>3.79</v>
      </c>
      <c r="G622" s="2">
        <v>3.31</v>
      </c>
      <c r="H622" s="2">
        <v>13.46</v>
      </c>
      <c r="I622" s="2">
        <v>7.51</v>
      </c>
      <c r="J622" s="2">
        <v>7.58</v>
      </c>
      <c r="K622" s="2">
        <v>685</v>
      </c>
      <c r="L622" s="2">
        <v>16.45</v>
      </c>
      <c r="M622" s="2">
        <v>54.82</v>
      </c>
      <c r="N622" s="2">
        <v>34.619999999999997</v>
      </c>
      <c r="O622" s="2">
        <v>21.75</v>
      </c>
      <c r="P622" s="2">
        <v>58.35</v>
      </c>
      <c r="Q622" s="2">
        <v>36.85</v>
      </c>
      <c r="R622" s="2">
        <v>23.15</v>
      </c>
      <c r="S622" s="4">
        <f>VLOOKUP([1]Initial_Data8!C622,[1]Ratings_Numbers!$A$1:$B$21,2,FALSE)</f>
        <v>7</v>
      </c>
      <c r="T622" s="4">
        <f t="shared" si="7"/>
        <v>0</v>
      </c>
      <c r="U622" s="3">
        <v>108612.6765</v>
      </c>
      <c r="V622" s="3" t="s">
        <v>29</v>
      </c>
      <c r="W622" s="4"/>
      <c r="X622" s="4"/>
      <c r="Y622" s="4"/>
      <c r="Z622" s="4"/>
    </row>
    <row r="623" spans="1:26" ht="37.5" customHeight="1" thickBot="1" x14ac:dyDescent="0.4">
      <c r="A623" s="5" t="s">
        <v>147</v>
      </c>
      <c r="B623" s="5" t="s">
        <v>90</v>
      </c>
      <c r="C623" s="5" t="s">
        <v>25</v>
      </c>
      <c r="D623" s="2">
        <v>41090</v>
      </c>
      <c r="E623" s="2">
        <v>1.35</v>
      </c>
      <c r="F623" s="2">
        <v>3.64</v>
      </c>
      <c r="G623" s="2">
        <v>2.89</v>
      </c>
      <c r="H623" s="2">
        <v>14.4</v>
      </c>
      <c r="I623" s="2">
        <v>7.95</v>
      </c>
      <c r="J623" s="2">
        <v>8.32</v>
      </c>
      <c r="K623" s="2">
        <v>679</v>
      </c>
      <c r="L623" s="2">
        <v>16.43</v>
      </c>
      <c r="M623" s="2">
        <v>51.4</v>
      </c>
      <c r="N623" s="2">
        <v>32.54</v>
      </c>
      <c r="O623" s="2">
        <v>20.56</v>
      </c>
      <c r="P623" s="2">
        <v>57.94</v>
      </c>
      <c r="Q623" s="2">
        <v>36.68</v>
      </c>
      <c r="R623" s="2">
        <v>23.17</v>
      </c>
      <c r="S623" s="4">
        <f>VLOOKUP([1]Initial_Data8!C623,[1]Ratings_Numbers!$A$1:$B$21,2,FALSE)</f>
        <v>7</v>
      </c>
      <c r="T623" s="4">
        <f t="shared" si="7"/>
        <v>0</v>
      </c>
      <c r="U623" s="3">
        <v>126604.0883</v>
      </c>
      <c r="V623" s="3" t="s">
        <v>29</v>
      </c>
      <c r="W623" s="4"/>
      <c r="X623" s="4"/>
      <c r="Y623" s="4"/>
      <c r="Z623" s="4"/>
    </row>
    <row r="624" spans="1:26" ht="37.5" customHeight="1" thickBot="1" x14ac:dyDescent="0.4">
      <c r="A624" s="5" t="s">
        <v>147</v>
      </c>
      <c r="B624" s="5" t="s">
        <v>91</v>
      </c>
      <c r="C624" s="5" t="s">
        <v>25</v>
      </c>
      <c r="D624" s="2">
        <v>41182</v>
      </c>
      <c r="E624" s="2">
        <v>1.34</v>
      </c>
      <c r="F624" s="2">
        <v>3.47</v>
      </c>
      <c r="G624" s="2">
        <v>2.79</v>
      </c>
      <c r="H624" s="2">
        <v>15.27</v>
      </c>
      <c r="I624" s="2">
        <v>6.85</v>
      </c>
      <c r="J624" s="2">
        <v>8.68</v>
      </c>
      <c r="K624" s="2">
        <v>632</v>
      </c>
      <c r="L624" s="2">
        <v>16.29</v>
      </c>
      <c r="M624" s="2">
        <v>50.17</v>
      </c>
      <c r="N624" s="2">
        <v>31.95</v>
      </c>
      <c r="O624" s="2">
        <v>20.11</v>
      </c>
      <c r="P624" s="2">
        <v>57</v>
      </c>
      <c r="Q624" s="2">
        <v>36.31</v>
      </c>
      <c r="R624" s="2">
        <v>22.85</v>
      </c>
      <c r="S624" s="4">
        <f>VLOOKUP([1]Initial_Data8!C624,[1]Ratings_Numbers!$A$1:$B$21,2,FALSE)</f>
        <v>7</v>
      </c>
      <c r="T624" s="4">
        <f t="shared" si="7"/>
        <v>0</v>
      </c>
      <c r="U624" s="3">
        <v>130053.12270000001</v>
      </c>
      <c r="V624" s="3" t="s">
        <v>29</v>
      </c>
      <c r="W624" s="4"/>
      <c r="X624" s="4"/>
      <c r="Y624" s="4"/>
      <c r="Z624" s="4"/>
    </row>
    <row r="625" spans="1:26" ht="37.5" customHeight="1" thickBot="1" x14ac:dyDescent="0.4">
      <c r="A625" s="5" t="s">
        <v>147</v>
      </c>
      <c r="B625" s="5" t="s">
        <v>113</v>
      </c>
      <c r="C625" s="5" t="s">
        <v>25</v>
      </c>
      <c r="D625" s="2">
        <v>41274</v>
      </c>
      <c r="E625" s="2">
        <v>1.64</v>
      </c>
      <c r="F625" s="2">
        <v>3.96</v>
      </c>
      <c r="G625" s="2">
        <v>3.68</v>
      </c>
      <c r="H625" s="2">
        <v>1.68</v>
      </c>
      <c r="I625" s="2">
        <v>-4.2699999999999996</v>
      </c>
      <c r="J625" s="2">
        <v>-5.51</v>
      </c>
      <c r="K625" s="2">
        <v>575</v>
      </c>
      <c r="L625" s="2">
        <v>14.72</v>
      </c>
      <c r="M625" s="2">
        <v>55.67</v>
      </c>
      <c r="N625" s="2">
        <v>34.61</v>
      </c>
      <c r="O625" s="2">
        <v>21.14</v>
      </c>
      <c r="P625" s="2">
        <v>60.85</v>
      </c>
      <c r="Q625" s="2">
        <v>37.83</v>
      </c>
      <c r="R625" s="2">
        <v>23.11</v>
      </c>
      <c r="S625" s="4">
        <f>VLOOKUP([1]Initial_Data8!C625,[1]Ratings_Numbers!$A$1:$B$21,2,FALSE)</f>
        <v>7</v>
      </c>
      <c r="T625" s="4">
        <f t="shared" si="7"/>
        <v>0</v>
      </c>
      <c r="U625" s="3">
        <v>123690.2858</v>
      </c>
      <c r="V625" s="3" t="s">
        <v>29</v>
      </c>
      <c r="W625" s="4"/>
      <c r="X625" s="4"/>
      <c r="Y625" s="4"/>
      <c r="Z625" s="4"/>
    </row>
    <row r="626" spans="1:26" ht="37.5" customHeight="1" thickBot="1" x14ac:dyDescent="0.4">
      <c r="A626" s="5" t="s">
        <v>147</v>
      </c>
      <c r="B626" s="5" t="s">
        <v>114</v>
      </c>
      <c r="C626" s="5" t="s">
        <v>25</v>
      </c>
      <c r="D626" s="2">
        <v>41364</v>
      </c>
      <c r="E626" s="2">
        <v>1.52</v>
      </c>
      <c r="F626" s="2">
        <v>3.73</v>
      </c>
      <c r="G626" s="2">
        <v>3.29</v>
      </c>
      <c r="H626" s="2">
        <v>19.260000000000002</v>
      </c>
      <c r="I626" s="2">
        <v>9.44</v>
      </c>
      <c r="J626" s="2">
        <v>11.59</v>
      </c>
      <c r="K626" s="2">
        <v>537</v>
      </c>
      <c r="L626" s="2">
        <v>14.73</v>
      </c>
      <c r="M626" s="2">
        <v>47.94</v>
      </c>
      <c r="N626" s="2">
        <v>29.89</v>
      </c>
      <c r="O626" s="2">
        <v>18.57</v>
      </c>
      <c r="P626" s="2">
        <v>60.37</v>
      </c>
      <c r="Q626" s="2">
        <v>37.65</v>
      </c>
      <c r="R626" s="2">
        <v>23.38</v>
      </c>
      <c r="S626" s="4">
        <f>VLOOKUP([1]Initial_Data8!C626,[1]Ratings_Numbers!$A$1:$B$21,2,FALSE)</f>
        <v>7</v>
      </c>
      <c r="T626" s="4">
        <f t="shared" si="7"/>
        <v>0</v>
      </c>
      <c r="U626" s="3">
        <v>140623.9209</v>
      </c>
      <c r="V626" s="3" t="s">
        <v>29</v>
      </c>
      <c r="W626" s="4"/>
      <c r="X626" s="4"/>
      <c r="Y626" s="4"/>
      <c r="Z626" s="4"/>
    </row>
    <row r="627" spans="1:26" ht="37.5" customHeight="1" thickBot="1" x14ac:dyDescent="0.4">
      <c r="A627" s="5" t="s">
        <v>147</v>
      </c>
      <c r="B627" s="5" t="s">
        <v>115</v>
      </c>
      <c r="C627" s="5" t="s">
        <v>25</v>
      </c>
      <c r="D627" s="2">
        <v>41455</v>
      </c>
      <c r="E627" s="2">
        <v>1.5</v>
      </c>
      <c r="F627" s="2">
        <v>3.3</v>
      </c>
      <c r="G627" s="2">
        <v>3.14</v>
      </c>
      <c r="H627" s="2">
        <v>20.83</v>
      </c>
      <c r="I627" s="2">
        <v>9.56</v>
      </c>
      <c r="J627" s="2">
        <v>12.75</v>
      </c>
      <c r="K627" s="2">
        <v>514</v>
      </c>
      <c r="L627" s="2">
        <v>15.25</v>
      </c>
      <c r="M627" s="2">
        <v>47.95</v>
      </c>
      <c r="N627" s="2">
        <v>30.52</v>
      </c>
      <c r="O627" s="2">
        <v>18.71</v>
      </c>
      <c r="P627" s="2">
        <v>57.08</v>
      </c>
      <c r="Q627" s="2">
        <v>36.340000000000003</v>
      </c>
      <c r="R627" s="2">
        <v>22.28</v>
      </c>
      <c r="S627" s="4">
        <f>VLOOKUP([1]Initial_Data8!C627,[1]Ratings_Numbers!$A$1:$B$21,2,FALSE)</f>
        <v>7</v>
      </c>
      <c r="T627" s="4">
        <f t="shared" si="7"/>
        <v>0</v>
      </c>
      <c r="U627" s="3">
        <v>144055.27239999999</v>
      </c>
      <c r="V627" s="3" t="s">
        <v>29</v>
      </c>
      <c r="W627" s="4"/>
      <c r="X627" s="4"/>
      <c r="Y627" s="4"/>
      <c r="Z627" s="4"/>
    </row>
    <row r="628" spans="1:26" ht="37.5" customHeight="1" thickBot="1" x14ac:dyDescent="0.4">
      <c r="A628" s="5" t="s">
        <v>147</v>
      </c>
      <c r="B628" s="5" t="s">
        <v>116</v>
      </c>
      <c r="C628" s="5" t="s">
        <v>33</v>
      </c>
      <c r="D628" s="2">
        <v>41547</v>
      </c>
      <c r="E628" s="2">
        <v>1.26</v>
      </c>
      <c r="F628" s="2">
        <v>5.92</v>
      </c>
      <c r="G628" s="2">
        <v>2.5</v>
      </c>
      <c r="H628" s="2">
        <v>20.329999999999998</v>
      </c>
      <c r="I628" s="2">
        <v>9.52</v>
      </c>
      <c r="J628" s="2">
        <v>12.84</v>
      </c>
      <c r="K628" s="2">
        <v>555</v>
      </c>
      <c r="L628" s="2">
        <v>12.64</v>
      </c>
      <c r="M628" s="2">
        <v>100.75</v>
      </c>
      <c r="N628" s="2">
        <v>48.01</v>
      </c>
      <c r="O628" s="2">
        <v>32.869999999999997</v>
      </c>
      <c r="P628" s="2">
        <v>109.83</v>
      </c>
      <c r="Q628" s="2">
        <v>52.34</v>
      </c>
      <c r="R628" s="2">
        <v>35.83</v>
      </c>
      <c r="S628" s="4">
        <f>VLOOKUP([1]Initial_Data8!C628,[1]Ratings_Numbers!$A$1:$B$21,2,FALSE)</f>
        <v>8</v>
      </c>
      <c r="T628" s="4">
        <f t="shared" si="7"/>
        <v>1</v>
      </c>
      <c r="U628" s="3">
        <v>133572.21679999999</v>
      </c>
      <c r="V628" s="3" t="s">
        <v>29</v>
      </c>
      <c r="W628" s="4"/>
      <c r="X628" s="4"/>
      <c r="Y628" s="4"/>
      <c r="Z628" s="4"/>
    </row>
    <row r="629" spans="1:26" ht="37.5" customHeight="1" thickBot="1" x14ac:dyDescent="0.4">
      <c r="A629" s="5" t="s">
        <v>147</v>
      </c>
      <c r="B629" s="5" t="s">
        <v>92</v>
      </c>
      <c r="C629" s="5" t="s">
        <v>33</v>
      </c>
      <c r="D629" s="2">
        <v>41639</v>
      </c>
      <c r="E629" s="2">
        <v>0.81</v>
      </c>
      <c r="F629" s="2">
        <v>2.93</v>
      </c>
      <c r="G629" s="2">
        <v>1.23</v>
      </c>
      <c r="H629" s="2">
        <v>15.31</v>
      </c>
      <c r="I629" s="2">
        <v>9.07</v>
      </c>
      <c r="J629" s="2">
        <v>11.37</v>
      </c>
      <c r="K629" s="2">
        <v>1061</v>
      </c>
      <c r="L629" s="2">
        <v>14.17</v>
      </c>
      <c r="M629" s="2">
        <v>93.97</v>
      </c>
      <c r="N629" s="2">
        <v>47.44</v>
      </c>
      <c r="O629" s="2">
        <v>32.71</v>
      </c>
      <c r="P629" s="2">
        <v>98.09</v>
      </c>
      <c r="Q629" s="2">
        <v>49.52</v>
      </c>
      <c r="R629" s="2">
        <v>34.15</v>
      </c>
      <c r="S629" s="4">
        <f>VLOOKUP([1]Initial_Data8!C629,[1]Ratings_Numbers!$A$1:$B$21,2,FALSE)</f>
        <v>8</v>
      </c>
      <c r="T629" s="4">
        <f t="shared" si="7"/>
        <v>0</v>
      </c>
      <c r="U629" s="3">
        <v>140638.68</v>
      </c>
      <c r="V629" s="3" t="s">
        <v>29</v>
      </c>
      <c r="W629" s="4"/>
      <c r="X629" s="4"/>
      <c r="Y629" s="4"/>
      <c r="Z629" s="4"/>
    </row>
    <row r="630" spans="1:26" ht="37.5" customHeight="1" thickBot="1" x14ac:dyDescent="0.4">
      <c r="A630" s="5" t="s">
        <v>147</v>
      </c>
      <c r="B630" s="5" t="s">
        <v>93</v>
      </c>
      <c r="C630" s="5" t="s">
        <v>33</v>
      </c>
      <c r="D630" s="2">
        <v>41729</v>
      </c>
      <c r="E630" s="2">
        <v>2.14</v>
      </c>
      <c r="F630" s="2">
        <v>3.34</v>
      </c>
      <c r="G630" s="2">
        <v>3.23</v>
      </c>
      <c r="H630" s="2">
        <v>9.31</v>
      </c>
      <c r="I630" s="2">
        <v>5.29</v>
      </c>
      <c r="J630" s="2">
        <v>5.9</v>
      </c>
      <c r="K630" s="2">
        <v>1214</v>
      </c>
      <c r="L630" s="2">
        <v>5.74</v>
      </c>
      <c r="M630" s="2">
        <v>776.96</v>
      </c>
      <c r="N630" s="2">
        <v>87.05</v>
      </c>
      <c r="O630" s="2">
        <v>48.57</v>
      </c>
      <c r="P630" s="2">
        <v>792.5</v>
      </c>
      <c r="Q630" s="2">
        <v>88.8</v>
      </c>
      <c r="R630" s="2">
        <v>49.54</v>
      </c>
      <c r="S630" s="4">
        <f>VLOOKUP([1]Initial_Data8!C630,[1]Ratings_Numbers!$A$1:$B$21,2,FALSE)</f>
        <v>8</v>
      </c>
      <c r="T630" s="4">
        <f t="shared" si="7"/>
        <v>0</v>
      </c>
      <c r="U630" s="3">
        <v>196994.45680000001</v>
      </c>
      <c r="V630" s="3" t="s">
        <v>29</v>
      </c>
      <c r="W630" s="4"/>
      <c r="X630" s="4"/>
      <c r="Y630" s="4"/>
      <c r="Z630" s="4"/>
    </row>
    <row r="631" spans="1:26" ht="37.5" customHeight="1" thickBot="1" x14ac:dyDescent="0.4">
      <c r="A631" s="5" t="s">
        <v>147</v>
      </c>
      <c r="B631" s="5" t="s">
        <v>94</v>
      </c>
      <c r="C631" s="5" t="s">
        <v>33</v>
      </c>
      <c r="D631" s="2">
        <v>41820</v>
      </c>
      <c r="E631" s="2">
        <v>2.04</v>
      </c>
      <c r="F631" s="2">
        <v>3.23</v>
      </c>
      <c r="G631" s="2">
        <v>3.04</v>
      </c>
      <c r="H631" s="2">
        <v>10.18</v>
      </c>
      <c r="I631" s="2">
        <v>6.45</v>
      </c>
      <c r="J631" s="2">
        <v>6.6</v>
      </c>
      <c r="K631" s="2">
        <v>1164</v>
      </c>
      <c r="L631" s="2">
        <v>6.64</v>
      </c>
      <c r="M631" s="2">
        <v>672.6</v>
      </c>
      <c r="N631" s="2">
        <v>85.48</v>
      </c>
      <c r="O631" s="2">
        <v>47.99</v>
      </c>
      <c r="P631" s="2">
        <v>686.85</v>
      </c>
      <c r="Q631" s="2">
        <v>87.29</v>
      </c>
      <c r="R631" s="2">
        <v>49</v>
      </c>
      <c r="S631" s="4">
        <f>VLOOKUP([1]Initial_Data8!C631,[1]Ratings_Numbers!$A$1:$B$21,2,FALSE)</f>
        <v>8</v>
      </c>
      <c r="T631" s="4">
        <f t="shared" si="7"/>
        <v>0</v>
      </c>
      <c r="U631" s="3">
        <v>202826.2083</v>
      </c>
      <c r="V631" s="3" t="s">
        <v>29</v>
      </c>
      <c r="W631" s="4"/>
      <c r="X631" s="4"/>
      <c r="Y631" s="4"/>
      <c r="Z631" s="4"/>
    </row>
    <row r="632" spans="1:26" ht="37.5" customHeight="1" thickBot="1" x14ac:dyDescent="0.4">
      <c r="A632" s="5" t="s">
        <v>147</v>
      </c>
      <c r="B632" s="5" t="s">
        <v>95</v>
      </c>
      <c r="C632" s="5" t="s">
        <v>33</v>
      </c>
      <c r="D632" s="2">
        <v>41912</v>
      </c>
      <c r="E632" s="2">
        <v>2.0099999999999998</v>
      </c>
      <c r="F632" s="2">
        <v>3.23</v>
      </c>
      <c r="G632" s="2">
        <v>3</v>
      </c>
      <c r="H632" s="2">
        <v>8.81</v>
      </c>
      <c r="I632" s="2">
        <v>5.2</v>
      </c>
      <c r="J632" s="2">
        <v>5.49</v>
      </c>
      <c r="K632" s="2">
        <v>1255</v>
      </c>
      <c r="L632" s="2">
        <v>7.33</v>
      </c>
      <c r="M632" s="2">
        <v>598.99</v>
      </c>
      <c r="N632" s="2">
        <v>84.61</v>
      </c>
      <c r="O632" s="2">
        <v>47.56</v>
      </c>
      <c r="P632" s="2">
        <v>607.91</v>
      </c>
      <c r="Q632" s="2">
        <v>85.87</v>
      </c>
      <c r="R632" s="2">
        <v>48.27</v>
      </c>
      <c r="S632" s="4">
        <f>VLOOKUP([1]Initial_Data8!C632,[1]Ratings_Numbers!$A$1:$B$21,2,FALSE)</f>
        <v>8</v>
      </c>
      <c r="T632" s="4">
        <f t="shared" si="7"/>
        <v>0</v>
      </c>
      <c r="U632" s="3">
        <v>207444.6881</v>
      </c>
      <c r="V632" s="3" t="s">
        <v>29</v>
      </c>
      <c r="W632" s="4"/>
      <c r="X632" s="4"/>
      <c r="Y632" s="4"/>
      <c r="Z632" s="4"/>
    </row>
    <row r="633" spans="1:26" ht="37.5" customHeight="1" thickBot="1" x14ac:dyDescent="0.4">
      <c r="A633" s="5" t="s">
        <v>147</v>
      </c>
      <c r="B633" s="5" t="s">
        <v>96</v>
      </c>
      <c r="C633" s="5" t="s">
        <v>33</v>
      </c>
      <c r="D633" s="2">
        <v>42004</v>
      </c>
      <c r="E633" s="2">
        <v>2.83</v>
      </c>
      <c r="F633" s="2">
        <v>5.78</v>
      </c>
      <c r="G633" s="2">
        <v>5.21</v>
      </c>
      <c r="H633" s="2">
        <v>1.51</v>
      </c>
      <c r="I633" s="2">
        <v>-1.98</v>
      </c>
      <c r="J633" s="2">
        <v>-1.67</v>
      </c>
      <c r="K633" s="2">
        <v>1282</v>
      </c>
      <c r="L633" s="2">
        <v>5.29</v>
      </c>
      <c r="M633" s="2">
        <v>808.25</v>
      </c>
      <c r="N633" s="2">
        <v>87.07</v>
      </c>
      <c r="O633" s="2">
        <v>47.52</v>
      </c>
      <c r="P633" s="2">
        <v>828.25</v>
      </c>
      <c r="Q633" s="2">
        <v>89.23</v>
      </c>
      <c r="R633" s="2">
        <v>48.69</v>
      </c>
      <c r="S633" s="4">
        <f>VLOOKUP([1]Initial_Data8!C633,[1]Ratings_Numbers!$A$1:$B$21,2,FALSE)</f>
        <v>8</v>
      </c>
      <c r="T633" s="4">
        <f t="shared" si="7"/>
        <v>0</v>
      </c>
      <c r="U633" s="3">
        <v>194369.22709999999</v>
      </c>
      <c r="V633" s="3" t="s">
        <v>29</v>
      </c>
      <c r="W633" s="4"/>
      <c r="X633" s="4"/>
      <c r="Y633" s="4"/>
      <c r="Z633" s="4"/>
    </row>
    <row r="634" spans="1:26" ht="37.5" customHeight="1" thickBot="1" x14ac:dyDescent="0.4">
      <c r="A634" s="5" t="s">
        <v>147</v>
      </c>
      <c r="B634" s="5" t="s">
        <v>97</v>
      </c>
      <c r="C634" s="5" t="s">
        <v>33</v>
      </c>
      <c r="D634" s="2">
        <v>42094</v>
      </c>
      <c r="E634" s="2">
        <v>2.95</v>
      </c>
      <c r="F634" s="2">
        <v>5.56</v>
      </c>
      <c r="G634" s="2">
        <v>5.32</v>
      </c>
      <c r="H634" s="2">
        <v>8.9700000000000006</v>
      </c>
      <c r="I634" s="2">
        <v>5.99</v>
      </c>
      <c r="J634" s="2">
        <v>5.98</v>
      </c>
      <c r="K634" s="2">
        <v>1332</v>
      </c>
      <c r="L634" s="2">
        <v>3.96</v>
      </c>
      <c r="M634" s="2">
        <v>1012.63</v>
      </c>
      <c r="N634" s="2">
        <v>87.76</v>
      </c>
      <c r="O634" s="2">
        <v>46.21</v>
      </c>
      <c r="P634" s="2">
        <v>1053.8900000000001</v>
      </c>
      <c r="Q634" s="2">
        <v>91.33</v>
      </c>
      <c r="R634" s="2">
        <v>48.09</v>
      </c>
      <c r="S634" s="4">
        <f>VLOOKUP([1]Initial_Data8!C634,[1]Ratings_Numbers!$A$1:$B$21,2,FALSE)</f>
        <v>8</v>
      </c>
      <c r="T634" s="4">
        <f t="shared" si="7"/>
        <v>0</v>
      </c>
      <c r="U634" s="3">
        <v>198336.8265</v>
      </c>
      <c r="V634" s="3" t="s">
        <v>29</v>
      </c>
      <c r="W634" s="4"/>
      <c r="X634" s="4"/>
      <c r="Y634" s="4"/>
      <c r="Z634" s="4"/>
    </row>
    <row r="635" spans="1:26" ht="37.5" customHeight="1" thickBot="1" x14ac:dyDescent="0.4">
      <c r="A635" s="5" t="s">
        <v>147</v>
      </c>
      <c r="B635" s="5" t="s">
        <v>98</v>
      </c>
      <c r="C635" s="5" t="s">
        <v>33</v>
      </c>
      <c r="D635" s="2">
        <v>42185</v>
      </c>
      <c r="E635" s="2">
        <v>3</v>
      </c>
      <c r="F635" s="2">
        <v>5.54</v>
      </c>
      <c r="G635" s="2">
        <v>5.37</v>
      </c>
      <c r="H635" s="2">
        <v>9.77</v>
      </c>
      <c r="I635" s="2">
        <v>5.31</v>
      </c>
      <c r="J635" s="2">
        <v>6.47</v>
      </c>
      <c r="K635" s="2">
        <v>1208</v>
      </c>
      <c r="L635" s="2">
        <v>4.74</v>
      </c>
      <c r="M635" s="2">
        <v>850.28</v>
      </c>
      <c r="N635" s="2">
        <v>86.5</v>
      </c>
      <c r="O635" s="2">
        <v>45.47</v>
      </c>
      <c r="P635" s="2">
        <v>882.95</v>
      </c>
      <c r="Q635" s="2">
        <v>89.83</v>
      </c>
      <c r="R635" s="2">
        <v>47.21</v>
      </c>
      <c r="S635" s="4">
        <f>VLOOKUP([1]Initial_Data8!C635,[1]Ratings_Numbers!$A$1:$B$21,2,FALSE)</f>
        <v>8</v>
      </c>
      <c r="T635" s="4">
        <f t="shared" si="7"/>
        <v>0</v>
      </c>
      <c r="U635" s="3">
        <v>189501.8793</v>
      </c>
      <c r="V635" s="3" t="s">
        <v>29</v>
      </c>
      <c r="W635" s="4"/>
      <c r="X635" s="4"/>
      <c r="Y635" s="4"/>
      <c r="Z635" s="4"/>
    </row>
    <row r="636" spans="1:26" ht="37.5" customHeight="1" thickBot="1" x14ac:dyDescent="0.4">
      <c r="A636" s="5" t="s">
        <v>147</v>
      </c>
      <c r="B636" s="5" t="s">
        <v>99</v>
      </c>
      <c r="C636" s="5" t="s">
        <v>33</v>
      </c>
      <c r="D636" s="2">
        <v>42277</v>
      </c>
      <c r="E636" s="2">
        <v>2.91</v>
      </c>
      <c r="F636" s="2">
        <v>5.3</v>
      </c>
      <c r="G636" s="2">
        <v>5.1100000000000003</v>
      </c>
      <c r="H636" s="2">
        <v>9.6</v>
      </c>
      <c r="I636" s="2">
        <v>5.16</v>
      </c>
      <c r="J636" s="2">
        <v>6.27</v>
      </c>
      <c r="K636" s="2">
        <v>1202</v>
      </c>
      <c r="L636" s="2">
        <v>5.43</v>
      </c>
      <c r="M636" s="2">
        <v>722.46</v>
      </c>
      <c r="N636" s="2">
        <v>82.81</v>
      </c>
      <c r="O636" s="2">
        <v>43.4</v>
      </c>
      <c r="P636" s="2">
        <v>772.41</v>
      </c>
      <c r="Q636" s="2">
        <v>88.54</v>
      </c>
      <c r="R636" s="2">
        <v>46.4</v>
      </c>
      <c r="S636" s="4">
        <f>VLOOKUP([1]Initial_Data8!C636,[1]Ratings_Numbers!$A$1:$B$21,2,FALSE)</f>
        <v>8</v>
      </c>
      <c r="T636" s="4">
        <f t="shared" si="7"/>
        <v>0</v>
      </c>
      <c r="U636" s="3">
        <v>177036.67019999999</v>
      </c>
      <c r="V636" s="3" t="s">
        <v>29</v>
      </c>
      <c r="W636" s="4"/>
      <c r="X636" s="4"/>
      <c r="Y636" s="4"/>
      <c r="Z636" s="4"/>
    </row>
    <row r="637" spans="1:26" ht="37.5" customHeight="1" thickBot="1" x14ac:dyDescent="0.4">
      <c r="A637" s="5" t="s">
        <v>147</v>
      </c>
      <c r="B637" s="5" t="s">
        <v>100</v>
      </c>
      <c r="C637" s="5" t="s">
        <v>33</v>
      </c>
      <c r="D637" s="2">
        <v>42369</v>
      </c>
      <c r="E637" s="2">
        <v>2.15</v>
      </c>
      <c r="F637" s="2">
        <v>3.33</v>
      </c>
      <c r="G637" s="2">
        <v>3.19</v>
      </c>
      <c r="H637" s="2">
        <v>11.7</v>
      </c>
      <c r="I637" s="2">
        <v>6.3</v>
      </c>
      <c r="J637" s="2">
        <v>8.27</v>
      </c>
      <c r="K637" s="2">
        <v>1178</v>
      </c>
      <c r="L637" s="2">
        <v>6.72</v>
      </c>
      <c r="M637" s="2">
        <v>581.24</v>
      </c>
      <c r="N637" s="2">
        <v>81</v>
      </c>
      <c r="O637" s="2">
        <v>42.39</v>
      </c>
      <c r="P637" s="2">
        <v>617.61</v>
      </c>
      <c r="Q637" s="2">
        <v>86.06</v>
      </c>
      <c r="R637" s="2">
        <v>45.04</v>
      </c>
      <c r="S637" s="4">
        <f>VLOOKUP([1]Initial_Data8!C637,[1]Ratings_Numbers!$A$1:$B$21,2,FALSE)</f>
        <v>8</v>
      </c>
      <c r="T637" s="4">
        <f t="shared" si="7"/>
        <v>0</v>
      </c>
      <c r="U637" s="3">
        <v>188262.15960000001</v>
      </c>
      <c r="V637" s="3" t="s">
        <v>29</v>
      </c>
      <c r="W637" s="4"/>
      <c r="X637" s="4"/>
      <c r="Y637" s="4"/>
      <c r="Z637" s="4"/>
    </row>
    <row r="638" spans="1:26" ht="37.5" customHeight="1" thickBot="1" x14ac:dyDescent="0.4">
      <c r="A638" s="5" t="s">
        <v>147</v>
      </c>
      <c r="B638" s="5" t="s">
        <v>101</v>
      </c>
      <c r="C638" s="5" t="s">
        <v>33</v>
      </c>
      <c r="D638" s="2">
        <v>42460</v>
      </c>
      <c r="E638" s="2">
        <v>2.12</v>
      </c>
      <c r="F638" s="2">
        <v>3.33</v>
      </c>
      <c r="G638" s="2">
        <v>3.15</v>
      </c>
      <c r="H638" s="2">
        <v>10.07</v>
      </c>
      <c r="I638" s="2">
        <v>6.32</v>
      </c>
      <c r="J638" s="2">
        <v>6.69</v>
      </c>
      <c r="K638" s="2">
        <v>1188</v>
      </c>
      <c r="L638" s="2">
        <v>7.62</v>
      </c>
      <c r="M638" s="2">
        <v>515.41999999999996</v>
      </c>
      <c r="N638" s="2">
        <v>79.709999999999994</v>
      </c>
      <c r="O638" s="2">
        <v>42.36</v>
      </c>
      <c r="P638" s="2">
        <v>546.59</v>
      </c>
      <c r="Q638" s="2">
        <v>84.53</v>
      </c>
      <c r="R638" s="2">
        <v>44.92</v>
      </c>
      <c r="S638" s="4">
        <f>VLOOKUP([1]Initial_Data8!C638,[1]Ratings_Numbers!$A$1:$B$21,2,FALSE)</f>
        <v>8</v>
      </c>
      <c r="T638" s="4">
        <f t="shared" si="7"/>
        <v>0</v>
      </c>
      <c r="U638" s="3">
        <v>220445.658</v>
      </c>
      <c r="V638" s="3" t="s">
        <v>29</v>
      </c>
      <c r="W638" s="4"/>
      <c r="X638" s="4"/>
      <c r="Y638" s="4"/>
      <c r="Z638" s="4"/>
    </row>
    <row r="639" spans="1:26" ht="37.5" customHeight="1" thickBot="1" x14ac:dyDescent="0.4">
      <c r="A639" s="5" t="s">
        <v>147</v>
      </c>
      <c r="B639" s="5" t="s">
        <v>102</v>
      </c>
      <c r="C639" s="5" t="s">
        <v>33</v>
      </c>
      <c r="D639" s="2">
        <v>42551</v>
      </c>
      <c r="E639" s="2">
        <v>2.11</v>
      </c>
      <c r="F639" s="2">
        <v>3.35</v>
      </c>
      <c r="G639" s="2">
        <v>3.25</v>
      </c>
      <c r="H639" s="2">
        <v>8.43</v>
      </c>
      <c r="I639" s="2">
        <v>3.88</v>
      </c>
      <c r="J639" s="2">
        <v>4.5</v>
      </c>
      <c r="K639" s="2">
        <v>1013</v>
      </c>
      <c r="L639" s="2">
        <v>8.3000000000000007</v>
      </c>
      <c r="M639" s="2">
        <v>447.95</v>
      </c>
      <c r="N639" s="2">
        <v>77.13</v>
      </c>
      <c r="O639" s="2">
        <v>40.08</v>
      </c>
      <c r="P639" s="2">
        <v>480.74</v>
      </c>
      <c r="Q639" s="2">
        <v>82.78</v>
      </c>
      <c r="R639" s="2">
        <v>43.01</v>
      </c>
      <c r="S639" s="4">
        <f>VLOOKUP([1]Initial_Data8!C639,[1]Ratings_Numbers!$A$1:$B$21,2,FALSE)</f>
        <v>8</v>
      </c>
      <c r="T639" s="4">
        <f t="shared" si="7"/>
        <v>0</v>
      </c>
      <c r="U639" s="3">
        <v>227620.69440000001</v>
      </c>
      <c r="V639" s="3" t="s">
        <v>29</v>
      </c>
      <c r="W639" s="4"/>
      <c r="X639" s="4"/>
      <c r="Y639" s="4"/>
      <c r="Z639" s="4"/>
    </row>
    <row r="640" spans="1:26" ht="37.5" customHeight="1" thickBot="1" x14ac:dyDescent="0.4">
      <c r="A640" s="5" t="s">
        <v>147</v>
      </c>
      <c r="B640" s="5" t="s">
        <v>130</v>
      </c>
      <c r="C640" s="5" t="s">
        <v>33</v>
      </c>
      <c r="D640" s="2">
        <v>42643</v>
      </c>
      <c r="E640" s="2">
        <v>2.2400000000000002</v>
      </c>
      <c r="F640" s="2">
        <v>3.7</v>
      </c>
      <c r="G640" s="2">
        <v>3.48</v>
      </c>
      <c r="H640" s="2">
        <v>10.1</v>
      </c>
      <c r="I640" s="2">
        <v>5.24</v>
      </c>
      <c r="J640" s="2">
        <v>6.3</v>
      </c>
      <c r="K640" s="2">
        <v>1038</v>
      </c>
      <c r="L640" s="2">
        <v>8.5399999999999991</v>
      </c>
      <c r="M640" s="2">
        <v>467.36</v>
      </c>
      <c r="N640" s="2">
        <v>79.91</v>
      </c>
      <c r="O640" s="2">
        <v>42.9</v>
      </c>
      <c r="P640" s="2">
        <v>484.88</v>
      </c>
      <c r="Q640" s="2">
        <v>82.9</v>
      </c>
      <c r="R640" s="2">
        <v>44.51</v>
      </c>
      <c r="S640" s="4">
        <f>VLOOKUP([1]Initial_Data8!C640,[1]Ratings_Numbers!$A$1:$B$21,2,FALSE)</f>
        <v>8</v>
      </c>
      <c r="T640" s="4">
        <f t="shared" si="7"/>
        <v>0</v>
      </c>
      <c r="U640" s="3">
        <v>211903.43280000001</v>
      </c>
      <c r="V640" s="3" t="s">
        <v>29</v>
      </c>
      <c r="W640" s="4"/>
      <c r="X640" s="4"/>
      <c r="Y640" s="4"/>
      <c r="Z640" s="4"/>
    </row>
    <row r="641" spans="1:26" ht="14.25" customHeight="1" thickBot="1" x14ac:dyDescent="0.4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4"/>
      <c r="T641" s="4"/>
      <c r="U641" s="4"/>
      <c r="V641" s="4"/>
      <c r="W641" s="4"/>
      <c r="X641" s="4"/>
      <c r="Y641" s="4"/>
      <c r="Z641" s="4"/>
    </row>
    <row r="642" spans="1:26" ht="28.5" customHeight="1" thickBot="1" x14ac:dyDescent="0.4">
      <c r="A642" s="5" t="s">
        <v>148</v>
      </c>
      <c r="B642" s="5" t="s">
        <v>65</v>
      </c>
      <c r="C642" s="5" t="s">
        <v>25</v>
      </c>
      <c r="D642" s="2">
        <v>37499</v>
      </c>
      <c r="E642" s="2">
        <v>-1.62</v>
      </c>
      <c r="F642" s="2">
        <v>0.09</v>
      </c>
      <c r="G642" s="2">
        <v>-1.79</v>
      </c>
      <c r="H642" s="2">
        <v>166</v>
      </c>
      <c r="I642" s="2">
        <v>155.25</v>
      </c>
      <c r="J642" s="2">
        <v>145</v>
      </c>
      <c r="K642" s="2">
        <v>4</v>
      </c>
      <c r="L642" s="2">
        <v>55.08</v>
      </c>
      <c r="M642" s="2">
        <v>5.42</v>
      </c>
      <c r="N642" s="2">
        <v>5.14</v>
      </c>
      <c r="O642" s="2">
        <v>2.99</v>
      </c>
      <c r="P642" s="2">
        <v>5.42</v>
      </c>
      <c r="Q642" s="2">
        <v>5.14</v>
      </c>
      <c r="R642" s="2">
        <v>2.99</v>
      </c>
      <c r="S642" s="4">
        <f>VLOOKUP([1]Initial_Data8!C642,[1]Ratings_Numbers!$A$1:$B$21,2,FALSE)</f>
        <v>7</v>
      </c>
      <c r="T642" s="4">
        <v>0</v>
      </c>
      <c r="U642" s="7">
        <v>62694.32</v>
      </c>
      <c r="V642" s="3" t="s">
        <v>29</v>
      </c>
      <c r="W642" s="4"/>
      <c r="X642" s="4"/>
      <c r="Y642" s="4"/>
      <c r="Z642" s="4"/>
    </row>
    <row r="643" spans="1:26" ht="28.5" customHeight="1" thickBot="1" x14ac:dyDescent="0.4">
      <c r="A643" s="5" t="s">
        <v>148</v>
      </c>
      <c r="B643" s="5" t="s">
        <v>66</v>
      </c>
      <c r="C643" s="5" t="s">
        <v>25</v>
      </c>
      <c r="D643" s="2">
        <v>37590</v>
      </c>
      <c r="E643" s="2">
        <v>-1.38</v>
      </c>
      <c r="F643" s="2">
        <v>0.09</v>
      </c>
      <c r="G643" s="2">
        <v>-1.53</v>
      </c>
      <c r="H643" s="2">
        <v>219</v>
      </c>
      <c r="I643" s="2">
        <v>211</v>
      </c>
      <c r="J643" s="2">
        <v>198.5</v>
      </c>
      <c r="K643" s="2">
        <v>4</v>
      </c>
      <c r="L643" s="2">
        <v>54.33</v>
      </c>
      <c r="M643" s="2">
        <v>5.91</v>
      </c>
      <c r="N643" s="2">
        <v>5.58</v>
      </c>
      <c r="O643" s="2">
        <v>3.21</v>
      </c>
      <c r="P643" s="2">
        <v>5.91</v>
      </c>
      <c r="Q643" s="2">
        <v>5.58</v>
      </c>
      <c r="R643" s="2">
        <v>3.21</v>
      </c>
      <c r="S643" s="4">
        <f>VLOOKUP([1]Initial_Data8!C643,[1]Ratings_Numbers!$A$1:$B$21,2,FALSE)</f>
        <v>7</v>
      </c>
      <c r="T643" s="4">
        <f t="shared" ref="T643:T692" si="8">S643-S642</f>
        <v>0</v>
      </c>
      <c r="U643" s="7">
        <v>68081.33</v>
      </c>
      <c r="V643" s="3" t="s">
        <v>29</v>
      </c>
      <c r="W643" s="4"/>
      <c r="X643" s="4"/>
      <c r="Y643" s="4"/>
      <c r="Z643" s="4"/>
    </row>
    <row r="644" spans="1:26" ht="28.5" customHeight="1" thickBot="1" x14ac:dyDescent="0.4">
      <c r="A644" s="5" t="s">
        <v>148</v>
      </c>
      <c r="B644" s="5" t="s">
        <v>67</v>
      </c>
      <c r="C644" s="5" t="s">
        <v>25</v>
      </c>
      <c r="D644" s="2">
        <v>37680</v>
      </c>
      <c r="E644" s="2">
        <v>-1.51</v>
      </c>
      <c r="F644" s="2">
        <v>0.09</v>
      </c>
      <c r="G644" s="2">
        <v>-1.69</v>
      </c>
      <c r="H644" s="2">
        <v>222</v>
      </c>
      <c r="I644" s="2">
        <v>218.75</v>
      </c>
      <c r="J644" s="2">
        <v>199</v>
      </c>
      <c r="K644" s="2">
        <v>4</v>
      </c>
      <c r="L644" s="2">
        <v>56.13</v>
      </c>
      <c r="M644" s="2">
        <v>2.9</v>
      </c>
      <c r="N644" s="2">
        <v>2.75</v>
      </c>
      <c r="O644" s="2">
        <v>1.63</v>
      </c>
      <c r="P644" s="2">
        <v>5.64</v>
      </c>
      <c r="Q644" s="2">
        <v>5.34</v>
      </c>
      <c r="R644" s="2">
        <v>3.17</v>
      </c>
      <c r="S644" s="4">
        <f>VLOOKUP([1]Initial_Data8!C644,[1]Ratings_Numbers!$A$1:$B$21,2,FALSE)</f>
        <v>7</v>
      </c>
      <c r="T644" s="4">
        <f t="shared" si="8"/>
        <v>0</v>
      </c>
      <c r="U644" s="7">
        <v>67023.92</v>
      </c>
      <c r="V644" s="3" t="s">
        <v>29</v>
      </c>
      <c r="W644" s="4"/>
      <c r="X644" s="4"/>
      <c r="Y644" s="4"/>
      <c r="Z644" s="4"/>
    </row>
    <row r="645" spans="1:26" ht="28.5" customHeight="1" thickBot="1" x14ac:dyDescent="0.4">
      <c r="A645" s="5" t="s">
        <v>148</v>
      </c>
      <c r="B645" s="5" t="s">
        <v>68</v>
      </c>
      <c r="C645" s="5" t="s">
        <v>25</v>
      </c>
      <c r="D645" s="2">
        <v>37772</v>
      </c>
      <c r="E645" s="2">
        <v>-1.64</v>
      </c>
      <c r="F645" s="2">
        <v>0.1</v>
      </c>
      <c r="G645" s="2">
        <v>-1.8</v>
      </c>
      <c r="H645" s="2">
        <v>334.75</v>
      </c>
      <c r="I645" s="2">
        <v>284</v>
      </c>
      <c r="J645" s="2">
        <v>317.5</v>
      </c>
      <c r="K645" s="2">
        <v>4</v>
      </c>
      <c r="L645" s="2">
        <v>57.63</v>
      </c>
      <c r="M645" s="2">
        <v>2.77</v>
      </c>
      <c r="N645" s="2">
        <v>2.63</v>
      </c>
      <c r="O645" s="2">
        <v>1.6</v>
      </c>
      <c r="P645" s="2">
        <v>5.19</v>
      </c>
      <c r="Q645" s="2">
        <v>4.93</v>
      </c>
      <c r="R645" s="2">
        <v>2.99</v>
      </c>
      <c r="S645" s="4">
        <f>VLOOKUP([1]Initial_Data8!C645,[1]Ratings_Numbers!$A$1:$B$21,2,FALSE)</f>
        <v>7</v>
      </c>
      <c r="T645" s="4">
        <f t="shared" si="8"/>
        <v>0</v>
      </c>
      <c r="U645" s="7">
        <v>62816.52</v>
      </c>
      <c r="V645" s="3" t="s">
        <v>29</v>
      </c>
      <c r="W645" s="4"/>
      <c r="X645" s="4"/>
      <c r="Y645" s="4"/>
      <c r="Z645" s="4"/>
    </row>
    <row r="646" spans="1:26" ht="28.5" customHeight="1" thickBot="1" x14ac:dyDescent="0.4">
      <c r="A646" s="5" t="s">
        <v>148</v>
      </c>
      <c r="B646" s="5" t="s">
        <v>69</v>
      </c>
      <c r="C646" s="5" t="s">
        <v>25</v>
      </c>
      <c r="D646" s="2">
        <v>37864</v>
      </c>
      <c r="E646" s="2">
        <v>-1.87</v>
      </c>
      <c r="F646" s="2">
        <v>0.09</v>
      </c>
      <c r="G646" s="2">
        <v>-2.04</v>
      </c>
      <c r="H646" s="2">
        <v>61.55</v>
      </c>
      <c r="I646" s="2">
        <v>54.64</v>
      </c>
      <c r="J646" s="2">
        <v>56</v>
      </c>
      <c r="K646" s="2">
        <v>11</v>
      </c>
      <c r="L646" s="2">
        <v>57.98</v>
      </c>
      <c r="M646" s="2">
        <v>2.58</v>
      </c>
      <c r="N646" s="2">
        <v>2.46</v>
      </c>
      <c r="O646" s="2">
        <v>1.5</v>
      </c>
      <c r="P646" s="2">
        <v>4.92</v>
      </c>
      <c r="Q646" s="2">
        <v>4.6900000000000004</v>
      </c>
      <c r="R646" s="2">
        <v>2.85</v>
      </c>
      <c r="S646" s="4">
        <f>VLOOKUP([1]Initial_Data8!C646,[1]Ratings_Numbers!$A$1:$B$21,2,FALSE)</f>
        <v>7</v>
      </c>
      <c r="T646" s="4">
        <f t="shared" si="8"/>
        <v>0</v>
      </c>
      <c r="U646" s="7">
        <v>66859.649999999994</v>
      </c>
      <c r="V646" s="3" t="s">
        <v>29</v>
      </c>
      <c r="W646" s="4"/>
      <c r="X646" s="4"/>
      <c r="Y646" s="4"/>
      <c r="Z646" s="4"/>
    </row>
    <row r="647" spans="1:26" ht="28.5" customHeight="1" thickBot="1" x14ac:dyDescent="0.4">
      <c r="A647" s="5" t="s">
        <v>148</v>
      </c>
      <c r="B647" s="5" t="s">
        <v>70</v>
      </c>
      <c r="C647" s="5" t="s">
        <v>25</v>
      </c>
      <c r="D647" s="2">
        <v>37955</v>
      </c>
      <c r="E647" s="2">
        <v>-2</v>
      </c>
      <c r="F647" s="2">
        <v>0.09</v>
      </c>
      <c r="G647" s="2">
        <v>-2.16</v>
      </c>
      <c r="H647" s="2">
        <v>325</v>
      </c>
      <c r="I647" s="2">
        <v>316</v>
      </c>
      <c r="J647" s="2">
        <v>305</v>
      </c>
      <c r="K647" s="2">
        <v>3</v>
      </c>
      <c r="L647" s="2">
        <v>61.13</v>
      </c>
      <c r="M647" s="2">
        <v>2.35</v>
      </c>
      <c r="N647" s="2">
        <v>2.25</v>
      </c>
      <c r="O647" s="2">
        <v>1.44</v>
      </c>
      <c r="P647" s="2">
        <v>4.46</v>
      </c>
      <c r="Q647" s="2">
        <v>4.2699999999999996</v>
      </c>
      <c r="R647" s="2">
        <v>2.73</v>
      </c>
      <c r="S647" s="4">
        <f>VLOOKUP([1]Initial_Data8!C647,[1]Ratings_Numbers!$A$1:$B$21,2,FALSE)</f>
        <v>7</v>
      </c>
      <c r="T647" s="4">
        <f t="shared" si="8"/>
        <v>0</v>
      </c>
      <c r="U647" s="7">
        <v>58949.4</v>
      </c>
      <c r="V647" s="3" t="s">
        <v>29</v>
      </c>
      <c r="W647" s="4"/>
      <c r="X647" s="4"/>
      <c r="Y647" s="4"/>
      <c r="Z647" s="4"/>
    </row>
    <row r="648" spans="1:26" ht="28.5" customHeight="1" thickBot="1" x14ac:dyDescent="0.4">
      <c r="A648" s="5" t="s">
        <v>148</v>
      </c>
      <c r="B648" s="5" t="s">
        <v>71</v>
      </c>
      <c r="C648" s="5" t="s">
        <v>25</v>
      </c>
      <c r="D648" s="2">
        <v>38046</v>
      </c>
      <c r="E648" s="2">
        <v>-1.97</v>
      </c>
      <c r="F648" s="2">
        <v>0.05</v>
      </c>
      <c r="G648" s="2">
        <v>-2.11</v>
      </c>
      <c r="H648" s="2">
        <v>246.25</v>
      </c>
      <c r="I648" s="2">
        <v>236</v>
      </c>
      <c r="J648" s="2">
        <v>231.75</v>
      </c>
      <c r="K648" s="2">
        <v>4</v>
      </c>
      <c r="L648" s="2">
        <v>63.22</v>
      </c>
      <c r="M648" s="2">
        <v>2.2999999999999998</v>
      </c>
      <c r="N648" s="2">
        <v>2.2400000000000002</v>
      </c>
      <c r="O648" s="2">
        <v>1.45</v>
      </c>
      <c r="P648" s="2">
        <v>2.2999999999999998</v>
      </c>
      <c r="Q648" s="2">
        <v>2.2400000000000002</v>
      </c>
      <c r="R648" s="2">
        <v>1.45</v>
      </c>
      <c r="S648" s="4">
        <f>VLOOKUP([1]Initial_Data8!C648,[1]Ratings_Numbers!$A$1:$B$21,2,FALSE)</f>
        <v>7</v>
      </c>
      <c r="T648" s="4">
        <f t="shared" si="8"/>
        <v>0</v>
      </c>
      <c r="U648" s="7">
        <v>51126.16</v>
      </c>
      <c r="V648" s="3" t="s">
        <v>29</v>
      </c>
      <c r="W648" s="4"/>
      <c r="X648" s="4"/>
      <c r="Y648" s="4"/>
      <c r="Z648" s="4"/>
    </row>
    <row r="649" spans="1:26" ht="28.5" customHeight="1" thickBot="1" x14ac:dyDescent="0.4">
      <c r="A649" s="5" t="s">
        <v>148</v>
      </c>
      <c r="B649" s="5" t="s">
        <v>72</v>
      </c>
      <c r="C649" s="5" t="s">
        <v>25</v>
      </c>
      <c r="D649" s="2">
        <v>38138</v>
      </c>
      <c r="E649" s="2">
        <v>-2.0499999999999998</v>
      </c>
      <c r="F649" s="2">
        <v>0.04</v>
      </c>
      <c r="G649" s="2">
        <v>-2.1800000000000002</v>
      </c>
      <c r="H649" s="2">
        <v>486.33</v>
      </c>
      <c r="I649" s="2">
        <v>471.33</v>
      </c>
      <c r="J649" s="2">
        <v>468</v>
      </c>
      <c r="K649" s="2">
        <v>3</v>
      </c>
      <c r="L649" s="2">
        <v>62.64</v>
      </c>
      <c r="M649" s="2">
        <v>2.04</v>
      </c>
      <c r="N649" s="2">
        <v>2</v>
      </c>
      <c r="O649" s="2">
        <v>1.28</v>
      </c>
      <c r="P649" s="2">
        <v>2.15</v>
      </c>
      <c r="Q649" s="2">
        <v>2.11</v>
      </c>
      <c r="R649" s="2">
        <v>1.35</v>
      </c>
      <c r="S649" s="4">
        <f>VLOOKUP([1]Initial_Data8!C649,[1]Ratings_Numbers!$A$1:$B$21,2,FALSE)</f>
        <v>7</v>
      </c>
      <c r="T649" s="4">
        <f t="shared" si="8"/>
        <v>0</v>
      </c>
      <c r="U649" s="7">
        <v>65024.959999999999</v>
      </c>
      <c r="V649" s="3" t="s">
        <v>29</v>
      </c>
      <c r="W649" s="4"/>
      <c r="X649" s="4"/>
      <c r="Y649" s="4"/>
      <c r="Z649" s="4"/>
    </row>
    <row r="650" spans="1:26" ht="28.5" customHeight="1" thickBot="1" x14ac:dyDescent="0.4">
      <c r="A650" s="5" t="s">
        <v>148</v>
      </c>
      <c r="B650" s="5" t="s">
        <v>73</v>
      </c>
      <c r="C650" s="5" t="s">
        <v>25</v>
      </c>
      <c r="D650" s="2">
        <v>38230</v>
      </c>
      <c r="E650" s="2">
        <v>-2.21</v>
      </c>
      <c r="F650" s="2">
        <v>0.04</v>
      </c>
      <c r="G650" s="2">
        <v>-2.34</v>
      </c>
      <c r="H650" s="2">
        <v>128</v>
      </c>
      <c r="I650" s="2">
        <v>122.33</v>
      </c>
      <c r="J650" s="2">
        <v>119.17</v>
      </c>
      <c r="K650" s="2">
        <v>6</v>
      </c>
      <c r="L650" s="2">
        <v>63.18</v>
      </c>
      <c r="M650" s="2">
        <v>2.0299999999999998</v>
      </c>
      <c r="N650" s="2">
        <v>1.99</v>
      </c>
      <c r="O650" s="2">
        <v>1.28</v>
      </c>
      <c r="P650" s="2">
        <v>2.15</v>
      </c>
      <c r="Q650" s="2">
        <v>2.1</v>
      </c>
      <c r="R650" s="2">
        <v>1.36</v>
      </c>
      <c r="S650" s="4">
        <f>VLOOKUP([1]Initial_Data8!C650,[1]Ratings_Numbers!$A$1:$B$21,2,FALSE)</f>
        <v>7</v>
      </c>
      <c r="T650" s="4">
        <f t="shared" si="8"/>
        <v>0</v>
      </c>
      <c r="U650" s="7">
        <v>66511.199999999997</v>
      </c>
      <c r="V650" s="3" t="s">
        <v>29</v>
      </c>
      <c r="W650" s="4"/>
      <c r="X650" s="4"/>
      <c r="Y650" s="4"/>
      <c r="Z650" s="4"/>
    </row>
    <row r="651" spans="1:26" ht="28.5" customHeight="1" thickBot="1" x14ac:dyDescent="0.4">
      <c r="A651" s="5" t="s">
        <v>148</v>
      </c>
      <c r="B651" s="5" t="s">
        <v>122</v>
      </c>
      <c r="C651" s="5" t="s">
        <v>25</v>
      </c>
      <c r="D651" s="2">
        <v>38321</v>
      </c>
      <c r="E651" s="2">
        <v>-2.11</v>
      </c>
      <c r="F651" s="2">
        <v>0.04</v>
      </c>
      <c r="G651" s="2">
        <v>-2.2200000000000002</v>
      </c>
      <c r="H651" s="2">
        <v>197.17</v>
      </c>
      <c r="I651" s="2">
        <v>187.5</v>
      </c>
      <c r="J651" s="2">
        <v>188.5</v>
      </c>
      <c r="K651" s="2">
        <v>6</v>
      </c>
      <c r="L651" s="2">
        <v>65.459999999999994</v>
      </c>
      <c r="M651" s="2">
        <v>1.88</v>
      </c>
      <c r="N651" s="2">
        <v>1.85</v>
      </c>
      <c r="O651" s="2">
        <v>1.23</v>
      </c>
      <c r="P651" s="2">
        <v>1.99</v>
      </c>
      <c r="Q651" s="2">
        <v>1.95</v>
      </c>
      <c r="R651" s="2">
        <v>1.3</v>
      </c>
      <c r="S651" s="4">
        <f>VLOOKUP([1]Initial_Data8!C651,[1]Ratings_Numbers!$A$1:$B$21,2,FALSE)</f>
        <v>7</v>
      </c>
      <c r="T651" s="4">
        <f t="shared" si="8"/>
        <v>0</v>
      </c>
      <c r="U651" s="7">
        <v>65856</v>
      </c>
      <c r="V651" s="3" t="s">
        <v>29</v>
      </c>
      <c r="W651" s="4"/>
      <c r="X651" s="4"/>
      <c r="Y651" s="4"/>
      <c r="Z651" s="4"/>
    </row>
    <row r="652" spans="1:26" ht="28.5" customHeight="1" thickBot="1" x14ac:dyDescent="0.4">
      <c r="A652" s="5" t="s">
        <v>148</v>
      </c>
      <c r="B652" s="5" t="s">
        <v>123</v>
      </c>
      <c r="C652" s="5" t="s">
        <v>25</v>
      </c>
      <c r="D652" s="2">
        <v>38411</v>
      </c>
      <c r="E652" s="2">
        <v>-0.39</v>
      </c>
      <c r="F652" s="2">
        <v>1.76</v>
      </c>
      <c r="G652" s="2">
        <v>-0.42</v>
      </c>
      <c r="H652" s="2">
        <v>18.309999999999999</v>
      </c>
      <c r="I652" s="2">
        <v>17.309999999999999</v>
      </c>
      <c r="J652" s="2">
        <v>16</v>
      </c>
      <c r="K652" s="2">
        <v>58</v>
      </c>
      <c r="L652" s="2">
        <v>41.53</v>
      </c>
      <c r="M652" s="2">
        <v>1.61</v>
      </c>
      <c r="N652" s="2">
        <v>0.92</v>
      </c>
      <c r="O652" s="2">
        <v>0.67</v>
      </c>
      <c r="P652" s="2">
        <v>74.650000000000006</v>
      </c>
      <c r="Q652" s="2">
        <v>42.74</v>
      </c>
      <c r="R652" s="2">
        <v>31</v>
      </c>
      <c r="S652" s="4">
        <f>VLOOKUP([1]Initial_Data8!C652,[1]Ratings_Numbers!$A$1:$B$21,2,FALSE)</f>
        <v>7</v>
      </c>
      <c r="T652" s="4">
        <f t="shared" si="8"/>
        <v>0</v>
      </c>
      <c r="U652" s="7">
        <v>66885.509999999995</v>
      </c>
      <c r="V652" s="3" t="s">
        <v>29</v>
      </c>
      <c r="W652" s="4"/>
      <c r="X652" s="4"/>
      <c r="Y652" s="4"/>
      <c r="Z652" s="4"/>
    </row>
    <row r="653" spans="1:26" ht="28.5" customHeight="1" thickBot="1" x14ac:dyDescent="0.4">
      <c r="A653" s="5" t="s">
        <v>148</v>
      </c>
      <c r="B653" s="5" t="s">
        <v>124</v>
      </c>
      <c r="C653" s="5" t="s">
        <v>25</v>
      </c>
      <c r="D653" s="2">
        <v>38503</v>
      </c>
      <c r="E653" s="2">
        <v>-0.4</v>
      </c>
      <c r="F653" s="2">
        <v>0.65</v>
      </c>
      <c r="G653" s="2">
        <v>-0.45</v>
      </c>
      <c r="H653" s="2">
        <v>28.63</v>
      </c>
      <c r="I653" s="2">
        <v>28.05</v>
      </c>
      <c r="J653" s="2">
        <v>24.66</v>
      </c>
      <c r="K653" s="2">
        <v>65</v>
      </c>
      <c r="L653" s="2">
        <v>52.39</v>
      </c>
      <c r="M653" s="2">
        <v>1.47</v>
      </c>
      <c r="N653" s="2">
        <v>1.1599999999999999</v>
      </c>
      <c r="O653" s="2">
        <v>0.77</v>
      </c>
      <c r="P653" s="2">
        <v>26.32</v>
      </c>
      <c r="Q653" s="2">
        <v>20.83</v>
      </c>
      <c r="R653" s="2">
        <v>13.79</v>
      </c>
      <c r="S653" s="4">
        <f>VLOOKUP([1]Initial_Data8!C653,[1]Ratings_Numbers!$A$1:$B$21,2,FALSE)</f>
        <v>7</v>
      </c>
      <c r="T653" s="4">
        <f t="shared" si="8"/>
        <v>0</v>
      </c>
      <c r="U653" s="7">
        <v>64940.4</v>
      </c>
      <c r="V653" s="3" t="s">
        <v>29</v>
      </c>
      <c r="W653" s="4"/>
      <c r="X653" s="4"/>
      <c r="Y653" s="4"/>
      <c r="Z653" s="4"/>
    </row>
    <row r="654" spans="1:26" ht="28.5" customHeight="1" thickBot="1" x14ac:dyDescent="0.4">
      <c r="A654" s="5" t="s">
        <v>148</v>
      </c>
      <c r="B654" s="5" t="s">
        <v>125</v>
      </c>
      <c r="C654" s="5" t="s">
        <v>25</v>
      </c>
      <c r="D654" s="2">
        <v>38595</v>
      </c>
      <c r="E654" s="2">
        <v>-0.57999999999999996</v>
      </c>
      <c r="F654" s="2">
        <v>0.38</v>
      </c>
      <c r="G654" s="2">
        <v>-0.67</v>
      </c>
      <c r="H654" s="2">
        <v>44.9</v>
      </c>
      <c r="I654" s="2">
        <v>42.43</v>
      </c>
      <c r="J654" s="2">
        <v>35.76</v>
      </c>
      <c r="K654" s="2">
        <v>21</v>
      </c>
      <c r="L654" s="2">
        <v>57.82</v>
      </c>
      <c r="M654" s="2">
        <v>1.39</v>
      </c>
      <c r="N654" s="2">
        <v>1.21</v>
      </c>
      <c r="O654" s="2">
        <v>0.8</v>
      </c>
      <c r="P654" s="2">
        <v>14.82</v>
      </c>
      <c r="Q654" s="2">
        <v>12.91</v>
      </c>
      <c r="R654" s="2">
        <v>8.57</v>
      </c>
      <c r="S654" s="4">
        <f>VLOOKUP([1]Initial_Data8!C654,[1]Ratings_Numbers!$A$1:$B$21,2,FALSE)</f>
        <v>7</v>
      </c>
      <c r="T654" s="4">
        <f t="shared" si="8"/>
        <v>0</v>
      </c>
      <c r="U654" s="7">
        <v>65975.039999999994</v>
      </c>
      <c r="V654" s="3" t="s">
        <v>29</v>
      </c>
      <c r="W654" s="4"/>
      <c r="X654" s="4"/>
      <c r="Y654" s="4"/>
      <c r="Z654" s="4"/>
    </row>
    <row r="655" spans="1:26" ht="28.5" customHeight="1" thickBot="1" x14ac:dyDescent="0.4">
      <c r="A655" s="5" t="s">
        <v>148</v>
      </c>
      <c r="B655" s="5" t="s">
        <v>74</v>
      </c>
      <c r="C655" s="5" t="s">
        <v>25</v>
      </c>
      <c r="D655" s="2">
        <v>38686</v>
      </c>
      <c r="E655" s="2">
        <v>-0.45</v>
      </c>
      <c r="F655" s="2">
        <v>0.24</v>
      </c>
      <c r="G655" s="2">
        <v>-0.53</v>
      </c>
      <c r="H655" s="2">
        <v>80.19</v>
      </c>
      <c r="I655" s="2">
        <v>78.06</v>
      </c>
      <c r="J655" s="2">
        <v>69.75</v>
      </c>
      <c r="K655" s="2">
        <v>16</v>
      </c>
      <c r="L655" s="2">
        <v>62.62</v>
      </c>
      <c r="M655" s="2">
        <v>1.29</v>
      </c>
      <c r="N655" s="2">
        <v>1.18</v>
      </c>
      <c r="O655" s="2">
        <v>0.81</v>
      </c>
      <c r="P655" s="2">
        <v>8.77</v>
      </c>
      <c r="Q655" s="2">
        <v>8.07</v>
      </c>
      <c r="R655" s="2">
        <v>5.49</v>
      </c>
      <c r="S655" s="4">
        <f>VLOOKUP([1]Initial_Data8!C655,[1]Ratings_Numbers!$A$1:$B$21,2,FALSE)</f>
        <v>7</v>
      </c>
      <c r="T655" s="4">
        <f t="shared" si="8"/>
        <v>0</v>
      </c>
      <c r="U655" s="7">
        <v>81197.100000000006</v>
      </c>
      <c r="V655" s="3" t="s">
        <v>29</v>
      </c>
      <c r="W655" s="4"/>
      <c r="X655" s="4"/>
      <c r="Y655" s="4"/>
      <c r="Z655" s="4"/>
    </row>
    <row r="656" spans="1:26" ht="28.5" customHeight="1" thickBot="1" x14ac:dyDescent="0.4">
      <c r="A656" s="5" t="s">
        <v>148</v>
      </c>
      <c r="B656" s="5" t="s">
        <v>75</v>
      </c>
      <c r="C656" s="5" t="s">
        <v>25</v>
      </c>
      <c r="D656" s="2">
        <v>38776</v>
      </c>
      <c r="E656" s="2">
        <v>-0.31</v>
      </c>
      <c r="F656" s="2">
        <v>1.31</v>
      </c>
      <c r="G656" s="2">
        <v>-0.36</v>
      </c>
      <c r="H656" s="2">
        <v>28.47</v>
      </c>
      <c r="I656" s="2">
        <v>26.94</v>
      </c>
      <c r="J656" s="2">
        <v>23.73</v>
      </c>
      <c r="K656" s="2">
        <v>49</v>
      </c>
      <c r="L656" s="2">
        <v>52.85</v>
      </c>
      <c r="M656" s="2">
        <v>38.159999999999997</v>
      </c>
      <c r="N656" s="2">
        <v>27.18</v>
      </c>
      <c r="O656" s="2">
        <v>20.170000000000002</v>
      </c>
      <c r="P656" s="2">
        <v>40.43</v>
      </c>
      <c r="Q656" s="2">
        <v>28.79</v>
      </c>
      <c r="R656" s="2">
        <v>21.37</v>
      </c>
      <c r="S656" s="4">
        <f>VLOOKUP([1]Initial_Data8!C656,[1]Ratings_Numbers!$A$1:$B$21,2,FALSE)</f>
        <v>7</v>
      </c>
      <c r="T656" s="4">
        <f t="shared" si="8"/>
        <v>0</v>
      </c>
      <c r="U656" s="7">
        <v>98640.9</v>
      </c>
      <c r="V656" s="3" t="s">
        <v>29</v>
      </c>
      <c r="W656" s="4"/>
      <c r="X656" s="4"/>
      <c r="Y656" s="4"/>
      <c r="Z656" s="4"/>
    </row>
    <row r="657" spans="1:26" ht="28.5" customHeight="1" thickBot="1" x14ac:dyDescent="0.4">
      <c r="A657" s="5" t="s">
        <v>148</v>
      </c>
      <c r="B657" s="5" t="s">
        <v>105</v>
      </c>
      <c r="C657" s="5" t="s">
        <v>32</v>
      </c>
      <c r="D657" s="2">
        <v>39233</v>
      </c>
      <c r="E657" s="2">
        <v>0.08</v>
      </c>
      <c r="F657" s="2">
        <v>1.24</v>
      </c>
      <c r="G657" s="2">
        <v>0.09</v>
      </c>
      <c r="H657" s="2">
        <v>27.82</v>
      </c>
      <c r="I657" s="2">
        <v>26.41</v>
      </c>
      <c r="J657" s="2">
        <v>24.49</v>
      </c>
      <c r="K657" s="2">
        <v>96</v>
      </c>
      <c r="L657" s="2">
        <v>48.94</v>
      </c>
      <c r="M657" s="2">
        <v>36.85</v>
      </c>
      <c r="N657" s="2">
        <v>25.44</v>
      </c>
      <c r="O657" s="2">
        <v>18.03</v>
      </c>
      <c r="P657" s="2">
        <v>44.88</v>
      </c>
      <c r="Q657" s="2">
        <v>30.98</v>
      </c>
      <c r="R657" s="2">
        <v>21.96</v>
      </c>
      <c r="S657" s="4">
        <f>VLOOKUP([1]Initial_Data8!C657,[1]Ratings_Numbers!$A$1:$B$21,2,FALSE)</f>
        <v>6</v>
      </c>
      <c r="T657" s="4">
        <f t="shared" si="8"/>
        <v>-1</v>
      </c>
      <c r="U657" s="7">
        <v>103483.04</v>
      </c>
      <c r="V657" s="3" t="s">
        <v>29</v>
      </c>
      <c r="W657" s="4"/>
      <c r="X657" s="4"/>
      <c r="Y657" s="4"/>
      <c r="Z657" s="4"/>
    </row>
    <row r="658" spans="1:26" ht="28.5" customHeight="1" thickBot="1" x14ac:dyDescent="0.4">
      <c r="A658" s="5" t="s">
        <v>148</v>
      </c>
      <c r="B658" s="5" t="s">
        <v>106</v>
      </c>
      <c r="C658" s="5" t="s">
        <v>32</v>
      </c>
      <c r="D658" s="2">
        <v>39325</v>
      </c>
      <c r="E658" s="2">
        <v>-0.2</v>
      </c>
      <c r="F658" s="2">
        <v>0.98</v>
      </c>
      <c r="G658" s="2">
        <v>-0.24</v>
      </c>
      <c r="H658" s="2">
        <v>17.190000000000001</v>
      </c>
      <c r="I658" s="2">
        <v>16.27</v>
      </c>
      <c r="J658" s="2">
        <v>13.45</v>
      </c>
      <c r="K658" s="2">
        <v>94</v>
      </c>
      <c r="L658" s="2">
        <v>51.83</v>
      </c>
      <c r="M658" s="2">
        <v>35.06</v>
      </c>
      <c r="N658" s="2">
        <v>25.96</v>
      </c>
      <c r="O658" s="2">
        <v>18.170000000000002</v>
      </c>
      <c r="P658" s="2">
        <v>35.07</v>
      </c>
      <c r="Q658" s="2">
        <v>25.97</v>
      </c>
      <c r="R658" s="2">
        <v>18.18</v>
      </c>
      <c r="S658" s="4">
        <f>VLOOKUP([1]Initial_Data8!C658,[1]Ratings_Numbers!$A$1:$B$21,2,FALSE)</f>
        <v>6</v>
      </c>
      <c r="T658" s="4">
        <f t="shared" si="8"/>
        <v>0</v>
      </c>
      <c r="U658" s="7">
        <v>96801.2</v>
      </c>
      <c r="V658" s="3" t="s">
        <v>29</v>
      </c>
      <c r="W658" s="4"/>
      <c r="X658" s="4"/>
      <c r="Y658" s="4"/>
      <c r="Z658" s="4"/>
    </row>
    <row r="659" spans="1:26" ht="28.5" customHeight="1" thickBot="1" x14ac:dyDescent="0.4">
      <c r="A659" s="5" t="s">
        <v>148</v>
      </c>
      <c r="B659" s="5" t="s">
        <v>107</v>
      </c>
      <c r="C659" s="5" t="s">
        <v>32</v>
      </c>
      <c r="D659" s="2">
        <v>39416</v>
      </c>
      <c r="E659" s="2">
        <v>-0.27</v>
      </c>
      <c r="F659" s="2">
        <v>0.91</v>
      </c>
      <c r="G659" s="2">
        <v>-0.32</v>
      </c>
      <c r="H659" s="2">
        <v>24.38</v>
      </c>
      <c r="I659" s="2">
        <v>23.61</v>
      </c>
      <c r="J659" s="2">
        <v>20.34</v>
      </c>
      <c r="K659" s="2">
        <v>89</v>
      </c>
      <c r="L659" s="2">
        <v>54.12</v>
      </c>
      <c r="M659" s="2">
        <v>32.32</v>
      </c>
      <c r="N659" s="2">
        <v>24.42</v>
      </c>
      <c r="O659" s="2">
        <v>17.489999999999998</v>
      </c>
      <c r="P659" s="2">
        <v>32.33</v>
      </c>
      <c r="Q659" s="2">
        <v>24.43</v>
      </c>
      <c r="R659" s="2">
        <v>17.5</v>
      </c>
      <c r="S659" s="4">
        <f>VLOOKUP([1]Initial_Data8!C659,[1]Ratings_Numbers!$A$1:$B$21,2,FALSE)</f>
        <v>6</v>
      </c>
      <c r="T659" s="4">
        <f t="shared" si="8"/>
        <v>0</v>
      </c>
      <c r="U659" s="7">
        <v>117626</v>
      </c>
      <c r="V659" s="3" t="s">
        <v>29</v>
      </c>
      <c r="W659" s="4"/>
      <c r="X659" s="4"/>
      <c r="Y659" s="4"/>
      <c r="Z659" s="4"/>
    </row>
    <row r="660" spans="1:26" ht="28.5" customHeight="1" thickBot="1" x14ac:dyDescent="0.4">
      <c r="A660" s="5" t="s">
        <v>148</v>
      </c>
      <c r="B660" s="5" t="s">
        <v>108</v>
      </c>
      <c r="C660" s="5" t="s">
        <v>32</v>
      </c>
      <c r="D660" s="2">
        <v>39507</v>
      </c>
      <c r="E660" s="2">
        <v>-0.49</v>
      </c>
      <c r="F660" s="2">
        <v>0.86</v>
      </c>
      <c r="G660" s="2">
        <v>-0.59</v>
      </c>
      <c r="H660" s="2">
        <v>26.83</v>
      </c>
      <c r="I660" s="2">
        <v>26.35</v>
      </c>
      <c r="J660" s="2">
        <v>22.48</v>
      </c>
      <c r="K660" s="2">
        <v>82</v>
      </c>
      <c r="L660" s="2">
        <v>55.78</v>
      </c>
      <c r="M660" s="2">
        <v>29.96</v>
      </c>
      <c r="N660" s="2">
        <v>23.05</v>
      </c>
      <c r="O660" s="2">
        <v>16.71</v>
      </c>
      <c r="P660" s="2">
        <v>29.97</v>
      </c>
      <c r="Q660" s="2">
        <v>23.06</v>
      </c>
      <c r="R660" s="2">
        <v>16.72</v>
      </c>
      <c r="S660" s="4">
        <f>VLOOKUP([1]Initial_Data8!C660,[1]Ratings_Numbers!$A$1:$B$21,2,FALSE)</f>
        <v>6</v>
      </c>
      <c r="T660" s="4">
        <f t="shared" si="8"/>
        <v>0</v>
      </c>
      <c r="U660" s="7">
        <v>113027.22</v>
      </c>
      <c r="V660" s="3" t="s">
        <v>29</v>
      </c>
      <c r="W660" s="4"/>
      <c r="X660" s="4"/>
      <c r="Y660" s="4"/>
      <c r="Z660" s="4"/>
    </row>
    <row r="661" spans="1:26" ht="28.5" customHeight="1" thickBot="1" x14ac:dyDescent="0.4">
      <c r="A661" s="5" t="s">
        <v>148</v>
      </c>
      <c r="B661" s="5" t="s">
        <v>80</v>
      </c>
      <c r="C661" s="5" t="s">
        <v>32</v>
      </c>
      <c r="D661" s="2">
        <v>39599</v>
      </c>
      <c r="E661" s="2">
        <v>0.02</v>
      </c>
      <c r="F661" s="2">
        <v>1.4</v>
      </c>
      <c r="G661" s="2">
        <v>0.02</v>
      </c>
      <c r="H661" s="2">
        <v>26.96</v>
      </c>
      <c r="I661" s="2">
        <v>26.59</v>
      </c>
      <c r="J661" s="2">
        <v>23.8</v>
      </c>
      <c r="K661" s="2">
        <v>130</v>
      </c>
      <c r="L661" s="2">
        <v>48.71</v>
      </c>
      <c r="M661" s="2">
        <v>44.45</v>
      </c>
      <c r="N661" s="2">
        <v>29.87</v>
      </c>
      <c r="O661" s="2">
        <v>21.65</v>
      </c>
      <c r="P661" s="2">
        <v>48.8</v>
      </c>
      <c r="Q661" s="2">
        <v>32.799999999999997</v>
      </c>
      <c r="R661" s="2">
        <v>23.77</v>
      </c>
      <c r="S661" s="4">
        <f>VLOOKUP([1]Initial_Data8!C661,[1]Ratings_Numbers!$A$1:$B$21,2,FALSE)</f>
        <v>6</v>
      </c>
      <c r="T661" s="4">
        <f t="shared" si="8"/>
        <v>0</v>
      </c>
      <c r="U661" s="7">
        <v>81190.14</v>
      </c>
      <c r="V661" s="3" t="s">
        <v>29</v>
      </c>
      <c r="W661" s="4"/>
      <c r="X661" s="4"/>
      <c r="Y661" s="4"/>
      <c r="Z661" s="4"/>
    </row>
    <row r="662" spans="1:26" ht="28.5" customHeight="1" thickBot="1" x14ac:dyDescent="0.4">
      <c r="A662" s="5" t="s">
        <v>148</v>
      </c>
      <c r="B662" s="5" t="s">
        <v>81</v>
      </c>
      <c r="C662" s="5" t="s">
        <v>32</v>
      </c>
      <c r="D662" s="2">
        <v>39691</v>
      </c>
      <c r="E662" s="2">
        <v>-0.18</v>
      </c>
      <c r="F662" s="2">
        <v>1.36</v>
      </c>
      <c r="G662" s="2">
        <v>-0.22</v>
      </c>
      <c r="H662" s="2">
        <v>12.57</v>
      </c>
      <c r="I662" s="2">
        <v>10.53</v>
      </c>
      <c r="J662" s="2">
        <v>9.57</v>
      </c>
      <c r="K662" s="2">
        <v>159</v>
      </c>
      <c r="L662" s="2">
        <v>50.4</v>
      </c>
      <c r="M662" s="2">
        <v>42.98</v>
      </c>
      <c r="N662" s="2">
        <v>29.2</v>
      </c>
      <c r="O662" s="2">
        <v>21.66</v>
      </c>
      <c r="P662" s="2">
        <v>47.18</v>
      </c>
      <c r="Q662" s="2">
        <v>32.06</v>
      </c>
      <c r="R662" s="2">
        <v>23.78</v>
      </c>
      <c r="S662" s="4">
        <f>VLOOKUP([1]Initial_Data8!C662,[1]Ratings_Numbers!$A$1:$B$21,2,FALSE)</f>
        <v>6</v>
      </c>
      <c r="T662" s="4">
        <f t="shared" si="8"/>
        <v>0</v>
      </c>
      <c r="U662" s="7">
        <v>77435.820000000007</v>
      </c>
      <c r="V662" s="3" t="s">
        <v>29</v>
      </c>
      <c r="W662" s="4"/>
      <c r="X662" s="4"/>
      <c r="Y662" s="4"/>
      <c r="Z662" s="4"/>
    </row>
    <row r="663" spans="1:26" ht="28.5" customHeight="1" thickBot="1" x14ac:dyDescent="0.4">
      <c r="A663" s="5" t="s">
        <v>148</v>
      </c>
      <c r="B663" s="5" t="s">
        <v>82</v>
      </c>
      <c r="C663" s="5" t="s">
        <v>32</v>
      </c>
      <c r="D663" s="2">
        <v>39782</v>
      </c>
      <c r="E663" s="2">
        <v>0.06</v>
      </c>
      <c r="F663" s="2">
        <v>1.33</v>
      </c>
      <c r="G663" s="2">
        <v>7.0000000000000007E-2</v>
      </c>
      <c r="H663" s="2">
        <v>15.74</v>
      </c>
      <c r="I663" s="2">
        <v>15.25</v>
      </c>
      <c r="J663" s="2">
        <v>12.58</v>
      </c>
      <c r="K663" s="2">
        <v>157</v>
      </c>
      <c r="L663" s="2">
        <v>50.94</v>
      </c>
      <c r="M663" s="2">
        <v>44.85</v>
      </c>
      <c r="N663" s="2">
        <v>30.05</v>
      </c>
      <c r="O663" s="2">
        <v>22.85</v>
      </c>
      <c r="P663" s="2">
        <v>49.24</v>
      </c>
      <c r="Q663" s="2">
        <v>33</v>
      </c>
      <c r="R663" s="2">
        <v>25.08</v>
      </c>
      <c r="S663" s="4">
        <f>VLOOKUP([1]Initial_Data8!C663,[1]Ratings_Numbers!$A$1:$B$21,2,FALSE)</f>
        <v>6</v>
      </c>
      <c r="T663" s="4">
        <f t="shared" si="8"/>
        <v>0</v>
      </c>
      <c r="U663" s="7">
        <v>98047.95</v>
      </c>
      <c r="V663" s="3" t="s">
        <v>29</v>
      </c>
      <c r="W663" s="4"/>
      <c r="X663" s="4"/>
      <c r="Y663" s="4"/>
      <c r="Z663" s="4"/>
    </row>
    <row r="664" spans="1:26" ht="28.5" customHeight="1" thickBot="1" x14ac:dyDescent="0.4">
      <c r="A664" s="5" t="s">
        <v>148</v>
      </c>
      <c r="B664" s="5" t="s">
        <v>83</v>
      </c>
      <c r="C664" s="5" t="s">
        <v>32</v>
      </c>
      <c r="D664" s="2">
        <v>39872</v>
      </c>
      <c r="E664" s="2">
        <v>-0.01</v>
      </c>
      <c r="F664" s="2">
        <v>1.32</v>
      </c>
      <c r="G664" s="2">
        <v>-0.01</v>
      </c>
      <c r="H664" s="2">
        <v>15.85</v>
      </c>
      <c r="I664" s="2">
        <v>15.25</v>
      </c>
      <c r="J664" s="2">
        <v>12.6</v>
      </c>
      <c r="K664" s="2">
        <v>154</v>
      </c>
      <c r="L664" s="2">
        <v>51.34</v>
      </c>
      <c r="M664" s="2">
        <v>44.36</v>
      </c>
      <c r="N664" s="2">
        <v>29.83</v>
      </c>
      <c r="O664" s="2">
        <v>22.77</v>
      </c>
      <c r="P664" s="2">
        <v>48.7</v>
      </c>
      <c r="Q664" s="2">
        <v>32.75</v>
      </c>
      <c r="R664" s="2">
        <v>25</v>
      </c>
      <c r="S664" s="4">
        <f>VLOOKUP([1]Initial_Data8!C664,[1]Ratings_Numbers!$A$1:$B$21,2,FALSE)</f>
        <v>6</v>
      </c>
      <c r="T664" s="4">
        <f t="shared" si="8"/>
        <v>0</v>
      </c>
      <c r="U664" s="7">
        <v>109662.56</v>
      </c>
      <c r="V664" s="3" t="s">
        <v>29</v>
      </c>
      <c r="W664" s="4"/>
      <c r="X664" s="4"/>
      <c r="Y664" s="4"/>
      <c r="Z664" s="4"/>
    </row>
    <row r="665" spans="1:26" ht="28.5" customHeight="1" thickBot="1" x14ac:dyDescent="0.4">
      <c r="A665" s="5" t="s">
        <v>148</v>
      </c>
      <c r="B665" s="5" t="s">
        <v>84</v>
      </c>
      <c r="C665" s="5" t="s">
        <v>32</v>
      </c>
      <c r="D665" s="2">
        <v>39964</v>
      </c>
      <c r="E665" s="2">
        <v>-0.23</v>
      </c>
      <c r="F665" s="2">
        <v>1.23</v>
      </c>
      <c r="G665" s="2">
        <v>-0.28999999999999998</v>
      </c>
      <c r="H665" s="2">
        <v>21.3</v>
      </c>
      <c r="I665" s="2">
        <v>21.06</v>
      </c>
      <c r="J665" s="2">
        <v>18.14</v>
      </c>
      <c r="K665" s="2">
        <v>159</v>
      </c>
      <c r="L665" s="2">
        <v>52.91</v>
      </c>
      <c r="M665" s="2">
        <v>36.82</v>
      </c>
      <c r="N665" s="2">
        <v>26.15</v>
      </c>
      <c r="O665" s="2">
        <v>19.48</v>
      </c>
      <c r="P665" s="2">
        <v>40.81</v>
      </c>
      <c r="Q665" s="2">
        <v>28.98</v>
      </c>
      <c r="R665" s="2">
        <v>21.59</v>
      </c>
      <c r="S665" s="4">
        <f>VLOOKUP([1]Initial_Data8!C665,[1]Ratings_Numbers!$A$1:$B$21,2,FALSE)</f>
        <v>6</v>
      </c>
      <c r="T665" s="4">
        <f t="shared" si="8"/>
        <v>0</v>
      </c>
      <c r="U665" s="7">
        <v>110598.72</v>
      </c>
      <c r="V665" s="3" t="s">
        <v>29</v>
      </c>
      <c r="W665" s="4"/>
      <c r="X665" s="4"/>
      <c r="Y665" s="4"/>
      <c r="Z665" s="4"/>
    </row>
    <row r="666" spans="1:26" ht="28.5" customHeight="1" thickBot="1" x14ac:dyDescent="0.4">
      <c r="A666" s="5" t="s">
        <v>148</v>
      </c>
      <c r="B666" s="5" t="s">
        <v>85</v>
      </c>
      <c r="C666" s="5" t="s">
        <v>32</v>
      </c>
      <c r="D666" s="2">
        <v>40056</v>
      </c>
      <c r="E666" s="2">
        <v>-0.55000000000000004</v>
      </c>
      <c r="F666" s="2">
        <v>1.72</v>
      </c>
      <c r="G666" s="2">
        <v>-0.68</v>
      </c>
      <c r="H666" s="2">
        <v>12.47</v>
      </c>
      <c r="I666" s="2">
        <v>12.16</v>
      </c>
      <c r="J666" s="2">
        <v>9.7200000000000006</v>
      </c>
      <c r="K666" s="2">
        <v>179</v>
      </c>
      <c r="L666" s="2">
        <v>49.33</v>
      </c>
      <c r="M666" s="2">
        <v>51.81</v>
      </c>
      <c r="N666" s="2">
        <v>33.299999999999997</v>
      </c>
      <c r="O666" s="2">
        <v>25.89</v>
      </c>
      <c r="P666" s="2">
        <v>55.59</v>
      </c>
      <c r="Q666" s="2">
        <v>35.729999999999997</v>
      </c>
      <c r="R666" s="2">
        <v>27.78</v>
      </c>
      <c r="S666" s="4">
        <f>VLOOKUP([1]Initial_Data8!C666,[1]Ratings_Numbers!$A$1:$B$21,2,FALSE)</f>
        <v>6</v>
      </c>
      <c r="T666" s="4">
        <f t="shared" si="8"/>
        <v>0</v>
      </c>
      <c r="U666" s="7">
        <v>123619.75</v>
      </c>
      <c r="V666" s="3" t="s">
        <v>29</v>
      </c>
      <c r="W666" s="4"/>
      <c r="X666" s="4"/>
      <c r="Y666" s="4"/>
      <c r="Z666" s="4"/>
    </row>
    <row r="667" spans="1:26" ht="28.5" customHeight="1" thickBot="1" x14ac:dyDescent="0.4">
      <c r="A667" s="5" t="s">
        <v>148</v>
      </c>
      <c r="B667" s="5" t="s">
        <v>109</v>
      </c>
      <c r="C667" s="5" t="s">
        <v>32</v>
      </c>
      <c r="D667" s="2">
        <v>40147</v>
      </c>
      <c r="E667" s="2">
        <v>-0.56000000000000005</v>
      </c>
      <c r="F667" s="2">
        <v>1.69</v>
      </c>
      <c r="G667" s="2">
        <v>-0.69</v>
      </c>
      <c r="H667" s="2">
        <v>14.23</v>
      </c>
      <c r="I667" s="2">
        <v>13.99</v>
      </c>
      <c r="J667" s="2">
        <v>11.59</v>
      </c>
      <c r="K667" s="2">
        <v>188</v>
      </c>
      <c r="L667" s="2">
        <v>51.14</v>
      </c>
      <c r="M667" s="2">
        <v>49.26</v>
      </c>
      <c r="N667" s="2">
        <v>32.229999999999997</v>
      </c>
      <c r="O667" s="2">
        <v>25.54</v>
      </c>
      <c r="P667" s="2">
        <v>52.85</v>
      </c>
      <c r="Q667" s="2">
        <v>34.57</v>
      </c>
      <c r="R667" s="2">
        <v>27.4</v>
      </c>
      <c r="S667" s="4">
        <f>VLOOKUP([1]Initial_Data8!C667,[1]Ratings_Numbers!$A$1:$B$21,2,FALSE)</f>
        <v>6</v>
      </c>
      <c r="T667" s="4">
        <f t="shared" si="8"/>
        <v>0</v>
      </c>
      <c r="U667" s="7">
        <v>113436.82</v>
      </c>
      <c r="V667" s="3" t="s">
        <v>29</v>
      </c>
      <c r="W667" s="4"/>
      <c r="X667" s="4"/>
      <c r="Y667" s="4"/>
      <c r="Z667" s="4"/>
    </row>
    <row r="668" spans="1:26" ht="28.5" customHeight="1" thickBot="1" x14ac:dyDescent="0.4">
      <c r="A668" s="5" t="s">
        <v>148</v>
      </c>
      <c r="B668" s="5" t="s">
        <v>110</v>
      </c>
      <c r="C668" s="5" t="s">
        <v>32</v>
      </c>
      <c r="D668" s="2">
        <v>40237</v>
      </c>
      <c r="E668" s="2">
        <v>-0.17</v>
      </c>
      <c r="F668" s="2">
        <v>1.82</v>
      </c>
      <c r="G668" s="2">
        <v>-0.2</v>
      </c>
      <c r="H668" s="2">
        <v>13</v>
      </c>
      <c r="I668" s="2">
        <v>12.67</v>
      </c>
      <c r="J668" s="2">
        <v>9.91</v>
      </c>
      <c r="K668" s="2">
        <v>186</v>
      </c>
      <c r="L668" s="2">
        <v>47.95</v>
      </c>
      <c r="M668" s="2">
        <v>39.85</v>
      </c>
      <c r="N668" s="2">
        <v>25.8</v>
      </c>
      <c r="O668" s="2">
        <v>19.36</v>
      </c>
      <c r="P668" s="2">
        <v>54.48</v>
      </c>
      <c r="Q668" s="2">
        <v>35.270000000000003</v>
      </c>
      <c r="R668" s="2">
        <v>26.47</v>
      </c>
      <c r="S668" s="4">
        <f>VLOOKUP([1]Initial_Data8!C668,[1]Ratings_Numbers!$A$1:$B$21,2,FALSE)</f>
        <v>6</v>
      </c>
      <c r="T668" s="4">
        <f t="shared" si="8"/>
        <v>0</v>
      </c>
      <c r="U668" s="7">
        <v>109771.125</v>
      </c>
      <c r="V668" s="3" t="s">
        <v>29</v>
      </c>
      <c r="W668" s="4"/>
      <c r="X668" s="4"/>
      <c r="Y668" s="4"/>
      <c r="Z668" s="4"/>
    </row>
    <row r="669" spans="1:26" ht="28.5" customHeight="1" thickBot="1" x14ac:dyDescent="0.4">
      <c r="A669" s="5" t="s">
        <v>148</v>
      </c>
      <c r="B669" s="5" t="s">
        <v>111</v>
      </c>
      <c r="C669" s="5" t="s">
        <v>32</v>
      </c>
      <c r="D669" s="2">
        <v>40329</v>
      </c>
      <c r="E669" s="2">
        <v>-0.34</v>
      </c>
      <c r="F669" s="2">
        <v>1.62</v>
      </c>
      <c r="G669" s="2">
        <v>-0.42</v>
      </c>
      <c r="H669" s="2">
        <v>19.93</v>
      </c>
      <c r="I669" s="2">
        <v>19.59</v>
      </c>
      <c r="J669" s="2">
        <v>16.420000000000002</v>
      </c>
      <c r="K669" s="2">
        <v>201</v>
      </c>
      <c r="L669" s="2">
        <v>50.01</v>
      </c>
      <c r="M669" s="2">
        <v>36.89</v>
      </c>
      <c r="N669" s="2">
        <v>25.1</v>
      </c>
      <c r="O669" s="2">
        <v>18.690000000000001</v>
      </c>
      <c r="P669" s="2">
        <v>46.97</v>
      </c>
      <c r="Q669" s="2">
        <v>31.96</v>
      </c>
      <c r="R669" s="2">
        <v>23.8</v>
      </c>
      <c r="S669" s="4">
        <f>VLOOKUP([1]Initial_Data8!C669,[1]Ratings_Numbers!$A$1:$B$21,2,FALSE)</f>
        <v>6</v>
      </c>
      <c r="T669" s="4">
        <f t="shared" si="8"/>
        <v>0</v>
      </c>
      <c r="U669" s="7">
        <v>136604.29500000001</v>
      </c>
      <c r="V669" s="3" t="s">
        <v>29</v>
      </c>
      <c r="W669" s="4"/>
      <c r="X669" s="4"/>
      <c r="Y669" s="4"/>
      <c r="Z669" s="4"/>
    </row>
    <row r="670" spans="1:26" ht="28.5" customHeight="1" thickBot="1" x14ac:dyDescent="0.4">
      <c r="A670" s="5" t="s">
        <v>148</v>
      </c>
      <c r="B670" s="5" t="s">
        <v>112</v>
      </c>
      <c r="C670" s="5" t="s">
        <v>32</v>
      </c>
      <c r="D670" s="2">
        <v>40421</v>
      </c>
      <c r="E670" s="2">
        <v>-0.56000000000000005</v>
      </c>
      <c r="F670" s="2">
        <v>1.84</v>
      </c>
      <c r="G670" s="2">
        <v>-0.71</v>
      </c>
      <c r="H670" s="2">
        <v>13.36</v>
      </c>
      <c r="I670" s="2">
        <v>12.76</v>
      </c>
      <c r="J670" s="2">
        <v>9.7799999999999994</v>
      </c>
      <c r="K670" s="2">
        <v>196</v>
      </c>
      <c r="L670" s="2">
        <v>49.2</v>
      </c>
      <c r="M670" s="2">
        <v>45.45</v>
      </c>
      <c r="N670" s="2">
        <v>29.82</v>
      </c>
      <c r="O670" s="2">
        <v>22.65</v>
      </c>
      <c r="P670" s="2">
        <v>52.41</v>
      </c>
      <c r="Q670" s="2">
        <v>34.39</v>
      </c>
      <c r="R670" s="2">
        <v>26.11</v>
      </c>
      <c r="S670" s="4">
        <f>VLOOKUP([1]Initial_Data8!C670,[1]Ratings_Numbers!$A$1:$B$21,2,FALSE)</f>
        <v>6</v>
      </c>
      <c r="T670" s="4">
        <f t="shared" si="8"/>
        <v>0</v>
      </c>
      <c r="U670" s="7">
        <v>166506.9</v>
      </c>
      <c r="V670" s="3" t="s">
        <v>29</v>
      </c>
      <c r="W670" s="4"/>
      <c r="X670" s="4"/>
      <c r="Y670" s="4"/>
      <c r="Z670" s="4"/>
    </row>
    <row r="671" spans="1:26" ht="28.5" customHeight="1" thickBot="1" x14ac:dyDescent="0.4">
      <c r="A671" s="5" t="s">
        <v>148</v>
      </c>
      <c r="B671" s="5" t="s">
        <v>86</v>
      </c>
      <c r="C671" s="5" t="s">
        <v>32</v>
      </c>
      <c r="D671" s="2">
        <v>40512</v>
      </c>
      <c r="E671" s="2">
        <v>-0.62</v>
      </c>
      <c r="F671" s="2">
        <v>1.73</v>
      </c>
      <c r="G671" s="2">
        <v>-0.79</v>
      </c>
      <c r="H671" s="2">
        <v>16.260000000000002</v>
      </c>
      <c r="I671" s="2">
        <v>15.69</v>
      </c>
      <c r="J671" s="2">
        <v>12.94</v>
      </c>
      <c r="K671" s="2">
        <v>214</v>
      </c>
      <c r="L671" s="2">
        <v>51.18</v>
      </c>
      <c r="M671" s="2">
        <v>42.41</v>
      </c>
      <c r="N671" s="2">
        <v>28.49</v>
      </c>
      <c r="O671" s="2">
        <v>21.98</v>
      </c>
      <c r="P671" s="2">
        <v>48.88</v>
      </c>
      <c r="Q671" s="2">
        <v>32.83</v>
      </c>
      <c r="R671" s="2">
        <v>25.33</v>
      </c>
      <c r="S671" s="4">
        <f>VLOOKUP([1]Initial_Data8!C671,[1]Ratings_Numbers!$A$1:$B$21,2,FALSE)</f>
        <v>6</v>
      </c>
      <c r="T671" s="4">
        <f t="shared" si="8"/>
        <v>0</v>
      </c>
      <c r="U671" s="7">
        <v>173426.96</v>
      </c>
      <c r="V671" s="3" t="s">
        <v>29</v>
      </c>
      <c r="W671" s="4"/>
      <c r="X671" s="4"/>
      <c r="Y671" s="4"/>
      <c r="Z671" s="4"/>
    </row>
    <row r="672" spans="1:26" ht="28.5" customHeight="1" thickBot="1" x14ac:dyDescent="0.4">
      <c r="A672" s="5" t="s">
        <v>148</v>
      </c>
      <c r="B672" s="5" t="s">
        <v>87</v>
      </c>
      <c r="C672" s="5" t="s">
        <v>31</v>
      </c>
      <c r="D672" s="2">
        <v>40602</v>
      </c>
      <c r="E672" s="2">
        <v>-0.7</v>
      </c>
      <c r="F672" s="2">
        <v>1.34</v>
      </c>
      <c r="G672" s="2">
        <v>-0.88</v>
      </c>
      <c r="H672" s="2">
        <v>18.079999999999998</v>
      </c>
      <c r="I672" s="2">
        <v>17.43</v>
      </c>
      <c r="J672" s="2">
        <v>14.64</v>
      </c>
      <c r="K672" s="2">
        <v>204</v>
      </c>
      <c r="L672" s="2">
        <v>54.11</v>
      </c>
      <c r="M672" s="2">
        <v>39.81</v>
      </c>
      <c r="N672" s="2">
        <v>28.47</v>
      </c>
      <c r="O672" s="2">
        <v>21.8</v>
      </c>
      <c r="P672" s="2">
        <v>39.81</v>
      </c>
      <c r="Q672" s="2">
        <v>28.47</v>
      </c>
      <c r="R672" s="2">
        <v>21.8</v>
      </c>
      <c r="S672" s="4">
        <f>VLOOKUP([1]Initial_Data8!C672,[1]Ratings_Numbers!$A$1:$B$21,2,FALSE)</f>
        <v>5</v>
      </c>
      <c r="T672" s="4">
        <f t="shared" si="8"/>
        <v>-1</v>
      </c>
      <c r="U672" s="7">
        <v>141781.57</v>
      </c>
      <c r="V672" s="3" t="s">
        <v>29</v>
      </c>
      <c r="W672" s="4"/>
      <c r="X672" s="4"/>
      <c r="Y672" s="4"/>
      <c r="Z672" s="4"/>
    </row>
    <row r="673" spans="1:26" ht="28.5" customHeight="1" thickBot="1" x14ac:dyDescent="0.4">
      <c r="A673" s="5" t="s">
        <v>148</v>
      </c>
      <c r="B673" s="5" t="s">
        <v>88</v>
      </c>
      <c r="C673" s="5" t="s">
        <v>31</v>
      </c>
      <c r="D673" s="2">
        <v>40694</v>
      </c>
      <c r="E673" s="2">
        <v>-0.87</v>
      </c>
      <c r="F673" s="2">
        <v>1.32</v>
      </c>
      <c r="G673" s="2">
        <v>-1.07</v>
      </c>
      <c r="H673" s="2">
        <v>25.86</v>
      </c>
      <c r="I673" s="2">
        <v>3.64</v>
      </c>
      <c r="J673" s="2">
        <v>22.35</v>
      </c>
      <c r="K673" s="2">
        <v>195</v>
      </c>
      <c r="L673" s="2">
        <v>54.09</v>
      </c>
      <c r="M673" s="2">
        <v>36.71</v>
      </c>
      <c r="N673" s="2">
        <v>26.3</v>
      </c>
      <c r="O673" s="2">
        <v>20.09</v>
      </c>
      <c r="P673" s="2">
        <v>39.56</v>
      </c>
      <c r="Q673" s="2">
        <v>28.35</v>
      </c>
      <c r="R673" s="2">
        <v>21.65</v>
      </c>
      <c r="S673" s="4">
        <f>VLOOKUP([1]Initial_Data8!C673,[1]Ratings_Numbers!$A$1:$B$21,2,FALSE)</f>
        <v>5</v>
      </c>
      <c r="T673" s="4">
        <f t="shared" si="8"/>
        <v>0</v>
      </c>
      <c r="U673" s="7">
        <v>157753.20000000001</v>
      </c>
      <c r="V673" s="3" t="s">
        <v>29</v>
      </c>
      <c r="W673" s="4"/>
      <c r="X673" s="4"/>
      <c r="Y673" s="4"/>
      <c r="Z673" s="4"/>
    </row>
    <row r="674" spans="1:26" ht="28.5" customHeight="1" thickBot="1" x14ac:dyDescent="0.4">
      <c r="A674" s="5" t="s">
        <v>148</v>
      </c>
      <c r="B674" s="5" t="s">
        <v>89</v>
      </c>
      <c r="C674" s="5" t="s">
        <v>31</v>
      </c>
      <c r="D674" s="2">
        <v>40786</v>
      </c>
      <c r="E674" s="2">
        <v>-1.08</v>
      </c>
      <c r="F674" s="2">
        <v>1.1599999999999999</v>
      </c>
      <c r="G674" s="2">
        <v>-1.32</v>
      </c>
      <c r="H674" s="2">
        <v>17.670000000000002</v>
      </c>
      <c r="I674" s="2">
        <v>16.829999999999998</v>
      </c>
      <c r="J674" s="2">
        <v>13.97</v>
      </c>
      <c r="K674" s="2">
        <v>192</v>
      </c>
      <c r="L674" s="2">
        <v>55.36</v>
      </c>
      <c r="M674" s="2">
        <v>35.86</v>
      </c>
      <c r="N674" s="2">
        <v>26.4</v>
      </c>
      <c r="O674" s="2">
        <v>20.02</v>
      </c>
      <c r="P674" s="2">
        <v>35.86</v>
      </c>
      <c r="Q674" s="2">
        <v>26.4</v>
      </c>
      <c r="R674" s="2">
        <v>20.02</v>
      </c>
      <c r="S674" s="4">
        <f>VLOOKUP([1]Initial_Data8!C674,[1]Ratings_Numbers!$A$1:$B$21,2,FALSE)</f>
        <v>5</v>
      </c>
      <c r="T674" s="4">
        <f t="shared" si="8"/>
        <v>0</v>
      </c>
      <c r="U674" s="7">
        <v>145660.64499999999</v>
      </c>
      <c r="V674" s="3" t="s">
        <v>29</v>
      </c>
      <c r="W674" s="4"/>
      <c r="X674" s="4"/>
      <c r="Y674" s="4"/>
      <c r="Z674" s="4"/>
    </row>
    <row r="675" spans="1:26" ht="28.5" customHeight="1" thickBot="1" x14ac:dyDescent="0.4">
      <c r="A675" s="5" t="s">
        <v>148</v>
      </c>
      <c r="B675" s="5" t="s">
        <v>90</v>
      </c>
      <c r="C675" s="5" t="s">
        <v>31</v>
      </c>
      <c r="D675" s="2">
        <v>40877</v>
      </c>
      <c r="E675" s="2">
        <v>-1.02</v>
      </c>
      <c r="F675" s="2">
        <v>1.1200000000000001</v>
      </c>
      <c r="G675" s="2">
        <v>-1.24</v>
      </c>
      <c r="H675" s="2">
        <v>19.850000000000001</v>
      </c>
      <c r="I675" s="2">
        <v>19.18</v>
      </c>
      <c r="J675" s="2">
        <v>16.2</v>
      </c>
      <c r="K675" s="2">
        <v>192</v>
      </c>
      <c r="L675" s="2">
        <v>57.5</v>
      </c>
      <c r="M675" s="2">
        <v>34.96</v>
      </c>
      <c r="N675" s="2">
        <v>25.91</v>
      </c>
      <c r="O675" s="2">
        <v>20.27</v>
      </c>
      <c r="P675" s="2">
        <v>34.96</v>
      </c>
      <c r="Q675" s="2">
        <v>25.91</v>
      </c>
      <c r="R675" s="2">
        <v>20.27</v>
      </c>
      <c r="S675" s="4">
        <f>VLOOKUP([1]Initial_Data8!C675,[1]Ratings_Numbers!$A$1:$B$21,2,FALSE)</f>
        <v>5</v>
      </c>
      <c r="T675" s="4">
        <f t="shared" si="8"/>
        <v>0</v>
      </c>
      <c r="U675" s="7">
        <v>129835.35</v>
      </c>
      <c r="V675" s="3" t="s">
        <v>29</v>
      </c>
      <c r="W675" s="4"/>
      <c r="X675" s="4"/>
      <c r="Y675" s="4"/>
      <c r="Z675" s="4"/>
    </row>
    <row r="676" spans="1:26" ht="28.5" customHeight="1" thickBot="1" x14ac:dyDescent="0.4">
      <c r="A676" s="5" t="s">
        <v>148</v>
      </c>
      <c r="B676" s="5" t="s">
        <v>91</v>
      </c>
      <c r="C676" s="5" t="s">
        <v>31</v>
      </c>
      <c r="D676" s="2">
        <v>40968</v>
      </c>
      <c r="E676" s="2">
        <v>-0.92</v>
      </c>
      <c r="F676" s="2">
        <v>1.1000000000000001</v>
      </c>
      <c r="G676" s="2">
        <v>-1.1100000000000001</v>
      </c>
      <c r="H676" s="2">
        <v>21.3</v>
      </c>
      <c r="I676" s="2">
        <v>20.55</v>
      </c>
      <c r="J676" s="2">
        <v>17.46</v>
      </c>
      <c r="K676" s="2">
        <v>190</v>
      </c>
      <c r="L676" s="2">
        <v>57.66</v>
      </c>
      <c r="M676" s="2">
        <v>34.15</v>
      </c>
      <c r="N676" s="2">
        <v>25.46</v>
      </c>
      <c r="O676" s="2">
        <v>19.87</v>
      </c>
      <c r="P676" s="2">
        <v>34.15</v>
      </c>
      <c r="Q676" s="2">
        <v>25.46</v>
      </c>
      <c r="R676" s="2">
        <v>19.87</v>
      </c>
      <c r="S676" s="4">
        <f>VLOOKUP([1]Initial_Data8!C676,[1]Ratings_Numbers!$A$1:$B$21,2,FALSE)</f>
        <v>5</v>
      </c>
      <c r="T676" s="4">
        <f t="shared" si="8"/>
        <v>0</v>
      </c>
      <c r="U676" s="7">
        <v>152901.15</v>
      </c>
      <c r="V676" s="3" t="s">
        <v>29</v>
      </c>
      <c r="W676" s="4"/>
      <c r="X676" s="4"/>
      <c r="Y676" s="4"/>
      <c r="Z676" s="4"/>
    </row>
    <row r="677" spans="1:26" ht="28.5" customHeight="1" thickBot="1" x14ac:dyDescent="0.4">
      <c r="A677" s="5" t="s">
        <v>148</v>
      </c>
      <c r="B677" s="5" t="s">
        <v>113</v>
      </c>
      <c r="C677" s="5" t="s">
        <v>31</v>
      </c>
      <c r="D677" s="2">
        <v>41060</v>
      </c>
      <c r="E677" s="2">
        <v>-0.85</v>
      </c>
      <c r="F677" s="2">
        <v>1.2</v>
      </c>
      <c r="G677" s="2">
        <v>-1.04</v>
      </c>
      <c r="H677" s="2">
        <v>27.69</v>
      </c>
      <c r="I677" s="2">
        <v>26.57</v>
      </c>
      <c r="J677" s="2">
        <v>23.69</v>
      </c>
      <c r="K677" s="2">
        <v>194</v>
      </c>
      <c r="L677" s="2">
        <v>55.78</v>
      </c>
      <c r="M677" s="2">
        <v>30.68</v>
      </c>
      <c r="N677" s="2">
        <v>22.33</v>
      </c>
      <c r="O677" s="2">
        <v>17.27</v>
      </c>
      <c r="P677" s="2">
        <v>37.369999999999997</v>
      </c>
      <c r="Q677" s="2">
        <v>27.2</v>
      </c>
      <c r="R677" s="2">
        <v>21.03</v>
      </c>
      <c r="S677" s="4">
        <f>VLOOKUP([1]Initial_Data8!C677,[1]Ratings_Numbers!$A$1:$B$21,2,FALSE)</f>
        <v>5</v>
      </c>
      <c r="T677" s="4">
        <f t="shared" si="8"/>
        <v>0</v>
      </c>
      <c r="U677" s="7">
        <v>152766.9</v>
      </c>
      <c r="V677" s="3" t="s">
        <v>29</v>
      </c>
      <c r="W677" s="4"/>
      <c r="X677" s="4"/>
      <c r="Y677" s="4"/>
      <c r="Z677" s="4"/>
    </row>
    <row r="678" spans="1:26" ht="28.5" customHeight="1" thickBot="1" x14ac:dyDescent="0.4">
      <c r="A678" s="5" t="s">
        <v>148</v>
      </c>
      <c r="B678" s="5" t="s">
        <v>114</v>
      </c>
      <c r="C678" s="5" t="s">
        <v>31</v>
      </c>
      <c r="D678" s="2">
        <v>41152</v>
      </c>
      <c r="E678" s="2">
        <v>-1</v>
      </c>
      <c r="F678" s="2">
        <v>1.06</v>
      </c>
      <c r="G678" s="2">
        <v>-1.21</v>
      </c>
      <c r="H678" s="2">
        <v>19.28</v>
      </c>
      <c r="I678" s="2">
        <v>18.54</v>
      </c>
      <c r="J678" s="2">
        <v>15.31</v>
      </c>
      <c r="K678" s="2">
        <v>188</v>
      </c>
      <c r="L678" s="2">
        <v>56.6</v>
      </c>
      <c r="M678" s="2">
        <v>30.92</v>
      </c>
      <c r="N678" s="2">
        <v>23.11</v>
      </c>
      <c r="O678" s="2">
        <v>17.66</v>
      </c>
      <c r="P678" s="2">
        <v>33.770000000000003</v>
      </c>
      <c r="Q678" s="2">
        <v>25.25</v>
      </c>
      <c r="R678" s="2">
        <v>19.29</v>
      </c>
      <c r="S678" s="4">
        <f>VLOOKUP([1]Initial_Data8!C678,[1]Ratings_Numbers!$A$1:$B$21,2,FALSE)</f>
        <v>5</v>
      </c>
      <c r="T678" s="4">
        <f t="shared" si="8"/>
        <v>0</v>
      </c>
      <c r="U678" s="7">
        <v>161578.56</v>
      </c>
      <c r="V678" s="3" t="s">
        <v>29</v>
      </c>
      <c r="W678" s="4"/>
      <c r="X678" s="4"/>
      <c r="Y678" s="4"/>
      <c r="Z678" s="4"/>
    </row>
    <row r="679" spans="1:26" ht="28.5" customHeight="1" thickBot="1" x14ac:dyDescent="0.4">
      <c r="A679" s="5" t="s">
        <v>148</v>
      </c>
      <c r="B679" s="5" t="s">
        <v>115</v>
      </c>
      <c r="C679" s="5" t="s">
        <v>31</v>
      </c>
      <c r="D679" s="2">
        <v>41243</v>
      </c>
      <c r="E679" s="2">
        <v>-0.81</v>
      </c>
      <c r="F679" s="2">
        <v>1.39</v>
      </c>
      <c r="G679" s="2">
        <v>-0.98</v>
      </c>
      <c r="H679" s="2">
        <v>21.48</v>
      </c>
      <c r="I679" s="2">
        <v>20.39</v>
      </c>
      <c r="J679" s="2">
        <v>17.8</v>
      </c>
      <c r="K679" s="2">
        <v>195</v>
      </c>
      <c r="L679" s="2">
        <v>53.96</v>
      </c>
      <c r="M679" s="2">
        <v>42.63</v>
      </c>
      <c r="N679" s="2">
        <v>29.3</v>
      </c>
      <c r="O679" s="2">
        <v>23.23</v>
      </c>
      <c r="P679" s="2">
        <v>45.51</v>
      </c>
      <c r="Q679" s="2">
        <v>31.28</v>
      </c>
      <c r="R679" s="2">
        <v>24.8</v>
      </c>
      <c r="S679" s="4">
        <f>VLOOKUP([1]Initial_Data8!C679,[1]Ratings_Numbers!$A$1:$B$21,2,FALSE)</f>
        <v>5</v>
      </c>
      <c r="T679" s="4">
        <f t="shared" si="8"/>
        <v>0</v>
      </c>
      <c r="U679" s="7">
        <v>156941.88</v>
      </c>
      <c r="V679" s="3" t="s">
        <v>29</v>
      </c>
      <c r="W679" s="4"/>
      <c r="X679" s="4"/>
      <c r="Y679" s="4"/>
      <c r="Z679" s="4"/>
    </row>
    <row r="680" spans="1:26" ht="28.5" customHeight="1" thickBot="1" x14ac:dyDescent="0.4">
      <c r="A680" s="5" t="s">
        <v>148</v>
      </c>
      <c r="B680" s="5" t="s">
        <v>116</v>
      </c>
      <c r="C680" s="5" t="s">
        <v>31</v>
      </c>
      <c r="D680" s="2">
        <v>41333</v>
      </c>
      <c r="E680" s="2">
        <v>-0.79</v>
      </c>
      <c r="F680" s="2">
        <v>1.38</v>
      </c>
      <c r="G680" s="2">
        <v>-0.96</v>
      </c>
      <c r="H680" s="2">
        <v>19.8</v>
      </c>
      <c r="I680" s="2">
        <v>19.23</v>
      </c>
      <c r="J680" s="2">
        <v>16.260000000000002</v>
      </c>
      <c r="K680" s="2">
        <v>205</v>
      </c>
      <c r="L680" s="2">
        <v>54.56</v>
      </c>
      <c r="M680" s="2">
        <v>42.25</v>
      </c>
      <c r="N680" s="2">
        <v>29.12</v>
      </c>
      <c r="O680" s="2">
        <v>23.29</v>
      </c>
      <c r="P680" s="2">
        <v>45.11</v>
      </c>
      <c r="Q680" s="2">
        <v>31.08</v>
      </c>
      <c r="R680" s="2">
        <v>24.86</v>
      </c>
      <c r="S680" s="4">
        <f>VLOOKUP([1]Initial_Data8!C680,[1]Ratings_Numbers!$A$1:$B$21,2,FALSE)</f>
        <v>5</v>
      </c>
      <c r="T680" s="4">
        <f t="shared" si="8"/>
        <v>0</v>
      </c>
      <c r="U680" s="7">
        <v>145568.34</v>
      </c>
      <c r="V680" s="3" t="s">
        <v>29</v>
      </c>
      <c r="W680" s="4"/>
      <c r="X680" s="4"/>
      <c r="Y680" s="4"/>
      <c r="Z680" s="4"/>
    </row>
    <row r="681" spans="1:26" ht="28.5" customHeight="1" thickBot="1" x14ac:dyDescent="0.4">
      <c r="A681" s="5" t="s">
        <v>148</v>
      </c>
      <c r="B681" s="5" t="s">
        <v>92</v>
      </c>
      <c r="C681" s="5" t="s">
        <v>31</v>
      </c>
      <c r="D681" s="2">
        <v>41425</v>
      </c>
      <c r="E681" s="2">
        <v>-0.78</v>
      </c>
      <c r="F681" s="2">
        <v>1.26</v>
      </c>
      <c r="G681" s="2">
        <v>-0.93</v>
      </c>
      <c r="H681" s="2">
        <v>27.34</v>
      </c>
      <c r="I681" s="2">
        <v>26.47</v>
      </c>
      <c r="J681" s="2">
        <v>23.81</v>
      </c>
      <c r="K681" s="2">
        <v>210</v>
      </c>
      <c r="L681" s="2">
        <v>54.57</v>
      </c>
      <c r="M681" s="2">
        <v>40.97</v>
      </c>
      <c r="N681" s="2">
        <v>29.06</v>
      </c>
      <c r="O681" s="2">
        <v>22.61</v>
      </c>
      <c r="P681" s="2">
        <v>40.97</v>
      </c>
      <c r="Q681" s="2">
        <v>29.06</v>
      </c>
      <c r="R681" s="2">
        <v>22.61</v>
      </c>
      <c r="S681" s="4">
        <f>VLOOKUP([1]Initial_Data8!C681,[1]Ratings_Numbers!$A$1:$B$21,2,FALSE)</f>
        <v>5</v>
      </c>
      <c r="T681" s="4">
        <f t="shared" si="8"/>
        <v>0</v>
      </c>
      <c r="U681" s="7">
        <v>159016.74</v>
      </c>
      <c r="V681" s="3" t="s">
        <v>29</v>
      </c>
      <c r="W681" s="4"/>
      <c r="X681" s="4"/>
      <c r="Y681" s="4"/>
      <c r="Z681" s="4"/>
    </row>
    <row r="682" spans="1:26" ht="28.5" customHeight="1" thickBot="1" x14ac:dyDescent="0.4">
      <c r="A682" s="5" t="s">
        <v>148</v>
      </c>
      <c r="B682" s="5" t="s">
        <v>93</v>
      </c>
      <c r="C682" s="5" t="s">
        <v>31</v>
      </c>
      <c r="D682" s="2">
        <v>41517</v>
      </c>
      <c r="E682" s="2">
        <v>-0.85</v>
      </c>
      <c r="F682" s="2">
        <v>1.64</v>
      </c>
      <c r="G682" s="2">
        <v>-1.02</v>
      </c>
      <c r="H682" s="2">
        <v>16.670000000000002</v>
      </c>
      <c r="I682" s="2">
        <v>15.97</v>
      </c>
      <c r="J682" s="2">
        <v>13.24</v>
      </c>
      <c r="K682" s="2">
        <v>217</v>
      </c>
      <c r="L682" s="2">
        <v>50.39</v>
      </c>
      <c r="M682" s="2">
        <v>51.32</v>
      </c>
      <c r="N682" s="2">
        <v>33.15</v>
      </c>
      <c r="O682" s="2">
        <v>26.13</v>
      </c>
      <c r="P682" s="2">
        <v>54.81</v>
      </c>
      <c r="Q682" s="2">
        <v>35.4</v>
      </c>
      <c r="R682" s="2">
        <v>27.9</v>
      </c>
      <c r="S682" s="4">
        <f>VLOOKUP([1]Initial_Data8!C682,[1]Ratings_Numbers!$A$1:$B$21,2,FALSE)</f>
        <v>5</v>
      </c>
      <c r="T682" s="4">
        <f t="shared" si="8"/>
        <v>0</v>
      </c>
      <c r="U682" s="7">
        <v>175330.13</v>
      </c>
      <c r="V682" s="3" t="s">
        <v>29</v>
      </c>
      <c r="W682" s="4"/>
      <c r="X682" s="4"/>
      <c r="Y682" s="4"/>
      <c r="Z682" s="4"/>
    </row>
    <row r="683" spans="1:26" ht="28.5" customHeight="1" thickBot="1" x14ac:dyDescent="0.4">
      <c r="A683" s="5" t="s">
        <v>148</v>
      </c>
      <c r="B683" s="5" t="s">
        <v>94</v>
      </c>
      <c r="C683" s="5" t="s">
        <v>31</v>
      </c>
      <c r="D683" s="2">
        <v>41608</v>
      </c>
      <c r="E683" s="2">
        <v>-0.73</v>
      </c>
      <c r="F683" s="2">
        <v>1.65</v>
      </c>
      <c r="G683" s="2">
        <v>-0.88</v>
      </c>
      <c r="H683" s="2">
        <v>18</v>
      </c>
      <c r="I683" s="2">
        <v>17.45</v>
      </c>
      <c r="J683" s="2">
        <v>14.83</v>
      </c>
      <c r="K683" s="2">
        <v>230</v>
      </c>
      <c r="L683" s="2">
        <v>51.11</v>
      </c>
      <c r="M683" s="2">
        <v>51.38</v>
      </c>
      <c r="N683" s="2">
        <v>33.18</v>
      </c>
      <c r="O683" s="2">
        <v>26.56</v>
      </c>
      <c r="P683" s="2">
        <v>54.84</v>
      </c>
      <c r="Q683" s="2">
        <v>35.42</v>
      </c>
      <c r="R683" s="2">
        <v>28.35</v>
      </c>
      <c r="S683" s="4">
        <f>VLOOKUP([1]Initial_Data8!C683,[1]Ratings_Numbers!$A$1:$B$21,2,FALSE)</f>
        <v>5</v>
      </c>
      <c r="T683" s="4">
        <f t="shared" si="8"/>
        <v>0</v>
      </c>
      <c r="U683" s="7">
        <v>187577.28</v>
      </c>
      <c r="V683" s="3" t="s">
        <v>29</v>
      </c>
      <c r="W683" s="4"/>
      <c r="X683" s="4"/>
      <c r="Y683" s="4"/>
      <c r="Z683" s="4"/>
    </row>
    <row r="684" spans="1:26" ht="28.5" customHeight="1" thickBot="1" x14ac:dyDescent="0.4">
      <c r="A684" s="5" t="s">
        <v>148</v>
      </c>
      <c r="B684" s="5" t="s">
        <v>95</v>
      </c>
      <c r="C684" s="5" t="s">
        <v>31</v>
      </c>
      <c r="D684" s="2">
        <v>41698</v>
      </c>
      <c r="E684" s="2">
        <v>-0.73</v>
      </c>
      <c r="F684" s="2">
        <v>1.63</v>
      </c>
      <c r="G684" s="2">
        <v>-0.88</v>
      </c>
      <c r="H684" s="2">
        <v>18.760000000000002</v>
      </c>
      <c r="I684" s="2">
        <v>18.11</v>
      </c>
      <c r="J684" s="2">
        <v>15.64</v>
      </c>
      <c r="K684" s="2">
        <v>228</v>
      </c>
      <c r="L684" s="2">
        <v>51.65</v>
      </c>
      <c r="M684" s="2">
        <v>50.13</v>
      </c>
      <c r="N684" s="2">
        <v>32.659999999999997</v>
      </c>
      <c r="O684" s="2">
        <v>26.2</v>
      </c>
      <c r="P684" s="2">
        <v>53.48</v>
      </c>
      <c r="Q684" s="2">
        <v>34.85</v>
      </c>
      <c r="R684" s="2">
        <v>27.95</v>
      </c>
      <c r="S684" s="4">
        <f>VLOOKUP([1]Initial_Data8!C684,[1]Ratings_Numbers!$A$1:$B$21,2,FALSE)</f>
        <v>5</v>
      </c>
      <c r="T684" s="4">
        <f t="shared" si="8"/>
        <v>0</v>
      </c>
      <c r="U684" s="7">
        <v>184310.14</v>
      </c>
      <c r="V684" s="3" t="s">
        <v>29</v>
      </c>
      <c r="W684" s="4"/>
      <c r="X684" s="4"/>
      <c r="Y684" s="4"/>
      <c r="Z684" s="4"/>
    </row>
    <row r="685" spans="1:26" ht="28.5" customHeight="1" thickBot="1" x14ac:dyDescent="0.4">
      <c r="A685" s="5" t="s">
        <v>148</v>
      </c>
      <c r="B685" s="5" t="s">
        <v>96</v>
      </c>
      <c r="C685" s="5" t="s">
        <v>31</v>
      </c>
      <c r="D685" s="2">
        <v>41790</v>
      </c>
      <c r="E685" s="2">
        <v>-0.83</v>
      </c>
      <c r="F685" s="2">
        <v>1.63</v>
      </c>
      <c r="G685" s="2">
        <v>-1</v>
      </c>
      <c r="H685" s="2">
        <v>23.57</v>
      </c>
      <c r="I685" s="2">
        <v>22.92</v>
      </c>
      <c r="J685" s="2">
        <v>20.54</v>
      </c>
      <c r="K685" s="2">
        <v>239</v>
      </c>
      <c r="L685" s="2">
        <v>51.93</v>
      </c>
      <c r="M685" s="2">
        <v>47.61</v>
      </c>
      <c r="N685" s="2">
        <v>31.57</v>
      </c>
      <c r="O685" s="2">
        <v>25.02</v>
      </c>
      <c r="P685" s="2">
        <v>50.79</v>
      </c>
      <c r="Q685" s="2">
        <v>33.68</v>
      </c>
      <c r="R685" s="2">
        <v>26.7</v>
      </c>
      <c r="S685" s="4">
        <f>VLOOKUP([1]Initial_Data8!C685,[1]Ratings_Numbers!$A$1:$B$21,2,FALSE)</f>
        <v>5</v>
      </c>
      <c r="T685" s="4">
        <f t="shared" si="8"/>
        <v>0</v>
      </c>
      <c r="U685" s="7">
        <v>186519.18</v>
      </c>
      <c r="V685" s="3" t="s">
        <v>29</v>
      </c>
      <c r="W685" s="4"/>
      <c r="X685" s="4"/>
      <c r="Y685" s="4"/>
      <c r="Z685" s="4"/>
    </row>
    <row r="686" spans="1:26" ht="28.5" customHeight="1" thickBot="1" x14ac:dyDescent="0.4">
      <c r="A686" s="5" t="s">
        <v>148</v>
      </c>
      <c r="B686" s="5" t="s">
        <v>97</v>
      </c>
      <c r="C686" s="5" t="s">
        <v>31</v>
      </c>
      <c r="D686" s="2">
        <v>41882</v>
      </c>
      <c r="E686" s="2">
        <v>-1.08</v>
      </c>
      <c r="F686" s="2">
        <v>2.19</v>
      </c>
      <c r="G686" s="2">
        <v>-1.28</v>
      </c>
      <c r="H686" s="2">
        <v>14.06</v>
      </c>
      <c r="I686" s="2">
        <v>13.29</v>
      </c>
      <c r="J686" s="2">
        <v>11.35</v>
      </c>
      <c r="K686" s="2">
        <v>261</v>
      </c>
      <c r="L686" s="2">
        <v>47.48</v>
      </c>
      <c r="M686" s="2">
        <v>67.95</v>
      </c>
      <c r="N686" s="2">
        <v>40.46</v>
      </c>
      <c r="O686" s="2">
        <v>32.659999999999997</v>
      </c>
      <c r="P686" s="2">
        <v>67.95</v>
      </c>
      <c r="Q686" s="2">
        <v>40.46</v>
      </c>
      <c r="R686" s="2">
        <v>32.659999999999997</v>
      </c>
      <c r="S686" s="4">
        <f>VLOOKUP([1]Initial_Data8!C686,[1]Ratings_Numbers!$A$1:$B$21,2,FALSE)</f>
        <v>5</v>
      </c>
      <c r="T686" s="4">
        <f t="shared" si="8"/>
        <v>0</v>
      </c>
      <c r="U686" s="7">
        <v>191624.86</v>
      </c>
      <c r="V686" s="3" t="s">
        <v>29</v>
      </c>
      <c r="W686" s="4"/>
      <c r="X686" s="4"/>
      <c r="Y686" s="4"/>
      <c r="Z686" s="4"/>
    </row>
    <row r="687" spans="1:26" ht="28.5" customHeight="1" thickBot="1" x14ac:dyDescent="0.4">
      <c r="A687" s="5" t="s">
        <v>148</v>
      </c>
      <c r="B687" s="5" t="s">
        <v>98</v>
      </c>
      <c r="C687" s="5" t="s">
        <v>31</v>
      </c>
      <c r="D687" s="2">
        <v>41973</v>
      </c>
      <c r="E687" s="2">
        <v>-0.69</v>
      </c>
      <c r="F687" s="2">
        <v>2.17</v>
      </c>
      <c r="G687" s="2">
        <v>-0.82</v>
      </c>
      <c r="H687" s="2">
        <v>15.16</v>
      </c>
      <c r="I687" s="2">
        <v>14.36</v>
      </c>
      <c r="J687" s="2">
        <v>12.56</v>
      </c>
      <c r="K687" s="2">
        <v>282</v>
      </c>
      <c r="L687" s="2">
        <v>48.36</v>
      </c>
      <c r="M687" s="2">
        <v>67.67</v>
      </c>
      <c r="N687" s="2">
        <v>40.36</v>
      </c>
      <c r="O687" s="2">
        <v>33.020000000000003</v>
      </c>
      <c r="P687" s="2">
        <v>67.67</v>
      </c>
      <c r="Q687" s="2">
        <v>40.36</v>
      </c>
      <c r="R687" s="2">
        <v>33.020000000000003</v>
      </c>
      <c r="S687" s="4">
        <f>VLOOKUP([1]Initial_Data8!C687,[1]Ratings_Numbers!$A$1:$B$21,2,FALSE)</f>
        <v>5</v>
      </c>
      <c r="T687" s="4">
        <f t="shared" si="8"/>
        <v>0</v>
      </c>
      <c r="U687" s="7">
        <v>188877.07</v>
      </c>
      <c r="V687" s="3" t="s">
        <v>29</v>
      </c>
      <c r="W687" s="4"/>
      <c r="X687" s="4"/>
      <c r="Y687" s="4"/>
      <c r="Z687" s="4"/>
    </row>
    <row r="688" spans="1:26" ht="28.5" customHeight="1" thickBot="1" x14ac:dyDescent="0.4">
      <c r="A688" s="5" t="s">
        <v>148</v>
      </c>
      <c r="B688" s="5" t="s">
        <v>99</v>
      </c>
      <c r="C688" s="5" t="s">
        <v>31</v>
      </c>
      <c r="D688" s="2">
        <v>42063</v>
      </c>
      <c r="E688" s="2">
        <v>-0.65</v>
      </c>
      <c r="F688" s="2">
        <v>2.1800000000000002</v>
      </c>
      <c r="G688" s="2">
        <v>-0.78</v>
      </c>
      <c r="H688" s="2">
        <v>14.97</v>
      </c>
      <c r="I688" s="2">
        <v>13.62</v>
      </c>
      <c r="J688" s="2">
        <v>12.39</v>
      </c>
      <c r="K688" s="2">
        <v>273</v>
      </c>
      <c r="L688" s="2">
        <v>48.67</v>
      </c>
      <c r="M688" s="2">
        <v>62.35</v>
      </c>
      <c r="N688" s="2">
        <v>37.450000000000003</v>
      </c>
      <c r="O688" s="2">
        <v>30.62</v>
      </c>
      <c r="P688" s="2">
        <v>66.47</v>
      </c>
      <c r="Q688" s="2">
        <v>39.93</v>
      </c>
      <c r="R688" s="2">
        <v>32.64</v>
      </c>
      <c r="S688" s="4">
        <f>VLOOKUP([1]Initial_Data8!C688,[1]Ratings_Numbers!$A$1:$B$21,2,FALSE)</f>
        <v>5</v>
      </c>
      <c r="T688" s="4">
        <f t="shared" si="8"/>
        <v>0</v>
      </c>
      <c r="U688" s="7">
        <v>158819.38</v>
      </c>
      <c r="V688" s="3" t="s">
        <v>29</v>
      </c>
      <c r="W688" s="4"/>
      <c r="X688" s="4"/>
      <c r="Y688" s="4"/>
      <c r="Z688" s="4"/>
    </row>
    <row r="689" spans="1:26" ht="28.5" customHeight="1" thickBot="1" x14ac:dyDescent="0.4">
      <c r="A689" s="5" t="s">
        <v>148</v>
      </c>
      <c r="B689" s="5" t="s">
        <v>100</v>
      </c>
      <c r="C689" s="5" t="s">
        <v>31</v>
      </c>
      <c r="D689" s="2">
        <v>42155</v>
      </c>
      <c r="E689" s="2">
        <v>-0.74</v>
      </c>
      <c r="F689" s="2">
        <v>3.03</v>
      </c>
      <c r="G689" s="2">
        <v>-0.89</v>
      </c>
      <c r="H689" s="2">
        <v>14.46</v>
      </c>
      <c r="I689" s="2">
        <v>12.62</v>
      </c>
      <c r="J689" s="2">
        <v>12.25</v>
      </c>
      <c r="K689" s="2">
        <v>325</v>
      </c>
      <c r="L689" s="2">
        <v>43.88</v>
      </c>
      <c r="M689" s="2">
        <v>81.39</v>
      </c>
      <c r="N689" s="2">
        <v>43.88</v>
      </c>
      <c r="O689" s="2">
        <v>36.03</v>
      </c>
      <c r="P689" s="2">
        <v>85.46</v>
      </c>
      <c r="Q689" s="2">
        <v>46.08</v>
      </c>
      <c r="R689" s="2">
        <v>37.83</v>
      </c>
      <c r="S689" s="4">
        <f>VLOOKUP([1]Initial_Data8!C689,[1]Ratings_Numbers!$A$1:$B$21,2,FALSE)</f>
        <v>5</v>
      </c>
      <c r="T689" s="4">
        <f t="shared" si="8"/>
        <v>0</v>
      </c>
      <c r="U689" s="7">
        <v>163985.76</v>
      </c>
      <c r="V689" s="3" t="s">
        <v>29</v>
      </c>
      <c r="W689" s="4"/>
      <c r="X689" s="4"/>
      <c r="Y689" s="4"/>
      <c r="Z689" s="4"/>
    </row>
    <row r="690" spans="1:26" ht="28.5" customHeight="1" thickBot="1" x14ac:dyDescent="0.4">
      <c r="A690" s="5" t="s">
        <v>148</v>
      </c>
      <c r="B690" s="5" t="s">
        <v>101</v>
      </c>
      <c r="C690" s="5" t="s">
        <v>31</v>
      </c>
      <c r="D690" s="2">
        <v>42247</v>
      </c>
      <c r="E690" s="2">
        <v>-0.85</v>
      </c>
      <c r="F690" s="2">
        <v>3.1</v>
      </c>
      <c r="G690" s="2">
        <v>-1.02</v>
      </c>
      <c r="H690" s="2">
        <v>8.89</v>
      </c>
      <c r="I690" s="2">
        <v>7.7</v>
      </c>
      <c r="J690" s="2">
        <v>7.1</v>
      </c>
      <c r="K690" s="2">
        <v>374</v>
      </c>
      <c r="L690" s="2">
        <v>42.93</v>
      </c>
      <c r="M690" s="2">
        <v>84.25</v>
      </c>
      <c r="N690" s="2">
        <v>44.7</v>
      </c>
      <c r="O690" s="2">
        <v>36.51</v>
      </c>
      <c r="P690" s="2">
        <v>88.46</v>
      </c>
      <c r="Q690" s="2">
        <v>46.94</v>
      </c>
      <c r="R690" s="2">
        <v>38.33</v>
      </c>
      <c r="S690" s="4">
        <f>VLOOKUP([1]Initial_Data8!C690,[1]Ratings_Numbers!$A$1:$B$21,2,FALSE)</f>
        <v>5</v>
      </c>
      <c r="T690" s="4">
        <f t="shared" si="8"/>
        <v>0</v>
      </c>
      <c r="U690" s="7">
        <v>152857.68</v>
      </c>
      <c r="V690" s="3" t="s">
        <v>29</v>
      </c>
      <c r="W690" s="4"/>
      <c r="X690" s="4"/>
      <c r="Y690" s="4"/>
      <c r="Z690" s="4"/>
    </row>
    <row r="691" spans="1:26" ht="28.5" customHeight="1" thickBot="1" x14ac:dyDescent="0.4">
      <c r="A691" s="5" t="s">
        <v>148</v>
      </c>
      <c r="B691" s="5" t="s">
        <v>102</v>
      </c>
      <c r="C691" s="5" t="s">
        <v>31</v>
      </c>
      <c r="D691" s="2">
        <v>42338</v>
      </c>
      <c r="E691" s="2">
        <v>-0.66</v>
      </c>
      <c r="F691" s="2">
        <v>3.23</v>
      </c>
      <c r="G691" s="2">
        <v>-0.8</v>
      </c>
      <c r="H691" s="2">
        <v>9.67</v>
      </c>
      <c r="I691" s="2">
        <v>9.15</v>
      </c>
      <c r="J691" s="2">
        <v>7.96</v>
      </c>
      <c r="K691" s="2">
        <v>371</v>
      </c>
      <c r="L691" s="2">
        <v>43.13</v>
      </c>
      <c r="M691" s="2">
        <v>86.2</v>
      </c>
      <c r="N691" s="2">
        <v>45.25</v>
      </c>
      <c r="O691" s="2">
        <v>37.51</v>
      </c>
      <c r="P691" s="2">
        <v>90.52</v>
      </c>
      <c r="Q691" s="2">
        <v>47.51</v>
      </c>
      <c r="R691" s="2">
        <v>39.39</v>
      </c>
      <c r="S691" s="4">
        <f>VLOOKUP([1]Initial_Data8!C691,[1]Ratings_Numbers!$A$1:$B$21,2,FALSE)</f>
        <v>5</v>
      </c>
      <c r="T691" s="4">
        <f t="shared" si="8"/>
        <v>0</v>
      </c>
      <c r="U691" s="7">
        <v>166066.20000000001</v>
      </c>
      <c r="V691" s="3" t="s">
        <v>29</v>
      </c>
      <c r="W691" s="4"/>
      <c r="X691" s="4"/>
      <c r="Y691" s="4"/>
      <c r="Z691" s="4"/>
    </row>
    <row r="692" spans="1:26" ht="28.5" customHeight="1" thickBot="1" x14ac:dyDescent="0.4">
      <c r="A692" s="5" t="s">
        <v>148</v>
      </c>
      <c r="B692" s="5" t="s">
        <v>130</v>
      </c>
      <c r="C692" s="5" t="s">
        <v>31</v>
      </c>
      <c r="D692" s="2">
        <v>42429</v>
      </c>
      <c r="E692" s="2">
        <v>-0.7</v>
      </c>
      <c r="F692" s="2">
        <v>3.18</v>
      </c>
      <c r="G692" s="2">
        <v>-0.84</v>
      </c>
      <c r="H692" s="2">
        <v>10.14</v>
      </c>
      <c r="I692" s="2">
        <v>9.11</v>
      </c>
      <c r="J692" s="2">
        <v>8.41</v>
      </c>
      <c r="K692" s="2">
        <v>360</v>
      </c>
      <c r="L692" s="2">
        <v>43.73</v>
      </c>
      <c r="M692" s="2">
        <v>86.55</v>
      </c>
      <c r="N692" s="2">
        <v>46.4</v>
      </c>
      <c r="O692" s="2">
        <v>38.229999999999997</v>
      </c>
      <c r="P692" s="2">
        <v>86.55</v>
      </c>
      <c r="Q692" s="2">
        <v>46.4</v>
      </c>
      <c r="R692" s="2">
        <v>38.229999999999997</v>
      </c>
      <c r="S692" s="4">
        <f>VLOOKUP([1]Initial_Data8!C692,[1]Ratings_Numbers!$A$1:$B$21,2,FALSE)</f>
        <v>5</v>
      </c>
      <c r="T692" s="4">
        <f t="shared" si="8"/>
        <v>0</v>
      </c>
      <c r="U692" s="7">
        <v>169249.32</v>
      </c>
      <c r="V692" s="3" t="s">
        <v>29</v>
      </c>
      <c r="W692" s="4"/>
      <c r="X692" s="4"/>
      <c r="Y692" s="4"/>
      <c r="Z692" s="4"/>
    </row>
    <row r="693" spans="1:26" ht="14.25" customHeight="1" thickBot="1" x14ac:dyDescent="0.4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4"/>
      <c r="T693" s="4"/>
      <c r="U693" s="4"/>
      <c r="V693" s="4"/>
      <c r="W693" s="4"/>
      <c r="X693" s="4"/>
      <c r="Y693" s="4"/>
      <c r="Z693" s="4"/>
    </row>
    <row r="694" spans="1:26" ht="28.5" customHeight="1" thickBot="1" x14ac:dyDescent="0.4">
      <c r="A694" s="5" t="s">
        <v>149</v>
      </c>
      <c r="B694" s="5" t="s">
        <v>65</v>
      </c>
      <c r="C694" s="5" t="s">
        <v>31</v>
      </c>
      <c r="D694" s="2">
        <v>37463</v>
      </c>
      <c r="E694" s="2">
        <v>0.62</v>
      </c>
      <c r="F694" s="2">
        <v>1.1200000000000001</v>
      </c>
      <c r="G694" s="2">
        <v>0.72</v>
      </c>
      <c r="H694" s="2">
        <v>48.72</v>
      </c>
      <c r="I694" s="2">
        <v>42.21</v>
      </c>
      <c r="J694" s="2">
        <v>41.73</v>
      </c>
      <c r="K694" s="2">
        <v>14</v>
      </c>
      <c r="L694" s="2">
        <v>60.15</v>
      </c>
      <c r="M694" s="2">
        <v>0.14000000000000001</v>
      </c>
      <c r="N694" s="2">
        <v>0.1</v>
      </c>
      <c r="O694" s="2">
        <v>0.09</v>
      </c>
      <c r="P694" s="2">
        <v>37.409999999999997</v>
      </c>
      <c r="Q694" s="2">
        <v>27.23</v>
      </c>
      <c r="R694" s="2">
        <v>22.5</v>
      </c>
      <c r="S694" s="4">
        <f>VLOOKUP([1]Initial_Data8!C694,[1]Ratings_Numbers!$A$1:$B$21,2,FALSE)</f>
        <v>5</v>
      </c>
      <c r="T694" s="4">
        <v>0</v>
      </c>
      <c r="U694" s="7">
        <v>58567.643700000001</v>
      </c>
      <c r="V694" s="3" t="s">
        <v>129</v>
      </c>
      <c r="W694" s="4"/>
      <c r="X694" s="4"/>
      <c r="Y694" s="4"/>
      <c r="Z694" s="4"/>
    </row>
    <row r="695" spans="1:26" ht="28.5" customHeight="1" thickBot="1" x14ac:dyDescent="0.4">
      <c r="A695" s="5" t="s">
        <v>149</v>
      </c>
      <c r="B695" s="5" t="s">
        <v>66</v>
      </c>
      <c r="C695" s="5" t="s">
        <v>31</v>
      </c>
      <c r="D695" s="2">
        <v>37554</v>
      </c>
      <c r="E695" s="2">
        <v>0.49</v>
      </c>
      <c r="F695" s="2">
        <v>1.01</v>
      </c>
      <c r="G695" s="2">
        <v>0.56999999999999995</v>
      </c>
      <c r="H695" s="2">
        <v>92.6</v>
      </c>
      <c r="I695" s="2">
        <v>83.7</v>
      </c>
      <c r="J695" s="2">
        <v>79.78</v>
      </c>
      <c r="K695" s="2">
        <v>8</v>
      </c>
      <c r="L695" s="2">
        <v>62.72</v>
      </c>
      <c r="M695" s="2">
        <v>27.62</v>
      </c>
      <c r="N695" s="2">
        <v>20.72</v>
      </c>
      <c r="O695" s="2">
        <v>17.32</v>
      </c>
      <c r="P695" s="2">
        <v>33.26</v>
      </c>
      <c r="Q695" s="2">
        <v>24.96</v>
      </c>
      <c r="R695" s="2">
        <v>20.86</v>
      </c>
      <c r="S695" s="4">
        <f>VLOOKUP([1]Initial_Data8!C695,[1]Ratings_Numbers!$A$1:$B$21,2,FALSE)</f>
        <v>5</v>
      </c>
      <c r="T695" s="4">
        <f t="shared" ref="T695:T746" si="9">S695-S694</f>
        <v>0</v>
      </c>
      <c r="U695" s="7">
        <v>61613.938999999998</v>
      </c>
      <c r="V695" s="3" t="s">
        <v>129</v>
      </c>
      <c r="W695" s="4"/>
      <c r="X695" s="4"/>
      <c r="Y695" s="4"/>
      <c r="Z695" s="4"/>
    </row>
    <row r="696" spans="1:26" ht="28.5" customHeight="1" thickBot="1" x14ac:dyDescent="0.4">
      <c r="A696" s="5" t="s">
        <v>149</v>
      </c>
      <c r="B696" s="5" t="s">
        <v>67</v>
      </c>
      <c r="C696" s="5" t="s">
        <v>31</v>
      </c>
      <c r="D696" s="2">
        <v>37645</v>
      </c>
      <c r="E696" s="2">
        <v>0.31</v>
      </c>
      <c r="F696" s="2">
        <v>0.96</v>
      </c>
      <c r="G696" s="2">
        <v>0.37</v>
      </c>
      <c r="H696" s="2">
        <v>59.52</v>
      </c>
      <c r="I696" s="2">
        <v>51.13</v>
      </c>
      <c r="J696" s="2">
        <v>51.38</v>
      </c>
      <c r="K696" s="2">
        <v>12.9</v>
      </c>
      <c r="L696" s="2">
        <v>63.57</v>
      </c>
      <c r="M696" s="2">
        <v>26.2</v>
      </c>
      <c r="N696" s="2">
        <v>19.89</v>
      </c>
      <c r="O696" s="2">
        <v>16.649999999999999</v>
      </c>
      <c r="P696" s="2">
        <v>31.74</v>
      </c>
      <c r="Q696" s="2">
        <v>24.09</v>
      </c>
      <c r="R696" s="2">
        <v>20.18</v>
      </c>
      <c r="S696" s="4">
        <f>VLOOKUP([1]Initial_Data8!C696,[1]Ratings_Numbers!$A$1:$B$21,2,FALSE)</f>
        <v>5</v>
      </c>
      <c r="T696" s="4">
        <f t="shared" si="9"/>
        <v>0</v>
      </c>
      <c r="U696" s="7">
        <v>56155.0196</v>
      </c>
      <c r="V696" s="3" t="s">
        <v>129</v>
      </c>
      <c r="W696" s="4"/>
      <c r="X696" s="4"/>
      <c r="Y696" s="4"/>
      <c r="Z696" s="4"/>
    </row>
    <row r="697" spans="1:26" ht="28.5" customHeight="1" thickBot="1" x14ac:dyDescent="0.4">
      <c r="A697" s="5" t="s">
        <v>149</v>
      </c>
      <c r="B697" s="5" t="s">
        <v>68</v>
      </c>
      <c r="C697" s="5" t="s">
        <v>31</v>
      </c>
      <c r="D697" s="2">
        <v>37736</v>
      </c>
      <c r="E697" s="2">
        <v>0.23</v>
      </c>
      <c r="F697" s="2">
        <v>0.83</v>
      </c>
      <c r="G697" s="2">
        <v>0.27</v>
      </c>
      <c r="H697" s="2">
        <v>76.67</v>
      </c>
      <c r="I697" s="2">
        <v>67.73</v>
      </c>
      <c r="J697" s="2">
        <v>62.47</v>
      </c>
      <c r="K697" s="2">
        <v>12.3</v>
      </c>
      <c r="L697" s="2">
        <v>64.17</v>
      </c>
      <c r="M697" s="2">
        <v>22.93</v>
      </c>
      <c r="N697" s="2">
        <v>17.940000000000001</v>
      </c>
      <c r="O697" s="2">
        <v>14.72</v>
      </c>
      <c r="P697" s="2">
        <v>27.81</v>
      </c>
      <c r="Q697" s="2">
        <v>21.76</v>
      </c>
      <c r="R697" s="2">
        <v>17.84</v>
      </c>
      <c r="S697" s="4">
        <f>VLOOKUP([1]Initial_Data8!C697,[1]Ratings_Numbers!$A$1:$B$21,2,FALSE)</f>
        <v>5</v>
      </c>
      <c r="T697" s="4">
        <f t="shared" si="9"/>
        <v>0</v>
      </c>
      <c r="U697" s="7">
        <v>58852.4084</v>
      </c>
      <c r="V697" s="3" t="s">
        <v>129</v>
      </c>
      <c r="W697" s="4"/>
      <c r="X697" s="4"/>
      <c r="Y697" s="4"/>
      <c r="Z697" s="4"/>
    </row>
    <row r="698" spans="1:26" ht="28.5" customHeight="1" thickBot="1" x14ac:dyDescent="0.4">
      <c r="A698" s="5" t="s">
        <v>149</v>
      </c>
      <c r="B698" s="5" t="s">
        <v>69</v>
      </c>
      <c r="C698" s="5" t="s">
        <v>31</v>
      </c>
      <c r="D698" s="2">
        <v>37827</v>
      </c>
      <c r="E698" s="2">
        <v>0.34</v>
      </c>
      <c r="F698" s="2">
        <v>0.86</v>
      </c>
      <c r="G698" s="2">
        <v>0.4</v>
      </c>
      <c r="H698" s="2">
        <v>72.150000000000006</v>
      </c>
      <c r="I698" s="2">
        <v>65.790000000000006</v>
      </c>
      <c r="J698" s="2">
        <v>63.25</v>
      </c>
      <c r="K698" s="2">
        <v>11.2</v>
      </c>
      <c r="L698" s="2">
        <v>64.760000000000005</v>
      </c>
      <c r="M698" s="2">
        <v>24.21</v>
      </c>
      <c r="N698" s="2">
        <v>18.739999999999998</v>
      </c>
      <c r="O698" s="2">
        <v>15.68</v>
      </c>
      <c r="P698" s="2">
        <v>29.21</v>
      </c>
      <c r="Q698" s="2">
        <v>22.61</v>
      </c>
      <c r="R698" s="2">
        <v>18.91</v>
      </c>
      <c r="S698" s="4">
        <f>VLOOKUP([1]Initial_Data8!C698,[1]Ratings_Numbers!$A$1:$B$21,2,FALSE)</f>
        <v>5</v>
      </c>
      <c r="T698" s="4">
        <f t="shared" si="9"/>
        <v>0</v>
      </c>
      <c r="U698" s="7">
        <v>61029.349600000001</v>
      </c>
      <c r="V698" s="3" t="s">
        <v>129</v>
      </c>
      <c r="W698" s="4"/>
      <c r="X698" s="4"/>
      <c r="Y698" s="4"/>
      <c r="Z698" s="4"/>
    </row>
    <row r="699" spans="1:26" ht="28.5" customHeight="1" thickBot="1" x14ac:dyDescent="0.4">
      <c r="A699" s="5" t="s">
        <v>149</v>
      </c>
      <c r="B699" s="5" t="s">
        <v>70</v>
      </c>
      <c r="C699" s="5" t="s">
        <v>31</v>
      </c>
      <c r="D699" s="2">
        <v>37918</v>
      </c>
      <c r="E699" s="2">
        <v>0.38</v>
      </c>
      <c r="F699" s="2">
        <v>0.85</v>
      </c>
      <c r="G699" s="2">
        <v>0.44</v>
      </c>
      <c r="H699" s="2">
        <v>64.39</v>
      </c>
      <c r="I699" s="2">
        <v>56.93</v>
      </c>
      <c r="J699" s="2">
        <v>55.71</v>
      </c>
      <c r="K699" s="2">
        <v>13.5</v>
      </c>
      <c r="L699" s="2">
        <v>64.349999999999994</v>
      </c>
      <c r="M699" s="2">
        <v>0.03</v>
      </c>
      <c r="N699" s="2">
        <v>0.02</v>
      </c>
      <c r="O699" s="2">
        <v>0.02</v>
      </c>
      <c r="P699" s="2">
        <v>29.71</v>
      </c>
      <c r="Q699" s="2">
        <v>22.9</v>
      </c>
      <c r="R699" s="2">
        <v>19.12</v>
      </c>
      <c r="S699" s="4">
        <f>VLOOKUP([1]Initial_Data8!C699,[1]Ratings_Numbers!$A$1:$B$21,2,FALSE)</f>
        <v>5</v>
      </c>
      <c r="T699" s="4">
        <f t="shared" si="9"/>
        <v>0</v>
      </c>
      <c r="U699" s="7">
        <v>60114.608999999997</v>
      </c>
      <c r="V699" s="3" t="s">
        <v>129</v>
      </c>
      <c r="W699" s="4"/>
      <c r="X699" s="4"/>
      <c r="Y699" s="4"/>
      <c r="Z699" s="4"/>
    </row>
    <row r="700" spans="1:26" ht="28.5" customHeight="1" thickBot="1" x14ac:dyDescent="0.4">
      <c r="A700" s="5" t="s">
        <v>149</v>
      </c>
      <c r="B700" s="5" t="s">
        <v>71</v>
      </c>
      <c r="C700" s="5" t="s">
        <v>31</v>
      </c>
      <c r="D700" s="2">
        <v>38009</v>
      </c>
      <c r="E700" s="2">
        <v>0.28999999999999998</v>
      </c>
      <c r="F700" s="2">
        <v>0.83</v>
      </c>
      <c r="G700" s="2">
        <v>0.34</v>
      </c>
      <c r="H700" s="2">
        <v>59.92</v>
      </c>
      <c r="I700" s="2">
        <v>52.06</v>
      </c>
      <c r="J700" s="2">
        <v>51.88</v>
      </c>
      <c r="K700" s="2">
        <v>14.4</v>
      </c>
      <c r="L700" s="2">
        <v>64.650000000000006</v>
      </c>
      <c r="M700" s="2">
        <v>0.02</v>
      </c>
      <c r="N700" s="2">
        <v>0.02</v>
      </c>
      <c r="O700" s="2">
        <v>0.02</v>
      </c>
      <c r="P700" s="2">
        <v>28.38</v>
      </c>
      <c r="Q700" s="2">
        <v>22.11</v>
      </c>
      <c r="R700" s="2">
        <v>18.350000000000001</v>
      </c>
      <c r="S700" s="4">
        <f>VLOOKUP([1]Initial_Data8!C700,[1]Ratings_Numbers!$A$1:$B$21,2,FALSE)</f>
        <v>5</v>
      </c>
      <c r="T700" s="4">
        <f t="shared" si="9"/>
        <v>0</v>
      </c>
      <c r="U700" s="7">
        <v>61777.6777</v>
      </c>
      <c r="V700" s="3" t="s">
        <v>129</v>
      </c>
      <c r="W700" s="4"/>
      <c r="X700" s="4"/>
      <c r="Y700" s="4"/>
      <c r="Z700" s="4"/>
    </row>
    <row r="701" spans="1:26" ht="28.5" customHeight="1" thickBot="1" x14ac:dyDescent="0.4">
      <c r="A701" s="5" t="s">
        <v>149</v>
      </c>
      <c r="B701" s="5" t="s">
        <v>72</v>
      </c>
      <c r="C701" s="5" t="s">
        <v>31</v>
      </c>
      <c r="D701" s="2">
        <v>38107</v>
      </c>
      <c r="E701" s="2">
        <v>0.12</v>
      </c>
      <c r="F701" s="2">
        <v>0.75</v>
      </c>
      <c r="G701" s="2">
        <v>0.14000000000000001</v>
      </c>
      <c r="H701" s="2">
        <v>61.03</v>
      </c>
      <c r="I701" s="2">
        <v>53.01</v>
      </c>
      <c r="J701" s="2">
        <v>54.71</v>
      </c>
      <c r="K701" s="2">
        <v>17.399999999999999</v>
      </c>
      <c r="L701" s="2">
        <v>64.33</v>
      </c>
      <c r="M701" s="2">
        <v>0.01</v>
      </c>
      <c r="N701" s="2">
        <v>0.01</v>
      </c>
      <c r="O701" s="2">
        <v>0.01</v>
      </c>
      <c r="P701" s="2">
        <v>25.99</v>
      </c>
      <c r="Q701" s="2">
        <v>20.63</v>
      </c>
      <c r="R701" s="2">
        <v>16.72</v>
      </c>
      <c r="S701" s="4">
        <f>VLOOKUP([1]Initial_Data8!C701,[1]Ratings_Numbers!$A$1:$B$21,2,FALSE)</f>
        <v>5</v>
      </c>
      <c r="T701" s="4">
        <f t="shared" si="9"/>
        <v>0</v>
      </c>
      <c r="U701" s="7">
        <v>63415.184800000003</v>
      </c>
      <c r="V701" s="3" t="s">
        <v>129</v>
      </c>
      <c r="W701" s="4"/>
      <c r="X701" s="4"/>
      <c r="Y701" s="4"/>
      <c r="Z701" s="4"/>
    </row>
    <row r="702" spans="1:26" ht="28.5" customHeight="1" thickBot="1" x14ac:dyDescent="0.4">
      <c r="A702" s="5" t="s">
        <v>149</v>
      </c>
      <c r="B702" s="5" t="s">
        <v>73</v>
      </c>
      <c r="C702" s="5" t="s">
        <v>31</v>
      </c>
      <c r="D702" s="2">
        <v>38198</v>
      </c>
      <c r="E702" s="2">
        <v>-0.02</v>
      </c>
      <c r="F702" s="2">
        <v>0.72</v>
      </c>
      <c r="G702" s="2">
        <v>-0.02</v>
      </c>
      <c r="H702" s="2">
        <v>71.94</v>
      </c>
      <c r="I702" s="2">
        <v>64.89</v>
      </c>
      <c r="J702" s="2">
        <v>63.21</v>
      </c>
      <c r="K702" s="2">
        <v>12.6</v>
      </c>
      <c r="L702" s="2">
        <v>64.900000000000006</v>
      </c>
      <c r="M702" s="2">
        <v>0.02</v>
      </c>
      <c r="N702" s="2">
        <v>0.01</v>
      </c>
      <c r="O702" s="2">
        <v>0.01</v>
      </c>
      <c r="P702" s="2">
        <v>24.88</v>
      </c>
      <c r="Q702" s="2">
        <v>19.93</v>
      </c>
      <c r="R702" s="2">
        <v>16.149999999999999</v>
      </c>
      <c r="S702" s="4">
        <f>VLOOKUP([1]Initial_Data8!C702,[1]Ratings_Numbers!$A$1:$B$21,2,FALSE)</f>
        <v>5</v>
      </c>
      <c r="T702" s="4">
        <f t="shared" si="9"/>
        <v>0</v>
      </c>
      <c r="U702" s="7">
        <v>63776.835700000003</v>
      </c>
      <c r="V702" s="3" t="s">
        <v>129</v>
      </c>
      <c r="W702" s="4"/>
      <c r="X702" s="4"/>
      <c r="Y702" s="4"/>
      <c r="Z702" s="4"/>
    </row>
    <row r="703" spans="1:26" ht="28.5" customHeight="1" thickBot="1" x14ac:dyDescent="0.4">
      <c r="A703" s="5" t="s">
        <v>149</v>
      </c>
      <c r="B703" s="5" t="s">
        <v>122</v>
      </c>
      <c r="C703" s="5" t="s">
        <v>31</v>
      </c>
      <c r="D703" s="2">
        <v>38289</v>
      </c>
      <c r="E703" s="2">
        <v>-0.09</v>
      </c>
      <c r="F703" s="2">
        <v>0.73</v>
      </c>
      <c r="G703" s="2">
        <v>-0.11</v>
      </c>
      <c r="H703" s="2">
        <v>59.79</v>
      </c>
      <c r="I703" s="2">
        <v>52.31</v>
      </c>
      <c r="J703" s="2">
        <v>51.9</v>
      </c>
      <c r="K703" s="2">
        <v>14.4</v>
      </c>
      <c r="L703" s="2">
        <v>65.38</v>
      </c>
      <c r="M703" s="2">
        <v>19.899999999999999</v>
      </c>
      <c r="N703" s="2">
        <v>16.07</v>
      </c>
      <c r="O703" s="2">
        <v>13.01</v>
      </c>
      <c r="P703" s="2">
        <v>23.83</v>
      </c>
      <c r="Q703" s="2">
        <v>19.25</v>
      </c>
      <c r="R703" s="2">
        <v>15.58</v>
      </c>
      <c r="S703" s="4">
        <f>VLOOKUP([1]Initial_Data8!C703,[1]Ratings_Numbers!$A$1:$B$21,2,FALSE)</f>
        <v>5</v>
      </c>
      <c r="T703" s="4">
        <f t="shared" si="9"/>
        <v>0</v>
      </c>
      <c r="U703" s="7">
        <v>65324.976799999997</v>
      </c>
      <c r="V703" s="3" t="s">
        <v>129</v>
      </c>
      <c r="W703" s="4"/>
      <c r="X703" s="4"/>
      <c r="Y703" s="4"/>
      <c r="Z703" s="4"/>
    </row>
    <row r="704" spans="1:26" ht="28.5" customHeight="1" thickBot="1" x14ac:dyDescent="0.4">
      <c r="A704" s="5" t="s">
        <v>149</v>
      </c>
      <c r="B704" s="5" t="s">
        <v>123</v>
      </c>
      <c r="C704" s="5" t="s">
        <v>31</v>
      </c>
      <c r="D704" s="2">
        <v>38380</v>
      </c>
      <c r="E704" s="2">
        <v>-0.14000000000000001</v>
      </c>
      <c r="F704" s="2">
        <v>0.71</v>
      </c>
      <c r="G704" s="2">
        <v>-0.16</v>
      </c>
      <c r="H704" s="2">
        <v>38.200000000000003</v>
      </c>
      <c r="I704" s="2">
        <v>33.93</v>
      </c>
      <c r="J704" s="2">
        <v>33.72</v>
      </c>
      <c r="K704" s="2">
        <v>25.8</v>
      </c>
      <c r="L704" s="2">
        <v>65.19</v>
      </c>
      <c r="M704" s="2">
        <v>19.3</v>
      </c>
      <c r="N704" s="2">
        <v>15.65</v>
      </c>
      <c r="O704" s="2">
        <v>12.58</v>
      </c>
      <c r="P704" s="2">
        <v>23.34</v>
      </c>
      <c r="Q704" s="2">
        <v>18.93</v>
      </c>
      <c r="R704" s="2">
        <v>15.22</v>
      </c>
      <c r="S704" s="4">
        <f>VLOOKUP([1]Initial_Data8!C704,[1]Ratings_Numbers!$A$1:$B$21,2,FALSE)</f>
        <v>5</v>
      </c>
      <c r="T704" s="4">
        <f t="shared" si="9"/>
        <v>0</v>
      </c>
      <c r="U704" s="7">
        <v>68692.920599999998</v>
      </c>
      <c r="V704" s="3" t="s">
        <v>129</v>
      </c>
      <c r="W704" s="4"/>
      <c r="X704" s="4"/>
      <c r="Y704" s="4"/>
      <c r="Z704" s="4"/>
    </row>
    <row r="705" spans="1:26" ht="28.5" customHeight="1" thickBot="1" x14ac:dyDescent="0.4">
      <c r="A705" s="5" t="s">
        <v>149</v>
      </c>
      <c r="B705" s="5" t="s">
        <v>125</v>
      </c>
      <c r="C705" s="5" t="s">
        <v>31</v>
      </c>
      <c r="D705" s="2">
        <v>38562</v>
      </c>
      <c r="E705" s="2">
        <v>7.0000000000000007E-2</v>
      </c>
      <c r="F705" s="2">
        <v>1.01</v>
      </c>
      <c r="G705" s="2">
        <v>0.08</v>
      </c>
      <c r="H705" s="2">
        <v>47.6</v>
      </c>
      <c r="I705" s="2">
        <v>41.84</v>
      </c>
      <c r="J705" s="2">
        <v>41.64</v>
      </c>
      <c r="K705" s="2">
        <v>21.4</v>
      </c>
      <c r="L705" s="2">
        <v>62.54</v>
      </c>
      <c r="M705" s="2">
        <v>18.649999999999999</v>
      </c>
      <c r="N705" s="2">
        <v>14.08</v>
      </c>
      <c r="O705" s="2">
        <v>11.66</v>
      </c>
      <c r="P705" s="2">
        <v>32.44</v>
      </c>
      <c r="Q705" s="2">
        <v>24.49</v>
      </c>
      <c r="R705" s="2">
        <v>20.29</v>
      </c>
      <c r="S705" s="4">
        <f>VLOOKUP([1]Initial_Data8!C705,[1]Ratings_Numbers!$A$1:$B$21,2,FALSE)</f>
        <v>5</v>
      </c>
      <c r="T705" s="4">
        <f t="shared" si="9"/>
        <v>0</v>
      </c>
      <c r="U705" s="7">
        <v>68799.659700000004</v>
      </c>
      <c r="V705" s="3" t="s">
        <v>129</v>
      </c>
      <c r="W705" s="4"/>
      <c r="X705" s="4"/>
      <c r="Y705" s="4"/>
      <c r="Z705" s="4"/>
    </row>
    <row r="706" spans="1:26" ht="28.5" customHeight="1" thickBot="1" x14ac:dyDescent="0.4">
      <c r="A706" s="5" t="s">
        <v>149</v>
      </c>
      <c r="B706" s="5" t="s">
        <v>74</v>
      </c>
      <c r="C706" s="5" t="s">
        <v>31</v>
      </c>
      <c r="D706" s="2">
        <v>38653</v>
      </c>
      <c r="E706" s="2">
        <v>-0.08</v>
      </c>
      <c r="F706" s="2">
        <v>1.08</v>
      </c>
      <c r="G706" s="2">
        <v>-0.1</v>
      </c>
      <c r="H706" s="2">
        <v>36.380000000000003</v>
      </c>
      <c r="I706" s="2">
        <v>31.37</v>
      </c>
      <c r="J706" s="2">
        <v>31.41</v>
      </c>
      <c r="K706" s="2">
        <v>28.4</v>
      </c>
      <c r="L706" s="2">
        <v>62.66</v>
      </c>
      <c r="M706" s="2">
        <v>8.99</v>
      </c>
      <c r="N706" s="2">
        <v>6.69</v>
      </c>
      <c r="O706" s="2">
        <v>5.64</v>
      </c>
      <c r="P706" s="2">
        <v>34.46</v>
      </c>
      <c r="Q706" s="2">
        <v>25.63</v>
      </c>
      <c r="R706" s="2">
        <v>21.59</v>
      </c>
      <c r="S706" s="4">
        <f>VLOOKUP([1]Initial_Data8!C706,[1]Ratings_Numbers!$A$1:$B$21,2,FALSE)</f>
        <v>5</v>
      </c>
      <c r="T706" s="4">
        <f t="shared" si="9"/>
        <v>0</v>
      </c>
      <c r="U706" s="7">
        <v>57900.483</v>
      </c>
      <c r="V706" s="3" t="s">
        <v>129</v>
      </c>
      <c r="W706" s="4"/>
      <c r="X706" s="4"/>
      <c r="Y706" s="4"/>
      <c r="Z706" s="4"/>
    </row>
    <row r="707" spans="1:26" ht="28.5" customHeight="1" thickBot="1" x14ac:dyDescent="0.4">
      <c r="A707" s="5" t="s">
        <v>149</v>
      </c>
      <c r="B707" s="5" t="s">
        <v>75</v>
      </c>
      <c r="C707" s="5" t="s">
        <v>31</v>
      </c>
      <c r="D707" s="2">
        <v>38744</v>
      </c>
      <c r="E707" s="2">
        <v>-0.22</v>
      </c>
      <c r="F707" s="2">
        <v>1.1299999999999999</v>
      </c>
      <c r="G707" s="2">
        <v>-0.25</v>
      </c>
      <c r="H707" s="2">
        <v>32.26</v>
      </c>
      <c r="I707" s="2">
        <v>29.22</v>
      </c>
      <c r="J707" s="2">
        <v>27.92</v>
      </c>
      <c r="K707" s="2">
        <v>31.9</v>
      </c>
      <c r="L707" s="2">
        <v>64</v>
      </c>
      <c r="M707" s="2">
        <v>8.5399999999999991</v>
      </c>
      <c r="N707" s="2">
        <v>6.36</v>
      </c>
      <c r="O707" s="2">
        <v>5.47</v>
      </c>
      <c r="P707" s="2">
        <v>34.299999999999997</v>
      </c>
      <c r="Q707" s="2">
        <v>25.54</v>
      </c>
      <c r="R707" s="2">
        <v>21.95</v>
      </c>
      <c r="S707" s="4">
        <f>VLOOKUP([1]Initial_Data8!C707,[1]Ratings_Numbers!$A$1:$B$21,2,FALSE)</f>
        <v>5</v>
      </c>
      <c r="T707" s="4">
        <f t="shared" si="9"/>
        <v>0</v>
      </c>
      <c r="U707" s="7">
        <v>58041.8321</v>
      </c>
      <c r="V707" s="3" t="s">
        <v>129</v>
      </c>
      <c r="W707" s="4"/>
      <c r="X707" s="4"/>
      <c r="Y707" s="4"/>
      <c r="Z707" s="4"/>
    </row>
    <row r="708" spans="1:26" ht="28.5" customHeight="1" thickBot="1" x14ac:dyDescent="0.4">
      <c r="A708" s="5" t="s">
        <v>149</v>
      </c>
      <c r="B708" s="5" t="s">
        <v>76</v>
      </c>
      <c r="C708" s="5" t="s">
        <v>31</v>
      </c>
      <c r="D708" s="2">
        <v>38835</v>
      </c>
      <c r="E708" s="2">
        <v>0.43</v>
      </c>
      <c r="F708" s="2">
        <v>2.14</v>
      </c>
      <c r="G708" s="2">
        <v>0.49</v>
      </c>
      <c r="H708" s="2">
        <v>34.03</v>
      </c>
      <c r="I708" s="2">
        <v>29.68</v>
      </c>
      <c r="J708" s="2">
        <v>30.05</v>
      </c>
      <c r="K708" s="2">
        <v>34.299999999999997</v>
      </c>
      <c r="L708" s="2">
        <v>47.71</v>
      </c>
      <c r="M708" s="2">
        <v>58.47</v>
      </c>
      <c r="N708" s="2">
        <v>31.7</v>
      </c>
      <c r="O708" s="2">
        <v>27.9</v>
      </c>
      <c r="P708" s="2">
        <v>84.45</v>
      </c>
      <c r="Q708" s="2">
        <v>45.78</v>
      </c>
      <c r="R708" s="2">
        <v>40.29</v>
      </c>
      <c r="S708" s="4">
        <f>VLOOKUP([1]Initial_Data8!C708,[1]Ratings_Numbers!$A$1:$B$21,2,FALSE)</f>
        <v>5</v>
      </c>
      <c r="T708" s="4">
        <f t="shared" si="9"/>
        <v>0</v>
      </c>
      <c r="U708" s="7">
        <v>56025.652499999997</v>
      </c>
      <c r="V708" s="3" t="s">
        <v>129</v>
      </c>
      <c r="W708" s="4"/>
      <c r="X708" s="4"/>
      <c r="Y708" s="4"/>
      <c r="Z708" s="4"/>
    </row>
    <row r="709" spans="1:26" ht="28.5" customHeight="1" thickBot="1" x14ac:dyDescent="0.4">
      <c r="A709" s="5" t="s">
        <v>149</v>
      </c>
      <c r="B709" s="5" t="s">
        <v>77</v>
      </c>
      <c r="C709" s="5" t="s">
        <v>31</v>
      </c>
      <c r="D709" s="2">
        <v>38926</v>
      </c>
      <c r="E709" s="2">
        <v>0.46</v>
      </c>
      <c r="F709" s="2">
        <v>2.14</v>
      </c>
      <c r="G709" s="2">
        <v>0.53</v>
      </c>
      <c r="H709" s="2">
        <v>18.93</v>
      </c>
      <c r="I709" s="2">
        <v>16.45</v>
      </c>
      <c r="J709" s="2">
        <v>16.329999999999998</v>
      </c>
      <c r="K709" s="2">
        <v>54</v>
      </c>
      <c r="L709" s="2">
        <v>49.04</v>
      </c>
      <c r="M709" s="2">
        <v>55.43</v>
      </c>
      <c r="N709" s="2">
        <v>30.8</v>
      </c>
      <c r="O709" s="2">
        <v>27.18</v>
      </c>
      <c r="P709" s="2">
        <v>79.95</v>
      </c>
      <c r="Q709" s="2">
        <v>44.43</v>
      </c>
      <c r="R709" s="2">
        <v>39.21</v>
      </c>
      <c r="S709" s="4">
        <f>VLOOKUP([1]Initial_Data8!C709,[1]Ratings_Numbers!$A$1:$B$21,2,FALSE)</f>
        <v>5</v>
      </c>
      <c r="T709" s="4">
        <f t="shared" si="9"/>
        <v>0</v>
      </c>
      <c r="U709" s="7">
        <v>61194.112399999998</v>
      </c>
      <c r="V709" s="3" t="s">
        <v>129</v>
      </c>
      <c r="W709" s="4"/>
      <c r="X709" s="4"/>
      <c r="Y709" s="4"/>
      <c r="Z709" s="4"/>
    </row>
    <row r="710" spans="1:26" ht="28.5" customHeight="1" thickBot="1" x14ac:dyDescent="0.4">
      <c r="A710" s="5" t="s">
        <v>149</v>
      </c>
      <c r="B710" s="5" t="s">
        <v>78</v>
      </c>
      <c r="C710" s="5" t="s">
        <v>31</v>
      </c>
      <c r="D710" s="2">
        <v>39017</v>
      </c>
      <c r="E710" s="2">
        <v>0.59</v>
      </c>
      <c r="F710" s="2">
        <v>1.64</v>
      </c>
      <c r="G710" s="2">
        <v>0.67</v>
      </c>
      <c r="H710" s="2">
        <v>18.61</v>
      </c>
      <c r="I710" s="2">
        <v>16.260000000000002</v>
      </c>
      <c r="J710" s="2">
        <v>16.21</v>
      </c>
      <c r="K710" s="2">
        <v>57</v>
      </c>
      <c r="L710" s="2">
        <v>54.39</v>
      </c>
      <c r="M710" s="2">
        <v>54.31</v>
      </c>
      <c r="N710" s="2">
        <v>34.06</v>
      </c>
      <c r="O710" s="2">
        <v>29.54</v>
      </c>
      <c r="P710" s="2">
        <v>59.45</v>
      </c>
      <c r="Q710" s="2">
        <v>37.29</v>
      </c>
      <c r="R710" s="2">
        <v>32.33</v>
      </c>
      <c r="S710" s="4">
        <f>VLOOKUP([1]Initial_Data8!C710,[1]Ratings_Numbers!$A$1:$B$21,2,FALSE)</f>
        <v>5</v>
      </c>
      <c r="T710" s="4">
        <f t="shared" si="9"/>
        <v>0</v>
      </c>
      <c r="U710" s="7">
        <v>61286.6394</v>
      </c>
      <c r="V710" s="3" t="s">
        <v>129</v>
      </c>
      <c r="W710" s="4"/>
      <c r="X710" s="4"/>
      <c r="Y710" s="4"/>
      <c r="Z710" s="4"/>
    </row>
    <row r="711" spans="1:26" ht="28.5" customHeight="1" thickBot="1" x14ac:dyDescent="0.4">
      <c r="A711" s="5" t="s">
        <v>149</v>
      </c>
      <c r="B711" s="5" t="s">
        <v>79</v>
      </c>
      <c r="C711" s="5" t="s">
        <v>31</v>
      </c>
      <c r="D711" s="2">
        <v>39108</v>
      </c>
      <c r="E711" s="2">
        <v>0.65</v>
      </c>
      <c r="F711" s="2">
        <v>1.62</v>
      </c>
      <c r="G711" s="2">
        <v>0.74</v>
      </c>
      <c r="H711" s="2">
        <v>21.6</v>
      </c>
      <c r="I711" s="2">
        <v>18.23</v>
      </c>
      <c r="J711" s="2">
        <v>18.84</v>
      </c>
      <c r="K711" s="2">
        <v>50</v>
      </c>
      <c r="L711" s="2">
        <v>56.12</v>
      </c>
      <c r="M711" s="2">
        <v>50.77</v>
      </c>
      <c r="N711" s="2">
        <v>32.590000000000003</v>
      </c>
      <c r="O711" s="2">
        <v>28.49</v>
      </c>
      <c r="P711" s="2">
        <v>55.79</v>
      </c>
      <c r="Q711" s="2">
        <v>35.81</v>
      </c>
      <c r="R711" s="2">
        <v>31.31</v>
      </c>
      <c r="S711" s="4">
        <f>VLOOKUP([1]Initial_Data8!C711,[1]Ratings_Numbers!$A$1:$B$21,2,FALSE)</f>
        <v>5</v>
      </c>
      <c r="T711" s="4">
        <f t="shared" si="9"/>
        <v>0</v>
      </c>
      <c r="U711" s="7">
        <v>57624.7791</v>
      </c>
      <c r="V711" s="3" t="s">
        <v>129</v>
      </c>
      <c r="W711" s="4"/>
      <c r="X711" s="4"/>
      <c r="Y711" s="4"/>
      <c r="Z711" s="4"/>
    </row>
    <row r="712" spans="1:26" ht="28.5" customHeight="1" thickBot="1" x14ac:dyDescent="0.4">
      <c r="A712" s="5" t="s">
        <v>149</v>
      </c>
      <c r="B712" s="5" t="s">
        <v>105</v>
      </c>
      <c r="C712" s="5" t="s">
        <v>31</v>
      </c>
      <c r="D712" s="2">
        <v>39199</v>
      </c>
      <c r="E712" s="2">
        <v>0.64</v>
      </c>
      <c r="F712" s="2">
        <v>1.63</v>
      </c>
      <c r="G712" s="2">
        <v>0.8</v>
      </c>
      <c r="H712" s="2">
        <v>11.67</v>
      </c>
      <c r="I712" s="2">
        <v>7.42</v>
      </c>
      <c r="J712" s="2">
        <v>7.35</v>
      </c>
      <c r="K712" s="2">
        <v>135</v>
      </c>
      <c r="L712" s="2">
        <v>56.26</v>
      </c>
      <c r="M712" s="2">
        <v>50.82</v>
      </c>
      <c r="N712" s="2">
        <v>32.69</v>
      </c>
      <c r="O712" s="2">
        <v>28.59</v>
      </c>
      <c r="P712" s="2">
        <v>55.45</v>
      </c>
      <c r="Q712" s="2">
        <v>35.67</v>
      </c>
      <c r="R712" s="2">
        <v>31.2</v>
      </c>
      <c r="S712" s="4">
        <f>VLOOKUP([1]Initial_Data8!C712,[1]Ratings_Numbers!$A$1:$B$21,2,FALSE)</f>
        <v>5</v>
      </c>
      <c r="T712" s="4">
        <f t="shared" si="9"/>
        <v>0</v>
      </c>
      <c r="U712" s="7">
        <v>54068.100299999998</v>
      </c>
      <c r="V712" s="3" t="s">
        <v>129</v>
      </c>
      <c r="W712" s="4"/>
      <c r="X712" s="4"/>
      <c r="Y712" s="4"/>
      <c r="Z712" s="4"/>
    </row>
    <row r="713" spans="1:26" ht="28.5" customHeight="1" thickBot="1" x14ac:dyDescent="0.4">
      <c r="A713" s="5" t="s">
        <v>149</v>
      </c>
      <c r="B713" s="5" t="s">
        <v>106</v>
      </c>
      <c r="C713" s="5" t="s">
        <v>31</v>
      </c>
      <c r="D713" s="2">
        <v>39290</v>
      </c>
      <c r="E713" s="2">
        <v>0.67</v>
      </c>
      <c r="F713" s="2">
        <v>1.59</v>
      </c>
      <c r="G713" s="2">
        <v>0.85</v>
      </c>
      <c r="H713" s="2">
        <v>20.53</v>
      </c>
      <c r="I713" s="2">
        <v>17.07</v>
      </c>
      <c r="J713" s="2">
        <v>17.72</v>
      </c>
      <c r="K713" s="2">
        <v>53</v>
      </c>
      <c r="L713" s="2">
        <v>56.68</v>
      </c>
      <c r="M713" s="2">
        <v>50.04</v>
      </c>
      <c r="N713" s="2">
        <v>32.450000000000003</v>
      </c>
      <c r="O713" s="2">
        <v>28.36</v>
      </c>
      <c r="P713" s="2">
        <v>54.2</v>
      </c>
      <c r="Q713" s="2">
        <v>35.15</v>
      </c>
      <c r="R713" s="2">
        <v>30.72</v>
      </c>
      <c r="S713" s="4">
        <f>VLOOKUP([1]Initial_Data8!C713,[1]Ratings_Numbers!$A$1:$B$21,2,FALSE)</f>
        <v>5</v>
      </c>
      <c r="T713" s="4">
        <f t="shared" si="9"/>
        <v>0</v>
      </c>
      <c r="U713" s="7">
        <v>51794.010999999999</v>
      </c>
      <c r="V713" s="3" t="s">
        <v>129</v>
      </c>
      <c r="W713" s="4"/>
      <c r="X713" s="4"/>
      <c r="Y713" s="4"/>
      <c r="Z713" s="4"/>
    </row>
    <row r="714" spans="1:26" ht="28.5" customHeight="1" thickBot="1" x14ac:dyDescent="0.4">
      <c r="A714" s="5" t="s">
        <v>149</v>
      </c>
      <c r="B714" s="5" t="s">
        <v>107</v>
      </c>
      <c r="C714" s="5" t="s">
        <v>31</v>
      </c>
      <c r="D714" s="2">
        <v>39381</v>
      </c>
      <c r="E714" s="2">
        <v>0.17</v>
      </c>
      <c r="F714" s="2">
        <v>1.7</v>
      </c>
      <c r="G714" s="2">
        <v>0.21</v>
      </c>
      <c r="H714" s="2">
        <v>15.72</v>
      </c>
      <c r="I714" s="2">
        <v>13.2</v>
      </c>
      <c r="J714" s="2">
        <v>13.73</v>
      </c>
      <c r="K714" s="2">
        <v>64</v>
      </c>
      <c r="L714" s="2">
        <v>55.74</v>
      </c>
      <c r="M714" s="2">
        <v>47.88</v>
      </c>
      <c r="N714" s="2">
        <v>30.79</v>
      </c>
      <c r="O714" s="2">
        <v>26.69</v>
      </c>
      <c r="P714" s="2">
        <v>55.52</v>
      </c>
      <c r="Q714" s="2">
        <v>35.700000000000003</v>
      </c>
      <c r="R714" s="2">
        <v>30.95</v>
      </c>
      <c r="S714" s="4">
        <f>VLOOKUP([1]Initial_Data8!C714,[1]Ratings_Numbers!$A$1:$B$21,2,FALSE)</f>
        <v>5</v>
      </c>
      <c r="T714" s="4">
        <f t="shared" si="9"/>
        <v>0</v>
      </c>
      <c r="U714" s="7">
        <v>55593.881200000003</v>
      </c>
      <c r="V714" s="3" t="s">
        <v>129</v>
      </c>
      <c r="W714" s="4"/>
      <c r="X714" s="4"/>
      <c r="Y714" s="4"/>
      <c r="Z714" s="4"/>
    </row>
    <row r="715" spans="1:26" ht="28.5" customHeight="1" thickBot="1" x14ac:dyDescent="0.4">
      <c r="A715" s="5" t="s">
        <v>149</v>
      </c>
      <c r="B715" s="5" t="s">
        <v>108</v>
      </c>
      <c r="C715" s="5" t="s">
        <v>31</v>
      </c>
      <c r="D715" s="2">
        <v>39472</v>
      </c>
      <c r="E715" s="2">
        <v>1.17</v>
      </c>
      <c r="F715" s="2">
        <v>1.83</v>
      </c>
      <c r="G715" s="2">
        <v>1.49</v>
      </c>
      <c r="H715" s="2">
        <v>15.73</v>
      </c>
      <c r="I715" s="2">
        <v>13.47</v>
      </c>
      <c r="J715" s="2">
        <v>13.32</v>
      </c>
      <c r="K715" s="2">
        <v>75</v>
      </c>
      <c r="L715" s="2">
        <v>51.21</v>
      </c>
      <c r="M715" s="2">
        <v>51.58</v>
      </c>
      <c r="N715" s="2">
        <v>31.53</v>
      </c>
      <c r="O715" s="2">
        <v>26.42</v>
      </c>
      <c r="P715" s="2">
        <v>63.6</v>
      </c>
      <c r="Q715" s="2">
        <v>38.869999999999997</v>
      </c>
      <c r="R715" s="2">
        <v>32.57</v>
      </c>
      <c r="S715" s="4">
        <f>VLOOKUP([1]Initial_Data8!C715,[1]Ratings_Numbers!$A$1:$B$21,2,FALSE)</f>
        <v>5</v>
      </c>
      <c r="T715" s="4">
        <f t="shared" si="9"/>
        <v>0</v>
      </c>
      <c r="U715" s="7">
        <v>60465.303</v>
      </c>
      <c r="V715" s="3" t="s">
        <v>129</v>
      </c>
      <c r="W715" s="4"/>
      <c r="X715" s="4"/>
      <c r="Y715" s="4"/>
      <c r="Z715" s="4"/>
    </row>
    <row r="716" spans="1:26" ht="28.5" customHeight="1" thickBot="1" x14ac:dyDescent="0.4">
      <c r="A716" s="5" t="s">
        <v>149</v>
      </c>
      <c r="B716" s="5" t="s">
        <v>80</v>
      </c>
      <c r="C716" s="5" t="s">
        <v>31</v>
      </c>
      <c r="D716" s="2">
        <v>39563</v>
      </c>
      <c r="E716" s="2">
        <v>1.1299999999999999</v>
      </c>
      <c r="F716" s="2">
        <v>1.7</v>
      </c>
      <c r="G716" s="2">
        <v>1.31</v>
      </c>
      <c r="H716" s="2">
        <v>11.51</v>
      </c>
      <c r="I716" s="2">
        <v>10.46</v>
      </c>
      <c r="J716" s="2">
        <v>10.08</v>
      </c>
      <c r="K716" s="2">
        <v>126</v>
      </c>
      <c r="L716" s="2">
        <v>51.97</v>
      </c>
      <c r="M716" s="2">
        <v>50.29</v>
      </c>
      <c r="N716" s="2">
        <v>31.38</v>
      </c>
      <c r="O716" s="2">
        <v>26.14</v>
      </c>
      <c r="P716" s="2">
        <v>60.3</v>
      </c>
      <c r="Q716" s="2">
        <v>37.619999999999997</v>
      </c>
      <c r="R716" s="2">
        <v>31.34</v>
      </c>
      <c r="S716" s="4">
        <f>VLOOKUP([1]Initial_Data8!C716,[1]Ratings_Numbers!$A$1:$B$21,2,FALSE)</f>
        <v>5</v>
      </c>
      <c r="T716" s="4">
        <f t="shared" si="9"/>
        <v>0</v>
      </c>
      <c r="U716" s="7">
        <v>42280.075100000002</v>
      </c>
      <c r="V716" s="3" t="s">
        <v>129</v>
      </c>
      <c r="W716" s="4"/>
      <c r="X716" s="4"/>
      <c r="Y716" s="4"/>
      <c r="Z716" s="4"/>
    </row>
    <row r="717" spans="1:26" ht="28.5" customHeight="1" thickBot="1" x14ac:dyDescent="0.4">
      <c r="A717" s="5" t="s">
        <v>149</v>
      </c>
      <c r="B717" s="5" t="s">
        <v>81</v>
      </c>
      <c r="C717" s="5" t="s">
        <v>31</v>
      </c>
      <c r="D717" s="2">
        <v>39654</v>
      </c>
      <c r="E717" s="2">
        <v>1.0900000000000001</v>
      </c>
      <c r="F717" s="2">
        <v>1.67</v>
      </c>
      <c r="G717" s="2">
        <v>1.26</v>
      </c>
      <c r="H717" s="2">
        <v>12.99</v>
      </c>
      <c r="I717" s="2">
        <v>11.59</v>
      </c>
      <c r="J717" s="2">
        <v>11.24</v>
      </c>
      <c r="K717" s="2">
        <v>99</v>
      </c>
      <c r="L717" s="2">
        <v>53.84</v>
      </c>
      <c r="M717" s="2">
        <v>44.93</v>
      </c>
      <c r="N717" s="2">
        <v>28.38</v>
      </c>
      <c r="O717" s="2">
        <v>24.19</v>
      </c>
      <c r="P717" s="2">
        <v>58.29</v>
      </c>
      <c r="Q717" s="2">
        <v>36.82</v>
      </c>
      <c r="R717" s="2">
        <v>31.38</v>
      </c>
      <c r="S717" s="4">
        <f>VLOOKUP([1]Initial_Data8!C717,[1]Ratings_Numbers!$A$1:$B$21,2,FALSE)</f>
        <v>5</v>
      </c>
      <c r="T717" s="4">
        <f t="shared" si="9"/>
        <v>0</v>
      </c>
      <c r="U717" s="7">
        <v>36186.454599999997</v>
      </c>
      <c r="V717" s="3" t="s">
        <v>129</v>
      </c>
      <c r="W717" s="4"/>
      <c r="X717" s="4"/>
      <c r="Y717" s="4"/>
      <c r="Z717" s="4"/>
    </row>
    <row r="718" spans="1:26" ht="28.5" customHeight="1" thickBot="1" x14ac:dyDescent="0.4">
      <c r="A718" s="5" t="s">
        <v>149</v>
      </c>
      <c r="B718" s="5" t="s">
        <v>82</v>
      </c>
      <c r="C718" s="5" t="s">
        <v>31</v>
      </c>
      <c r="D718" s="2">
        <v>39745</v>
      </c>
      <c r="E718" s="2">
        <v>1.1200000000000001</v>
      </c>
      <c r="F718" s="2">
        <v>1.56</v>
      </c>
      <c r="G718" s="2">
        <v>1.31</v>
      </c>
      <c r="H718" s="2">
        <v>11.03</v>
      </c>
      <c r="I718" s="2">
        <v>9.32</v>
      </c>
      <c r="J718" s="2">
        <v>9.0399999999999991</v>
      </c>
      <c r="K718" s="2">
        <v>90</v>
      </c>
      <c r="L718" s="2">
        <v>57.3</v>
      </c>
      <c r="M718" s="2">
        <v>43.75</v>
      </c>
      <c r="N718" s="2">
        <v>28.82</v>
      </c>
      <c r="O718" s="2">
        <v>25.07</v>
      </c>
      <c r="P718" s="2">
        <v>51.81</v>
      </c>
      <c r="Q718" s="2">
        <v>34.130000000000003</v>
      </c>
      <c r="R718" s="2">
        <v>29.69</v>
      </c>
      <c r="S718" s="4">
        <f>VLOOKUP([1]Initial_Data8!C718,[1]Ratings_Numbers!$A$1:$B$21,2,FALSE)</f>
        <v>5</v>
      </c>
      <c r="T718" s="4">
        <f t="shared" si="9"/>
        <v>0</v>
      </c>
      <c r="U718" s="7">
        <v>33104.166899999997</v>
      </c>
      <c r="V718" s="3" t="s">
        <v>129</v>
      </c>
      <c r="W718" s="4"/>
      <c r="X718" s="4"/>
      <c r="Y718" s="4"/>
      <c r="Z718" s="4"/>
    </row>
    <row r="719" spans="1:26" ht="28.5" customHeight="1" thickBot="1" x14ac:dyDescent="0.4">
      <c r="A719" s="5" t="s">
        <v>149</v>
      </c>
      <c r="B719" s="5" t="s">
        <v>83</v>
      </c>
      <c r="C719" s="5" t="s">
        <v>31</v>
      </c>
      <c r="D719" s="2">
        <v>39836</v>
      </c>
      <c r="E719" s="2">
        <v>1.02</v>
      </c>
      <c r="F719" s="2">
        <v>1.61</v>
      </c>
      <c r="G719" s="2">
        <v>1.19</v>
      </c>
      <c r="H719" s="2">
        <v>12.64</v>
      </c>
      <c r="I719" s="2">
        <v>11.25</v>
      </c>
      <c r="J719" s="2">
        <v>10.77</v>
      </c>
      <c r="K719" s="2">
        <v>91</v>
      </c>
      <c r="L719" s="2">
        <v>57.39</v>
      </c>
      <c r="M719" s="2">
        <v>42.29</v>
      </c>
      <c r="N719" s="2">
        <v>27.94</v>
      </c>
      <c r="O719" s="2">
        <v>24.27</v>
      </c>
      <c r="P719" s="2">
        <v>51.35</v>
      </c>
      <c r="Q719" s="2">
        <v>33.93</v>
      </c>
      <c r="R719" s="2">
        <v>29.47</v>
      </c>
      <c r="S719" s="4">
        <f>VLOOKUP([1]Initial_Data8!C719,[1]Ratings_Numbers!$A$1:$B$21,2,FALSE)</f>
        <v>5</v>
      </c>
      <c r="T719" s="4">
        <f t="shared" si="9"/>
        <v>0</v>
      </c>
      <c r="U719" s="7">
        <v>39202.981099999997</v>
      </c>
      <c r="V719" s="3" t="s">
        <v>129</v>
      </c>
      <c r="W719" s="4"/>
      <c r="X719" s="4"/>
      <c r="Y719" s="4"/>
      <c r="Z719" s="4"/>
    </row>
    <row r="720" spans="1:26" ht="28.5" customHeight="1" thickBot="1" x14ac:dyDescent="0.4">
      <c r="A720" s="5" t="s">
        <v>149</v>
      </c>
      <c r="B720" s="5" t="s">
        <v>85</v>
      </c>
      <c r="C720" s="5" t="s">
        <v>31</v>
      </c>
      <c r="D720" s="2">
        <v>40025</v>
      </c>
      <c r="E720" s="2">
        <v>1.57</v>
      </c>
      <c r="F720" s="2">
        <v>2.5499999999999998</v>
      </c>
      <c r="G720" s="2">
        <v>1.98</v>
      </c>
      <c r="H720" s="2">
        <v>8.76</v>
      </c>
      <c r="I720" s="2">
        <v>7.18</v>
      </c>
      <c r="J720" s="2">
        <v>6.95</v>
      </c>
      <c r="K720" s="2">
        <v>104</v>
      </c>
      <c r="L720" s="2">
        <v>55.76</v>
      </c>
      <c r="M720" s="2">
        <v>47.98</v>
      </c>
      <c r="N720" s="2">
        <v>31.36</v>
      </c>
      <c r="O720" s="2">
        <v>26.75</v>
      </c>
      <c r="P720" s="2">
        <v>52.99</v>
      </c>
      <c r="Q720" s="2">
        <v>34.64</v>
      </c>
      <c r="R720" s="2">
        <v>29.55</v>
      </c>
      <c r="S720" s="4">
        <f>VLOOKUP([1]Initial_Data8!C720,[1]Ratings_Numbers!$A$1:$B$21,2,FALSE)</f>
        <v>5</v>
      </c>
      <c r="T720" s="4">
        <f t="shared" si="9"/>
        <v>0</v>
      </c>
      <c r="U720" s="7">
        <v>47244.705399999999</v>
      </c>
      <c r="V720" s="3" t="s">
        <v>129</v>
      </c>
      <c r="W720" s="4"/>
      <c r="X720" s="4"/>
      <c r="Y720" s="4"/>
      <c r="Z720" s="4"/>
    </row>
    <row r="721" spans="1:26" ht="28.5" customHeight="1" thickBot="1" x14ac:dyDescent="0.4">
      <c r="A721" s="5" t="s">
        <v>149</v>
      </c>
      <c r="B721" s="5" t="s">
        <v>109</v>
      </c>
      <c r="C721" s="5" t="s">
        <v>31</v>
      </c>
      <c r="D721" s="2">
        <v>40116</v>
      </c>
      <c r="E721" s="2">
        <v>1.52</v>
      </c>
      <c r="F721" s="2">
        <v>2.33</v>
      </c>
      <c r="G721" s="2">
        <v>1.85</v>
      </c>
      <c r="H721" s="2">
        <v>15.89</v>
      </c>
      <c r="I721" s="2">
        <v>14.35</v>
      </c>
      <c r="J721" s="2">
        <v>13.91</v>
      </c>
      <c r="K721" s="2">
        <v>93</v>
      </c>
      <c r="L721" s="2">
        <v>56.04</v>
      </c>
      <c r="M721" s="2">
        <v>46.8</v>
      </c>
      <c r="N721" s="2">
        <v>30.17</v>
      </c>
      <c r="O721" s="2">
        <v>26.22</v>
      </c>
      <c r="P721" s="2">
        <v>55.09</v>
      </c>
      <c r="Q721" s="2">
        <v>35.520000000000003</v>
      </c>
      <c r="R721" s="2">
        <v>30.87</v>
      </c>
      <c r="S721" s="4">
        <f>VLOOKUP([1]Initial_Data8!C721,[1]Ratings_Numbers!$A$1:$B$21,2,FALSE)</f>
        <v>5</v>
      </c>
      <c r="T721" s="4">
        <f t="shared" si="9"/>
        <v>0</v>
      </c>
      <c r="U721" s="7">
        <v>47942.897599999997</v>
      </c>
      <c r="V721" s="3" t="s">
        <v>129</v>
      </c>
      <c r="W721" s="4"/>
      <c r="X721" s="4"/>
      <c r="Y721" s="4"/>
      <c r="Z721" s="4"/>
    </row>
    <row r="722" spans="1:26" ht="28.5" customHeight="1" thickBot="1" x14ac:dyDescent="0.4">
      <c r="A722" s="5" t="s">
        <v>149</v>
      </c>
      <c r="B722" s="5" t="s">
        <v>110</v>
      </c>
      <c r="C722" s="5" t="s">
        <v>31</v>
      </c>
      <c r="D722" s="2">
        <v>40207</v>
      </c>
      <c r="E722" s="2">
        <v>1.21</v>
      </c>
      <c r="F722" s="2">
        <v>2.12</v>
      </c>
      <c r="G722" s="2">
        <v>1.47</v>
      </c>
      <c r="H722" s="2">
        <v>15.06</v>
      </c>
      <c r="I722" s="2">
        <v>13.79</v>
      </c>
      <c r="J722" s="2">
        <v>13.06</v>
      </c>
      <c r="K722" s="2">
        <v>97</v>
      </c>
      <c r="L722" s="2">
        <v>56.9</v>
      </c>
      <c r="M722" s="2">
        <v>41.87</v>
      </c>
      <c r="N722" s="2">
        <v>27.57</v>
      </c>
      <c r="O722" s="2">
        <v>23.82</v>
      </c>
      <c r="P722" s="2">
        <v>51.86</v>
      </c>
      <c r="Q722" s="2">
        <v>34.15</v>
      </c>
      <c r="R722" s="2">
        <v>29.51</v>
      </c>
      <c r="S722" s="4">
        <f>VLOOKUP([1]Initial_Data8!C722,[1]Ratings_Numbers!$A$1:$B$21,2,FALSE)</f>
        <v>5</v>
      </c>
      <c r="T722" s="4">
        <f t="shared" si="9"/>
        <v>0</v>
      </c>
      <c r="U722" s="7">
        <v>39923.385199999997</v>
      </c>
      <c r="V722" s="3" t="s">
        <v>129</v>
      </c>
      <c r="W722" s="4"/>
      <c r="X722" s="4"/>
      <c r="Y722" s="4"/>
      <c r="Z722" s="4"/>
    </row>
    <row r="723" spans="1:26" ht="28.5" customHeight="1" thickBot="1" x14ac:dyDescent="0.4">
      <c r="A723" s="5" t="s">
        <v>149</v>
      </c>
      <c r="B723" s="5" t="s">
        <v>111</v>
      </c>
      <c r="C723" s="5" t="s">
        <v>31</v>
      </c>
      <c r="D723" s="2">
        <v>40298</v>
      </c>
      <c r="E723" s="2">
        <v>1.05</v>
      </c>
      <c r="F723" s="2">
        <v>2.0299999999999998</v>
      </c>
      <c r="G723" s="2">
        <v>1.23</v>
      </c>
      <c r="H723" s="2">
        <v>14.86</v>
      </c>
      <c r="I723" s="2">
        <v>13.16</v>
      </c>
      <c r="J723" s="2">
        <v>12.95</v>
      </c>
      <c r="K723" s="2">
        <v>108</v>
      </c>
      <c r="L723" s="2">
        <v>52.08</v>
      </c>
      <c r="M723" s="2">
        <v>47.47</v>
      </c>
      <c r="N723" s="2">
        <v>28.76</v>
      </c>
      <c r="O723" s="2">
        <v>24.72</v>
      </c>
      <c r="P723" s="2">
        <v>65.069999999999993</v>
      </c>
      <c r="Q723" s="2">
        <v>39.42</v>
      </c>
      <c r="R723" s="2">
        <v>33.89</v>
      </c>
      <c r="S723" s="4">
        <f>VLOOKUP([1]Initial_Data8!C723,[1]Ratings_Numbers!$A$1:$B$21,2,FALSE)</f>
        <v>5</v>
      </c>
      <c r="T723" s="4">
        <f t="shared" si="9"/>
        <v>0</v>
      </c>
      <c r="U723" s="7">
        <v>37818.563399999999</v>
      </c>
      <c r="V723" s="3" t="s">
        <v>129</v>
      </c>
      <c r="W723" s="4"/>
      <c r="X723" s="4"/>
      <c r="Y723" s="4"/>
      <c r="Z723" s="4"/>
    </row>
    <row r="724" spans="1:26" ht="28.5" customHeight="1" thickBot="1" x14ac:dyDescent="0.4">
      <c r="A724" s="5" t="s">
        <v>149</v>
      </c>
      <c r="B724" s="5" t="s">
        <v>112</v>
      </c>
      <c r="C724" s="5" t="s">
        <v>31</v>
      </c>
      <c r="D724" s="2">
        <v>40389</v>
      </c>
      <c r="E724" s="2">
        <v>1.1200000000000001</v>
      </c>
      <c r="F724" s="2">
        <v>2.0499999999999998</v>
      </c>
      <c r="G724" s="2">
        <v>1.29</v>
      </c>
      <c r="H724" s="2">
        <v>12.6</v>
      </c>
      <c r="I724" s="2">
        <v>11.48</v>
      </c>
      <c r="J724" s="2">
        <v>10.85</v>
      </c>
      <c r="K724" s="2">
        <v>107</v>
      </c>
      <c r="L724" s="2">
        <v>50.95</v>
      </c>
      <c r="M724" s="2">
        <v>48.49</v>
      </c>
      <c r="N724" s="2">
        <v>28.2</v>
      </c>
      <c r="O724" s="2">
        <v>24.7</v>
      </c>
      <c r="P724" s="2">
        <v>71.97</v>
      </c>
      <c r="Q724" s="2">
        <v>41.85</v>
      </c>
      <c r="R724" s="2">
        <v>36.659999999999997</v>
      </c>
      <c r="S724" s="4">
        <f>VLOOKUP([1]Initial_Data8!C724,[1]Ratings_Numbers!$A$1:$B$21,2,FALSE)</f>
        <v>5</v>
      </c>
      <c r="T724" s="4">
        <f t="shared" si="9"/>
        <v>0</v>
      </c>
      <c r="U724" s="7">
        <v>40689.787799999998</v>
      </c>
      <c r="V724" s="3" t="s">
        <v>129</v>
      </c>
      <c r="W724" s="4"/>
      <c r="X724" s="4"/>
      <c r="Y724" s="4"/>
      <c r="Z724" s="4"/>
    </row>
    <row r="725" spans="1:26" ht="28.5" customHeight="1" thickBot="1" x14ac:dyDescent="0.4">
      <c r="A725" s="5" t="s">
        <v>149</v>
      </c>
      <c r="B725" s="5" t="s">
        <v>86</v>
      </c>
      <c r="C725" s="5" t="s">
        <v>31</v>
      </c>
      <c r="D725" s="2">
        <v>40480</v>
      </c>
      <c r="E725" s="2">
        <v>1.27</v>
      </c>
      <c r="F725" s="2">
        <v>2.2400000000000002</v>
      </c>
      <c r="G725" s="2">
        <v>1.49</v>
      </c>
      <c r="H725" s="2">
        <v>9.82</v>
      </c>
      <c r="I725" s="2">
        <v>8.42</v>
      </c>
      <c r="J725" s="2">
        <v>7.92</v>
      </c>
      <c r="K725" s="2">
        <v>113</v>
      </c>
      <c r="L725" s="2">
        <v>50.58</v>
      </c>
      <c r="M725" s="2">
        <v>48.22</v>
      </c>
      <c r="N725" s="2">
        <v>28.15</v>
      </c>
      <c r="O725" s="2">
        <v>24.39</v>
      </c>
      <c r="P725" s="2">
        <v>71.260000000000005</v>
      </c>
      <c r="Q725" s="2">
        <v>41.61</v>
      </c>
      <c r="R725" s="2">
        <v>36.04</v>
      </c>
      <c r="S725" s="4">
        <f>VLOOKUP([1]Initial_Data8!C725,[1]Ratings_Numbers!$A$1:$B$21,2,FALSE)</f>
        <v>5</v>
      </c>
      <c r="T725" s="4">
        <f t="shared" si="9"/>
        <v>0</v>
      </c>
      <c r="U725" s="7">
        <v>44679.268100000001</v>
      </c>
      <c r="V725" s="3" t="s">
        <v>129</v>
      </c>
      <c r="W725" s="4"/>
      <c r="X725" s="4"/>
      <c r="Y725" s="4"/>
      <c r="Z725" s="4"/>
    </row>
    <row r="726" spans="1:26" ht="28.5" customHeight="1" thickBot="1" x14ac:dyDescent="0.4">
      <c r="A726" s="5" t="s">
        <v>149</v>
      </c>
      <c r="B726" s="5" t="s">
        <v>87</v>
      </c>
      <c r="C726" s="5" t="s">
        <v>31</v>
      </c>
      <c r="D726" s="2">
        <v>40571</v>
      </c>
      <c r="E726" s="2">
        <v>1.35</v>
      </c>
      <c r="F726" s="2">
        <v>2.34</v>
      </c>
      <c r="G726" s="2">
        <v>1.59</v>
      </c>
      <c r="H726" s="2">
        <v>11.71</v>
      </c>
      <c r="I726" s="2">
        <v>10.49</v>
      </c>
      <c r="J726" s="2">
        <v>10.039999999999999</v>
      </c>
      <c r="K726" s="2">
        <v>113</v>
      </c>
      <c r="L726" s="2">
        <v>50.19</v>
      </c>
      <c r="M726" s="2">
        <v>46.13</v>
      </c>
      <c r="N726" s="2">
        <v>27.13</v>
      </c>
      <c r="O726" s="2">
        <v>23.15</v>
      </c>
      <c r="P726" s="2">
        <v>70.05</v>
      </c>
      <c r="Q726" s="2">
        <v>41.19</v>
      </c>
      <c r="R726" s="2">
        <v>35.159999999999997</v>
      </c>
      <c r="S726" s="4">
        <f>VLOOKUP([1]Initial_Data8!C726,[1]Ratings_Numbers!$A$1:$B$21,2,FALSE)</f>
        <v>5</v>
      </c>
      <c r="T726" s="4">
        <f t="shared" si="9"/>
        <v>0</v>
      </c>
      <c r="U726" s="7">
        <v>38068.132799999999</v>
      </c>
      <c r="V726" s="3" t="s">
        <v>129</v>
      </c>
      <c r="W726" s="4"/>
      <c r="X726" s="4"/>
      <c r="Y726" s="4"/>
      <c r="Z726" s="4"/>
    </row>
    <row r="727" spans="1:26" ht="28.5" customHeight="1" thickBot="1" x14ac:dyDescent="0.4">
      <c r="A727" s="5" t="s">
        <v>149</v>
      </c>
      <c r="B727" s="5" t="s">
        <v>88</v>
      </c>
      <c r="C727" s="5" t="s">
        <v>31</v>
      </c>
      <c r="D727" s="2">
        <v>40662</v>
      </c>
      <c r="E727" s="2">
        <v>1.47</v>
      </c>
      <c r="F727" s="2">
        <v>2.3199999999999998</v>
      </c>
      <c r="G727" s="2">
        <v>1.74</v>
      </c>
      <c r="H727" s="2">
        <v>10.77</v>
      </c>
      <c r="I727" s="2">
        <v>9.7100000000000009</v>
      </c>
      <c r="J727" s="2">
        <v>8.9700000000000006</v>
      </c>
      <c r="K727" s="2">
        <v>118</v>
      </c>
      <c r="L727" s="2">
        <v>52.06</v>
      </c>
      <c r="M727" s="2">
        <v>50.8</v>
      </c>
      <c r="N727" s="2">
        <v>31.44</v>
      </c>
      <c r="O727" s="2">
        <v>26.44</v>
      </c>
      <c r="P727" s="2">
        <v>61.59</v>
      </c>
      <c r="Q727" s="2">
        <v>38.119999999999997</v>
      </c>
      <c r="R727" s="2">
        <v>32.06</v>
      </c>
      <c r="S727" s="4">
        <f>VLOOKUP([1]Initial_Data8!C727,[1]Ratings_Numbers!$A$1:$B$21,2,FALSE)</f>
        <v>5</v>
      </c>
      <c r="T727" s="4">
        <f t="shared" si="9"/>
        <v>0</v>
      </c>
      <c r="U727" s="7">
        <v>37443.504200000003</v>
      </c>
      <c r="V727" s="3" t="s">
        <v>129</v>
      </c>
      <c r="W727" s="4"/>
      <c r="X727" s="4"/>
      <c r="Y727" s="4"/>
      <c r="Z727" s="4"/>
    </row>
    <row r="728" spans="1:26" ht="28.5" customHeight="1" thickBot="1" x14ac:dyDescent="0.4">
      <c r="A728" s="5" t="s">
        <v>149</v>
      </c>
      <c r="B728" s="5" t="s">
        <v>89</v>
      </c>
      <c r="C728" s="5" t="s">
        <v>31</v>
      </c>
      <c r="D728" s="2">
        <v>40753</v>
      </c>
      <c r="E728" s="2">
        <v>1.48</v>
      </c>
      <c r="F728" s="2">
        <v>2.37</v>
      </c>
      <c r="G728" s="2">
        <v>1.77</v>
      </c>
      <c r="H728" s="2">
        <v>17.79</v>
      </c>
      <c r="I728" s="2">
        <v>15.7</v>
      </c>
      <c r="J728" s="2">
        <v>15.05</v>
      </c>
      <c r="K728" s="2">
        <v>77</v>
      </c>
      <c r="L728" s="2">
        <v>52.56</v>
      </c>
      <c r="M728" s="2">
        <v>50.15</v>
      </c>
      <c r="N728" s="2">
        <v>31.05</v>
      </c>
      <c r="O728" s="2">
        <v>26.36</v>
      </c>
      <c r="P728" s="2">
        <v>61.52</v>
      </c>
      <c r="Q728" s="2">
        <v>38.090000000000003</v>
      </c>
      <c r="R728" s="2">
        <v>32.33</v>
      </c>
      <c r="S728" s="4">
        <f>VLOOKUP([1]Initial_Data8!C728,[1]Ratings_Numbers!$A$1:$B$21,2,FALSE)</f>
        <v>5</v>
      </c>
      <c r="T728" s="4">
        <f t="shared" si="9"/>
        <v>0</v>
      </c>
      <c r="U728" s="7">
        <v>40874.396500000003</v>
      </c>
      <c r="V728" s="3" t="s">
        <v>129</v>
      </c>
      <c r="W728" s="4"/>
      <c r="X728" s="4"/>
      <c r="Y728" s="4"/>
      <c r="Z728" s="4"/>
    </row>
    <row r="729" spans="1:26" ht="28.5" customHeight="1" thickBot="1" x14ac:dyDescent="0.4">
      <c r="A729" s="5" t="s">
        <v>149</v>
      </c>
      <c r="B729" s="5" t="s">
        <v>90</v>
      </c>
      <c r="C729" s="5" t="s">
        <v>31</v>
      </c>
      <c r="D729" s="2">
        <v>40844</v>
      </c>
      <c r="E729" s="2">
        <v>1.5</v>
      </c>
      <c r="F729" s="2">
        <v>2.25</v>
      </c>
      <c r="G729" s="2">
        <v>1.77</v>
      </c>
      <c r="H729" s="2">
        <v>16.87</v>
      </c>
      <c r="I729" s="2">
        <v>15.06</v>
      </c>
      <c r="J729" s="2">
        <v>14.36</v>
      </c>
      <c r="K729" s="2">
        <v>85</v>
      </c>
      <c r="L729" s="2">
        <v>52.72</v>
      </c>
      <c r="M729" s="2">
        <v>49.12</v>
      </c>
      <c r="N729" s="2">
        <v>30.44</v>
      </c>
      <c r="O729" s="2">
        <v>25.89</v>
      </c>
      <c r="P729" s="2">
        <v>61.37</v>
      </c>
      <c r="Q729" s="2">
        <v>38.03</v>
      </c>
      <c r="R729" s="2">
        <v>32.35</v>
      </c>
      <c r="S729" s="4">
        <f>VLOOKUP([1]Initial_Data8!C729,[1]Ratings_Numbers!$A$1:$B$21,2,FALSE)</f>
        <v>5</v>
      </c>
      <c r="T729" s="4">
        <f t="shared" si="9"/>
        <v>0</v>
      </c>
      <c r="U729" s="7">
        <v>39091.877099999998</v>
      </c>
      <c r="V729" s="3" t="s">
        <v>129</v>
      </c>
      <c r="W729" s="4"/>
      <c r="X729" s="4"/>
      <c r="Y729" s="4"/>
      <c r="Z729" s="4"/>
    </row>
    <row r="730" spans="1:26" ht="28.5" customHeight="1" thickBot="1" x14ac:dyDescent="0.4">
      <c r="A730" s="5" t="s">
        <v>149</v>
      </c>
      <c r="B730" s="5" t="s">
        <v>91</v>
      </c>
      <c r="C730" s="5" t="s">
        <v>31</v>
      </c>
      <c r="D730" s="2">
        <v>40935</v>
      </c>
      <c r="E730" s="2">
        <v>1.45</v>
      </c>
      <c r="F730" s="2">
        <v>2.23</v>
      </c>
      <c r="G730" s="2">
        <v>1.72</v>
      </c>
      <c r="H730" s="2">
        <v>15.3</v>
      </c>
      <c r="I730" s="2">
        <v>13.97</v>
      </c>
      <c r="J730" s="2">
        <v>12.96</v>
      </c>
      <c r="K730" s="2">
        <v>89</v>
      </c>
      <c r="L730" s="2">
        <v>53.8</v>
      </c>
      <c r="M730" s="2">
        <v>48.04</v>
      </c>
      <c r="N730" s="2">
        <v>30.11</v>
      </c>
      <c r="O730" s="2">
        <v>25.85</v>
      </c>
      <c r="P730" s="2">
        <v>59.53</v>
      </c>
      <c r="Q730" s="2">
        <v>37.31</v>
      </c>
      <c r="R730" s="2">
        <v>32.03</v>
      </c>
      <c r="S730" s="4">
        <f>VLOOKUP([1]Initial_Data8!C730,[1]Ratings_Numbers!$A$1:$B$21,2,FALSE)</f>
        <v>5</v>
      </c>
      <c r="T730" s="4">
        <f t="shared" si="9"/>
        <v>0</v>
      </c>
      <c r="U730" s="7">
        <v>39816.0101</v>
      </c>
      <c r="V730" s="3" t="s">
        <v>129</v>
      </c>
      <c r="W730" s="4"/>
      <c r="X730" s="4"/>
      <c r="Y730" s="4"/>
      <c r="Z730" s="4"/>
    </row>
    <row r="731" spans="1:26" ht="28.5" customHeight="1" thickBot="1" x14ac:dyDescent="0.4">
      <c r="A731" s="5" t="s">
        <v>149</v>
      </c>
      <c r="B731" s="5" t="s">
        <v>113</v>
      </c>
      <c r="C731" s="5" t="s">
        <v>31</v>
      </c>
      <c r="D731" s="2">
        <v>41026</v>
      </c>
      <c r="E731" s="2">
        <v>0.23</v>
      </c>
      <c r="F731" s="2">
        <v>2.2799999999999998</v>
      </c>
      <c r="G731" s="2">
        <v>0.28000000000000003</v>
      </c>
      <c r="H731" s="2">
        <v>13.52</v>
      </c>
      <c r="I731" s="2">
        <v>12.27</v>
      </c>
      <c r="J731" s="2">
        <v>11.48</v>
      </c>
      <c r="K731" s="2">
        <v>98</v>
      </c>
      <c r="L731" s="2">
        <v>52.15</v>
      </c>
      <c r="M731" s="2">
        <v>43</v>
      </c>
      <c r="N731" s="2">
        <v>26.52</v>
      </c>
      <c r="O731" s="2">
        <v>22.42</v>
      </c>
      <c r="P731" s="2">
        <v>62.13</v>
      </c>
      <c r="Q731" s="2">
        <v>38.32</v>
      </c>
      <c r="R731" s="2">
        <v>32.4</v>
      </c>
      <c r="S731" s="4">
        <f>VLOOKUP([1]Initial_Data8!C731,[1]Ratings_Numbers!$A$1:$B$21,2,FALSE)</f>
        <v>5</v>
      </c>
      <c r="T731" s="4">
        <f t="shared" si="9"/>
        <v>0</v>
      </c>
      <c r="U731" s="7">
        <v>42072.482400000001</v>
      </c>
      <c r="V731" s="3" t="s">
        <v>129</v>
      </c>
      <c r="W731" s="4"/>
      <c r="X731" s="4"/>
      <c r="Y731" s="4"/>
      <c r="Z731" s="4"/>
    </row>
    <row r="732" spans="1:26" ht="28.5" customHeight="1" thickBot="1" x14ac:dyDescent="0.4">
      <c r="A732" s="5" t="s">
        <v>149</v>
      </c>
      <c r="B732" s="5" t="s">
        <v>114</v>
      </c>
      <c r="C732" s="5" t="s">
        <v>31</v>
      </c>
      <c r="D732" s="2">
        <v>41117</v>
      </c>
      <c r="E732" s="2">
        <v>1.51</v>
      </c>
      <c r="F732" s="2">
        <v>2.31</v>
      </c>
      <c r="G732" s="2">
        <v>1.78</v>
      </c>
      <c r="H732" s="2">
        <v>15.25</v>
      </c>
      <c r="I732" s="2">
        <v>13.93</v>
      </c>
      <c r="J732" s="2">
        <v>13.03</v>
      </c>
      <c r="K732" s="2">
        <v>89</v>
      </c>
      <c r="L732" s="2">
        <v>51.89</v>
      </c>
      <c r="M732" s="2">
        <v>42.8</v>
      </c>
      <c r="N732" s="2">
        <v>26.35</v>
      </c>
      <c r="O732" s="2">
        <v>22.21</v>
      </c>
      <c r="P732" s="2">
        <v>62.46</v>
      </c>
      <c r="Q732" s="2">
        <v>38.450000000000003</v>
      </c>
      <c r="R732" s="2">
        <v>32.409999999999997</v>
      </c>
      <c r="S732" s="4">
        <f>VLOOKUP([1]Initial_Data8!C732,[1]Ratings_Numbers!$A$1:$B$21,2,FALSE)</f>
        <v>5</v>
      </c>
      <c r="T732" s="4">
        <f t="shared" si="9"/>
        <v>0</v>
      </c>
      <c r="U732" s="7">
        <v>47060.873599999999</v>
      </c>
      <c r="V732" s="3" t="s">
        <v>129</v>
      </c>
      <c r="W732" s="4"/>
      <c r="X732" s="4"/>
      <c r="Y732" s="4"/>
      <c r="Z732" s="4"/>
    </row>
    <row r="733" spans="1:26" ht="28.5" customHeight="1" thickBot="1" x14ac:dyDescent="0.4">
      <c r="A733" s="5" t="s">
        <v>149</v>
      </c>
      <c r="B733" s="5" t="s">
        <v>115</v>
      </c>
      <c r="C733" s="5" t="s">
        <v>32</v>
      </c>
      <c r="D733" s="2">
        <v>41208</v>
      </c>
      <c r="E733" s="2">
        <v>1.69</v>
      </c>
      <c r="F733" s="2">
        <v>2.62</v>
      </c>
      <c r="G733" s="2">
        <v>2</v>
      </c>
      <c r="H733" s="2">
        <v>12</v>
      </c>
      <c r="I733" s="2">
        <v>10.75</v>
      </c>
      <c r="J733" s="2">
        <v>9.91</v>
      </c>
      <c r="K733" s="2">
        <v>95</v>
      </c>
      <c r="L733" s="2">
        <v>50.57</v>
      </c>
      <c r="M733" s="2">
        <v>42.82</v>
      </c>
      <c r="N733" s="2">
        <v>25.69</v>
      </c>
      <c r="O733" s="2">
        <v>21.66</v>
      </c>
      <c r="P733" s="2">
        <v>66.680000000000007</v>
      </c>
      <c r="Q733" s="2">
        <v>40</v>
      </c>
      <c r="R733" s="2">
        <v>33.72</v>
      </c>
      <c r="S733" s="4">
        <f>VLOOKUP([1]Initial_Data8!C733,[1]Ratings_Numbers!$A$1:$B$21,2,FALSE)</f>
        <v>6</v>
      </c>
      <c r="T733" s="4">
        <f t="shared" si="9"/>
        <v>1</v>
      </c>
      <c r="U733" s="7">
        <v>47102.409299999999</v>
      </c>
      <c r="V733" s="3" t="s">
        <v>129</v>
      </c>
      <c r="W733" s="4"/>
      <c r="X733" s="4"/>
      <c r="Y733" s="4"/>
      <c r="Z733" s="4"/>
    </row>
    <row r="734" spans="1:26" ht="28.5" customHeight="1" thickBot="1" x14ac:dyDescent="0.4">
      <c r="A734" s="5" t="s">
        <v>149</v>
      </c>
      <c r="B734" s="5" t="s">
        <v>116</v>
      </c>
      <c r="C734" s="5" t="s">
        <v>32</v>
      </c>
      <c r="D734" s="2">
        <v>41299</v>
      </c>
      <c r="E734" s="2">
        <v>1.7</v>
      </c>
      <c r="F734" s="2">
        <v>2.57</v>
      </c>
      <c r="G734" s="2">
        <v>2.0099999999999998</v>
      </c>
      <c r="H734" s="2">
        <v>14.61</v>
      </c>
      <c r="I734" s="2">
        <v>13.2</v>
      </c>
      <c r="J734" s="2">
        <v>12.43</v>
      </c>
      <c r="K734" s="2">
        <v>98</v>
      </c>
      <c r="L734" s="2">
        <v>51.03</v>
      </c>
      <c r="M734" s="2">
        <v>41.01</v>
      </c>
      <c r="N734" s="2">
        <v>25</v>
      </c>
      <c r="O734" s="2">
        <v>20.93</v>
      </c>
      <c r="P734" s="2">
        <v>64.02</v>
      </c>
      <c r="Q734" s="2">
        <v>39.03</v>
      </c>
      <c r="R734" s="2">
        <v>32.67</v>
      </c>
      <c r="S734" s="4">
        <f>VLOOKUP([1]Initial_Data8!C734,[1]Ratings_Numbers!$A$1:$B$21,2,FALSE)</f>
        <v>6</v>
      </c>
      <c r="T734" s="4">
        <f t="shared" si="9"/>
        <v>0</v>
      </c>
      <c r="U734" s="7">
        <v>55459.215199999999</v>
      </c>
      <c r="V734" s="3" t="s">
        <v>129</v>
      </c>
      <c r="W734" s="4"/>
      <c r="X734" s="4"/>
      <c r="Y734" s="4"/>
      <c r="Z734" s="4"/>
    </row>
    <row r="735" spans="1:26" ht="28.5" customHeight="1" thickBot="1" x14ac:dyDescent="0.4">
      <c r="A735" s="5" t="s">
        <v>149</v>
      </c>
      <c r="B735" s="5" t="s">
        <v>92</v>
      </c>
      <c r="C735" s="5" t="s">
        <v>32</v>
      </c>
      <c r="D735" s="2">
        <v>41390</v>
      </c>
      <c r="E735" s="2">
        <v>-0.09</v>
      </c>
      <c r="F735" s="2">
        <v>2.36</v>
      </c>
      <c r="G735" s="2">
        <v>-0.11</v>
      </c>
      <c r="H735" s="2">
        <v>13.2</v>
      </c>
      <c r="I735" s="2">
        <v>11.94</v>
      </c>
      <c r="J735" s="2">
        <v>11.23</v>
      </c>
      <c r="K735" s="2">
        <v>106</v>
      </c>
      <c r="L735" s="2">
        <v>53.5</v>
      </c>
      <c r="M735" s="2">
        <v>52.17</v>
      </c>
      <c r="N735" s="2">
        <v>33.22</v>
      </c>
      <c r="O735" s="2">
        <v>27.91</v>
      </c>
      <c r="P735" s="2">
        <v>57.05</v>
      </c>
      <c r="Q735" s="2">
        <v>36.32</v>
      </c>
      <c r="R735" s="2">
        <v>30.52</v>
      </c>
      <c r="S735" s="4">
        <f>VLOOKUP([1]Initial_Data8!C735,[1]Ratings_Numbers!$A$1:$B$21,2,FALSE)</f>
        <v>6</v>
      </c>
      <c r="T735" s="4">
        <f t="shared" si="9"/>
        <v>0</v>
      </c>
      <c r="U735" s="7">
        <v>57265.37</v>
      </c>
      <c r="V735" s="3" t="s">
        <v>129</v>
      </c>
      <c r="W735" s="4"/>
      <c r="X735" s="4"/>
      <c r="Y735" s="4"/>
      <c r="Z735" s="4"/>
    </row>
    <row r="736" spans="1:26" ht="28.5" customHeight="1" thickBot="1" x14ac:dyDescent="0.4">
      <c r="A736" s="5" t="s">
        <v>149</v>
      </c>
      <c r="B736" s="5" t="s">
        <v>93</v>
      </c>
      <c r="C736" s="5" t="s">
        <v>32</v>
      </c>
      <c r="D736" s="2">
        <v>41481</v>
      </c>
      <c r="E736" s="2">
        <v>-0.04</v>
      </c>
      <c r="F736" s="2">
        <v>2.44</v>
      </c>
      <c r="G736" s="2">
        <v>-0.05</v>
      </c>
      <c r="H736" s="2">
        <v>16.059999999999999</v>
      </c>
      <c r="I736" s="2">
        <v>15.02</v>
      </c>
      <c r="J736" s="2">
        <v>13.74</v>
      </c>
      <c r="K736" s="2">
        <v>90</v>
      </c>
      <c r="L736" s="2">
        <v>52.95</v>
      </c>
      <c r="M736" s="2">
        <v>52.04</v>
      </c>
      <c r="N736" s="2">
        <v>32.450000000000003</v>
      </c>
      <c r="O736" s="2">
        <v>27.56</v>
      </c>
      <c r="P736" s="2">
        <v>60.37</v>
      </c>
      <c r="Q736" s="2">
        <v>37.64</v>
      </c>
      <c r="R736" s="2">
        <v>31.97</v>
      </c>
      <c r="S736" s="4">
        <f>VLOOKUP([1]Initial_Data8!C736,[1]Ratings_Numbers!$A$1:$B$21,2,FALSE)</f>
        <v>6</v>
      </c>
      <c r="T736" s="4">
        <f t="shared" si="9"/>
        <v>0</v>
      </c>
      <c r="U736" s="7">
        <v>57206.573499999999</v>
      </c>
      <c r="V736" s="3" t="s">
        <v>129</v>
      </c>
      <c r="W736" s="4"/>
      <c r="X736" s="4"/>
      <c r="Y736" s="4"/>
      <c r="Z736" s="4"/>
    </row>
    <row r="737" spans="1:26" ht="28.5" customHeight="1" thickBot="1" x14ac:dyDescent="0.4">
      <c r="A737" s="5" t="s">
        <v>149</v>
      </c>
      <c r="B737" s="5" t="s">
        <v>94</v>
      </c>
      <c r="C737" s="5" t="s">
        <v>32</v>
      </c>
      <c r="D737" s="2">
        <v>41572</v>
      </c>
      <c r="E737" s="2">
        <v>-0.05</v>
      </c>
      <c r="F737" s="2">
        <v>2.54</v>
      </c>
      <c r="G737" s="2">
        <v>-0.06</v>
      </c>
      <c r="H737" s="2">
        <v>14.68</v>
      </c>
      <c r="I737" s="2">
        <v>13.44</v>
      </c>
      <c r="J737" s="2">
        <v>12.44</v>
      </c>
      <c r="K737" s="2">
        <v>95</v>
      </c>
      <c r="L737" s="2">
        <v>51.4</v>
      </c>
      <c r="M737" s="2">
        <v>51.41</v>
      </c>
      <c r="N737" s="2">
        <v>31.06</v>
      </c>
      <c r="O737" s="2">
        <v>26.43</v>
      </c>
      <c r="P737" s="2">
        <v>65.540000000000006</v>
      </c>
      <c r="Q737" s="2">
        <v>39.590000000000003</v>
      </c>
      <c r="R737" s="2">
        <v>33.68</v>
      </c>
      <c r="S737" s="4">
        <f>VLOOKUP([1]Initial_Data8!C737,[1]Ratings_Numbers!$A$1:$B$21,2,FALSE)</f>
        <v>6</v>
      </c>
      <c r="T737" s="4">
        <f t="shared" si="9"/>
        <v>0</v>
      </c>
      <c r="U737" s="7">
        <v>58151.739099999999</v>
      </c>
      <c r="V737" s="3" t="s">
        <v>129</v>
      </c>
      <c r="W737" s="4"/>
      <c r="X737" s="4"/>
      <c r="Y737" s="4"/>
      <c r="Z737" s="4"/>
    </row>
    <row r="738" spans="1:26" ht="28.5" customHeight="1" thickBot="1" x14ac:dyDescent="0.4">
      <c r="A738" s="5" t="s">
        <v>149</v>
      </c>
      <c r="B738" s="5" t="s">
        <v>95</v>
      </c>
      <c r="C738" s="5" t="s">
        <v>32</v>
      </c>
      <c r="D738" s="2">
        <v>41663</v>
      </c>
      <c r="E738" s="2">
        <v>-0.26</v>
      </c>
      <c r="F738" s="2">
        <v>2.64</v>
      </c>
      <c r="G738" s="2">
        <v>-0.31</v>
      </c>
      <c r="H738" s="2">
        <v>13.47</v>
      </c>
      <c r="I738" s="2">
        <v>12.3</v>
      </c>
      <c r="J738" s="2">
        <v>11.14</v>
      </c>
      <c r="K738" s="2">
        <v>92</v>
      </c>
      <c r="L738" s="2">
        <v>51.98</v>
      </c>
      <c r="M738" s="2">
        <v>49.61</v>
      </c>
      <c r="N738" s="2">
        <v>30.41</v>
      </c>
      <c r="O738" s="2">
        <v>25.79</v>
      </c>
      <c r="P738" s="2">
        <v>63.13</v>
      </c>
      <c r="Q738" s="2">
        <v>38.700000000000003</v>
      </c>
      <c r="R738" s="2">
        <v>32.82</v>
      </c>
      <c r="S738" s="4">
        <f>VLOOKUP([1]Initial_Data8!C738,[1]Ratings_Numbers!$A$1:$B$21,2,FALSE)</f>
        <v>6</v>
      </c>
      <c r="T738" s="4">
        <f t="shared" si="9"/>
        <v>0</v>
      </c>
      <c r="U738" s="7">
        <v>61611.582399999999</v>
      </c>
      <c r="V738" s="3" t="s">
        <v>129</v>
      </c>
      <c r="W738" s="4"/>
      <c r="X738" s="4"/>
      <c r="Y738" s="4"/>
      <c r="Z738" s="4"/>
    </row>
    <row r="739" spans="1:26" ht="28.5" customHeight="1" thickBot="1" x14ac:dyDescent="0.4">
      <c r="A739" s="5" t="s">
        <v>149</v>
      </c>
      <c r="B739" s="5" t="s">
        <v>96</v>
      </c>
      <c r="C739" s="5" t="s">
        <v>32</v>
      </c>
      <c r="D739" s="2">
        <v>41754</v>
      </c>
      <c r="E739" s="2">
        <v>-0.48</v>
      </c>
      <c r="F739" s="2">
        <v>2.99</v>
      </c>
      <c r="G739" s="2">
        <v>-0.57999999999999996</v>
      </c>
      <c r="H739" s="2">
        <v>7.5</v>
      </c>
      <c r="I739" s="2">
        <v>6.41</v>
      </c>
      <c r="J739" s="2">
        <v>5.39</v>
      </c>
      <c r="K739" s="2">
        <v>102</v>
      </c>
      <c r="L739" s="2">
        <v>51.24</v>
      </c>
      <c r="M739" s="2">
        <v>53.05</v>
      </c>
      <c r="N739" s="2">
        <v>32.880000000000003</v>
      </c>
      <c r="O739" s="2">
        <v>27.19</v>
      </c>
      <c r="P739" s="2">
        <v>61.35</v>
      </c>
      <c r="Q739" s="2">
        <v>38.020000000000003</v>
      </c>
      <c r="R739" s="2">
        <v>31.44</v>
      </c>
      <c r="S739" s="4">
        <f>VLOOKUP([1]Initial_Data8!C739,[1]Ratings_Numbers!$A$1:$B$21,2,FALSE)</f>
        <v>6</v>
      </c>
      <c r="T739" s="4">
        <f t="shared" si="9"/>
        <v>0</v>
      </c>
      <c r="U739" s="7">
        <v>65516.109499999999</v>
      </c>
      <c r="V739" s="3" t="s">
        <v>129</v>
      </c>
      <c r="W739" s="4"/>
      <c r="X739" s="4"/>
      <c r="Y739" s="4"/>
      <c r="Z739" s="4"/>
    </row>
    <row r="740" spans="1:26" ht="28.5" customHeight="1" thickBot="1" x14ac:dyDescent="0.4">
      <c r="A740" s="5" t="s">
        <v>149</v>
      </c>
      <c r="B740" s="5" t="s">
        <v>97</v>
      </c>
      <c r="C740" s="5" t="s">
        <v>25</v>
      </c>
      <c r="D740" s="2">
        <v>41845</v>
      </c>
      <c r="E740" s="2">
        <v>-0.24</v>
      </c>
      <c r="F740" s="2">
        <v>3.29</v>
      </c>
      <c r="G740" s="2">
        <v>-0.3</v>
      </c>
      <c r="H740" s="2">
        <v>13.96</v>
      </c>
      <c r="I740" s="2">
        <v>12.7</v>
      </c>
      <c r="J740" s="2">
        <v>11.74</v>
      </c>
      <c r="K740" s="2">
        <v>97</v>
      </c>
      <c r="L740" s="2">
        <v>51.25</v>
      </c>
      <c r="M740" s="2">
        <v>53.63</v>
      </c>
      <c r="N740" s="2">
        <v>32.21</v>
      </c>
      <c r="O740" s="2">
        <v>27.49</v>
      </c>
      <c r="P740" s="2">
        <v>66.5</v>
      </c>
      <c r="Q740" s="2">
        <v>39.94</v>
      </c>
      <c r="R740" s="2">
        <v>34.08</v>
      </c>
      <c r="S740" s="4">
        <f>VLOOKUP([1]Initial_Data8!C740,[1]Ratings_Numbers!$A$1:$B$21,2,FALSE)</f>
        <v>7</v>
      </c>
      <c r="T740" s="4">
        <f t="shared" si="9"/>
        <v>1</v>
      </c>
      <c r="U740" s="7">
        <v>75743.193199999994</v>
      </c>
      <c r="V740" s="3" t="s">
        <v>129</v>
      </c>
      <c r="W740" s="4"/>
      <c r="X740" s="4"/>
      <c r="Y740" s="4"/>
      <c r="Z740" s="4"/>
    </row>
    <row r="741" spans="1:26" ht="28.5" customHeight="1" thickBot="1" x14ac:dyDescent="0.4">
      <c r="A741" s="5" t="s">
        <v>149</v>
      </c>
      <c r="B741" s="5" t="s">
        <v>98</v>
      </c>
      <c r="C741" s="5" t="s">
        <v>25</v>
      </c>
      <c r="D741" s="2">
        <v>41936</v>
      </c>
      <c r="E741" s="2">
        <v>-0.17</v>
      </c>
      <c r="F741" s="2">
        <v>3.59</v>
      </c>
      <c r="G741" s="2">
        <v>-0.21</v>
      </c>
      <c r="H741" s="2">
        <v>13.84</v>
      </c>
      <c r="I741" s="2">
        <v>12.63</v>
      </c>
      <c r="J741" s="2">
        <v>11.63</v>
      </c>
      <c r="K741" s="2">
        <v>94</v>
      </c>
      <c r="L741" s="2">
        <v>50.12</v>
      </c>
      <c r="M741" s="2">
        <v>49.94</v>
      </c>
      <c r="N741" s="2">
        <v>29.32</v>
      </c>
      <c r="O741" s="2">
        <v>25.03</v>
      </c>
      <c r="P741" s="2">
        <v>70.37</v>
      </c>
      <c r="Q741" s="2">
        <v>41.3</v>
      </c>
      <c r="R741" s="2">
        <v>35.270000000000003</v>
      </c>
      <c r="S741" s="4">
        <f>VLOOKUP([1]Initial_Data8!C741,[1]Ratings_Numbers!$A$1:$B$21,2,FALSE)</f>
        <v>7</v>
      </c>
      <c r="T741" s="4">
        <f t="shared" si="9"/>
        <v>0</v>
      </c>
      <c r="U741" s="7">
        <v>110334.1017</v>
      </c>
      <c r="V741" s="3" t="s">
        <v>129</v>
      </c>
      <c r="W741" s="4"/>
      <c r="X741" s="4"/>
      <c r="Y741" s="4"/>
      <c r="Z741" s="4"/>
    </row>
    <row r="742" spans="1:26" ht="28.5" customHeight="1" thickBot="1" x14ac:dyDescent="0.4">
      <c r="A742" s="5" t="s">
        <v>149</v>
      </c>
      <c r="B742" s="5" t="s">
        <v>99</v>
      </c>
      <c r="C742" s="5" t="s">
        <v>25</v>
      </c>
      <c r="D742" s="2">
        <v>42027</v>
      </c>
      <c r="E742" s="2">
        <v>-0.47</v>
      </c>
      <c r="F742" s="2">
        <v>7.06</v>
      </c>
      <c r="G742" s="2">
        <v>-0.56999999999999995</v>
      </c>
      <c r="H742" s="2">
        <v>8.5500000000000007</v>
      </c>
      <c r="I742" s="2">
        <v>7.95</v>
      </c>
      <c r="J742" s="2">
        <v>7.38</v>
      </c>
      <c r="K742" s="2">
        <v>176</v>
      </c>
      <c r="L742" s="2">
        <v>36.520000000000003</v>
      </c>
      <c r="M742" s="2">
        <v>132.06</v>
      </c>
      <c r="N742" s="2">
        <v>54.37</v>
      </c>
      <c r="O742" s="2">
        <v>48.23</v>
      </c>
      <c r="P742" s="2">
        <v>142.88999999999999</v>
      </c>
      <c r="Q742" s="2">
        <v>58.83</v>
      </c>
      <c r="R742" s="2">
        <v>52.19</v>
      </c>
      <c r="S742" s="4">
        <f>VLOOKUP([1]Initial_Data8!C742,[1]Ratings_Numbers!$A$1:$B$21,2,FALSE)</f>
        <v>7</v>
      </c>
      <c r="T742" s="4">
        <f t="shared" si="9"/>
        <v>0</v>
      </c>
      <c r="U742" s="7">
        <v>110813.2536</v>
      </c>
      <c r="V742" s="3" t="s">
        <v>129</v>
      </c>
      <c r="W742" s="4"/>
      <c r="X742" s="4"/>
      <c r="Y742" s="4"/>
      <c r="Z742" s="4"/>
    </row>
    <row r="743" spans="1:26" ht="28.5" customHeight="1" thickBot="1" x14ac:dyDescent="0.4">
      <c r="A743" s="5" t="s">
        <v>149</v>
      </c>
      <c r="B743" s="5" t="s">
        <v>100</v>
      </c>
      <c r="C743" s="5" t="s">
        <v>25</v>
      </c>
      <c r="D743" s="2">
        <v>42118</v>
      </c>
      <c r="E743" s="2">
        <v>3.21</v>
      </c>
      <c r="F743" s="2">
        <v>9.27</v>
      </c>
      <c r="G743" s="2">
        <v>4.28</v>
      </c>
      <c r="H743" s="2">
        <v>3.51</v>
      </c>
      <c r="I743" s="2">
        <v>2.64</v>
      </c>
      <c r="J743" s="2">
        <v>1.25</v>
      </c>
      <c r="K743" s="2">
        <v>299</v>
      </c>
      <c r="L743" s="2">
        <v>49.89</v>
      </c>
      <c r="M743" s="2">
        <v>63.41</v>
      </c>
      <c r="N743" s="2">
        <v>37.75</v>
      </c>
      <c r="O743" s="2">
        <v>31.64</v>
      </c>
      <c r="P743" s="2">
        <v>67.98</v>
      </c>
      <c r="Q743" s="2">
        <v>40.47</v>
      </c>
      <c r="R743" s="2">
        <v>33.92</v>
      </c>
      <c r="S743" s="4">
        <f>VLOOKUP([1]Initial_Data8!C743,[1]Ratings_Numbers!$A$1:$B$21,2,FALSE)</f>
        <v>7</v>
      </c>
      <c r="T743" s="4">
        <f t="shared" si="9"/>
        <v>0</v>
      </c>
      <c r="U743" s="7">
        <v>103943.031</v>
      </c>
      <c r="V743" s="3" t="s">
        <v>129</v>
      </c>
      <c r="W743" s="4"/>
      <c r="X743" s="4"/>
      <c r="Y743" s="4"/>
      <c r="Z743" s="4"/>
    </row>
    <row r="744" spans="1:26" ht="28.5" customHeight="1" thickBot="1" x14ac:dyDescent="0.4">
      <c r="A744" s="5" t="s">
        <v>149</v>
      </c>
      <c r="B744" s="5" t="s">
        <v>101</v>
      </c>
      <c r="C744" s="5" t="s">
        <v>25</v>
      </c>
      <c r="D744" s="2">
        <v>42216</v>
      </c>
      <c r="E744" s="2">
        <v>3.09</v>
      </c>
      <c r="F744" s="2">
        <v>9.1300000000000008</v>
      </c>
      <c r="G744" s="2">
        <v>4.51</v>
      </c>
      <c r="H744" s="2">
        <v>5.99</v>
      </c>
      <c r="I744" s="2">
        <v>5.25</v>
      </c>
      <c r="J744" s="2">
        <v>3.7</v>
      </c>
      <c r="K744" s="2">
        <v>306</v>
      </c>
      <c r="L744" s="2">
        <v>50.47</v>
      </c>
      <c r="M744" s="2">
        <v>63.83</v>
      </c>
      <c r="N744" s="2">
        <v>38.15</v>
      </c>
      <c r="O744" s="2">
        <v>32.22</v>
      </c>
      <c r="P744" s="2">
        <v>67.34</v>
      </c>
      <c r="Q744" s="2">
        <v>40.24</v>
      </c>
      <c r="R744" s="2">
        <v>33.99</v>
      </c>
      <c r="S744" s="4">
        <f>VLOOKUP([1]Initial_Data8!C744,[1]Ratings_Numbers!$A$1:$B$21,2,FALSE)</f>
        <v>7</v>
      </c>
      <c r="T744" s="4">
        <f t="shared" si="9"/>
        <v>0</v>
      </c>
      <c r="U744" s="7">
        <v>106367.2037</v>
      </c>
      <c r="V744" s="3" t="s">
        <v>129</v>
      </c>
      <c r="W744" s="4"/>
      <c r="X744" s="4"/>
      <c r="Y744" s="4"/>
      <c r="Z744" s="4"/>
    </row>
    <row r="745" spans="1:26" ht="28.5" customHeight="1" thickBot="1" x14ac:dyDescent="0.4">
      <c r="A745" s="5" t="s">
        <v>149</v>
      </c>
      <c r="B745" s="5" t="s">
        <v>102</v>
      </c>
      <c r="C745" s="5" t="s">
        <v>25</v>
      </c>
      <c r="D745" s="2">
        <v>42307</v>
      </c>
      <c r="E745" s="2">
        <v>2.92</v>
      </c>
      <c r="F745" s="2">
        <v>8.74</v>
      </c>
      <c r="G745" s="2">
        <v>4.54</v>
      </c>
      <c r="H745" s="2">
        <v>6.16</v>
      </c>
      <c r="I745" s="2">
        <v>5.48</v>
      </c>
      <c r="J745" s="2">
        <v>4.01</v>
      </c>
      <c r="K745" s="2">
        <v>324</v>
      </c>
      <c r="L745" s="2">
        <v>49.81</v>
      </c>
      <c r="M745" s="2">
        <v>64.459999999999994</v>
      </c>
      <c r="N745" s="2">
        <v>38.229999999999997</v>
      </c>
      <c r="O745" s="2">
        <v>32.1</v>
      </c>
      <c r="P745" s="2">
        <v>68.58</v>
      </c>
      <c r="Q745" s="2">
        <v>40.68</v>
      </c>
      <c r="R745" s="2">
        <v>34.159999999999997</v>
      </c>
      <c r="S745" s="4">
        <f>VLOOKUP([1]Initial_Data8!C745,[1]Ratings_Numbers!$A$1:$B$21,2,FALSE)</f>
        <v>7</v>
      </c>
      <c r="T745" s="4">
        <f t="shared" si="9"/>
        <v>0</v>
      </c>
      <c r="U745" s="7">
        <v>110732.2764</v>
      </c>
      <c r="V745" s="3" t="s">
        <v>129</v>
      </c>
      <c r="W745" s="4"/>
      <c r="X745" s="4"/>
      <c r="Y745" s="4"/>
      <c r="Z745" s="4"/>
    </row>
    <row r="746" spans="1:26" ht="28.5" customHeight="1" thickBot="1" x14ac:dyDescent="0.4">
      <c r="A746" s="5" t="s">
        <v>149</v>
      </c>
      <c r="B746" s="5" t="s">
        <v>130</v>
      </c>
      <c r="C746" s="5" t="s">
        <v>25</v>
      </c>
      <c r="D746" s="2">
        <v>42398</v>
      </c>
      <c r="E746" s="2">
        <v>2.67</v>
      </c>
      <c r="F746" s="2">
        <v>8.6199999999999992</v>
      </c>
      <c r="G746" s="2">
        <v>4.46</v>
      </c>
      <c r="H746" s="2">
        <v>7.53</v>
      </c>
      <c r="I746" s="2">
        <v>6.63</v>
      </c>
      <c r="J746" s="2">
        <v>4.93</v>
      </c>
      <c r="K746" s="2">
        <v>275</v>
      </c>
      <c r="L746" s="2">
        <v>49.48</v>
      </c>
      <c r="M746" s="2">
        <v>66.28</v>
      </c>
      <c r="N746" s="2">
        <v>38.869999999999997</v>
      </c>
      <c r="O746" s="2">
        <v>32.79</v>
      </c>
      <c r="P746" s="2">
        <v>70.52</v>
      </c>
      <c r="Q746" s="2">
        <v>41.35</v>
      </c>
      <c r="R746" s="2">
        <v>34.89</v>
      </c>
      <c r="S746" s="4">
        <f>VLOOKUP([1]Initial_Data8!C746,[1]Ratings_Numbers!$A$1:$B$21,2,FALSE)</f>
        <v>7</v>
      </c>
      <c r="T746" s="4">
        <f t="shared" si="9"/>
        <v>0</v>
      </c>
      <c r="U746" s="7">
        <v>121099.0169</v>
      </c>
      <c r="V746" s="3" t="s">
        <v>129</v>
      </c>
      <c r="W746" s="4"/>
      <c r="X746" s="4"/>
      <c r="Y746" s="4"/>
      <c r="Z746" s="4"/>
    </row>
    <row r="747" spans="1:26" ht="14.25" customHeight="1" thickBot="1" x14ac:dyDescent="0.4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4"/>
      <c r="T747" s="4"/>
      <c r="U747" s="4"/>
      <c r="V747" s="4"/>
      <c r="W747" s="4"/>
      <c r="X747" s="4"/>
      <c r="Y747" s="4"/>
      <c r="Z747" s="4"/>
    </row>
    <row r="748" spans="1:26" ht="37.5" customHeight="1" thickBot="1" x14ac:dyDescent="0.4">
      <c r="A748" s="5" t="s">
        <v>150</v>
      </c>
      <c r="B748" s="5" t="s">
        <v>137</v>
      </c>
      <c r="C748" s="5" t="s">
        <v>28</v>
      </c>
      <c r="D748" s="2">
        <v>36100</v>
      </c>
      <c r="E748" s="2">
        <v>0.28999999999999998</v>
      </c>
      <c r="F748" s="2">
        <v>0.53</v>
      </c>
      <c r="G748" s="2">
        <v>0.33</v>
      </c>
      <c r="H748" s="2">
        <v>92.75</v>
      </c>
      <c r="I748" s="2">
        <v>18.38</v>
      </c>
      <c r="J748" s="2">
        <v>80.63</v>
      </c>
      <c r="K748" s="2">
        <v>8</v>
      </c>
      <c r="L748" s="2">
        <v>62.41</v>
      </c>
      <c r="M748" s="2">
        <v>15.85</v>
      </c>
      <c r="N748" s="2">
        <v>13.67</v>
      </c>
      <c r="O748" s="2">
        <v>9.9</v>
      </c>
      <c r="P748" s="2">
        <v>15.97</v>
      </c>
      <c r="Q748" s="2">
        <v>13.77</v>
      </c>
      <c r="R748" s="2">
        <v>9.9700000000000006</v>
      </c>
      <c r="S748" s="4">
        <f>VLOOKUP([1]Initial_Data8!C748,[1]Ratings_Numbers!$A$1:$B$21,2,FALSE)</f>
        <v>4</v>
      </c>
      <c r="T748" s="6">
        <v>0</v>
      </c>
      <c r="U748" s="7">
        <v>94626.217999999993</v>
      </c>
      <c r="V748" s="3" t="s">
        <v>134</v>
      </c>
      <c r="W748" s="4"/>
      <c r="X748" s="4"/>
      <c r="Y748" s="4"/>
      <c r="Z748" s="4"/>
    </row>
    <row r="749" spans="1:26" ht="37.5" customHeight="1" thickBot="1" x14ac:dyDescent="0.4">
      <c r="A749" s="5" t="s">
        <v>150</v>
      </c>
      <c r="B749" s="5" t="s">
        <v>56</v>
      </c>
      <c r="C749" s="5" t="s">
        <v>28</v>
      </c>
      <c r="D749" s="2">
        <v>36191</v>
      </c>
      <c r="E749" s="2">
        <v>0.5</v>
      </c>
      <c r="F749" s="2">
        <v>0.59</v>
      </c>
      <c r="G749" s="2">
        <v>0.56999999999999995</v>
      </c>
      <c r="H749" s="2">
        <v>97.75</v>
      </c>
      <c r="I749" s="2">
        <v>26.13</v>
      </c>
      <c r="J749" s="2">
        <v>85.75</v>
      </c>
      <c r="K749" s="2">
        <v>8</v>
      </c>
      <c r="L749" s="2">
        <v>64.91</v>
      </c>
      <c r="M749" s="2">
        <v>17.899999999999999</v>
      </c>
      <c r="N749" s="2">
        <v>15.16</v>
      </c>
      <c r="O749" s="2">
        <v>11.63</v>
      </c>
      <c r="P749" s="2">
        <v>18.059999999999999</v>
      </c>
      <c r="Q749" s="2">
        <v>15.3</v>
      </c>
      <c r="R749" s="2">
        <v>11.73</v>
      </c>
      <c r="S749" s="4">
        <f>VLOOKUP([1]Initial_Data8!C749,[1]Ratings_Numbers!$A$1:$B$21,2,FALSE)</f>
        <v>4</v>
      </c>
      <c r="T749" s="4">
        <f t="shared" ref="T749:T816" si="10">S749-S748</f>
        <v>0</v>
      </c>
      <c r="U749" s="7">
        <v>116231.1787</v>
      </c>
      <c r="V749" s="3" t="s">
        <v>134</v>
      </c>
      <c r="W749" s="4"/>
      <c r="X749" s="4"/>
      <c r="Y749" s="4"/>
      <c r="Z749" s="4"/>
    </row>
    <row r="750" spans="1:26" ht="37.5" customHeight="1" thickBot="1" x14ac:dyDescent="0.4">
      <c r="A750" s="5" t="s">
        <v>150</v>
      </c>
      <c r="B750" s="5" t="s">
        <v>57</v>
      </c>
      <c r="C750" s="5" t="s">
        <v>28</v>
      </c>
      <c r="D750" s="2">
        <v>36282</v>
      </c>
      <c r="E750" s="2">
        <v>0.22</v>
      </c>
      <c r="F750" s="2">
        <v>0.46</v>
      </c>
      <c r="G750" s="2">
        <v>0.25</v>
      </c>
      <c r="H750" s="2">
        <v>114.63</v>
      </c>
      <c r="I750" s="2">
        <v>45.88</v>
      </c>
      <c r="J750" s="2">
        <v>101.25</v>
      </c>
      <c r="K750" s="2">
        <v>8</v>
      </c>
      <c r="L750" s="2">
        <v>61.38</v>
      </c>
      <c r="M750" s="2">
        <v>14.12</v>
      </c>
      <c r="N750" s="2">
        <v>12.36</v>
      </c>
      <c r="O750" s="2">
        <v>8.68</v>
      </c>
      <c r="P750" s="2">
        <v>14.21</v>
      </c>
      <c r="Q750" s="2">
        <v>12.44</v>
      </c>
      <c r="R750" s="2">
        <v>8.73</v>
      </c>
      <c r="S750" s="4">
        <f>VLOOKUP([1]Initial_Data8!C750,[1]Ratings_Numbers!$A$1:$B$21,2,FALSE)</f>
        <v>4</v>
      </c>
      <c r="T750" s="4">
        <f t="shared" si="10"/>
        <v>0</v>
      </c>
      <c r="U750" s="7">
        <v>128177.62729999999</v>
      </c>
      <c r="V750" s="3" t="s">
        <v>134</v>
      </c>
      <c r="W750" s="4"/>
      <c r="X750" s="4"/>
      <c r="Y750" s="4"/>
      <c r="Z750" s="4"/>
    </row>
    <row r="751" spans="1:26" ht="37.5" customHeight="1" thickBot="1" x14ac:dyDescent="0.4">
      <c r="A751" s="5" t="s">
        <v>150</v>
      </c>
      <c r="B751" s="5" t="s">
        <v>58</v>
      </c>
      <c r="C751" s="5" t="s">
        <v>28</v>
      </c>
      <c r="D751" s="2">
        <v>36373</v>
      </c>
      <c r="E751" s="2">
        <v>0.23</v>
      </c>
      <c r="F751" s="2">
        <v>0.41</v>
      </c>
      <c r="G751" s="2">
        <v>0.25</v>
      </c>
      <c r="H751" s="2">
        <v>153.75</v>
      </c>
      <c r="I751" s="2">
        <v>73</v>
      </c>
      <c r="J751" s="2">
        <v>139.5</v>
      </c>
      <c r="K751" s="2">
        <v>8</v>
      </c>
      <c r="L751" s="2">
        <v>63.79</v>
      </c>
      <c r="M751" s="2">
        <v>13.34</v>
      </c>
      <c r="N751" s="2">
        <v>11.76</v>
      </c>
      <c r="O751" s="2">
        <v>8.52</v>
      </c>
      <c r="P751" s="2">
        <v>13.42</v>
      </c>
      <c r="Q751" s="2">
        <v>11.83</v>
      </c>
      <c r="R751" s="2">
        <v>8.57</v>
      </c>
      <c r="S751" s="4">
        <f>VLOOKUP([1]Initial_Data8!C751,[1]Ratings_Numbers!$A$1:$B$21,2,FALSE)</f>
        <v>4</v>
      </c>
      <c r="T751" s="4">
        <f t="shared" si="10"/>
        <v>0</v>
      </c>
      <c r="U751" s="7">
        <v>130552.3465</v>
      </c>
      <c r="V751" s="3" t="s">
        <v>134</v>
      </c>
      <c r="W751" s="4"/>
      <c r="X751" s="4"/>
      <c r="Y751" s="4"/>
      <c r="Z751" s="4"/>
    </row>
    <row r="752" spans="1:26" ht="37.5" customHeight="1" thickBot="1" x14ac:dyDescent="0.4">
      <c r="A752" s="5" t="s">
        <v>150</v>
      </c>
      <c r="B752" s="5" t="s">
        <v>59</v>
      </c>
      <c r="C752" s="5" t="s">
        <v>28</v>
      </c>
      <c r="D752" s="2">
        <v>36464</v>
      </c>
      <c r="E752" s="2">
        <v>-0.06</v>
      </c>
      <c r="F752" s="2">
        <v>0.21</v>
      </c>
      <c r="G752" s="2">
        <v>-7.0000000000000007E-2</v>
      </c>
      <c r="H752" s="2">
        <v>132</v>
      </c>
      <c r="I752" s="2">
        <v>57.25</v>
      </c>
      <c r="J752" s="2">
        <v>117.38</v>
      </c>
      <c r="K752" s="2">
        <v>8</v>
      </c>
      <c r="L752" s="2">
        <v>69.06</v>
      </c>
      <c r="M752" s="2">
        <v>6.24</v>
      </c>
      <c r="N752" s="2">
        <v>5.87</v>
      </c>
      <c r="O752" s="2">
        <v>4.3099999999999996</v>
      </c>
      <c r="P752" s="2">
        <v>6.31</v>
      </c>
      <c r="Q752" s="2">
        <v>5.93</v>
      </c>
      <c r="R752" s="2">
        <v>4.3600000000000003</v>
      </c>
      <c r="S752" s="4">
        <f>VLOOKUP([1]Initial_Data8!C752,[1]Ratings_Numbers!$A$1:$B$21,2,FALSE)</f>
        <v>4</v>
      </c>
      <c r="T752" s="4">
        <f t="shared" si="10"/>
        <v>0</v>
      </c>
      <c r="U752" s="7">
        <v>121996.2202</v>
      </c>
      <c r="V752" s="3" t="s">
        <v>134</v>
      </c>
      <c r="W752" s="4"/>
      <c r="X752" s="4"/>
      <c r="Y752" s="4"/>
      <c r="Z752" s="4"/>
    </row>
    <row r="753" spans="1:26" ht="37.5" customHeight="1" thickBot="1" x14ac:dyDescent="0.4">
      <c r="A753" s="5" t="s">
        <v>150</v>
      </c>
      <c r="B753" s="5" t="s">
        <v>60</v>
      </c>
      <c r="C753" s="5" t="s">
        <v>28</v>
      </c>
      <c r="D753" s="2">
        <v>36555</v>
      </c>
      <c r="E753" s="2">
        <v>0.14000000000000001</v>
      </c>
      <c r="F753" s="2">
        <v>0.21</v>
      </c>
      <c r="G753" s="2">
        <v>0.16</v>
      </c>
      <c r="H753" s="2">
        <v>263.75</v>
      </c>
      <c r="I753" s="2">
        <v>67</v>
      </c>
      <c r="J753" s="2">
        <v>232.5</v>
      </c>
      <c r="K753" s="2">
        <v>4</v>
      </c>
      <c r="L753" s="2">
        <v>72.25</v>
      </c>
      <c r="M753" s="2">
        <v>6.07</v>
      </c>
      <c r="N753" s="2">
        <v>5.71</v>
      </c>
      <c r="O753" s="2">
        <v>4.3899999999999997</v>
      </c>
      <c r="P753" s="2">
        <v>6.31</v>
      </c>
      <c r="Q753" s="2">
        <v>5.93</v>
      </c>
      <c r="R753" s="2">
        <v>4.5599999999999996</v>
      </c>
      <c r="S753" s="4">
        <f>VLOOKUP([1]Initial_Data8!C753,[1]Ratings_Numbers!$A$1:$B$21,2,FALSE)</f>
        <v>4</v>
      </c>
      <c r="T753" s="4">
        <f t="shared" si="10"/>
        <v>0</v>
      </c>
      <c r="U753" s="7">
        <v>91273.730599999995</v>
      </c>
      <c r="V753" s="3" t="s">
        <v>134</v>
      </c>
      <c r="W753" s="4"/>
      <c r="X753" s="4"/>
      <c r="Y753" s="4"/>
      <c r="Z753" s="4"/>
    </row>
    <row r="754" spans="1:26" ht="37.5" customHeight="1" thickBot="1" x14ac:dyDescent="0.4">
      <c r="A754" s="5" t="s">
        <v>150</v>
      </c>
      <c r="B754" s="5" t="s">
        <v>61</v>
      </c>
      <c r="C754" s="5" t="s">
        <v>28</v>
      </c>
      <c r="D754" s="2">
        <v>36646</v>
      </c>
      <c r="E754" s="2">
        <v>-0.09</v>
      </c>
      <c r="F754" s="2">
        <v>0.2</v>
      </c>
      <c r="G754" s="2">
        <v>-0.11</v>
      </c>
      <c r="H754" s="2">
        <v>1154</v>
      </c>
      <c r="I754" s="2">
        <v>481</v>
      </c>
      <c r="J754" s="2">
        <v>1017</v>
      </c>
      <c r="K754" s="2">
        <v>1</v>
      </c>
      <c r="L754" s="2">
        <v>65.739999999999995</v>
      </c>
      <c r="M754" s="2">
        <v>5.8</v>
      </c>
      <c r="N754" s="2">
        <v>5.47</v>
      </c>
      <c r="O754" s="2">
        <v>3.81</v>
      </c>
      <c r="P754" s="2">
        <v>6.03</v>
      </c>
      <c r="Q754" s="2">
        <v>5.68</v>
      </c>
      <c r="R754" s="2">
        <v>3.97</v>
      </c>
      <c r="S754" s="4">
        <f>VLOOKUP([1]Initial_Data8!C754,[1]Ratings_Numbers!$A$1:$B$21,2,FALSE)</f>
        <v>4</v>
      </c>
      <c r="T754" s="4">
        <f t="shared" si="10"/>
        <v>0</v>
      </c>
      <c r="U754" s="7">
        <v>103987.6814</v>
      </c>
      <c r="V754" s="3" t="s">
        <v>134</v>
      </c>
      <c r="W754" s="4"/>
      <c r="X754" s="4"/>
      <c r="Y754" s="4"/>
      <c r="Z754" s="4"/>
    </row>
    <row r="755" spans="1:26" ht="37.5" customHeight="1" thickBot="1" x14ac:dyDescent="0.4">
      <c r="A755" s="5" t="s">
        <v>150</v>
      </c>
      <c r="B755" s="5" t="s">
        <v>118</v>
      </c>
      <c r="C755" s="5" t="s">
        <v>28</v>
      </c>
      <c r="D755" s="2">
        <v>36737</v>
      </c>
      <c r="E755" s="2">
        <v>-0.03</v>
      </c>
      <c r="F755" s="2">
        <v>0.19</v>
      </c>
      <c r="G755" s="2">
        <v>-0.03</v>
      </c>
      <c r="H755" s="2">
        <v>188.13</v>
      </c>
      <c r="I755" s="2">
        <v>76.5</v>
      </c>
      <c r="J755" s="2">
        <v>169.88</v>
      </c>
      <c r="K755" s="2">
        <v>8</v>
      </c>
      <c r="L755" s="2">
        <v>68.760000000000005</v>
      </c>
      <c r="M755" s="2">
        <v>5.52</v>
      </c>
      <c r="N755" s="2">
        <v>5.22</v>
      </c>
      <c r="O755" s="2">
        <v>3.8</v>
      </c>
      <c r="P755" s="2">
        <v>5.73</v>
      </c>
      <c r="Q755" s="2">
        <v>5.42</v>
      </c>
      <c r="R755" s="2">
        <v>3.95</v>
      </c>
      <c r="S755" s="4">
        <f>VLOOKUP([1]Initial_Data8!C755,[1]Ratings_Numbers!$A$1:$B$21,2,FALSE)</f>
        <v>4</v>
      </c>
      <c r="T755" s="4">
        <f t="shared" si="10"/>
        <v>0</v>
      </c>
      <c r="U755" s="7">
        <v>112047.7956</v>
      </c>
      <c r="V755" s="3" t="s">
        <v>134</v>
      </c>
      <c r="W755" s="4"/>
      <c r="X755" s="4"/>
      <c r="Y755" s="4"/>
      <c r="Z755" s="4"/>
    </row>
    <row r="756" spans="1:26" ht="37.5" customHeight="1" thickBot="1" x14ac:dyDescent="0.4">
      <c r="A756" s="5" t="s">
        <v>150</v>
      </c>
      <c r="B756" s="5" t="s">
        <v>119</v>
      </c>
      <c r="C756" s="5" t="s">
        <v>28</v>
      </c>
      <c r="D756" s="2">
        <v>36828</v>
      </c>
      <c r="E756" s="2">
        <v>0.1</v>
      </c>
      <c r="F756" s="2">
        <v>0.18</v>
      </c>
      <c r="G756" s="2">
        <v>0.12</v>
      </c>
      <c r="H756" s="2">
        <v>241.6</v>
      </c>
      <c r="I756" s="2">
        <v>26.6</v>
      </c>
      <c r="J756" s="2">
        <v>210.8</v>
      </c>
      <c r="K756" s="2">
        <v>5</v>
      </c>
      <c r="L756" s="2">
        <v>69.739999999999995</v>
      </c>
      <c r="M756" s="2">
        <v>5.35</v>
      </c>
      <c r="N756" s="2">
        <v>5.07</v>
      </c>
      <c r="O756" s="2">
        <v>3.73</v>
      </c>
      <c r="P756" s="2">
        <v>5.56</v>
      </c>
      <c r="Q756" s="2">
        <v>5.26</v>
      </c>
      <c r="R756" s="2">
        <v>3.88</v>
      </c>
      <c r="S756" s="4">
        <f>VLOOKUP([1]Initial_Data8!C756,[1]Ratings_Numbers!$A$1:$B$21,2,FALSE)</f>
        <v>4</v>
      </c>
      <c r="T756" s="4">
        <f t="shared" si="10"/>
        <v>0</v>
      </c>
      <c r="U756" s="7">
        <v>115958.07150000001</v>
      </c>
      <c r="V756" s="3" t="s">
        <v>134</v>
      </c>
      <c r="W756" s="4"/>
      <c r="X756" s="4"/>
      <c r="Y756" s="4"/>
      <c r="Z756" s="4"/>
    </row>
    <row r="757" spans="1:26" ht="37.5" customHeight="1" thickBot="1" x14ac:dyDescent="0.4">
      <c r="A757" s="5" t="s">
        <v>150</v>
      </c>
      <c r="B757" s="5" t="s">
        <v>120</v>
      </c>
      <c r="C757" s="5" t="s">
        <v>28</v>
      </c>
      <c r="D757" s="2">
        <v>36919</v>
      </c>
      <c r="E757" s="2">
        <v>0.28999999999999998</v>
      </c>
      <c r="F757" s="2">
        <v>0.37</v>
      </c>
      <c r="G757" s="2">
        <v>0.33</v>
      </c>
      <c r="H757" s="2">
        <v>184.6</v>
      </c>
      <c r="I757" s="2">
        <v>1.2</v>
      </c>
      <c r="J757" s="2">
        <v>151.80000000000001</v>
      </c>
      <c r="K757" s="2">
        <v>5</v>
      </c>
      <c r="L757" s="2">
        <v>70.16</v>
      </c>
      <c r="M757" s="2">
        <v>10.29</v>
      </c>
      <c r="N757" s="2">
        <v>9.33</v>
      </c>
      <c r="O757" s="2">
        <v>7.22</v>
      </c>
      <c r="P757" s="2">
        <v>10.32</v>
      </c>
      <c r="Q757" s="2">
        <v>9.35</v>
      </c>
      <c r="R757" s="2">
        <v>7.24</v>
      </c>
      <c r="S757" s="4">
        <f>VLOOKUP([1]Initial_Data8!C757,[1]Ratings_Numbers!$A$1:$B$21,2,FALSE)</f>
        <v>4</v>
      </c>
      <c r="T757" s="4">
        <f t="shared" si="10"/>
        <v>0</v>
      </c>
      <c r="U757" s="7">
        <v>94245.763600000006</v>
      </c>
      <c r="V757" s="3" t="s">
        <v>134</v>
      </c>
      <c r="W757" s="4"/>
      <c r="X757" s="4"/>
      <c r="Y757" s="4"/>
      <c r="Z757" s="4"/>
    </row>
    <row r="758" spans="1:26" ht="37.5" customHeight="1" thickBot="1" x14ac:dyDescent="0.4">
      <c r="A758" s="5" t="s">
        <v>150</v>
      </c>
      <c r="B758" s="5" t="s">
        <v>121</v>
      </c>
      <c r="C758" s="5" t="s">
        <v>28</v>
      </c>
      <c r="D758" s="2">
        <v>37010</v>
      </c>
      <c r="E758" s="2">
        <v>-0.02</v>
      </c>
      <c r="F758" s="2">
        <v>0.31</v>
      </c>
      <c r="G758" s="2">
        <v>-0.02</v>
      </c>
      <c r="H758" s="2">
        <v>401.33</v>
      </c>
      <c r="I758" s="2">
        <v>129.33000000000001</v>
      </c>
      <c r="J758" s="2">
        <v>342.33</v>
      </c>
      <c r="K758" s="2">
        <v>3</v>
      </c>
      <c r="L758" s="2">
        <v>64.989999999999995</v>
      </c>
      <c r="M758" s="2">
        <v>8.1</v>
      </c>
      <c r="N758" s="2">
        <v>7.48</v>
      </c>
      <c r="O758" s="2">
        <v>5.27</v>
      </c>
      <c r="P758" s="2">
        <v>8.2799999999999994</v>
      </c>
      <c r="Q758" s="2">
        <v>7.65</v>
      </c>
      <c r="R758" s="2">
        <v>5.39</v>
      </c>
      <c r="S758" s="4">
        <f>VLOOKUP([1]Initial_Data8!C758,[1]Ratings_Numbers!$A$1:$B$21,2,FALSE)</f>
        <v>4</v>
      </c>
      <c r="T758" s="4">
        <f t="shared" si="10"/>
        <v>0</v>
      </c>
      <c r="U758" s="7">
        <v>115886.8642</v>
      </c>
      <c r="V758" s="3" t="s">
        <v>134</v>
      </c>
      <c r="W758" s="4"/>
      <c r="X758" s="4"/>
      <c r="Y758" s="4"/>
      <c r="Z758" s="4"/>
    </row>
    <row r="759" spans="1:26" ht="37.5" customHeight="1" thickBot="1" x14ac:dyDescent="0.4">
      <c r="A759" s="5" t="s">
        <v>150</v>
      </c>
      <c r="B759" s="5" t="s">
        <v>62</v>
      </c>
      <c r="C759" s="5" t="s">
        <v>28</v>
      </c>
      <c r="D759" s="2">
        <v>37101</v>
      </c>
      <c r="E759" s="2">
        <v>0</v>
      </c>
      <c r="F759" s="2">
        <v>0.3</v>
      </c>
      <c r="G759" s="2">
        <v>0</v>
      </c>
      <c r="H759" s="2">
        <v>210.63</v>
      </c>
      <c r="I759" s="2">
        <v>97.25</v>
      </c>
      <c r="J759" s="2">
        <v>187</v>
      </c>
      <c r="K759" s="2">
        <v>8</v>
      </c>
      <c r="L759" s="2">
        <v>67.459999999999994</v>
      </c>
      <c r="M759" s="2">
        <v>7.63</v>
      </c>
      <c r="N759" s="2">
        <v>7.07</v>
      </c>
      <c r="O759" s="2">
        <v>5.15</v>
      </c>
      <c r="P759" s="2">
        <v>7.86</v>
      </c>
      <c r="Q759" s="2">
        <v>7.29</v>
      </c>
      <c r="R759" s="2">
        <v>5.31</v>
      </c>
      <c r="S759" s="4">
        <f>VLOOKUP([1]Initial_Data8!C759,[1]Ratings_Numbers!$A$1:$B$21,2,FALSE)</f>
        <v>4</v>
      </c>
      <c r="T759" s="4">
        <f t="shared" si="10"/>
        <v>0</v>
      </c>
      <c r="U759" s="7">
        <v>109368</v>
      </c>
      <c r="V759" s="3" t="s">
        <v>134</v>
      </c>
      <c r="W759" s="4"/>
      <c r="X759" s="4"/>
      <c r="Y759" s="4"/>
      <c r="Z759" s="4"/>
    </row>
    <row r="760" spans="1:26" ht="37.5" customHeight="1" thickBot="1" x14ac:dyDescent="0.4">
      <c r="A760" s="5" t="s">
        <v>150</v>
      </c>
      <c r="B760" s="5" t="s">
        <v>63</v>
      </c>
      <c r="C760" s="5" t="s">
        <v>28</v>
      </c>
      <c r="D760" s="2">
        <v>37192</v>
      </c>
      <c r="E760" s="2">
        <v>-7.0000000000000007E-2</v>
      </c>
      <c r="F760" s="2">
        <v>0.28999999999999998</v>
      </c>
      <c r="G760" s="2">
        <v>-0.08</v>
      </c>
      <c r="H760" s="2">
        <v>207.86</v>
      </c>
      <c r="I760" s="2">
        <v>89.14</v>
      </c>
      <c r="J760" s="2">
        <v>179.57</v>
      </c>
      <c r="K760" s="2">
        <v>7</v>
      </c>
      <c r="L760" s="2">
        <v>67.64</v>
      </c>
      <c r="M760" s="2">
        <v>7.24</v>
      </c>
      <c r="N760" s="2">
        <v>6.73</v>
      </c>
      <c r="O760" s="2">
        <v>4.9000000000000004</v>
      </c>
      <c r="P760" s="2">
        <v>7.59</v>
      </c>
      <c r="Q760" s="2">
        <v>7.05</v>
      </c>
      <c r="R760" s="2">
        <v>5.13</v>
      </c>
      <c r="S760" s="4">
        <f>VLOOKUP([1]Initial_Data8!C760,[1]Ratings_Numbers!$A$1:$B$21,2,FALSE)</f>
        <v>4</v>
      </c>
      <c r="T760" s="4">
        <f t="shared" si="10"/>
        <v>0</v>
      </c>
      <c r="U760" s="7">
        <v>66981.08</v>
      </c>
      <c r="V760" s="3" t="s">
        <v>134</v>
      </c>
      <c r="W760" s="4"/>
      <c r="X760" s="4"/>
      <c r="Y760" s="4"/>
      <c r="Z760" s="4"/>
    </row>
    <row r="761" spans="1:26" ht="37.5" customHeight="1" thickBot="1" x14ac:dyDescent="0.4">
      <c r="A761" s="5" t="s">
        <v>150</v>
      </c>
      <c r="B761" s="5" t="s">
        <v>64</v>
      </c>
      <c r="C761" s="5" t="s">
        <v>28</v>
      </c>
      <c r="D761" s="2">
        <v>37290</v>
      </c>
      <c r="E761" s="2">
        <v>-0.23</v>
      </c>
      <c r="F761" s="2">
        <v>0.25</v>
      </c>
      <c r="G761" s="2">
        <v>-0.26</v>
      </c>
      <c r="H761" s="2">
        <v>135.19999999999999</v>
      </c>
      <c r="I761" s="2">
        <v>51.3</v>
      </c>
      <c r="J761" s="2">
        <v>115.2</v>
      </c>
      <c r="K761" s="2">
        <v>10</v>
      </c>
      <c r="L761" s="2">
        <v>68.510000000000005</v>
      </c>
      <c r="M761" s="2">
        <v>6.91</v>
      </c>
      <c r="N761" s="2">
        <v>6.46</v>
      </c>
      <c r="O761" s="2">
        <v>4.74</v>
      </c>
      <c r="P761" s="2">
        <v>6.94</v>
      </c>
      <c r="Q761" s="2">
        <v>6.49</v>
      </c>
      <c r="R761" s="2">
        <v>4.75</v>
      </c>
      <c r="S761" s="4">
        <f>VLOOKUP([1]Initial_Data8!C761,[1]Ratings_Numbers!$A$1:$B$21,2,FALSE)</f>
        <v>4</v>
      </c>
      <c r="T761" s="4">
        <f t="shared" si="10"/>
        <v>0</v>
      </c>
      <c r="U761" s="7">
        <v>66051.524799999999</v>
      </c>
      <c r="V761" s="3" t="s">
        <v>134</v>
      </c>
      <c r="W761" s="4"/>
      <c r="X761" s="4"/>
      <c r="Y761" s="4"/>
      <c r="Z761" s="4"/>
    </row>
    <row r="762" spans="1:26" ht="37.5" customHeight="1" thickBot="1" x14ac:dyDescent="0.4">
      <c r="A762" s="5" t="s">
        <v>150</v>
      </c>
      <c r="B762" s="5" t="s">
        <v>65</v>
      </c>
      <c r="C762" s="5" t="s">
        <v>28</v>
      </c>
      <c r="D762" s="2">
        <v>37381</v>
      </c>
      <c r="E762" s="2">
        <v>-0.64</v>
      </c>
      <c r="F762" s="2">
        <v>0.24</v>
      </c>
      <c r="G762" s="2">
        <v>-0.74</v>
      </c>
      <c r="H762" s="2">
        <v>224.43</v>
      </c>
      <c r="I762" s="2">
        <v>133.13999999999999</v>
      </c>
      <c r="J762" s="2">
        <v>194.57</v>
      </c>
      <c r="K762" s="2">
        <v>7</v>
      </c>
      <c r="L762" s="2">
        <v>62.72</v>
      </c>
      <c r="M762" s="2">
        <v>6.74</v>
      </c>
      <c r="N762" s="2">
        <v>6.31</v>
      </c>
      <c r="O762" s="2">
        <v>4.2300000000000004</v>
      </c>
      <c r="P762" s="2">
        <v>6.76</v>
      </c>
      <c r="Q762" s="2">
        <v>6.33</v>
      </c>
      <c r="R762" s="2">
        <v>4.24</v>
      </c>
      <c r="S762" s="4">
        <f>VLOOKUP([1]Initial_Data8!C762,[1]Ratings_Numbers!$A$1:$B$21,2,FALSE)</f>
        <v>4</v>
      </c>
      <c r="T762" s="4">
        <f t="shared" si="10"/>
        <v>0</v>
      </c>
      <c r="U762" s="7">
        <v>47923.7</v>
      </c>
      <c r="V762" s="3" t="s">
        <v>134</v>
      </c>
      <c r="W762" s="4"/>
      <c r="X762" s="4"/>
      <c r="Y762" s="4"/>
      <c r="Z762" s="4"/>
    </row>
    <row r="763" spans="1:26" ht="37.5" customHeight="1" thickBot="1" x14ac:dyDescent="0.4">
      <c r="A763" s="5" t="s">
        <v>150</v>
      </c>
      <c r="B763" s="5" t="s">
        <v>66</v>
      </c>
      <c r="C763" s="5" t="s">
        <v>28</v>
      </c>
      <c r="D763" s="2">
        <v>37472</v>
      </c>
      <c r="E763" s="2">
        <v>-0.71</v>
      </c>
      <c r="F763" s="2">
        <v>0.23</v>
      </c>
      <c r="G763" s="2">
        <v>-0.82</v>
      </c>
      <c r="H763" s="2">
        <v>262.75</v>
      </c>
      <c r="I763" s="2">
        <v>183.5</v>
      </c>
      <c r="J763" s="2">
        <v>234.63</v>
      </c>
      <c r="K763" s="2">
        <v>8</v>
      </c>
      <c r="L763" s="2">
        <v>64.31</v>
      </c>
      <c r="M763" s="2">
        <v>6.47</v>
      </c>
      <c r="N763" s="2">
        <v>6.07</v>
      </c>
      <c r="O763" s="2">
        <v>4.16</v>
      </c>
      <c r="P763" s="2">
        <v>6.5</v>
      </c>
      <c r="Q763" s="2">
        <v>6.1</v>
      </c>
      <c r="R763" s="2">
        <v>4.18</v>
      </c>
      <c r="S763" s="4">
        <f>VLOOKUP([1]Initial_Data8!C763,[1]Ratings_Numbers!$A$1:$B$21,2,FALSE)</f>
        <v>4</v>
      </c>
      <c r="T763" s="4">
        <f t="shared" si="10"/>
        <v>0</v>
      </c>
      <c r="U763" s="7">
        <v>67369.13</v>
      </c>
      <c r="V763" s="3" t="s">
        <v>134</v>
      </c>
      <c r="W763" s="4"/>
      <c r="X763" s="4"/>
      <c r="Y763" s="4"/>
      <c r="Z763" s="4"/>
    </row>
    <row r="764" spans="1:26" ht="37.5" customHeight="1" thickBot="1" x14ac:dyDescent="0.4">
      <c r="A764" s="5" t="s">
        <v>150</v>
      </c>
      <c r="B764" s="5" t="s">
        <v>67</v>
      </c>
      <c r="C764" s="5" t="s">
        <v>28</v>
      </c>
      <c r="D764" s="2">
        <v>37563</v>
      </c>
      <c r="E764" s="2">
        <v>-0.4</v>
      </c>
      <c r="F764" s="2">
        <v>0.22</v>
      </c>
      <c r="G764" s="2">
        <v>-0.45</v>
      </c>
      <c r="H764" s="2">
        <v>172.7</v>
      </c>
      <c r="I764" s="2">
        <v>104.6</v>
      </c>
      <c r="J764" s="2">
        <v>149.6</v>
      </c>
      <c r="K764" s="2">
        <v>10</v>
      </c>
      <c r="L764" s="2">
        <v>64.180000000000007</v>
      </c>
      <c r="M764" s="2">
        <v>6.54</v>
      </c>
      <c r="N764" s="2">
        <v>6.14</v>
      </c>
      <c r="O764" s="2">
        <v>4.2</v>
      </c>
      <c r="P764" s="2">
        <v>6.57</v>
      </c>
      <c r="Q764" s="2">
        <v>6.17</v>
      </c>
      <c r="R764" s="2">
        <v>4.22</v>
      </c>
      <c r="S764" s="4">
        <f>VLOOKUP([1]Initial_Data8!C764,[1]Ratings_Numbers!$A$1:$B$21,2,FALSE)</f>
        <v>4</v>
      </c>
      <c r="T764" s="4">
        <f t="shared" si="10"/>
        <v>0</v>
      </c>
      <c r="U764" s="7">
        <v>72842</v>
      </c>
      <c r="V764" s="3" t="s">
        <v>134</v>
      </c>
      <c r="W764" s="4"/>
      <c r="X764" s="4"/>
      <c r="Y764" s="4"/>
      <c r="Z764" s="4"/>
    </row>
    <row r="765" spans="1:26" ht="37.5" customHeight="1" thickBot="1" x14ac:dyDescent="0.4">
      <c r="A765" s="5" t="s">
        <v>150</v>
      </c>
      <c r="B765" s="5" t="s">
        <v>68</v>
      </c>
      <c r="C765" s="5" t="s">
        <v>28</v>
      </c>
      <c r="D765" s="2">
        <v>37654</v>
      </c>
      <c r="E765" s="2">
        <v>-0.14000000000000001</v>
      </c>
      <c r="F765" s="2">
        <v>0.23</v>
      </c>
      <c r="G765" s="2">
        <v>-0.16</v>
      </c>
      <c r="H765" s="2">
        <v>111.08</v>
      </c>
      <c r="I765" s="2">
        <v>44.83</v>
      </c>
      <c r="J765" s="2">
        <v>91.25</v>
      </c>
      <c r="K765" s="2">
        <v>12</v>
      </c>
      <c r="L765" s="2">
        <v>65.98</v>
      </c>
      <c r="M765" s="2">
        <v>6.67</v>
      </c>
      <c r="N765" s="2">
        <v>6.25</v>
      </c>
      <c r="O765" s="2">
        <v>4.4000000000000004</v>
      </c>
      <c r="P765" s="2">
        <v>6.71</v>
      </c>
      <c r="Q765" s="2">
        <v>6.28</v>
      </c>
      <c r="R765" s="2">
        <v>4.43</v>
      </c>
      <c r="S765" s="4">
        <f>VLOOKUP([1]Initial_Data8!C765,[1]Ratings_Numbers!$A$1:$B$21,2,FALSE)</f>
        <v>4</v>
      </c>
      <c r="T765" s="4">
        <f t="shared" si="10"/>
        <v>0</v>
      </c>
      <c r="U765" s="7">
        <v>87818.83</v>
      </c>
      <c r="V765" s="3" t="s">
        <v>134</v>
      </c>
      <c r="W765" s="4"/>
      <c r="X765" s="4"/>
      <c r="Y765" s="4"/>
      <c r="Z765" s="4"/>
    </row>
    <row r="766" spans="1:26" ht="37.5" customHeight="1" thickBot="1" x14ac:dyDescent="0.4">
      <c r="A766" s="5" t="s">
        <v>150</v>
      </c>
      <c r="B766" s="5" t="s">
        <v>69</v>
      </c>
      <c r="C766" s="5" t="s">
        <v>28</v>
      </c>
      <c r="D766" s="2">
        <v>37745</v>
      </c>
      <c r="E766" s="2">
        <v>-0.44</v>
      </c>
      <c r="F766" s="2">
        <v>0.22</v>
      </c>
      <c r="G766" s="2">
        <v>-0.51</v>
      </c>
      <c r="H766" s="2">
        <v>94.22</v>
      </c>
      <c r="I766" s="2">
        <v>52.22</v>
      </c>
      <c r="J766" s="2">
        <v>80.44</v>
      </c>
      <c r="K766" s="2">
        <v>18</v>
      </c>
      <c r="L766" s="2">
        <v>61.27</v>
      </c>
      <c r="M766" s="2">
        <v>6.39</v>
      </c>
      <c r="N766" s="2">
        <v>6</v>
      </c>
      <c r="O766" s="2">
        <v>3.91</v>
      </c>
      <c r="P766" s="2">
        <v>6.39</v>
      </c>
      <c r="Q766" s="2">
        <v>6</v>
      </c>
      <c r="R766" s="2">
        <v>3.91</v>
      </c>
      <c r="S766" s="4">
        <f>VLOOKUP([1]Initial_Data8!C766,[1]Ratings_Numbers!$A$1:$B$21,2,FALSE)</f>
        <v>4</v>
      </c>
      <c r="T766" s="4">
        <f t="shared" si="10"/>
        <v>0</v>
      </c>
      <c r="U766" s="7">
        <v>80055.789999999994</v>
      </c>
      <c r="V766" s="3" t="s">
        <v>134</v>
      </c>
      <c r="W766" s="4"/>
      <c r="X766" s="4"/>
      <c r="Y766" s="4"/>
      <c r="Z766" s="4"/>
    </row>
    <row r="767" spans="1:26" ht="37.5" customHeight="1" thickBot="1" x14ac:dyDescent="0.4">
      <c r="A767" s="5" t="s">
        <v>150</v>
      </c>
      <c r="B767" s="5" t="s">
        <v>70</v>
      </c>
      <c r="C767" s="5" t="s">
        <v>28</v>
      </c>
      <c r="D767" s="2">
        <v>37836</v>
      </c>
      <c r="E767" s="2">
        <v>-0.55000000000000004</v>
      </c>
      <c r="F767" s="2">
        <v>0.22</v>
      </c>
      <c r="G767" s="2">
        <v>-0.64</v>
      </c>
      <c r="H767" s="2">
        <v>145.19</v>
      </c>
      <c r="I767" s="2">
        <v>88</v>
      </c>
      <c r="J767" s="2">
        <v>129.13</v>
      </c>
      <c r="K767" s="2">
        <v>16</v>
      </c>
      <c r="L767" s="2">
        <v>63.37</v>
      </c>
      <c r="M767" s="2">
        <v>6.05</v>
      </c>
      <c r="N767" s="2">
        <v>5.71</v>
      </c>
      <c r="O767" s="2">
        <v>3.83</v>
      </c>
      <c r="P767" s="2">
        <v>6.05</v>
      </c>
      <c r="Q767" s="2">
        <v>5.71</v>
      </c>
      <c r="R767" s="2">
        <v>3.83</v>
      </c>
      <c r="S767" s="4">
        <f>VLOOKUP([1]Initial_Data8!C767,[1]Ratings_Numbers!$A$1:$B$21,2,FALSE)</f>
        <v>4</v>
      </c>
      <c r="T767" s="4">
        <f t="shared" si="10"/>
        <v>0</v>
      </c>
      <c r="U767" s="7">
        <v>83611.44</v>
      </c>
      <c r="V767" s="3" t="s">
        <v>134</v>
      </c>
      <c r="W767" s="4"/>
      <c r="X767" s="4"/>
      <c r="Y767" s="4"/>
      <c r="Z767" s="4"/>
    </row>
    <row r="768" spans="1:26" ht="37.5" customHeight="1" thickBot="1" x14ac:dyDescent="0.4">
      <c r="A768" s="5" t="s">
        <v>150</v>
      </c>
      <c r="B768" s="5" t="s">
        <v>71</v>
      </c>
      <c r="C768" s="5" t="s">
        <v>28</v>
      </c>
      <c r="D768" s="2">
        <v>37927</v>
      </c>
      <c r="E768" s="2">
        <v>-0.48</v>
      </c>
      <c r="F768" s="2">
        <v>0.21</v>
      </c>
      <c r="G768" s="2">
        <v>-0.56000000000000005</v>
      </c>
      <c r="H768" s="2">
        <v>150.29</v>
      </c>
      <c r="I768" s="2">
        <v>90.5</v>
      </c>
      <c r="J768" s="2">
        <v>130.21</v>
      </c>
      <c r="K768" s="2">
        <v>14</v>
      </c>
      <c r="L768" s="2">
        <v>62.93</v>
      </c>
      <c r="M768" s="2">
        <v>3.8</v>
      </c>
      <c r="N768" s="2">
        <v>3.59</v>
      </c>
      <c r="O768" s="2">
        <v>2.39</v>
      </c>
      <c r="P768" s="2">
        <v>6.09</v>
      </c>
      <c r="Q768" s="2">
        <v>5.74</v>
      </c>
      <c r="R768" s="2">
        <v>3.83</v>
      </c>
      <c r="S768" s="4">
        <f>VLOOKUP([1]Initial_Data8!C768,[1]Ratings_Numbers!$A$1:$B$21,2,FALSE)</f>
        <v>4</v>
      </c>
      <c r="T768" s="4">
        <f t="shared" si="10"/>
        <v>0</v>
      </c>
      <c r="U768" s="7">
        <v>80186.16</v>
      </c>
      <c r="V768" s="3" t="s">
        <v>134</v>
      </c>
      <c r="W768" s="4"/>
      <c r="X768" s="4"/>
      <c r="Y768" s="4"/>
      <c r="Z768" s="4"/>
    </row>
    <row r="769" spans="1:26" ht="37.5" customHeight="1" thickBot="1" x14ac:dyDescent="0.4">
      <c r="A769" s="5" t="s">
        <v>150</v>
      </c>
      <c r="B769" s="5" t="s">
        <v>72</v>
      </c>
      <c r="C769" s="5" t="s">
        <v>28</v>
      </c>
      <c r="D769" s="2">
        <v>38018</v>
      </c>
      <c r="E769" s="2">
        <v>-0.19</v>
      </c>
      <c r="F769" s="2">
        <v>0.2</v>
      </c>
      <c r="G769" s="2">
        <v>-0.22</v>
      </c>
      <c r="H769" s="2">
        <v>128.5</v>
      </c>
      <c r="I769" s="2">
        <v>57.07</v>
      </c>
      <c r="J769" s="2">
        <v>107.79</v>
      </c>
      <c r="K769" s="2">
        <v>14</v>
      </c>
      <c r="L769" s="2">
        <v>65.069999999999993</v>
      </c>
      <c r="M769" s="2">
        <v>3.82</v>
      </c>
      <c r="N769" s="2">
        <v>3.6</v>
      </c>
      <c r="O769" s="2">
        <v>2.4900000000000002</v>
      </c>
      <c r="P769" s="2">
        <v>6.09</v>
      </c>
      <c r="Q769" s="2">
        <v>5.74</v>
      </c>
      <c r="R769" s="2">
        <v>3.96</v>
      </c>
      <c r="S769" s="4">
        <f>VLOOKUP([1]Initial_Data8!C769,[1]Ratings_Numbers!$A$1:$B$21,2,FALSE)</f>
        <v>4</v>
      </c>
      <c r="T769" s="4">
        <f t="shared" si="10"/>
        <v>0</v>
      </c>
      <c r="U769" s="7">
        <v>97811.48</v>
      </c>
      <c r="V769" s="3" t="s">
        <v>134</v>
      </c>
      <c r="W769" s="4"/>
      <c r="X769" s="4"/>
      <c r="Y769" s="4"/>
      <c r="Z769" s="4"/>
    </row>
    <row r="770" spans="1:26" ht="37.5" customHeight="1" thickBot="1" x14ac:dyDescent="0.4">
      <c r="A770" s="5" t="s">
        <v>150</v>
      </c>
      <c r="B770" s="5" t="s">
        <v>73</v>
      </c>
      <c r="C770" s="5" t="s">
        <v>28</v>
      </c>
      <c r="D770" s="2">
        <v>38109</v>
      </c>
      <c r="E770" s="2">
        <v>-0.32</v>
      </c>
      <c r="F770" s="2">
        <v>0.23</v>
      </c>
      <c r="G770" s="2">
        <v>-0.37</v>
      </c>
      <c r="H770" s="2">
        <v>147</v>
      </c>
      <c r="I770" s="2">
        <v>98.43</v>
      </c>
      <c r="J770" s="2">
        <v>124.71</v>
      </c>
      <c r="K770" s="2">
        <v>14</v>
      </c>
      <c r="L770" s="2">
        <v>59.09</v>
      </c>
      <c r="M770" s="2">
        <v>5.0199999999999996</v>
      </c>
      <c r="N770" s="2">
        <v>4.68</v>
      </c>
      <c r="O770" s="2">
        <v>2.97</v>
      </c>
      <c r="P770" s="2">
        <v>7.29</v>
      </c>
      <c r="Q770" s="2">
        <v>6.8</v>
      </c>
      <c r="R770" s="2">
        <v>4.3099999999999996</v>
      </c>
      <c r="S770" s="4">
        <f>VLOOKUP([1]Initial_Data8!C770,[1]Ratings_Numbers!$A$1:$B$21,2,FALSE)</f>
        <v>4</v>
      </c>
      <c r="T770" s="4">
        <f t="shared" si="10"/>
        <v>0</v>
      </c>
      <c r="U770" s="7">
        <v>88295.85</v>
      </c>
      <c r="V770" s="3" t="s">
        <v>134</v>
      </c>
      <c r="W770" s="4"/>
      <c r="X770" s="4"/>
      <c r="Y770" s="4"/>
      <c r="Z770" s="4"/>
    </row>
    <row r="771" spans="1:26" ht="37.5" customHeight="1" thickBot="1" x14ac:dyDescent="0.4">
      <c r="A771" s="5" t="s">
        <v>150</v>
      </c>
      <c r="B771" s="5" t="s">
        <v>122</v>
      </c>
      <c r="C771" s="5" t="s">
        <v>28</v>
      </c>
      <c r="D771" s="2">
        <v>38200</v>
      </c>
      <c r="E771" s="2">
        <v>-0.23</v>
      </c>
      <c r="F771" s="2">
        <v>0.22</v>
      </c>
      <c r="G771" s="2">
        <v>-0.27</v>
      </c>
      <c r="H771" s="2">
        <v>163.59</v>
      </c>
      <c r="I771" s="2">
        <v>113.18</v>
      </c>
      <c r="J771" s="2">
        <v>144.53</v>
      </c>
      <c r="K771" s="2">
        <v>17</v>
      </c>
      <c r="L771" s="2">
        <v>58.57</v>
      </c>
      <c r="M771" s="2">
        <v>5.01</v>
      </c>
      <c r="N771" s="2">
        <v>4.67</v>
      </c>
      <c r="O771" s="2">
        <v>2.93</v>
      </c>
      <c r="P771" s="2">
        <v>7.28</v>
      </c>
      <c r="Q771" s="2">
        <v>6.78</v>
      </c>
      <c r="R771" s="2">
        <v>4.26</v>
      </c>
      <c r="S771" s="4">
        <f>VLOOKUP([1]Initial_Data8!C771,[1]Ratings_Numbers!$A$1:$B$21,2,FALSE)</f>
        <v>4</v>
      </c>
      <c r="T771" s="4">
        <f t="shared" si="10"/>
        <v>0</v>
      </c>
      <c r="U771" s="7">
        <v>76080.87</v>
      </c>
      <c r="V771" s="3" t="s">
        <v>134</v>
      </c>
      <c r="W771" s="4"/>
      <c r="X771" s="4"/>
      <c r="Y771" s="4"/>
      <c r="Z771" s="4"/>
    </row>
    <row r="772" spans="1:26" ht="37.5" customHeight="1" thickBot="1" x14ac:dyDescent="0.4">
      <c r="A772" s="5" t="s">
        <v>150</v>
      </c>
      <c r="B772" s="5" t="s">
        <v>123</v>
      </c>
      <c r="C772" s="5" t="s">
        <v>28</v>
      </c>
      <c r="D772" s="2">
        <v>38291</v>
      </c>
      <c r="E772" s="2">
        <v>-0.13</v>
      </c>
      <c r="F772" s="2">
        <v>0.28000000000000003</v>
      </c>
      <c r="G772" s="2">
        <v>-0.16</v>
      </c>
      <c r="H772" s="2">
        <v>132.83000000000001</v>
      </c>
      <c r="I772" s="2">
        <v>63.89</v>
      </c>
      <c r="J772" s="2">
        <v>114.22</v>
      </c>
      <c r="K772" s="2">
        <v>18</v>
      </c>
      <c r="L772" s="2">
        <v>59.92</v>
      </c>
      <c r="M772" s="2">
        <v>9.06</v>
      </c>
      <c r="N772" s="2">
        <v>8.3000000000000007</v>
      </c>
      <c r="O772" s="2">
        <v>5.43</v>
      </c>
      <c r="P772" s="2">
        <v>9.11</v>
      </c>
      <c r="Q772" s="2">
        <v>8.35</v>
      </c>
      <c r="R772" s="2">
        <v>5.46</v>
      </c>
      <c r="S772" s="4">
        <f>VLOOKUP([1]Initial_Data8!C772,[1]Ratings_Numbers!$A$1:$B$21,2,FALSE)</f>
        <v>4</v>
      </c>
      <c r="T772" s="4">
        <f t="shared" si="10"/>
        <v>0</v>
      </c>
      <c r="U772" s="7">
        <v>93241.93</v>
      </c>
      <c r="V772" s="3" t="s">
        <v>134</v>
      </c>
      <c r="W772" s="4"/>
      <c r="X772" s="4"/>
      <c r="Y772" s="4"/>
      <c r="Z772" s="4"/>
    </row>
    <row r="773" spans="1:26" ht="37.5" customHeight="1" thickBot="1" x14ac:dyDescent="0.4">
      <c r="A773" s="5" t="s">
        <v>150</v>
      </c>
      <c r="B773" s="5" t="s">
        <v>124</v>
      </c>
      <c r="C773" s="5" t="s">
        <v>28</v>
      </c>
      <c r="D773" s="2">
        <v>38382</v>
      </c>
      <c r="E773" s="2">
        <v>0</v>
      </c>
      <c r="F773" s="2">
        <v>0.27</v>
      </c>
      <c r="G773" s="2">
        <v>0</v>
      </c>
      <c r="H773" s="2">
        <v>95.95</v>
      </c>
      <c r="I773" s="2">
        <v>40.24</v>
      </c>
      <c r="J773" s="2">
        <v>79.38</v>
      </c>
      <c r="K773" s="2">
        <v>21</v>
      </c>
      <c r="L773" s="2">
        <v>61.91</v>
      </c>
      <c r="M773" s="2">
        <v>8.89</v>
      </c>
      <c r="N773" s="2">
        <v>8.16</v>
      </c>
      <c r="O773" s="2">
        <v>5.5</v>
      </c>
      <c r="P773" s="2">
        <v>8.94</v>
      </c>
      <c r="Q773" s="2">
        <v>8.1999999999999993</v>
      </c>
      <c r="R773" s="2">
        <v>5.53</v>
      </c>
      <c r="S773" s="4">
        <f>VLOOKUP([1]Initial_Data8!C773,[1]Ratings_Numbers!$A$1:$B$21,2,FALSE)</f>
        <v>4</v>
      </c>
      <c r="T773" s="4">
        <f t="shared" si="10"/>
        <v>0</v>
      </c>
      <c r="U773" s="7">
        <v>86064.48</v>
      </c>
      <c r="V773" s="3" t="s">
        <v>134</v>
      </c>
      <c r="W773" s="4"/>
      <c r="X773" s="4"/>
      <c r="Y773" s="4"/>
      <c r="Z773" s="4"/>
    </row>
    <row r="774" spans="1:26" ht="37.5" customHeight="1" thickBot="1" x14ac:dyDescent="0.4">
      <c r="A774" s="5" t="s">
        <v>150</v>
      </c>
      <c r="B774" s="5" t="s">
        <v>125</v>
      </c>
      <c r="C774" s="5" t="s">
        <v>28</v>
      </c>
      <c r="D774" s="2">
        <v>38473</v>
      </c>
      <c r="E774" s="2">
        <v>-0.09</v>
      </c>
      <c r="F774" s="2">
        <v>0.26</v>
      </c>
      <c r="G774" s="2">
        <v>-0.1</v>
      </c>
      <c r="H774" s="2">
        <v>87.41</v>
      </c>
      <c r="I774" s="2">
        <v>57</v>
      </c>
      <c r="J774" s="2">
        <v>74.040000000000006</v>
      </c>
      <c r="K774" s="2">
        <v>27</v>
      </c>
      <c r="L774" s="2">
        <v>56.77</v>
      </c>
      <c r="M774" s="2">
        <v>9</v>
      </c>
      <c r="N774" s="2">
        <v>8.26</v>
      </c>
      <c r="O774" s="2">
        <v>5.1100000000000003</v>
      </c>
      <c r="P774" s="2">
        <v>9.06</v>
      </c>
      <c r="Q774" s="2">
        <v>8.31</v>
      </c>
      <c r="R774" s="2">
        <v>5.15</v>
      </c>
      <c r="S774" s="4">
        <f>VLOOKUP([1]Initial_Data8!C774,[1]Ratings_Numbers!$A$1:$B$21,2,FALSE)</f>
        <v>4</v>
      </c>
      <c r="T774" s="4">
        <f t="shared" si="10"/>
        <v>0</v>
      </c>
      <c r="U774" s="7">
        <v>84960</v>
      </c>
      <c r="V774" s="3" t="s">
        <v>134</v>
      </c>
      <c r="W774" s="4"/>
      <c r="X774" s="4"/>
      <c r="Y774" s="4"/>
      <c r="Z774" s="4"/>
    </row>
    <row r="775" spans="1:26" ht="37.5" customHeight="1" thickBot="1" x14ac:dyDescent="0.4">
      <c r="A775" s="5" t="s">
        <v>150</v>
      </c>
      <c r="B775" s="5" t="s">
        <v>74</v>
      </c>
      <c r="C775" s="5" t="s">
        <v>28</v>
      </c>
      <c r="D775" s="2">
        <v>38564</v>
      </c>
      <c r="E775" s="2">
        <v>-0.01</v>
      </c>
      <c r="F775" s="2">
        <v>0.25</v>
      </c>
      <c r="G775" s="2">
        <v>-0.02</v>
      </c>
      <c r="H775" s="2">
        <v>74.67</v>
      </c>
      <c r="I775" s="2">
        <v>51.09</v>
      </c>
      <c r="J775" s="2">
        <v>66.12</v>
      </c>
      <c r="K775" s="2">
        <v>43</v>
      </c>
      <c r="L775" s="2">
        <v>58.89</v>
      </c>
      <c r="M775" s="2">
        <v>8.6199999999999992</v>
      </c>
      <c r="N775" s="2">
        <v>7.94</v>
      </c>
      <c r="O775" s="2">
        <v>5.08</v>
      </c>
      <c r="P775" s="2">
        <v>8.68</v>
      </c>
      <c r="Q775" s="2">
        <v>7.99</v>
      </c>
      <c r="R775" s="2">
        <v>5.1100000000000003</v>
      </c>
      <c r="S775" s="4">
        <f>VLOOKUP([1]Initial_Data8!C775,[1]Ratings_Numbers!$A$1:$B$21,2,FALSE)</f>
        <v>4</v>
      </c>
      <c r="T775" s="4">
        <f t="shared" si="10"/>
        <v>0</v>
      </c>
      <c r="U775" s="7">
        <v>84691.53</v>
      </c>
      <c r="V775" s="3" t="s">
        <v>134</v>
      </c>
      <c r="W775" s="4"/>
      <c r="X775" s="4"/>
      <c r="Y775" s="4"/>
      <c r="Z775" s="4"/>
    </row>
    <row r="776" spans="1:26" ht="37.5" customHeight="1" thickBot="1" x14ac:dyDescent="0.4">
      <c r="A776" s="5" t="s">
        <v>150</v>
      </c>
      <c r="B776" s="5" t="s">
        <v>75</v>
      </c>
      <c r="C776" s="5" t="s">
        <v>28</v>
      </c>
      <c r="D776" s="2">
        <v>38655</v>
      </c>
      <c r="E776" s="2">
        <v>0.17</v>
      </c>
      <c r="F776" s="2">
        <v>0.35</v>
      </c>
      <c r="G776" s="2">
        <v>0.2</v>
      </c>
      <c r="H776" s="2">
        <v>75.739999999999995</v>
      </c>
      <c r="I776" s="2">
        <v>48.95</v>
      </c>
      <c r="J776" s="2">
        <v>65.08</v>
      </c>
      <c r="K776" s="2">
        <v>38</v>
      </c>
      <c r="L776" s="2">
        <v>57.74</v>
      </c>
      <c r="M776" s="2">
        <v>10.32</v>
      </c>
      <c r="N776" s="2">
        <v>9.19</v>
      </c>
      <c r="O776" s="2">
        <v>5.96</v>
      </c>
      <c r="P776" s="2">
        <v>12.31</v>
      </c>
      <c r="Q776" s="2">
        <v>10.96</v>
      </c>
      <c r="R776" s="2">
        <v>7.11</v>
      </c>
      <c r="S776" s="4">
        <f>VLOOKUP([1]Initial_Data8!C776,[1]Ratings_Numbers!$A$1:$B$21,2,FALSE)</f>
        <v>4</v>
      </c>
      <c r="T776" s="4">
        <f t="shared" si="10"/>
        <v>0</v>
      </c>
      <c r="U776" s="7">
        <v>71462.94</v>
      </c>
      <c r="V776" s="3" t="s">
        <v>134</v>
      </c>
      <c r="W776" s="4"/>
      <c r="X776" s="4"/>
      <c r="Y776" s="4"/>
      <c r="Z776" s="4"/>
    </row>
    <row r="777" spans="1:26" ht="37.5" customHeight="1" thickBot="1" x14ac:dyDescent="0.4">
      <c r="A777" s="5" t="s">
        <v>150</v>
      </c>
      <c r="B777" s="5" t="s">
        <v>76</v>
      </c>
      <c r="C777" s="5" t="s">
        <v>28</v>
      </c>
      <c r="D777" s="2">
        <v>38746</v>
      </c>
      <c r="E777" s="2">
        <v>0.3</v>
      </c>
      <c r="F777" s="2">
        <v>0.44</v>
      </c>
      <c r="G777" s="2">
        <v>0.35</v>
      </c>
      <c r="H777" s="2">
        <v>71.23</v>
      </c>
      <c r="I777" s="2">
        <v>41.86</v>
      </c>
      <c r="J777" s="2">
        <v>58.51</v>
      </c>
      <c r="K777" s="2">
        <v>35</v>
      </c>
      <c r="L777" s="2">
        <v>60.6</v>
      </c>
      <c r="M777" s="2">
        <v>9.93</v>
      </c>
      <c r="N777" s="2">
        <v>8.6199999999999992</v>
      </c>
      <c r="O777" s="2">
        <v>6.02</v>
      </c>
      <c r="P777" s="2">
        <v>15.18</v>
      </c>
      <c r="Q777" s="2">
        <v>13.18</v>
      </c>
      <c r="R777" s="2">
        <v>9.1999999999999993</v>
      </c>
      <c r="S777" s="4">
        <f>VLOOKUP([1]Initial_Data8!C777,[1]Ratings_Numbers!$A$1:$B$21,2,FALSE)</f>
        <v>4</v>
      </c>
      <c r="T777" s="4">
        <f t="shared" si="10"/>
        <v>0</v>
      </c>
      <c r="U777" s="7">
        <v>75771.08</v>
      </c>
      <c r="V777" s="3" t="s">
        <v>134</v>
      </c>
      <c r="W777" s="4"/>
      <c r="X777" s="4"/>
      <c r="Y777" s="4"/>
      <c r="Z777" s="4"/>
    </row>
    <row r="778" spans="1:26" ht="37.5" customHeight="1" thickBot="1" x14ac:dyDescent="0.4">
      <c r="A778" s="5" t="s">
        <v>150</v>
      </c>
      <c r="B778" s="5" t="s">
        <v>77</v>
      </c>
      <c r="C778" s="5" t="s">
        <v>28</v>
      </c>
      <c r="D778" s="2">
        <v>38837</v>
      </c>
      <c r="E778" s="2">
        <v>0.36</v>
      </c>
      <c r="F778" s="2">
        <v>0.68</v>
      </c>
      <c r="G778" s="2">
        <v>0.42</v>
      </c>
      <c r="H778" s="2">
        <v>45.59</v>
      </c>
      <c r="I778" s="2">
        <v>34.4</v>
      </c>
      <c r="J778" s="2">
        <v>38.44</v>
      </c>
      <c r="K778" s="2">
        <v>63</v>
      </c>
      <c r="L778" s="2">
        <v>52.77</v>
      </c>
      <c r="M778" s="2">
        <v>23.93</v>
      </c>
      <c r="N778" s="2">
        <v>19.3</v>
      </c>
      <c r="O778" s="2">
        <v>12.63</v>
      </c>
      <c r="P778" s="2">
        <v>23.98</v>
      </c>
      <c r="Q778" s="2">
        <v>19.34</v>
      </c>
      <c r="R778" s="2">
        <v>12.66</v>
      </c>
      <c r="S778" s="4">
        <f>VLOOKUP([1]Initial_Data8!C778,[1]Ratings_Numbers!$A$1:$B$21,2,FALSE)</f>
        <v>4</v>
      </c>
      <c r="T778" s="4">
        <f t="shared" si="10"/>
        <v>0</v>
      </c>
      <c r="U778" s="7">
        <v>78681.8</v>
      </c>
      <c r="V778" s="3" t="s">
        <v>134</v>
      </c>
      <c r="W778" s="4"/>
      <c r="X778" s="4"/>
      <c r="Y778" s="4"/>
      <c r="Z778" s="4"/>
    </row>
    <row r="779" spans="1:26" ht="37.5" customHeight="1" thickBot="1" x14ac:dyDescent="0.4">
      <c r="A779" s="5" t="s">
        <v>150</v>
      </c>
      <c r="B779" s="5" t="s">
        <v>78</v>
      </c>
      <c r="C779" s="5" t="s">
        <v>28</v>
      </c>
      <c r="D779" s="2">
        <v>38928</v>
      </c>
      <c r="E779" s="2">
        <v>0.53</v>
      </c>
      <c r="F779" s="2">
        <v>0.69</v>
      </c>
      <c r="G779" s="2">
        <v>0.62</v>
      </c>
      <c r="H779" s="2">
        <v>32.659999999999997</v>
      </c>
      <c r="I779" s="2">
        <v>24.99</v>
      </c>
      <c r="J779" s="2">
        <v>28.03</v>
      </c>
      <c r="K779" s="2">
        <v>104</v>
      </c>
      <c r="L779" s="2">
        <v>52.59</v>
      </c>
      <c r="M779" s="2">
        <v>24.46</v>
      </c>
      <c r="N779" s="2">
        <v>19.59</v>
      </c>
      <c r="O779" s="2">
        <v>12.86</v>
      </c>
      <c r="P779" s="2">
        <v>24.89</v>
      </c>
      <c r="Q779" s="2">
        <v>19.93</v>
      </c>
      <c r="R779" s="2">
        <v>13.09</v>
      </c>
      <c r="S779" s="4">
        <f>VLOOKUP([1]Initial_Data8!C779,[1]Ratings_Numbers!$A$1:$B$21,2,FALSE)</f>
        <v>4</v>
      </c>
      <c r="T779" s="4">
        <f t="shared" si="10"/>
        <v>0</v>
      </c>
      <c r="U779" s="7">
        <v>75901.31</v>
      </c>
      <c r="V779" s="3" t="s">
        <v>134</v>
      </c>
      <c r="W779" s="4"/>
      <c r="X779" s="4"/>
      <c r="Y779" s="4"/>
      <c r="Z779" s="4"/>
    </row>
    <row r="780" spans="1:26" ht="37.5" customHeight="1" thickBot="1" x14ac:dyDescent="0.4">
      <c r="A780" s="5" t="s">
        <v>150</v>
      </c>
      <c r="B780" s="5" t="s">
        <v>79</v>
      </c>
      <c r="C780" s="5" t="s">
        <v>33</v>
      </c>
      <c r="D780" s="2">
        <v>39019</v>
      </c>
      <c r="E780" s="2">
        <v>0.66</v>
      </c>
      <c r="F780" s="2">
        <v>0.85</v>
      </c>
      <c r="G780" s="2">
        <v>0.78</v>
      </c>
      <c r="H780" s="2">
        <v>27.98</v>
      </c>
      <c r="I780" s="2">
        <v>17.600000000000001</v>
      </c>
      <c r="J780" s="2">
        <v>22.91</v>
      </c>
      <c r="K780" s="2">
        <v>97</v>
      </c>
      <c r="L780" s="2">
        <v>52.74</v>
      </c>
      <c r="M780" s="2">
        <v>24.03</v>
      </c>
      <c r="N780" s="2">
        <v>18.57</v>
      </c>
      <c r="O780" s="2">
        <v>12.68</v>
      </c>
      <c r="P780" s="2">
        <v>29.39</v>
      </c>
      <c r="Q780" s="2">
        <v>22.71</v>
      </c>
      <c r="R780" s="2">
        <v>15.5</v>
      </c>
      <c r="S780" s="4">
        <f>VLOOKUP([1]Initial_Data8!C780,[1]Ratings_Numbers!$A$1:$B$21,2,FALSE)</f>
        <v>8</v>
      </c>
      <c r="T780" s="4">
        <f t="shared" si="10"/>
        <v>4</v>
      </c>
      <c r="U780" s="7">
        <v>72691.5</v>
      </c>
      <c r="V780" s="3" t="s">
        <v>134</v>
      </c>
      <c r="W780" s="4"/>
      <c r="X780" s="4"/>
      <c r="Y780" s="4"/>
      <c r="Z780" s="4"/>
    </row>
    <row r="781" spans="1:26" ht="37.5" customHeight="1" thickBot="1" x14ac:dyDescent="0.4">
      <c r="A781" s="5" t="s">
        <v>150</v>
      </c>
      <c r="B781" s="5" t="s">
        <v>105</v>
      </c>
      <c r="C781" s="5" t="s">
        <v>33</v>
      </c>
      <c r="D781" s="2">
        <v>39110</v>
      </c>
      <c r="E781" s="2">
        <v>1.01</v>
      </c>
      <c r="F781" s="2">
        <v>1.29</v>
      </c>
      <c r="G781" s="2">
        <v>1.23</v>
      </c>
      <c r="H781" s="2">
        <v>14.99</v>
      </c>
      <c r="I781" s="2">
        <v>6.93</v>
      </c>
      <c r="J781" s="2">
        <v>11.38</v>
      </c>
      <c r="K781" s="2">
        <v>128</v>
      </c>
      <c r="L781" s="2">
        <v>47.89</v>
      </c>
      <c r="M781" s="2">
        <v>46.52</v>
      </c>
      <c r="N781" s="2">
        <v>31.73</v>
      </c>
      <c r="O781" s="2">
        <v>22.28</v>
      </c>
      <c r="P781" s="2">
        <v>46.59</v>
      </c>
      <c r="Q781" s="2">
        <v>31.78</v>
      </c>
      <c r="R781" s="2">
        <v>22.31</v>
      </c>
      <c r="S781" s="4">
        <f>VLOOKUP([1]Initial_Data8!C781,[1]Ratings_Numbers!$A$1:$B$21,2,FALSE)</f>
        <v>8</v>
      </c>
      <c r="T781" s="4">
        <f t="shared" si="10"/>
        <v>0</v>
      </c>
      <c r="U781" s="7">
        <v>52918.8</v>
      </c>
      <c r="V781" s="3" t="s">
        <v>134</v>
      </c>
      <c r="W781" s="4"/>
      <c r="X781" s="4"/>
      <c r="Y781" s="4"/>
      <c r="Z781" s="4"/>
    </row>
    <row r="782" spans="1:26" ht="37.5" customHeight="1" thickBot="1" x14ac:dyDescent="0.4">
      <c r="A782" s="5" t="s">
        <v>150</v>
      </c>
      <c r="B782" s="5" t="s">
        <v>106</v>
      </c>
      <c r="C782" s="5" t="s">
        <v>33</v>
      </c>
      <c r="D782" s="2">
        <v>39201</v>
      </c>
      <c r="E782" s="2">
        <v>0.94</v>
      </c>
      <c r="F782" s="2">
        <v>1.41</v>
      </c>
      <c r="G782" s="2">
        <v>1.1599999999999999</v>
      </c>
      <c r="H782" s="2">
        <v>12.61</v>
      </c>
      <c r="I782" s="2">
        <v>7.57</v>
      </c>
      <c r="J782" s="2">
        <v>9.7799999999999994</v>
      </c>
      <c r="K782" s="2">
        <v>171</v>
      </c>
      <c r="L782" s="2">
        <v>45.78</v>
      </c>
      <c r="M782" s="2">
        <v>45.34</v>
      </c>
      <c r="N782" s="2">
        <v>31.18</v>
      </c>
      <c r="O782" s="2">
        <v>20.76</v>
      </c>
      <c r="P782" s="2">
        <v>45.41</v>
      </c>
      <c r="Q782" s="2">
        <v>31.23</v>
      </c>
      <c r="R782" s="2">
        <v>20.79</v>
      </c>
      <c r="S782" s="4">
        <f>VLOOKUP([1]Initial_Data8!C782,[1]Ratings_Numbers!$A$1:$B$21,2,FALSE)</f>
        <v>8</v>
      </c>
      <c r="T782" s="4">
        <f t="shared" si="10"/>
        <v>0</v>
      </c>
      <c r="U782" s="7">
        <v>51460.5</v>
      </c>
      <c r="V782" s="3" t="s">
        <v>134</v>
      </c>
      <c r="W782" s="4"/>
      <c r="X782" s="4"/>
      <c r="Y782" s="4"/>
      <c r="Z782" s="4"/>
    </row>
    <row r="783" spans="1:26" ht="37.5" customHeight="1" thickBot="1" x14ac:dyDescent="0.4">
      <c r="A783" s="5" t="s">
        <v>150</v>
      </c>
      <c r="B783" s="5" t="s">
        <v>107</v>
      </c>
      <c r="C783" s="5" t="s">
        <v>33</v>
      </c>
      <c r="D783" s="2">
        <v>39292</v>
      </c>
      <c r="E783" s="2">
        <v>0.88</v>
      </c>
      <c r="F783" s="2">
        <v>1.47</v>
      </c>
      <c r="G783" s="2">
        <v>1.0900000000000001</v>
      </c>
      <c r="H783" s="2">
        <v>17.649999999999999</v>
      </c>
      <c r="I783" s="2">
        <v>11.74</v>
      </c>
      <c r="J783" s="2">
        <v>14.87</v>
      </c>
      <c r="K783" s="2">
        <v>172</v>
      </c>
      <c r="L783" s="2">
        <v>47.79</v>
      </c>
      <c r="M783" s="2">
        <v>42.79</v>
      </c>
      <c r="N783" s="2">
        <v>29.96</v>
      </c>
      <c r="O783" s="2">
        <v>20.45</v>
      </c>
      <c r="P783" s="2">
        <v>42.84</v>
      </c>
      <c r="Q783" s="2">
        <v>29.99</v>
      </c>
      <c r="R783" s="2">
        <v>20.48</v>
      </c>
      <c r="S783" s="4">
        <f>VLOOKUP([1]Initial_Data8!C783,[1]Ratings_Numbers!$A$1:$B$21,2,FALSE)</f>
        <v>8</v>
      </c>
      <c r="T783" s="4">
        <f t="shared" si="10"/>
        <v>0</v>
      </c>
      <c r="U783" s="7">
        <v>51143.76</v>
      </c>
      <c r="V783" s="3" t="s">
        <v>134</v>
      </c>
      <c r="W783" s="4"/>
      <c r="X783" s="4"/>
      <c r="Y783" s="4"/>
      <c r="Z783" s="4"/>
    </row>
    <row r="784" spans="1:26" ht="37.5" customHeight="1" thickBot="1" x14ac:dyDescent="0.4">
      <c r="A784" s="5" t="s">
        <v>150</v>
      </c>
      <c r="B784" s="5" t="s">
        <v>108</v>
      </c>
      <c r="C784" s="5" t="s">
        <v>33</v>
      </c>
      <c r="D784" s="2">
        <v>39383</v>
      </c>
      <c r="E784" s="2">
        <v>1.27</v>
      </c>
      <c r="F784" s="2">
        <v>1.66</v>
      </c>
      <c r="G784" s="2">
        <v>1.59</v>
      </c>
      <c r="H784" s="2">
        <v>14.45</v>
      </c>
      <c r="I784" s="2">
        <v>7.75</v>
      </c>
      <c r="J784" s="2">
        <v>11.45</v>
      </c>
      <c r="K784" s="2">
        <v>154</v>
      </c>
      <c r="L784" s="2">
        <v>38.340000000000003</v>
      </c>
      <c r="M784" s="2">
        <v>65.010000000000005</v>
      </c>
      <c r="N784" s="2">
        <v>38.020000000000003</v>
      </c>
      <c r="O784" s="2">
        <v>24.92</v>
      </c>
      <c r="P784" s="2">
        <v>71.010000000000005</v>
      </c>
      <c r="Q784" s="2">
        <v>41.53</v>
      </c>
      <c r="R784" s="2">
        <v>27.22</v>
      </c>
      <c r="S784" s="4">
        <f>VLOOKUP([1]Initial_Data8!C784,[1]Ratings_Numbers!$A$1:$B$21,2,FALSE)</f>
        <v>8</v>
      </c>
      <c r="T784" s="4">
        <f t="shared" si="10"/>
        <v>0</v>
      </c>
      <c r="U784" s="7">
        <v>40606.1</v>
      </c>
      <c r="V784" s="3" t="s">
        <v>134</v>
      </c>
      <c r="W784" s="4"/>
      <c r="X784" s="4"/>
      <c r="Y784" s="4"/>
      <c r="Z784" s="4"/>
    </row>
    <row r="785" spans="1:26" ht="37.5" customHeight="1" thickBot="1" x14ac:dyDescent="0.4">
      <c r="A785" s="5" t="s">
        <v>150</v>
      </c>
      <c r="B785" s="5" t="s">
        <v>80</v>
      </c>
      <c r="C785" s="5" t="s">
        <v>33</v>
      </c>
      <c r="D785" s="2">
        <v>39481</v>
      </c>
      <c r="E785" s="2">
        <v>1.42</v>
      </c>
      <c r="F785" s="2">
        <v>1.85</v>
      </c>
      <c r="G785" s="2">
        <v>1.79</v>
      </c>
      <c r="H785" s="2">
        <v>8.69</v>
      </c>
      <c r="I785" s="2">
        <v>3.27</v>
      </c>
      <c r="J785" s="2">
        <v>6.28</v>
      </c>
      <c r="K785" s="2">
        <v>199</v>
      </c>
      <c r="L785" s="2">
        <v>39.96</v>
      </c>
      <c r="M785" s="2">
        <v>64.260000000000005</v>
      </c>
      <c r="N785" s="2">
        <v>36.549999999999997</v>
      </c>
      <c r="O785" s="2">
        <v>25.68</v>
      </c>
      <c r="P785" s="2">
        <v>75.819999999999993</v>
      </c>
      <c r="Q785" s="2">
        <v>43.12</v>
      </c>
      <c r="R785" s="2">
        <v>30.3</v>
      </c>
      <c r="S785" s="4">
        <f>VLOOKUP([1]Initial_Data8!C785,[1]Ratings_Numbers!$A$1:$B$21,2,FALSE)</f>
        <v>8</v>
      </c>
      <c r="T785" s="4">
        <f t="shared" si="10"/>
        <v>0</v>
      </c>
      <c r="U785" s="7">
        <v>39985.050000000003</v>
      </c>
      <c r="V785" s="3" t="s">
        <v>134</v>
      </c>
      <c r="W785" s="4"/>
      <c r="X785" s="4"/>
      <c r="Y785" s="4"/>
      <c r="Z785" s="4"/>
    </row>
    <row r="786" spans="1:26" ht="37.5" customHeight="1" thickBot="1" x14ac:dyDescent="0.4">
      <c r="A786" s="5" t="s">
        <v>150</v>
      </c>
      <c r="B786" s="5" t="s">
        <v>81</v>
      </c>
      <c r="C786" s="5" t="s">
        <v>33</v>
      </c>
      <c r="D786" s="2">
        <v>39572</v>
      </c>
      <c r="E786" s="2">
        <v>1.39</v>
      </c>
      <c r="F786" s="2">
        <v>1.93</v>
      </c>
      <c r="G786" s="2">
        <v>1.8</v>
      </c>
      <c r="H786" s="2">
        <v>7.2</v>
      </c>
      <c r="I786" s="2">
        <v>4.33</v>
      </c>
      <c r="J786" s="2">
        <v>4.3600000000000003</v>
      </c>
      <c r="K786" s="2">
        <v>167</v>
      </c>
      <c r="L786" s="2">
        <v>38.83</v>
      </c>
      <c r="M786" s="2">
        <v>64.040000000000006</v>
      </c>
      <c r="N786" s="2">
        <v>38</v>
      </c>
      <c r="O786" s="2">
        <v>24.87</v>
      </c>
      <c r="P786" s="2">
        <v>68.53</v>
      </c>
      <c r="Q786" s="2">
        <v>40.659999999999997</v>
      </c>
      <c r="R786" s="2">
        <v>26.61</v>
      </c>
      <c r="S786" s="4">
        <f>VLOOKUP([1]Initial_Data8!C786,[1]Ratings_Numbers!$A$1:$B$21,2,FALSE)</f>
        <v>8</v>
      </c>
      <c r="T786" s="4">
        <f t="shared" si="10"/>
        <v>0</v>
      </c>
      <c r="U786" s="7">
        <v>36514.879999999997</v>
      </c>
      <c r="V786" s="3" t="s">
        <v>134</v>
      </c>
      <c r="W786" s="4"/>
      <c r="X786" s="4"/>
      <c r="Y786" s="4"/>
      <c r="Z786" s="4"/>
    </row>
    <row r="787" spans="1:26" ht="37.5" customHeight="1" thickBot="1" x14ac:dyDescent="0.4">
      <c r="A787" s="5" t="s">
        <v>150</v>
      </c>
      <c r="B787" s="5" t="s">
        <v>82</v>
      </c>
      <c r="C787" s="5" t="s">
        <v>33</v>
      </c>
      <c r="D787" s="2">
        <v>39663</v>
      </c>
      <c r="E787" s="2">
        <v>1.38</v>
      </c>
      <c r="F787" s="2">
        <v>2.02</v>
      </c>
      <c r="G787" s="2">
        <v>1.83</v>
      </c>
      <c r="H787" s="2">
        <v>15.68</v>
      </c>
      <c r="I787" s="2">
        <v>12.13</v>
      </c>
      <c r="J787" s="2">
        <v>12.68</v>
      </c>
      <c r="K787" s="2">
        <v>161</v>
      </c>
      <c r="L787" s="2">
        <v>41.35</v>
      </c>
      <c r="M787" s="2">
        <v>60.95</v>
      </c>
      <c r="N787" s="2">
        <v>37.49</v>
      </c>
      <c r="O787" s="2">
        <v>25.2</v>
      </c>
      <c r="P787" s="2">
        <v>62.56</v>
      </c>
      <c r="Q787" s="2">
        <v>38.479999999999997</v>
      </c>
      <c r="R787" s="2">
        <v>25.87</v>
      </c>
      <c r="S787" s="4">
        <f>VLOOKUP([1]Initial_Data8!C787,[1]Ratings_Numbers!$A$1:$B$21,2,FALSE)</f>
        <v>8</v>
      </c>
      <c r="T787" s="4">
        <f t="shared" si="10"/>
        <v>0</v>
      </c>
      <c r="U787" s="7">
        <v>43886.31</v>
      </c>
      <c r="V787" s="3" t="s">
        <v>134</v>
      </c>
      <c r="W787" s="4"/>
      <c r="X787" s="4"/>
      <c r="Y787" s="4"/>
      <c r="Z787" s="4"/>
    </row>
    <row r="788" spans="1:26" ht="37.5" customHeight="1" thickBot="1" x14ac:dyDescent="0.4">
      <c r="A788" s="5" t="s">
        <v>150</v>
      </c>
      <c r="B788" s="5" t="s">
        <v>83</v>
      </c>
      <c r="C788" s="5" t="s">
        <v>33</v>
      </c>
      <c r="D788" s="2">
        <v>39754</v>
      </c>
      <c r="E788" s="2">
        <v>1.45</v>
      </c>
      <c r="F788" s="2">
        <v>2.13</v>
      </c>
      <c r="G788" s="2">
        <v>1.96</v>
      </c>
      <c r="H788" s="2">
        <v>11.46</v>
      </c>
      <c r="I788" s="2">
        <v>8.32</v>
      </c>
      <c r="J788" s="2">
        <v>8.43</v>
      </c>
      <c r="K788" s="2">
        <v>157</v>
      </c>
      <c r="L788" s="2">
        <v>41.66</v>
      </c>
      <c r="M788" s="2">
        <v>56.28</v>
      </c>
      <c r="N788" s="2">
        <v>34.78</v>
      </c>
      <c r="O788" s="2">
        <v>23.44</v>
      </c>
      <c r="P788" s="2">
        <v>61.8</v>
      </c>
      <c r="Q788" s="2">
        <v>38.200000000000003</v>
      </c>
      <c r="R788" s="2">
        <v>25.74</v>
      </c>
      <c r="S788" s="4">
        <f>VLOOKUP([1]Initial_Data8!C788,[1]Ratings_Numbers!$A$1:$B$21,2,FALSE)</f>
        <v>8</v>
      </c>
      <c r="T788" s="4">
        <f t="shared" si="10"/>
        <v>0</v>
      </c>
      <c r="U788" s="7">
        <v>44201.760000000002</v>
      </c>
      <c r="V788" s="3" t="s">
        <v>134</v>
      </c>
      <c r="W788" s="4"/>
      <c r="X788" s="4"/>
      <c r="Y788" s="4"/>
      <c r="Z788" s="4"/>
    </row>
    <row r="789" spans="1:26" ht="37.5" customHeight="1" thickBot="1" x14ac:dyDescent="0.4">
      <c r="A789" s="5" t="s">
        <v>150</v>
      </c>
      <c r="B789" s="5" t="s">
        <v>84</v>
      </c>
      <c r="C789" s="5" t="s">
        <v>33</v>
      </c>
      <c r="D789" s="2">
        <v>39845</v>
      </c>
      <c r="E789" s="2">
        <v>1.74</v>
      </c>
      <c r="F789" s="2">
        <v>2.62</v>
      </c>
      <c r="G789" s="2">
        <v>2.5</v>
      </c>
      <c r="H789" s="2">
        <v>5.29</v>
      </c>
      <c r="I789" s="2">
        <v>2.11</v>
      </c>
      <c r="J789" s="2">
        <v>1.91</v>
      </c>
      <c r="K789" s="2">
        <v>139</v>
      </c>
      <c r="L789" s="2">
        <v>43.19</v>
      </c>
      <c r="M789" s="2">
        <v>54.38</v>
      </c>
      <c r="N789" s="2">
        <v>33.090000000000003</v>
      </c>
      <c r="O789" s="2">
        <v>23.48</v>
      </c>
      <c r="P789" s="2">
        <v>64.319999999999993</v>
      </c>
      <c r="Q789" s="2">
        <v>39.14</v>
      </c>
      <c r="R789" s="2">
        <v>27.78</v>
      </c>
      <c r="S789" s="4">
        <f>VLOOKUP([1]Initial_Data8!C789,[1]Ratings_Numbers!$A$1:$B$21,2,FALSE)</f>
        <v>8</v>
      </c>
      <c r="T789" s="4">
        <f t="shared" si="10"/>
        <v>0</v>
      </c>
      <c r="U789" s="7">
        <v>42678.09</v>
      </c>
      <c r="V789" s="3" t="s">
        <v>134</v>
      </c>
      <c r="W789" s="4"/>
      <c r="X789" s="4"/>
      <c r="Y789" s="4"/>
      <c r="Z789" s="4"/>
    </row>
    <row r="790" spans="1:26" ht="37.5" customHeight="1" thickBot="1" x14ac:dyDescent="0.4">
      <c r="A790" s="5" t="s">
        <v>150</v>
      </c>
      <c r="B790" s="5" t="s">
        <v>85</v>
      </c>
      <c r="C790" s="5" t="s">
        <v>33</v>
      </c>
      <c r="D790" s="2">
        <v>39936</v>
      </c>
      <c r="E790" s="2">
        <v>1.42</v>
      </c>
      <c r="F790" s="2">
        <v>2.48</v>
      </c>
      <c r="G790" s="2">
        <v>2</v>
      </c>
      <c r="H790" s="2">
        <v>7.96</v>
      </c>
      <c r="I790" s="2">
        <v>6.97</v>
      </c>
      <c r="J790" s="2">
        <v>5.44</v>
      </c>
      <c r="K790" s="2">
        <v>180</v>
      </c>
      <c r="L790" s="2">
        <v>41.11</v>
      </c>
      <c r="M790" s="2">
        <v>53.72</v>
      </c>
      <c r="N790" s="2">
        <v>32.85</v>
      </c>
      <c r="O790" s="2">
        <v>22.09</v>
      </c>
      <c r="P790" s="2">
        <v>63.55</v>
      </c>
      <c r="Q790" s="2">
        <v>38.86</v>
      </c>
      <c r="R790" s="2">
        <v>26.13</v>
      </c>
      <c r="S790" s="4">
        <f>VLOOKUP([1]Initial_Data8!C790,[1]Ratings_Numbers!$A$1:$B$21,2,FALSE)</f>
        <v>8</v>
      </c>
      <c r="T790" s="4">
        <f t="shared" si="10"/>
        <v>0</v>
      </c>
      <c r="U790" s="7">
        <v>47560.98</v>
      </c>
      <c r="V790" s="3" t="s">
        <v>134</v>
      </c>
      <c r="W790" s="4"/>
      <c r="X790" s="4"/>
      <c r="Y790" s="4"/>
      <c r="Z790" s="4"/>
    </row>
    <row r="791" spans="1:26" ht="37.5" customHeight="1" thickBot="1" x14ac:dyDescent="0.4">
      <c r="A791" s="5" t="s">
        <v>150</v>
      </c>
      <c r="B791" s="5" t="s">
        <v>109</v>
      </c>
      <c r="C791" s="5" t="s">
        <v>33</v>
      </c>
      <c r="D791" s="2">
        <v>40027</v>
      </c>
      <c r="E791" s="2">
        <v>1.33</v>
      </c>
      <c r="F791" s="2">
        <v>2.6</v>
      </c>
      <c r="G791" s="2">
        <v>1.89</v>
      </c>
      <c r="H791" s="2">
        <v>13.72</v>
      </c>
      <c r="I791" s="2">
        <v>12.56</v>
      </c>
      <c r="J791" s="2">
        <v>10.98</v>
      </c>
      <c r="K791" s="2">
        <v>167</v>
      </c>
      <c r="L791" s="2">
        <v>43.57</v>
      </c>
      <c r="M791" s="2">
        <v>50.4</v>
      </c>
      <c r="N791" s="2">
        <v>31.57</v>
      </c>
      <c r="O791" s="2">
        <v>21.96</v>
      </c>
      <c r="P791" s="2">
        <v>59.63</v>
      </c>
      <c r="Q791" s="2">
        <v>37.35</v>
      </c>
      <c r="R791" s="2">
        <v>25.98</v>
      </c>
      <c r="S791" s="4">
        <f>VLOOKUP([1]Initial_Data8!C791,[1]Ratings_Numbers!$A$1:$B$21,2,FALSE)</f>
        <v>8</v>
      </c>
      <c r="T791" s="4">
        <f t="shared" si="10"/>
        <v>0</v>
      </c>
      <c r="U791" s="7">
        <v>59397.78</v>
      </c>
      <c r="V791" s="3" t="s">
        <v>134</v>
      </c>
      <c r="W791" s="4"/>
      <c r="X791" s="4"/>
      <c r="Y791" s="4"/>
      <c r="Z791" s="4"/>
    </row>
    <row r="792" spans="1:26" ht="37.5" customHeight="1" thickBot="1" x14ac:dyDescent="0.4">
      <c r="A792" s="5" t="s">
        <v>150</v>
      </c>
      <c r="B792" s="5" t="s">
        <v>110</v>
      </c>
      <c r="C792" s="5" t="s">
        <v>33</v>
      </c>
      <c r="D792" s="2">
        <v>40118</v>
      </c>
      <c r="E792" s="2">
        <v>1.25</v>
      </c>
      <c r="F792" s="2">
        <v>2.4</v>
      </c>
      <c r="G792" s="2">
        <v>1.77</v>
      </c>
      <c r="H792" s="2">
        <v>10.210000000000001</v>
      </c>
      <c r="I792" s="2">
        <v>8.8800000000000008</v>
      </c>
      <c r="J792" s="2">
        <v>7.52</v>
      </c>
      <c r="K792" s="2">
        <v>168</v>
      </c>
      <c r="L792" s="2">
        <v>45.02</v>
      </c>
      <c r="M792" s="2">
        <v>44.66</v>
      </c>
      <c r="N792" s="2">
        <v>29.04</v>
      </c>
      <c r="O792" s="2">
        <v>20.11</v>
      </c>
      <c r="P792" s="2">
        <v>53.79</v>
      </c>
      <c r="Q792" s="2">
        <v>34.979999999999997</v>
      </c>
      <c r="R792" s="2">
        <v>24.22</v>
      </c>
      <c r="S792" s="4">
        <f>VLOOKUP([1]Initial_Data8!C792,[1]Ratings_Numbers!$A$1:$B$21,2,FALSE)</f>
        <v>8</v>
      </c>
      <c r="T792" s="4">
        <f t="shared" si="10"/>
        <v>0</v>
      </c>
      <c r="U792" s="7">
        <v>47497.66</v>
      </c>
      <c r="V792" s="3" t="s">
        <v>134</v>
      </c>
      <c r="W792" s="4"/>
      <c r="X792" s="4"/>
      <c r="Y792" s="4"/>
      <c r="Z792" s="4"/>
    </row>
    <row r="793" spans="1:26" ht="37.5" customHeight="1" thickBot="1" x14ac:dyDescent="0.4">
      <c r="A793" s="5" t="s">
        <v>150</v>
      </c>
      <c r="B793" s="5" t="s">
        <v>111</v>
      </c>
      <c r="C793" s="5" t="s">
        <v>33</v>
      </c>
      <c r="D793" s="2">
        <v>40209</v>
      </c>
      <c r="E793" s="2">
        <v>1.25</v>
      </c>
      <c r="F793" s="2">
        <v>2.02</v>
      </c>
      <c r="G793" s="2">
        <v>1.72</v>
      </c>
      <c r="H793" s="2">
        <v>7.26</v>
      </c>
      <c r="I793" s="2">
        <v>4.7300000000000004</v>
      </c>
      <c r="J793" s="2">
        <v>4.5199999999999996</v>
      </c>
      <c r="K793" s="2">
        <v>161</v>
      </c>
      <c r="L793" s="2">
        <v>47.44</v>
      </c>
      <c r="M793" s="2">
        <v>44.67</v>
      </c>
      <c r="N793" s="2">
        <v>29.79</v>
      </c>
      <c r="O793" s="2">
        <v>21.19</v>
      </c>
      <c r="P793" s="2">
        <v>49.93</v>
      </c>
      <c r="Q793" s="2">
        <v>33.299999999999997</v>
      </c>
      <c r="R793" s="2">
        <v>23.69</v>
      </c>
      <c r="S793" s="4">
        <f>VLOOKUP([1]Initial_Data8!C793,[1]Ratings_Numbers!$A$1:$B$21,2,FALSE)</f>
        <v>8</v>
      </c>
      <c r="T793" s="4">
        <f t="shared" si="10"/>
        <v>0</v>
      </c>
      <c r="U793" s="7">
        <v>50737.8</v>
      </c>
      <c r="V793" s="3" t="s">
        <v>134</v>
      </c>
      <c r="W793" s="4"/>
      <c r="X793" s="4"/>
      <c r="Y793" s="4"/>
      <c r="Z793" s="4"/>
    </row>
    <row r="794" spans="1:26" ht="37.5" customHeight="1" thickBot="1" x14ac:dyDescent="0.4">
      <c r="A794" s="5" t="s">
        <v>150</v>
      </c>
      <c r="B794" s="5" t="s">
        <v>112</v>
      </c>
      <c r="C794" s="5" t="s">
        <v>33</v>
      </c>
      <c r="D794" s="2">
        <v>40300</v>
      </c>
      <c r="E794" s="2">
        <v>1.05</v>
      </c>
      <c r="F794" s="2">
        <v>1.89</v>
      </c>
      <c r="G794" s="2">
        <v>1.41</v>
      </c>
      <c r="H794" s="2">
        <v>12.27</v>
      </c>
      <c r="I794" s="2">
        <v>11.02</v>
      </c>
      <c r="J794" s="2">
        <v>9.19</v>
      </c>
      <c r="K794" s="2">
        <v>142</v>
      </c>
      <c r="L794" s="2">
        <v>44.41</v>
      </c>
      <c r="M794" s="2">
        <v>39.630000000000003</v>
      </c>
      <c r="N794" s="2">
        <v>26.41</v>
      </c>
      <c r="O794" s="2">
        <v>17.600000000000001</v>
      </c>
      <c r="P794" s="2">
        <v>50.06</v>
      </c>
      <c r="Q794" s="2">
        <v>33.36</v>
      </c>
      <c r="R794" s="2">
        <v>22.23</v>
      </c>
      <c r="S794" s="4">
        <f>VLOOKUP([1]Initial_Data8!C794,[1]Ratings_Numbers!$A$1:$B$21,2,FALSE)</f>
        <v>8</v>
      </c>
      <c r="T794" s="4">
        <f t="shared" si="10"/>
        <v>0</v>
      </c>
      <c r="U794" s="7">
        <v>59564.1</v>
      </c>
      <c r="V794" s="3" t="s">
        <v>134</v>
      </c>
      <c r="W794" s="4"/>
      <c r="X794" s="4"/>
      <c r="Y794" s="4"/>
      <c r="Z794" s="4"/>
    </row>
    <row r="795" spans="1:26" ht="37.5" customHeight="1" thickBot="1" x14ac:dyDescent="0.4">
      <c r="A795" s="5" t="s">
        <v>150</v>
      </c>
      <c r="B795" s="5" t="s">
        <v>86</v>
      </c>
      <c r="C795" s="5" t="s">
        <v>33</v>
      </c>
      <c r="D795" s="2">
        <v>40391</v>
      </c>
      <c r="E795" s="2">
        <v>1.04</v>
      </c>
      <c r="F795" s="2">
        <v>1.82</v>
      </c>
      <c r="G795" s="2">
        <v>1.38</v>
      </c>
      <c r="H795" s="2">
        <v>16.399999999999999</v>
      </c>
      <c r="I795" s="2">
        <v>14.72</v>
      </c>
      <c r="J795" s="2">
        <v>13.57</v>
      </c>
      <c r="K795" s="2">
        <v>151</v>
      </c>
      <c r="L795" s="2">
        <v>45.72</v>
      </c>
      <c r="M795" s="2">
        <v>39.74</v>
      </c>
      <c r="N795" s="2">
        <v>26.47</v>
      </c>
      <c r="O795" s="2">
        <v>18.170000000000002</v>
      </c>
      <c r="P795" s="2">
        <v>50.14</v>
      </c>
      <c r="Q795" s="2">
        <v>33.39</v>
      </c>
      <c r="R795" s="2">
        <v>22.92</v>
      </c>
      <c r="S795" s="4">
        <f>VLOOKUP([1]Initial_Data8!C795,[1]Ratings_Numbers!$A$1:$B$21,2,FALSE)</f>
        <v>8</v>
      </c>
      <c r="T795" s="4">
        <f t="shared" si="10"/>
        <v>0</v>
      </c>
      <c r="U795" s="7">
        <v>59365.7</v>
      </c>
      <c r="V795" s="3" t="s">
        <v>134</v>
      </c>
      <c r="W795" s="4"/>
      <c r="X795" s="4"/>
      <c r="Y795" s="4"/>
      <c r="Z795" s="4"/>
    </row>
    <row r="796" spans="1:26" ht="37.5" customHeight="1" thickBot="1" x14ac:dyDescent="0.4">
      <c r="A796" s="5" t="s">
        <v>150</v>
      </c>
      <c r="B796" s="5" t="s">
        <v>87</v>
      </c>
      <c r="C796" s="5" t="s">
        <v>25</v>
      </c>
      <c r="D796" s="2">
        <v>40482</v>
      </c>
      <c r="E796" s="2">
        <v>1.1499999999999999</v>
      </c>
      <c r="F796" s="2">
        <v>1.77</v>
      </c>
      <c r="G796" s="2">
        <v>1.51</v>
      </c>
      <c r="H796" s="2">
        <v>12.84</v>
      </c>
      <c r="I796" s="2">
        <v>10.9</v>
      </c>
      <c r="J796" s="2">
        <v>9.92</v>
      </c>
      <c r="K796" s="2">
        <v>146</v>
      </c>
      <c r="L796" s="2">
        <v>45.79</v>
      </c>
      <c r="M796" s="2">
        <v>45.79</v>
      </c>
      <c r="N796" s="2">
        <v>30.29</v>
      </c>
      <c r="O796" s="2">
        <v>20.97</v>
      </c>
      <c r="P796" s="2">
        <v>51.14</v>
      </c>
      <c r="Q796" s="2">
        <v>33.840000000000003</v>
      </c>
      <c r="R796" s="2">
        <v>23.42</v>
      </c>
      <c r="S796" s="4">
        <f>VLOOKUP([1]Initial_Data8!C796,[1]Ratings_Numbers!$A$1:$B$21,2,FALSE)</f>
        <v>7</v>
      </c>
      <c r="T796" s="4">
        <f t="shared" si="10"/>
        <v>-1</v>
      </c>
      <c r="U796" s="7">
        <v>54805.17</v>
      </c>
      <c r="V796" s="3" t="s">
        <v>134</v>
      </c>
      <c r="W796" s="4"/>
      <c r="X796" s="4"/>
      <c r="Y796" s="4"/>
      <c r="Z796" s="4"/>
    </row>
    <row r="797" spans="1:26" ht="37.5" customHeight="1" thickBot="1" x14ac:dyDescent="0.4">
      <c r="A797" s="5" t="s">
        <v>150</v>
      </c>
      <c r="B797" s="5" t="s">
        <v>88</v>
      </c>
      <c r="C797" s="5" t="s">
        <v>25</v>
      </c>
      <c r="D797" s="2">
        <v>40573</v>
      </c>
      <c r="E797" s="2">
        <v>1.22</v>
      </c>
      <c r="F797" s="2">
        <v>1.67</v>
      </c>
      <c r="G797" s="2">
        <v>1.58</v>
      </c>
      <c r="H797" s="2">
        <v>16.079999999999998</v>
      </c>
      <c r="I797" s="2">
        <v>11.48</v>
      </c>
      <c r="J797" s="2">
        <v>11.4</v>
      </c>
      <c r="K797" s="2">
        <v>91</v>
      </c>
      <c r="L797" s="2">
        <v>47.08</v>
      </c>
      <c r="M797" s="2">
        <v>46.1</v>
      </c>
      <c r="N797" s="2">
        <v>30.4</v>
      </c>
      <c r="O797" s="2">
        <v>21.7</v>
      </c>
      <c r="P797" s="2">
        <v>51.61</v>
      </c>
      <c r="Q797" s="2">
        <v>34.04</v>
      </c>
      <c r="R797" s="2">
        <v>24.3</v>
      </c>
      <c r="S797" s="4">
        <f>VLOOKUP([1]Initial_Data8!C797,[1]Ratings_Numbers!$A$1:$B$21,2,FALSE)</f>
        <v>7</v>
      </c>
      <c r="T797" s="4">
        <f t="shared" si="10"/>
        <v>0</v>
      </c>
      <c r="U797" s="7">
        <v>55660.92</v>
      </c>
      <c r="V797" s="3" t="s">
        <v>134</v>
      </c>
      <c r="W797" s="4"/>
      <c r="X797" s="4"/>
      <c r="Y797" s="4"/>
      <c r="Z797" s="4"/>
    </row>
    <row r="798" spans="1:26" ht="37.5" customHeight="1" thickBot="1" x14ac:dyDescent="0.4">
      <c r="A798" s="5" t="s">
        <v>150</v>
      </c>
      <c r="B798" s="5" t="s">
        <v>89</v>
      </c>
      <c r="C798" s="5" t="s">
        <v>25</v>
      </c>
      <c r="D798" s="2">
        <v>40664</v>
      </c>
      <c r="E798" s="2">
        <v>1.17</v>
      </c>
      <c r="F798" s="2">
        <v>1.81</v>
      </c>
      <c r="G798" s="2">
        <v>1.5</v>
      </c>
      <c r="H798" s="2">
        <v>13.09</v>
      </c>
      <c r="I798" s="2">
        <v>11.6</v>
      </c>
      <c r="J798" s="2">
        <v>10.09</v>
      </c>
      <c r="K798" s="2">
        <v>141</v>
      </c>
      <c r="L798" s="2">
        <v>42.52</v>
      </c>
      <c r="M798" s="2">
        <v>58.91</v>
      </c>
      <c r="N798" s="2">
        <v>37.020000000000003</v>
      </c>
      <c r="O798" s="2">
        <v>25.05</v>
      </c>
      <c r="P798" s="2">
        <v>59.14</v>
      </c>
      <c r="Q798" s="2">
        <v>37.159999999999997</v>
      </c>
      <c r="R798" s="2">
        <v>25.15</v>
      </c>
      <c r="S798" s="4">
        <f>VLOOKUP([1]Initial_Data8!C798,[1]Ratings_Numbers!$A$1:$B$21,2,FALSE)</f>
        <v>7</v>
      </c>
      <c r="T798" s="4">
        <f t="shared" si="10"/>
        <v>0</v>
      </c>
      <c r="U798" s="7">
        <v>68965.19</v>
      </c>
      <c r="V798" s="3" t="s">
        <v>134</v>
      </c>
      <c r="W798" s="4"/>
      <c r="X798" s="4"/>
      <c r="Y798" s="4"/>
      <c r="Z798" s="4"/>
    </row>
    <row r="799" spans="1:26" ht="37.5" customHeight="1" thickBot="1" x14ac:dyDescent="0.4">
      <c r="A799" s="5" t="s">
        <v>150</v>
      </c>
      <c r="B799" s="5" t="s">
        <v>90</v>
      </c>
      <c r="C799" s="5" t="s">
        <v>25</v>
      </c>
      <c r="D799" s="2">
        <v>40755</v>
      </c>
      <c r="E799" s="2">
        <v>1.04</v>
      </c>
      <c r="F799" s="2">
        <v>1.74</v>
      </c>
      <c r="G799" s="2">
        <v>1.33</v>
      </c>
      <c r="H799" s="2">
        <v>18.25</v>
      </c>
      <c r="I799" s="2">
        <v>16.440000000000001</v>
      </c>
      <c r="J799" s="2">
        <v>15.4</v>
      </c>
      <c r="K799" s="2">
        <v>149</v>
      </c>
      <c r="L799" s="2">
        <v>43.13</v>
      </c>
      <c r="M799" s="2">
        <v>58.85</v>
      </c>
      <c r="N799" s="2">
        <v>36.99</v>
      </c>
      <c r="O799" s="2">
        <v>25.38</v>
      </c>
      <c r="P799" s="2">
        <v>59.1</v>
      </c>
      <c r="Q799" s="2">
        <v>37.14</v>
      </c>
      <c r="R799" s="2">
        <v>25.49</v>
      </c>
      <c r="S799" s="4">
        <f>VLOOKUP([1]Initial_Data8!C799,[1]Ratings_Numbers!$A$1:$B$21,2,FALSE)</f>
        <v>7</v>
      </c>
      <c r="T799" s="4">
        <f t="shared" si="10"/>
        <v>0</v>
      </c>
      <c r="U799" s="7">
        <v>79483.5</v>
      </c>
      <c r="V799" s="3" t="s">
        <v>134</v>
      </c>
      <c r="W799" s="4"/>
      <c r="X799" s="4"/>
      <c r="Y799" s="4"/>
      <c r="Z799" s="4"/>
    </row>
    <row r="800" spans="1:26" ht="37.5" customHeight="1" thickBot="1" x14ac:dyDescent="0.4">
      <c r="A800" s="5" t="s">
        <v>150</v>
      </c>
      <c r="B800" s="5" t="s">
        <v>91</v>
      </c>
      <c r="C800" s="5" t="s">
        <v>25</v>
      </c>
      <c r="D800" s="2">
        <v>40846</v>
      </c>
      <c r="E800" s="2">
        <v>1.06</v>
      </c>
      <c r="F800" s="2">
        <v>1.69</v>
      </c>
      <c r="G800" s="2">
        <v>1.34</v>
      </c>
      <c r="H800" s="2">
        <v>12.54</v>
      </c>
      <c r="I800" s="2">
        <v>10.31</v>
      </c>
      <c r="J800" s="2">
        <v>9.9700000000000006</v>
      </c>
      <c r="K800" s="2">
        <v>162</v>
      </c>
      <c r="L800" s="2">
        <v>42.82</v>
      </c>
      <c r="M800" s="2">
        <v>60.44</v>
      </c>
      <c r="N800" s="2">
        <v>37.61</v>
      </c>
      <c r="O800" s="2">
        <v>25.88</v>
      </c>
      <c r="P800" s="2">
        <v>60.68</v>
      </c>
      <c r="Q800" s="2">
        <v>37.770000000000003</v>
      </c>
      <c r="R800" s="2">
        <v>25.98</v>
      </c>
      <c r="S800" s="4">
        <f>VLOOKUP([1]Initial_Data8!C800,[1]Ratings_Numbers!$A$1:$B$21,2,FALSE)</f>
        <v>7</v>
      </c>
      <c r="T800" s="4">
        <f t="shared" si="10"/>
        <v>0</v>
      </c>
      <c r="U800" s="7">
        <v>80940.97</v>
      </c>
      <c r="V800" s="3" t="s">
        <v>134</v>
      </c>
      <c r="W800" s="4"/>
      <c r="X800" s="4"/>
      <c r="Y800" s="4"/>
      <c r="Z800" s="4"/>
    </row>
    <row r="801" spans="1:26" ht="37.5" customHeight="1" thickBot="1" x14ac:dyDescent="0.4">
      <c r="A801" s="5" t="s">
        <v>150</v>
      </c>
      <c r="B801" s="5" t="s">
        <v>113</v>
      </c>
      <c r="C801" s="5" t="s">
        <v>25</v>
      </c>
      <c r="D801" s="2">
        <v>40937</v>
      </c>
      <c r="E801" s="2">
        <v>1.05</v>
      </c>
      <c r="F801" s="2">
        <v>1.62</v>
      </c>
      <c r="G801" s="2">
        <v>1.32</v>
      </c>
      <c r="H801" s="2">
        <v>11.34</v>
      </c>
      <c r="I801" s="2">
        <v>8.6300000000000008</v>
      </c>
      <c r="J801" s="2">
        <v>8.64</v>
      </c>
      <c r="K801" s="2">
        <v>154</v>
      </c>
      <c r="L801" s="2">
        <v>44.17</v>
      </c>
      <c r="M801" s="2">
        <v>60.11</v>
      </c>
      <c r="N801" s="2">
        <v>37.5</v>
      </c>
      <c r="O801" s="2">
        <v>26.55</v>
      </c>
      <c r="P801" s="2">
        <v>60.27</v>
      </c>
      <c r="Q801" s="2">
        <v>37.61</v>
      </c>
      <c r="R801" s="2">
        <v>26.63</v>
      </c>
      <c r="S801" s="4">
        <f>VLOOKUP([1]Initial_Data8!C801,[1]Ratings_Numbers!$A$1:$B$21,2,FALSE)</f>
        <v>7</v>
      </c>
      <c r="T801" s="4">
        <f t="shared" si="10"/>
        <v>0</v>
      </c>
      <c r="U801" s="7">
        <v>89819.839999999997</v>
      </c>
      <c r="V801" s="3" t="s">
        <v>134</v>
      </c>
      <c r="W801" s="4"/>
      <c r="X801" s="4"/>
      <c r="Y801" s="4"/>
      <c r="Z801" s="4"/>
    </row>
    <row r="802" spans="1:26" ht="37.5" customHeight="1" thickBot="1" x14ac:dyDescent="0.4">
      <c r="A802" s="5" t="s">
        <v>150</v>
      </c>
      <c r="B802" s="5" t="s">
        <v>114</v>
      </c>
      <c r="C802" s="5" t="s">
        <v>25</v>
      </c>
      <c r="D802" s="2">
        <v>41028</v>
      </c>
      <c r="E802" s="2">
        <v>0.89</v>
      </c>
      <c r="F802" s="2">
        <v>1.56</v>
      </c>
      <c r="G802" s="2">
        <v>1.1000000000000001</v>
      </c>
      <c r="H802" s="2">
        <v>13.62</v>
      </c>
      <c r="I802" s="2">
        <v>12.08</v>
      </c>
      <c r="J802" s="2">
        <v>10.99</v>
      </c>
      <c r="K802" s="2">
        <v>156</v>
      </c>
      <c r="L802" s="2">
        <v>41.51</v>
      </c>
      <c r="M802" s="2">
        <v>60.04</v>
      </c>
      <c r="N802" s="2">
        <v>37.47</v>
      </c>
      <c r="O802" s="2">
        <v>24.92</v>
      </c>
      <c r="P802" s="2">
        <v>60.22</v>
      </c>
      <c r="Q802" s="2">
        <v>37.590000000000003</v>
      </c>
      <c r="R802" s="2">
        <v>25</v>
      </c>
      <c r="S802" s="4">
        <f>VLOOKUP([1]Initial_Data8!C802,[1]Ratings_Numbers!$A$1:$B$21,2,FALSE)</f>
        <v>7</v>
      </c>
      <c r="T802" s="4">
        <f t="shared" si="10"/>
        <v>0</v>
      </c>
      <c r="U802" s="7">
        <v>99873.2</v>
      </c>
      <c r="V802" s="3" t="s">
        <v>134</v>
      </c>
      <c r="W802" s="4"/>
      <c r="X802" s="4"/>
      <c r="Y802" s="4"/>
      <c r="Z802" s="4"/>
    </row>
    <row r="803" spans="1:26" ht="37.5" customHeight="1" thickBot="1" x14ac:dyDescent="0.4">
      <c r="A803" s="5" t="s">
        <v>150</v>
      </c>
      <c r="B803" s="5" t="s">
        <v>115</v>
      </c>
      <c r="C803" s="5" t="s">
        <v>25</v>
      </c>
      <c r="D803" s="2">
        <v>41119</v>
      </c>
      <c r="E803" s="2">
        <v>0.9</v>
      </c>
      <c r="F803" s="2">
        <v>1.49</v>
      </c>
      <c r="G803" s="2">
        <v>1.1100000000000001</v>
      </c>
      <c r="H803" s="2">
        <v>19.3</v>
      </c>
      <c r="I803" s="2">
        <v>17.22</v>
      </c>
      <c r="J803" s="2">
        <v>16.57</v>
      </c>
      <c r="K803" s="2">
        <v>155</v>
      </c>
      <c r="L803" s="2">
        <v>42</v>
      </c>
      <c r="M803" s="2">
        <v>61.08</v>
      </c>
      <c r="N803" s="2">
        <v>37.869999999999997</v>
      </c>
      <c r="O803" s="2">
        <v>25.66</v>
      </c>
      <c r="P803" s="2">
        <v>61.27</v>
      </c>
      <c r="Q803" s="2">
        <v>37.99</v>
      </c>
      <c r="R803" s="2">
        <v>25.74</v>
      </c>
      <c r="S803" s="4">
        <f>VLOOKUP([1]Initial_Data8!C803,[1]Ratings_Numbers!$A$1:$B$21,2,FALSE)</f>
        <v>7</v>
      </c>
      <c r="T803" s="4">
        <f t="shared" si="10"/>
        <v>0</v>
      </c>
      <c r="U803" s="7">
        <v>108055.56</v>
      </c>
      <c r="V803" s="3" t="s">
        <v>134</v>
      </c>
      <c r="W803" s="4"/>
      <c r="X803" s="4"/>
      <c r="Y803" s="4"/>
      <c r="Z803" s="4"/>
    </row>
    <row r="804" spans="1:26" ht="37.5" customHeight="1" thickBot="1" x14ac:dyDescent="0.4">
      <c r="A804" s="5" t="s">
        <v>150</v>
      </c>
      <c r="B804" s="5" t="s">
        <v>116</v>
      </c>
      <c r="C804" s="5" t="s">
        <v>25</v>
      </c>
      <c r="D804" s="2">
        <v>41210</v>
      </c>
      <c r="E804" s="2">
        <v>0.92</v>
      </c>
      <c r="F804" s="2">
        <v>1.47</v>
      </c>
      <c r="G804" s="2">
        <v>1.1200000000000001</v>
      </c>
      <c r="H804" s="2">
        <v>13.92</v>
      </c>
      <c r="I804" s="2">
        <v>11.67</v>
      </c>
      <c r="J804" s="2">
        <v>11.18</v>
      </c>
      <c r="K804" s="2">
        <v>155</v>
      </c>
      <c r="L804" s="2">
        <v>42.58</v>
      </c>
      <c r="M804" s="2">
        <v>60.77</v>
      </c>
      <c r="N804" s="2">
        <v>37.75</v>
      </c>
      <c r="O804" s="2">
        <v>25.87</v>
      </c>
      <c r="P804" s="2">
        <v>60.96</v>
      </c>
      <c r="Q804" s="2">
        <v>37.869999999999997</v>
      </c>
      <c r="R804" s="2">
        <v>25.95</v>
      </c>
      <c r="S804" s="4">
        <f>VLOOKUP([1]Initial_Data8!C804,[1]Ratings_Numbers!$A$1:$B$21,2,FALSE)</f>
        <v>7</v>
      </c>
      <c r="T804" s="4">
        <f t="shared" si="10"/>
        <v>0</v>
      </c>
      <c r="U804" s="7">
        <v>115130.05</v>
      </c>
      <c r="V804" s="3" t="s">
        <v>134</v>
      </c>
      <c r="W804" s="4"/>
      <c r="X804" s="4"/>
      <c r="Y804" s="4"/>
      <c r="Z804" s="4"/>
    </row>
    <row r="805" spans="1:26" ht="37.5" customHeight="1" thickBot="1" x14ac:dyDescent="0.4">
      <c r="A805" s="5" t="s">
        <v>150</v>
      </c>
      <c r="B805" s="5" t="s">
        <v>92</v>
      </c>
      <c r="C805" s="5" t="s">
        <v>32</v>
      </c>
      <c r="D805" s="2">
        <v>41308</v>
      </c>
      <c r="E805" s="2">
        <v>0.88</v>
      </c>
      <c r="F805" s="2">
        <v>1.39</v>
      </c>
      <c r="G805" s="2">
        <v>1.07</v>
      </c>
      <c r="H805" s="2">
        <v>13.11</v>
      </c>
      <c r="I805" s="2">
        <v>10.49</v>
      </c>
      <c r="J805" s="2">
        <v>10.54</v>
      </c>
      <c r="K805" s="2">
        <v>166</v>
      </c>
      <c r="L805" s="2">
        <v>43.27</v>
      </c>
      <c r="M805" s="2">
        <v>53.3</v>
      </c>
      <c r="N805" s="2">
        <v>33.159999999999997</v>
      </c>
      <c r="O805" s="2">
        <v>23.06</v>
      </c>
      <c r="P805" s="2">
        <v>60.73</v>
      </c>
      <c r="Q805" s="2">
        <v>37.78</v>
      </c>
      <c r="R805" s="2">
        <v>26.28</v>
      </c>
      <c r="S805" s="4">
        <f>VLOOKUP([1]Initial_Data8!C805,[1]Ratings_Numbers!$A$1:$B$21,2,FALSE)</f>
        <v>6</v>
      </c>
      <c r="T805" s="4">
        <f t="shared" si="10"/>
        <v>-1</v>
      </c>
      <c r="U805" s="7">
        <v>108401.92</v>
      </c>
      <c r="V805" s="3" t="s">
        <v>134</v>
      </c>
      <c r="W805" s="4"/>
      <c r="X805" s="4"/>
      <c r="Y805" s="4"/>
      <c r="Z805" s="4"/>
    </row>
    <row r="806" spans="1:26" ht="37.5" customHeight="1" thickBot="1" x14ac:dyDescent="0.4">
      <c r="A806" s="5" t="s">
        <v>150</v>
      </c>
      <c r="B806" s="5" t="s">
        <v>93</v>
      </c>
      <c r="C806" s="5" t="s">
        <v>32</v>
      </c>
      <c r="D806" s="2">
        <v>41399</v>
      </c>
      <c r="E806" s="2">
        <v>0.86</v>
      </c>
      <c r="F806" s="2">
        <v>1.57</v>
      </c>
      <c r="G806" s="2">
        <v>1.04</v>
      </c>
      <c r="H806" s="2">
        <v>15.42</v>
      </c>
      <c r="I806" s="2">
        <v>13.64</v>
      </c>
      <c r="J806" s="2">
        <v>12.77</v>
      </c>
      <c r="K806" s="2">
        <v>164</v>
      </c>
      <c r="L806" s="2">
        <v>37.090000000000003</v>
      </c>
      <c r="M806" s="2">
        <v>69.91</v>
      </c>
      <c r="N806" s="2">
        <v>39.270000000000003</v>
      </c>
      <c r="O806" s="2">
        <v>25.93</v>
      </c>
      <c r="P806" s="2">
        <v>78.03</v>
      </c>
      <c r="Q806" s="2">
        <v>43.83</v>
      </c>
      <c r="R806" s="2">
        <v>28.94</v>
      </c>
      <c r="S806" s="4">
        <f>VLOOKUP([1]Initial_Data8!C806,[1]Ratings_Numbers!$A$1:$B$21,2,FALSE)</f>
        <v>6</v>
      </c>
      <c r="T806" s="4">
        <f t="shared" si="10"/>
        <v>0</v>
      </c>
      <c r="U806" s="7">
        <v>106053</v>
      </c>
      <c r="V806" s="3" t="s">
        <v>134</v>
      </c>
      <c r="W806" s="4"/>
      <c r="X806" s="4"/>
      <c r="Y806" s="4"/>
      <c r="Z806" s="4"/>
    </row>
    <row r="807" spans="1:26" ht="37.5" customHeight="1" thickBot="1" x14ac:dyDescent="0.4">
      <c r="A807" s="5" t="s">
        <v>150</v>
      </c>
      <c r="B807" s="5" t="s">
        <v>94</v>
      </c>
      <c r="C807" s="5" t="s">
        <v>32</v>
      </c>
      <c r="D807" s="2">
        <v>41490</v>
      </c>
      <c r="E807" s="2">
        <v>0.9</v>
      </c>
      <c r="F807" s="2">
        <v>1.48</v>
      </c>
      <c r="G807" s="2">
        <v>1.0900000000000001</v>
      </c>
      <c r="H807" s="2">
        <v>19.89</v>
      </c>
      <c r="I807" s="2">
        <v>18.04</v>
      </c>
      <c r="J807" s="2">
        <v>17.34</v>
      </c>
      <c r="K807" s="2">
        <v>174</v>
      </c>
      <c r="L807" s="2">
        <v>36.68</v>
      </c>
      <c r="M807" s="2">
        <v>73.98</v>
      </c>
      <c r="N807" s="2">
        <v>40.549999999999997</v>
      </c>
      <c r="O807" s="2">
        <v>27.14</v>
      </c>
      <c r="P807" s="2">
        <v>82.43</v>
      </c>
      <c r="Q807" s="2">
        <v>45.18</v>
      </c>
      <c r="R807" s="2">
        <v>30.24</v>
      </c>
      <c r="S807" s="4">
        <f>VLOOKUP([1]Initial_Data8!C807,[1]Ratings_Numbers!$A$1:$B$21,2,FALSE)</f>
        <v>6</v>
      </c>
      <c r="T807" s="4">
        <f t="shared" si="10"/>
        <v>0</v>
      </c>
      <c r="U807" s="7">
        <v>107647.92</v>
      </c>
      <c r="V807" s="3" t="s">
        <v>134</v>
      </c>
      <c r="W807" s="4"/>
      <c r="X807" s="4"/>
      <c r="Y807" s="4"/>
      <c r="Z807" s="4"/>
    </row>
    <row r="808" spans="1:26" ht="37.5" customHeight="1" thickBot="1" x14ac:dyDescent="0.4">
      <c r="A808" s="5" t="s">
        <v>150</v>
      </c>
      <c r="B808" s="5" t="s">
        <v>95</v>
      </c>
      <c r="C808" s="5" t="s">
        <v>32</v>
      </c>
      <c r="D808" s="2">
        <v>41581</v>
      </c>
      <c r="E808" s="2">
        <v>1.02</v>
      </c>
      <c r="F808" s="2">
        <v>1.75</v>
      </c>
      <c r="G808" s="2">
        <v>1.22</v>
      </c>
      <c r="H808" s="2">
        <v>14.31</v>
      </c>
      <c r="I808" s="2">
        <v>12.33</v>
      </c>
      <c r="J808" s="2">
        <v>12.01</v>
      </c>
      <c r="K808" s="2">
        <v>191</v>
      </c>
      <c r="L808" s="2">
        <v>32.44</v>
      </c>
      <c r="M808" s="2">
        <v>103.36</v>
      </c>
      <c r="N808" s="2">
        <v>48.61</v>
      </c>
      <c r="O808" s="2">
        <v>33.53</v>
      </c>
      <c r="P808" s="2">
        <v>112.63</v>
      </c>
      <c r="Q808" s="2">
        <v>52.97</v>
      </c>
      <c r="R808" s="2">
        <v>36.54</v>
      </c>
      <c r="S808" s="4">
        <f>VLOOKUP([1]Initial_Data8!C808,[1]Ratings_Numbers!$A$1:$B$21,2,FALSE)</f>
        <v>6</v>
      </c>
      <c r="T808" s="4">
        <f t="shared" si="10"/>
        <v>0</v>
      </c>
      <c r="U808" s="7">
        <v>107343.5</v>
      </c>
      <c r="V808" s="3" t="s">
        <v>134</v>
      </c>
      <c r="W808" s="4"/>
      <c r="X808" s="4"/>
      <c r="Y808" s="4"/>
      <c r="Z808" s="4"/>
    </row>
    <row r="809" spans="1:26" ht="37.5" customHeight="1" thickBot="1" x14ac:dyDescent="0.4">
      <c r="A809" s="5" t="s">
        <v>150</v>
      </c>
      <c r="B809" s="5" t="s">
        <v>96</v>
      </c>
      <c r="C809" s="5" t="s">
        <v>32</v>
      </c>
      <c r="D809" s="2">
        <v>41672</v>
      </c>
      <c r="E809" s="2">
        <v>1.17</v>
      </c>
      <c r="F809" s="2">
        <v>1.61</v>
      </c>
      <c r="G809" s="2">
        <v>1.4</v>
      </c>
      <c r="H809" s="2">
        <v>12.09</v>
      </c>
      <c r="I809" s="2">
        <v>9.76</v>
      </c>
      <c r="J809" s="2">
        <v>9.68</v>
      </c>
      <c r="K809" s="2">
        <v>182</v>
      </c>
      <c r="L809" s="2">
        <v>30.9</v>
      </c>
      <c r="M809" s="2">
        <v>117.32</v>
      </c>
      <c r="N809" s="2">
        <v>53.92</v>
      </c>
      <c r="O809" s="2">
        <v>36.26</v>
      </c>
      <c r="P809" s="2">
        <v>117.59</v>
      </c>
      <c r="Q809" s="2">
        <v>54.04</v>
      </c>
      <c r="R809" s="2">
        <v>36.340000000000003</v>
      </c>
      <c r="S809" s="4">
        <f>VLOOKUP([1]Initial_Data8!C809,[1]Ratings_Numbers!$A$1:$B$21,2,FALSE)</f>
        <v>6</v>
      </c>
      <c r="T809" s="4">
        <f t="shared" si="10"/>
        <v>0</v>
      </c>
      <c r="U809" s="7">
        <v>128531.36</v>
      </c>
      <c r="V809" s="3" t="s">
        <v>134</v>
      </c>
      <c r="W809" s="4"/>
      <c r="X809" s="4"/>
      <c r="Y809" s="4"/>
      <c r="Z809" s="4"/>
    </row>
    <row r="810" spans="1:26" ht="37.5" customHeight="1" thickBot="1" x14ac:dyDescent="0.4">
      <c r="A810" s="5" t="s">
        <v>150</v>
      </c>
      <c r="B810" s="5" t="s">
        <v>97</v>
      </c>
      <c r="C810" s="5" t="s">
        <v>32</v>
      </c>
      <c r="D810" s="2">
        <v>41764</v>
      </c>
      <c r="E810" s="2">
        <v>1.1000000000000001</v>
      </c>
      <c r="F810" s="2">
        <v>1.58</v>
      </c>
      <c r="G810" s="2">
        <v>1.31</v>
      </c>
      <c r="H810" s="2">
        <v>14.26</v>
      </c>
      <c r="I810" s="2">
        <v>12.76</v>
      </c>
      <c r="J810" s="2">
        <v>11.92</v>
      </c>
      <c r="K810" s="2">
        <v>191</v>
      </c>
      <c r="L810" s="2">
        <v>28.49</v>
      </c>
      <c r="M810" s="2">
        <v>121.09</v>
      </c>
      <c r="N810" s="2">
        <v>54.7</v>
      </c>
      <c r="O810" s="2">
        <v>34.5</v>
      </c>
      <c r="P810" s="2">
        <v>121.37</v>
      </c>
      <c r="Q810" s="2">
        <v>54.83</v>
      </c>
      <c r="R810" s="2">
        <v>34.58</v>
      </c>
      <c r="S810" s="4">
        <f>VLOOKUP([1]Initial_Data8!C810,[1]Ratings_Numbers!$A$1:$B$21,2,FALSE)</f>
        <v>6</v>
      </c>
      <c r="T810" s="4">
        <f t="shared" si="10"/>
        <v>0</v>
      </c>
      <c r="U810" s="7">
        <v>136476.94</v>
      </c>
      <c r="V810" s="3" t="s">
        <v>134</v>
      </c>
      <c r="W810" s="4"/>
      <c r="X810" s="4"/>
      <c r="Y810" s="4"/>
      <c r="Z810" s="4"/>
    </row>
    <row r="811" spans="1:26" ht="37.5" customHeight="1" thickBot="1" x14ac:dyDescent="0.4">
      <c r="A811" s="5" t="s">
        <v>150</v>
      </c>
      <c r="B811" s="5" t="s">
        <v>98</v>
      </c>
      <c r="C811" s="5" t="s">
        <v>32</v>
      </c>
      <c r="D811" s="2">
        <v>41854</v>
      </c>
      <c r="E811" s="2">
        <v>1.08</v>
      </c>
      <c r="F811" s="2">
        <v>1.71</v>
      </c>
      <c r="G811" s="2">
        <v>1.28</v>
      </c>
      <c r="H811" s="2">
        <v>18.739999999999998</v>
      </c>
      <c r="I811" s="2">
        <v>17.079999999999998</v>
      </c>
      <c r="J811" s="2">
        <v>16.579999999999998</v>
      </c>
      <c r="K811" s="2">
        <v>208</v>
      </c>
      <c r="L811" s="2">
        <v>26.35</v>
      </c>
      <c r="M811" s="2">
        <v>145.78</v>
      </c>
      <c r="N811" s="2">
        <v>59.24</v>
      </c>
      <c r="O811" s="2">
        <v>38.409999999999997</v>
      </c>
      <c r="P811" s="2">
        <v>146.08000000000001</v>
      </c>
      <c r="Q811" s="2">
        <v>59.36</v>
      </c>
      <c r="R811" s="2">
        <v>38.49</v>
      </c>
      <c r="S811" s="4">
        <f>VLOOKUP([1]Initial_Data8!C811,[1]Ratings_Numbers!$A$1:$B$21,2,FALSE)</f>
        <v>6</v>
      </c>
      <c r="T811" s="4">
        <f t="shared" si="10"/>
        <v>0</v>
      </c>
      <c r="U811" s="7">
        <v>142305.45000000001</v>
      </c>
      <c r="V811" s="3" t="s">
        <v>134</v>
      </c>
      <c r="W811" s="4"/>
      <c r="X811" s="4"/>
      <c r="Y811" s="4"/>
      <c r="Z811" s="4"/>
    </row>
    <row r="812" spans="1:26" ht="37.5" customHeight="1" thickBot="1" x14ac:dyDescent="0.4">
      <c r="A812" s="5" t="s">
        <v>150</v>
      </c>
      <c r="B812" s="5" t="s">
        <v>99</v>
      </c>
      <c r="C812" s="5" t="s">
        <v>32</v>
      </c>
      <c r="D812" s="2">
        <v>41945</v>
      </c>
      <c r="E812" s="2">
        <v>1.23</v>
      </c>
      <c r="F812" s="2">
        <v>1.67</v>
      </c>
      <c r="G812" s="2">
        <v>1.45</v>
      </c>
      <c r="H812" s="2">
        <v>13.77</v>
      </c>
      <c r="I812" s="2">
        <v>12.08</v>
      </c>
      <c r="J812" s="2">
        <v>11.71</v>
      </c>
      <c r="K812" s="2">
        <v>218</v>
      </c>
      <c r="L812" s="2">
        <v>24.35</v>
      </c>
      <c r="M812" s="2">
        <v>165.11</v>
      </c>
      <c r="N812" s="2">
        <v>62.2</v>
      </c>
      <c r="O812" s="2">
        <v>40.21</v>
      </c>
      <c r="P812" s="2">
        <v>165.45</v>
      </c>
      <c r="Q812" s="2">
        <v>62.33</v>
      </c>
      <c r="R812" s="2">
        <v>40.29</v>
      </c>
      <c r="S812" s="4">
        <f>VLOOKUP([1]Initial_Data8!C812,[1]Ratings_Numbers!$A$1:$B$21,2,FALSE)</f>
        <v>6</v>
      </c>
      <c r="T812" s="4">
        <f t="shared" si="10"/>
        <v>0</v>
      </c>
      <c r="U812" s="7">
        <v>150266.51999999999</v>
      </c>
      <c r="V812" s="3" t="s">
        <v>134</v>
      </c>
      <c r="W812" s="4"/>
      <c r="X812" s="4"/>
      <c r="Y812" s="4"/>
      <c r="Z812" s="4"/>
    </row>
    <row r="813" spans="1:26" ht="37.5" customHeight="1" thickBot="1" x14ac:dyDescent="0.4">
      <c r="A813" s="5" t="s">
        <v>150</v>
      </c>
      <c r="B813" s="5" t="s">
        <v>100</v>
      </c>
      <c r="C813" s="5" t="s">
        <v>32</v>
      </c>
      <c r="D813" s="2">
        <v>42036</v>
      </c>
      <c r="E813" s="2">
        <v>1.26</v>
      </c>
      <c r="F813" s="2">
        <v>1.64</v>
      </c>
      <c r="G813" s="2">
        <v>1.48</v>
      </c>
      <c r="H813" s="2">
        <v>12.36</v>
      </c>
      <c r="I813" s="2">
        <v>10.28</v>
      </c>
      <c r="J813" s="2">
        <v>10.29</v>
      </c>
      <c r="K813" s="2">
        <v>213</v>
      </c>
      <c r="L813" s="2">
        <v>23.34</v>
      </c>
      <c r="M813" s="2">
        <v>180.96</v>
      </c>
      <c r="N813" s="2">
        <v>63.61</v>
      </c>
      <c r="O813" s="2">
        <v>42.23</v>
      </c>
      <c r="P813" s="2">
        <v>184.48</v>
      </c>
      <c r="Q813" s="2">
        <v>64.849999999999994</v>
      </c>
      <c r="R813" s="2">
        <v>43.05</v>
      </c>
      <c r="S813" s="4">
        <f>VLOOKUP([1]Initial_Data8!C813,[1]Ratings_Numbers!$A$1:$B$21,2,FALSE)</f>
        <v>6</v>
      </c>
      <c r="T813" s="4">
        <f t="shared" si="10"/>
        <v>0</v>
      </c>
      <c r="U813" s="7">
        <v>156775.51999999999</v>
      </c>
      <c r="V813" s="3" t="s">
        <v>134</v>
      </c>
      <c r="W813" s="4"/>
      <c r="X813" s="4"/>
      <c r="Y813" s="4"/>
      <c r="Z813" s="4"/>
    </row>
    <row r="814" spans="1:26" ht="37.5" customHeight="1" thickBot="1" x14ac:dyDescent="0.4">
      <c r="A814" s="5" t="s">
        <v>150</v>
      </c>
      <c r="B814" s="5" t="s">
        <v>101</v>
      </c>
      <c r="C814" s="5" t="s">
        <v>32</v>
      </c>
      <c r="D814" s="2">
        <v>42127</v>
      </c>
      <c r="E814" s="2">
        <v>1.1200000000000001</v>
      </c>
      <c r="F814" s="2">
        <v>1.56</v>
      </c>
      <c r="G814" s="2">
        <v>1.3</v>
      </c>
      <c r="H814" s="2">
        <v>15.49</v>
      </c>
      <c r="I814" s="2">
        <v>13.85</v>
      </c>
      <c r="J814" s="2">
        <v>13.18</v>
      </c>
      <c r="K814" s="2">
        <v>197</v>
      </c>
      <c r="L814" s="2">
        <v>21.65</v>
      </c>
      <c r="M814" s="2">
        <v>150.13</v>
      </c>
      <c r="N814" s="2">
        <v>52.99</v>
      </c>
      <c r="O814" s="2">
        <v>32.51</v>
      </c>
      <c r="P814" s="2">
        <v>183.31</v>
      </c>
      <c r="Q814" s="2">
        <v>64.7</v>
      </c>
      <c r="R814" s="2">
        <v>39.69</v>
      </c>
      <c r="S814" s="4">
        <f>VLOOKUP([1]Initial_Data8!C814,[1]Ratings_Numbers!$A$1:$B$21,2,FALSE)</f>
        <v>6</v>
      </c>
      <c r="T814" s="4">
        <f t="shared" si="10"/>
        <v>0</v>
      </c>
      <c r="U814" s="7">
        <v>157451.51999999999</v>
      </c>
      <c r="V814" s="3" t="s">
        <v>134</v>
      </c>
      <c r="W814" s="4"/>
      <c r="X814" s="4"/>
      <c r="Y814" s="4"/>
      <c r="Z814" s="4"/>
    </row>
    <row r="815" spans="1:26" ht="37.5" customHeight="1" thickBot="1" x14ac:dyDescent="0.4">
      <c r="A815" s="5" t="s">
        <v>150</v>
      </c>
      <c r="B815" s="5" t="s">
        <v>102</v>
      </c>
      <c r="C815" s="5" t="s">
        <v>32</v>
      </c>
      <c r="D815" s="2">
        <v>42218</v>
      </c>
      <c r="E815" s="2">
        <v>1.1299999999999999</v>
      </c>
      <c r="F815" s="2">
        <v>1.76</v>
      </c>
      <c r="G815" s="2">
        <v>1.31</v>
      </c>
      <c r="H815" s="2">
        <v>17.63</v>
      </c>
      <c r="I815" s="2">
        <v>15.99</v>
      </c>
      <c r="J815" s="2">
        <v>15.65</v>
      </c>
      <c r="K815" s="2">
        <v>233</v>
      </c>
      <c r="L815" s="2">
        <v>19.72</v>
      </c>
      <c r="M815" s="2">
        <v>188.93</v>
      </c>
      <c r="N815" s="2">
        <v>58.25</v>
      </c>
      <c r="O815" s="2">
        <v>37.26</v>
      </c>
      <c r="P815" s="2">
        <v>224.33</v>
      </c>
      <c r="Q815" s="2">
        <v>69.17</v>
      </c>
      <c r="R815" s="2">
        <v>44.24</v>
      </c>
      <c r="S815" s="4">
        <f>VLOOKUP([1]Initial_Data8!C815,[1]Ratings_Numbers!$A$1:$B$21,2,FALSE)</f>
        <v>6</v>
      </c>
      <c r="T815" s="4">
        <f t="shared" si="10"/>
        <v>0</v>
      </c>
      <c r="U815" s="7">
        <v>166693.04999999999</v>
      </c>
      <c r="V815" s="3" t="s">
        <v>134</v>
      </c>
      <c r="W815" s="4"/>
      <c r="X815" s="4"/>
      <c r="Y815" s="4"/>
      <c r="Z815" s="4"/>
    </row>
    <row r="816" spans="1:26" ht="37.5" customHeight="1" thickBot="1" x14ac:dyDescent="0.4">
      <c r="A816" s="5" t="s">
        <v>150</v>
      </c>
      <c r="B816" s="5" t="s">
        <v>130</v>
      </c>
      <c r="C816" s="5" t="s">
        <v>32</v>
      </c>
      <c r="D816" s="2">
        <v>42309</v>
      </c>
      <c r="E816" s="2">
        <v>1.35</v>
      </c>
      <c r="F816" s="2">
        <v>1.83</v>
      </c>
      <c r="G816" s="2">
        <v>1.56</v>
      </c>
      <c r="H816" s="2">
        <v>13.97</v>
      </c>
      <c r="I816" s="2">
        <v>12.39</v>
      </c>
      <c r="J816" s="2">
        <v>12.07</v>
      </c>
      <c r="K816" s="2">
        <v>247</v>
      </c>
      <c r="L816" s="2">
        <v>17.260000000000002</v>
      </c>
      <c r="M816" s="2">
        <v>233.82</v>
      </c>
      <c r="N816" s="2">
        <v>62.55</v>
      </c>
      <c r="O816" s="2">
        <v>40.35</v>
      </c>
      <c r="P816" s="2">
        <v>273.82</v>
      </c>
      <c r="Q816" s="2">
        <v>73.25</v>
      </c>
      <c r="R816" s="2">
        <v>47.25</v>
      </c>
      <c r="S816" s="4">
        <f>VLOOKUP([1]Initial_Data8!C816,[1]Ratings_Numbers!$A$1:$B$21,2,FALSE)</f>
        <v>6</v>
      </c>
      <c r="T816" s="4">
        <f t="shared" si="10"/>
        <v>0</v>
      </c>
      <c r="U816" s="7">
        <v>170864.64000000001</v>
      </c>
      <c r="V816" s="3" t="s">
        <v>134</v>
      </c>
      <c r="W816" s="4"/>
      <c r="X816" s="4"/>
      <c r="Y816" s="4"/>
      <c r="Z816" s="4"/>
    </row>
    <row r="817" spans="1:26" ht="14.25" customHeight="1" thickBot="1" x14ac:dyDescent="0.4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37.5" customHeight="1" thickBot="1" x14ac:dyDescent="0.4">
      <c r="A818" s="5" t="s">
        <v>151</v>
      </c>
      <c r="B818" s="5" t="s">
        <v>107</v>
      </c>
      <c r="C818" s="5" t="s">
        <v>36</v>
      </c>
      <c r="D818" s="2">
        <v>39355</v>
      </c>
      <c r="E818" s="2">
        <v>-3.28</v>
      </c>
      <c r="F818" s="2">
        <v>0</v>
      </c>
      <c r="G818" s="2">
        <v>-4.5</v>
      </c>
      <c r="H818" s="2">
        <v>475</v>
      </c>
      <c r="I818" s="2">
        <v>449</v>
      </c>
      <c r="J818" s="2">
        <v>466.5</v>
      </c>
      <c r="K818" s="2">
        <v>0.2</v>
      </c>
      <c r="L818" s="2">
        <v>32.700000000000003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4">
        <f>VLOOKUP([1]Initial_Data8!C818,[1]Ratings_Numbers!$A$1:$B$21,2,FALSE)</f>
        <v>10</v>
      </c>
      <c r="T818" s="6">
        <v>0</v>
      </c>
      <c r="U818" s="7">
        <v>6121.08</v>
      </c>
      <c r="V818" s="3" t="s">
        <v>29</v>
      </c>
      <c r="W818" s="4"/>
      <c r="X818" s="4"/>
      <c r="Y818" s="4"/>
      <c r="Z818" s="4"/>
    </row>
    <row r="819" spans="1:26" ht="37.5" customHeight="1" thickBot="1" x14ac:dyDescent="0.4">
      <c r="A819" s="5" t="s">
        <v>151</v>
      </c>
      <c r="B819" s="5" t="s">
        <v>108</v>
      </c>
      <c r="C819" s="5" t="s">
        <v>36</v>
      </c>
      <c r="D819" s="2">
        <v>39447</v>
      </c>
      <c r="E819" s="2">
        <v>-2.61</v>
      </c>
      <c r="F819" s="2">
        <v>0</v>
      </c>
      <c r="G819" s="2">
        <v>-3.74</v>
      </c>
      <c r="H819" s="2">
        <v>467.75</v>
      </c>
      <c r="I819" s="2">
        <v>427.5</v>
      </c>
      <c r="J819" s="2">
        <v>285.25</v>
      </c>
      <c r="K819" s="2">
        <v>0.4</v>
      </c>
      <c r="L819" s="2">
        <v>32.04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4">
        <f>VLOOKUP([1]Initial_Data8!C819,[1]Ratings_Numbers!$A$1:$B$21,2,FALSE)</f>
        <v>10</v>
      </c>
      <c r="T819" s="4">
        <f t="shared" ref="T819:T841" si="11">S819-S818</f>
        <v>0</v>
      </c>
      <c r="U819" s="7">
        <v>6871.3919999999998</v>
      </c>
      <c r="V819" s="3" t="s">
        <v>29</v>
      </c>
      <c r="W819" s="4"/>
      <c r="X819" s="4"/>
      <c r="Y819" s="4"/>
      <c r="Z819" s="4"/>
    </row>
    <row r="820" spans="1:26" ht="37.5" customHeight="1" thickBot="1" x14ac:dyDescent="0.4">
      <c r="A820" s="5" t="s">
        <v>151</v>
      </c>
      <c r="B820" s="5" t="s">
        <v>80</v>
      </c>
      <c r="C820" s="5" t="s">
        <v>36</v>
      </c>
      <c r="D820" s="2">
        <v>39538</v>
      </c>
      <c r="E820" s="2">
        <v>-2.57</v>
      </c>
      <c r="F820" s="2">
        <v>0</v>
      </c>
      <c r="G820" s="2">
        <v>-3.61</v>
      </c>
      <c r="H820" s="2">
        <v>727</v>
      </c>
      <c r="I820" s="2">
        <v>676</v>
      </c>
      <c r="J820" s="2">
        <v>518</v>
      </c>
      <c r="K820" s="2">
        <v>0.2</v>
      </c>
      <c r="L820" s="2">
        <v>29.73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4">
        <f>VLOOKUP([1]Initial_Data8!C820,[1]Ratings_Numbers!$A$1:$B$21,2,FALSE)</f>
        <v>10</v>
      </c>
      <c r="T820" s="4">
        <f t="shared" si="11"/>
        <v>0</v>
      </c>
      <c r="U820" s="7">
        <v>6198.3119999999999</v>
      </c>
      <c r="V820" s="3" t="s">
        <v>29</v>
      </c>
      <c r="W820" s="4"/>
      <c r="X820" s="4"/>
      <c r="Y820" s="4"/>
      <c r="Z820" s="4"/>
    </row>
    <row r="821" spans="1:26" ht="37.5" customHeight="1" thickBot="1" x14ac:dyDescent="0.4">
      <c r="A821" s="5" t="s">
        <v>151</v>
      </c>
      <c r="B821" s="5" t="s">
        <v>81</v>
      </c>
      <c r="C821" s="5" t="s">
        <v>36</v>
      </c>
      <c r="D821" s="2">
        <v>39629</v>
      </c>
      <c r="E821" s="2">
        <v>-1.4</v>
      </c>
      <c r="F821" s="2">
        <v>0.94</v>
      </c>
      <c r="G821" s="2">
        <v>-2.1</v>
      </c>
      <c r="H821" s="2">
        <v>27.67</v>
      </c>
      <c r="I821" s="2">
        <v>23.71</v>
      </c>
      <c r="J821" s="2">
        <v>6.33</v>
      </c>
      <c r="K821" s="2">
        <v>2.1</v>
      </c>
      <c r="L821" s="2">
        <v>27.05</v>
      </c>
      <c r="M821" s="2">
        <v>31.38</v>
      </c>
      <c r="N821" s="2">
        <v>23.88</v>
      </c>
      <c r="O821" s="2">
        <v>8.49</v>
      </c>
      <c r="P821" s="2">
        <v>31.38</v>
      </c>
      <c r="Q821" s="2">
        <v>23.88</v>
      </c>
      <c r="R821" s="2">
        <v>8.49</v>
      </c>
      <c r="S821" s="4">
        <f>VLOOKUP([1]Initial_Data8!C821,[1]Ratings_Numbers!$A$1:$B$21,2,FALSE)</f>
        <v>10</v>
      </c>
      <c r="T821" s="4">
        <f t="shared" si="11"/>
        <v>0</v>
      </c>
      <c r="U821" s="7">
        <v>6840</v>
      </c>
      <c r="V821" s="3" t="s">
        <v>29</v>
      </c>
      <c r="W821" s="4"/>
      <c r="X821" s="4"/>
      <c r="Y821" s="4"/>
      <c r="Z821" s="4"/>
    </row>
    <row r="822" spans="1:26" ht="37.5" customHeight="1" thickBot="1" x14ac:dyDescent="0.4">
      <c r="A822" s="5" t="s">
        <v>151</v>
      </c>
      <c r="B822" s="5" t="s">
        <v>82</v>
      </c>
      <c r="C822" s="5" t="s">
        <v>36</v>
      </c>
      <c r="D822" s="2">
        <v>39721</v>
      </c>
      <c r="E822" s="2">
        <v>-1.1299999999999999</v>
      </c>
      <c r="F822" s="2">
        <v>0.92</v>
      </c>
      <c r="G822" s="2">
        <v>-1.83</v>
      </c>
      <c r="H822" s="2">
        <v>26.03</v>
      </c>
      <c r="I822" s="2">
        <v>24.57</v>
      </c>
      <c r="J822" s="2">
        <v>18.190000000000001</v>
      </c>
      <c r="K822" s="2">
        <v>5.8</v>
      </c>
      <c r="L822" s="2">
        <v>26.42</v>
      </c>
      <c r="M822" s="2">
        <v>32.450000000000003</v>
      </c>
      <c r="N822" s="2">
        <v>24.5</v>
      </c>
      <c r="O822" s="2">
        <v>8.57</v>
      </c>
      <c r="P822" s="2">
        <v>32.450000000000003</v>
      </c>
      <c r="Q822" s="2">
        <v>24.5</v>
      </c>
      <c r="R822" s="2">
        <v>8.57</v>
      </c>
      <c r="S822" s="4">
        <f>VLOOKUP([1]Initial_Data8!C822,[1]Ratings_Numbers!$A$1:$B$21,2,FALSE)</f>
        <v>10</v>
      </c>
      <c r="T822" s="4">
        <f t="shared" si="11"/>
        <v>0</v>
      </c>
      <c r="U822" s="7">
        <v>5365.2619999999997</v>
      </c>
      <c r="V822" s="3" t="s">
        <v>29</v>
      </c>
      <c r="W822" s="4"/>
      <c r="X822" s="4"/>
      <c r="Y822" s="4"/>
      <c r="Z822" s="4"/>
    </row>
    <row r="823" spans="1:26" ht="37.5" customHeight="1" thickBot="1" x14ac:dyDescent="0.4">
      <c r="A823" s="5" t="s">
        <v>151</v>
      </c>
      <c r="B823" s="5" t="s">
        <v>83</v>
      </c>
      <c r="C823" s="5" t="s">
        <v>36</v>
      </c>
      <c r="D823" s="2">
        <v>39813</v>
      </c>
      <c r="E823" s="2">
        <v>-1.23</v>
      </c>
      <c r="F823" s="2">
        <v>0.88</v>
      </c>
      <c r="G823" s="2">
        <v>-1.86</v>
      </c>
      <c r="H823" s="2">
        <v>29.98</v>
      </c>
      <c r="I823" s="2">
        <v>29.29</v>
      </c>
      <c r="J823" s="2">
        <v>22.19</v>
      </c>
      <c r="K823" s="2">
        <v>5.8</v>
      </c>
      <c r="L823" s="2">
        <v>26.91</v>
      </c>
      <c r="M823" s="2">
        <v>31.81</v>
      </c>
      <c r="N823" s="2">
        <v>24.14</v>
      </c>
      <c r="O823" s="2">
        <v>8.56</v>
      </c>
      <c r="P823" s="2">
        <v>31.81</v>
      </c>
      <c r="Q823" s="2">
        <v>24.14</v>
      </c>
      <c r="R823" s="2">
        <v>8.56</v>
      </c>
      <c r="S823" s="4">
        <f>VLOOKUP([1]Initial_Data8!C823,[1]Ratings_Numbers!$A$1:$B$21,2,FALSE)</f>
        <v>10</v>
      </c>
      <c r="T823" s="4">
        <f t="shared" si="11"/>
        <v>0</v>
      </c>
      <c r="U823" s="7">
        <v>4975.6589999999997</v>
      </c>
      <c r="V823" s="3" t="s">
        <v>29</v>
      </c>
      <c r="W823" s="4"/>
      <c r="X823" s="4"/>
      <c r="Y823" s="4"/>
      <c r="Z823" s="4"/>
    </row>
    <row r="824" spans="1:26" ht="37.5" customHeight="1" thickBot="1" x14ac:dyDescent="0.4">
      <c r="A824" s="5" t="s">
        <v>151</v>
      </c>
      <c r="B824" s="5" t="s">
        <v>84</v>
      </c>
      <c r="C824" s="5" t="s">
        <v>36</v>
      </c>
      <c r="D824" s="2">
        <v>39903</v>
      </c>
      <c r="E824" s="2">
        <v>-1.42</v>
      </c>
      <c r="F824" s="2">
        <v>0.85</v>
      </c>
      <c r="G824" s="2">
        <v>-2.13</v>
      </c>
      <c r="H824" s="2">
        <v>50.79</v>
      </c>
      <c r="I824" s="2">
        <v>48.61</v>
      </c>
      <c r="J824" s="2">
        <v>36.450000000000003</v>
      </c>
      <c r="K824" s="2">
        <v>3.3</v>
      </c>
      <c r="L824" s="2">
        <v>28.36</v>
      </c>
      <c r="M824" s="2">
        <v>29.91</v>
      </c>
      <c r="N824" s="2">
        <v>23.02</v>
      </c>
      <c r="O824" s="2">
        <v>8.48</v>
      </c>
      <c r="P824" s="2">
        <v>29.91</v>
      </c>
      <c r="Q824" s="2">
        <v>23.02</v>
      </c>
      <c r="R824" s="2">
        <v>8.48</v>
      </c>
      <c r="S824" s="4">
        <f>VLOOKUP([1]Initial_Data8!C824,[1]Ratings_Numbers!$A$1:$B$21,2,FALSE)</f>
        <v>10</v>
      </c>
      <c r="T824" s="4">
        <f t="shared" si="11"/>
        <v>0</v>
      </c>
      <c r="U824" s="7">
        <v>6095.1</v>
      </c>
      <c r="V824" s="3" t="s">
        <v>29</v>
      </c>
      <c r="W824" s="4"/>
      <c r="X824" s="4"/>
      <c r="Y824" s="4"/>
      <c r="Z824" s="4"/>
    </row>
    <row r="825" spans="1:26" ht="37.5" customHeight="1" thickBot="1" x14ac:dyDescent="0.4">
      <c r="A825" s="5" t="s">
        <v>151</v>
      </c>
      <c r="B825" s="5" t="s">
        <v>85</v>
      </c>
      <c r="C825" s="5" t="s">
        <v>36</v>
      </c>
      <c r="D825" s="2">
        <v>39994</v>
      </c>
      <c r="E825" s="2">
        <v>-1.4</v>
      </c>
      <c r="F825" s="2">
        <v>0.67</v>
      </c>
      <c r="G825" s="2">
        <v>-1.94</v>
      </c>
      <c r="H825" s="2">
        <v>27.45</v>
      </c>
      <c r="I825" s="2">
        <v>26.04</v>
      </c>
      <c r="J825" s="2">
        <v>19.670000000000002</v>
      </c>
      <c r="K825" s="2">
        <v>5.5</v>
      </c>
      <c r="L825" s="2">
        <v>31.24</v>
      </c>
      <c r="M825" s="2">
        <v>27.44</v>
      </c>
      <c r="N825" s="2">
        <v>21.53</v>
      </c>
      <c r="O825" s="2">
        <v>8.57</v>
      </c>
      <c r="P825" s="2">
        <v>27.44</v>
      </c>
      <c r="Q825" s="2">
        <v>21.53</v>
      </c>
      <c r="R825" s="2">
        <v>8.57</v>
      </c>
      <c r="S825" s="4">
        <f>VLOOKUP([1]Initial_Data8!C825,[1]Ratings_Numbers!$A$1:$B$21,2,FALSE)</f>
        <v>10</v>
      </c>
      <c r="T825" s="4">
        <f t="shared" si="11"/>
        <v>0</v>
      </c>
      <c r="U825" s="7">
        <v>6220.7389999999996</v>
      </c>
      <c r="V825" s="3" t="s">
        <v>29</v>
      </c>
      <c r="W825" s="4"/>
      <c r="X825" s="4"/>
      <c r="Y825" s="4"/>
      <c r="Z825" s="4"/>
    </row>
    <row r="826" spans="1:26" ht="37.5" customHeight="1" thickBot="1" x14ac:dyDescent="0.4">
      <c r="A826" s="5" t="s">
        <v>151</v>
      </c>
      <c r="B826" s="5" t="s">
        <v>109</v>
      </c>
      <c r="C826" s="5" t="s">
        <v>36</v>
      </c>
      <c r="D826" s="2">
        <v>40086</v>
      </c>
      <c r="E826" s="2">
        <v>-1.35</v>
      </c>
      <c r="F826" s="2">
        <v>0.63</v>
      </c>
      <c r="G826" s="2">
        <v>-1.83</v>
      </c>
      <c r="H826" s="2">
        <v>33.36</v>
      </c>
      <c r="I826" s="2">
        <v>32.229999999999997</v>
      </c>
      <c r="J826" s="2">
        <v>25.43</v>
      </c>
      <c r="K826" s="2">
        <v>5.3</v>
      </c>
      <c r="L826" s="2">
        <v>32.69</v>
      </c>
      <c r="M826" s="2">
        <v>25.29</v>
      </c>
      <c r="N826" s="2">
        <v>20.190000000000001</v>
      </c>
      <c r="O826" s="2">
        <v>8.27</v>
      </c>
      <c r="P826" s="2">
        <v>25.29</v>
      </c>
      <c r="Q826" s="2">
        <v>20.190000000000001</v>
      </c>
      <c r="R826" s="2">
        <v>8.27</v>
      </c>
      <c r="S826" s="4">
        <f>VLOOKUP([1]Initial_Data8!C826,[1]Ratings_Numbers!$A$1:$B$21,2,FALSE)</f>
        <v>10</v>
      </c>
      <c r="T826" s="4">
        <f t="shared" si="11"/>
        <v>0</v>
      </c>
      <c r="U826" s="7">
        <v>6890.5079999999998</v>
      </c>
      <c r="V826" s="3" t="s">
        <v>29</v>
      </c>
      <c r="W826" s="4"/>
      <c r="X826" s="4"/>
      <c r="Y826" s="4"/>
      <c r="Z826" s="4"/>
    </row>
    <row r="827" spans="1:26" ht="37.5" customHeight="1" thickBot="1" x14ac:dyDescent="0.4">
      <c r="A827" s="5" t="s">
        <v>151</v>
      </c>
      <c r="B827" s="5" t="s">
        <v>110</v>
      </c>
      <c r="C827" s="5" t="s">
        <v>35</v>
      </c>
      <c r="D827" s="2">
        <v>40178</v>
      </c>
      <c r="E827" s="2">
        <v>-1.26</v>
      </c>
      <c r="F827" s="2">
        <v>0.67</v>
      </c>
      <c r="G827" s="2">
        <v>-1.7</v>
      </c>
      <c r="H827" s="2">
        <v>37.67</v>
      </c>
      <c r="I827" s="2">
        <v>36.86</v>
      </c>
      <c r="J827" s="2">
        <v>28.94</v>
      </c>
      <c r="K827" s="2">
        <v>5.0999999999999996</v>
      </c>
      <c r="L827" s="2">
        <v>33.33</v>
      </c>
      <c r="M827" s="2">
        <v>26.13</v>
      </c>
      <c r="N827" s="2">
        <v>20.72</v>
      </c>
      <c r="O827" s="2">
        <v>8.7100000000000009</v>
      </c>
      <c r="P827" s="2">
        <v>26.13</v>
      </c>
      <c r="Q827" s="2">
        <v>20.72</v>
      </c>
      <c r="R827" s="2">
        <v>8.7100000000000009</v>
      </c>
      <c r="S827" s="4">
        <f>VLOOKUP([1]Initial_Data8!C827,[1]Ratings_Numbers!$A$1:$B$21,2,FALSE)</f>
        <v>9</v>
      </c>
      <c r="T827" s="4">
        <f t="shared" si="11"/>
        <v>-1</v>
      </c>
      <c r="U827" s="7">
        <v>7326.27</v>
      </c>
      <c r="V827" s="3" t="s">
        <v>29</v>
      </c>
      <c r="W827" s="4"/>
      <c r="X827" s="4"/>
      <c r="Y827" s="4"/>
      <c r="Z827" s="4"/>
    </row>
    <row r="828" spans="1:26" ht="37.5" customHeight="1" thickBot="1" x14ac:dyDescent="0.4">
      <c r="A828" s="5" t="s">
        <v>151</v>
      </c>
      <c r="B828" s="5" t="s">
        <v>111</v>
      </c>
      <c r="C828" s="5" t="s">
        <v>35</v>
      </c>
      <c r="D828" s="2">
        <v>40268</v>
      </c>
      <c r="E828" s="2">
        <v>-1.6</v>
      </c>
      <c r="F828" s="2">
        <v>0.67</v>
      </c>
      <c r="G828" s="2">
        <v>-2.16</v>
      </c>
      <c r="H828" s="2">
        <v>30</v>
      </c>
      <c r="I828" s="2">
        <v>29.22</v>
      </c>
      <c r="J828" s="2">
        <v>21.39</v>
      </c>
      <c r="K828" s="2">
        <v>5.4</v>
      </c>
      <c r="L828" s="2">
        <v>33.54</v>
      </c>
      <c r="M828" s="2">
        <v>24.57</v>
      </c>
      <c r="N828" s="2">
        <v>19.72</v>
      </c>
      <c r="O828" s="2">
        <v>8.24</v>
      </c>
      <c r="P828" s="2">
        <v>24.57</v>
      </c>
      <c r="Q828" s="2">
        <v>19.72</v>
      </c>
      <c r="R828" s="2">
        <v>8.24</v>
      </c>
      <c r="S828" s="4">
        <f>VLOOKUP([1]Initial_Data8!C828,[1]Ratings_Numbers!$A$1:$B$21,2,FALSE)</f>
        <v>9</v>
      </c>
      <c r="T828" s="4">
        <f t="shared" si="11"/>
        <v>0</v>
      </c>
      <c r="U828" s="7">
        <v>6912.2</v>
      </c>
      <c r="V828" s="3" t="s">
        <v>29</v>
      </c>
      <c r="W828" s="4"/>
      <c r="X828" s="4"/>
      <c r="Y828" s="4"/>
      <c r="Z828" s="4"/>
    </row>
    <row r="829" spans="1:26" ht="37.5" customHeight="1" thickBot="1" x14ac:dyDescent="0.4">
      <c r="A829" s="5" t="s">
        <v>151</v>
      </c>
      <c r="B829" s="5" t="s">
        <v>112</v>
      </c>
      <c r="C829" s="5" t="s">
        <v>35</v>
      </c>
      <c r="D829" s="2">
        <v>40359</v>
      </c>
      <c r="E829" s="2">
        <v>-1.57</v>
      </c>
      <c r="F829" s="2">
        <v>0.69</v>
      </c>
      <c r="G829" s="2">
        <v>-2.12</v>
      </c>
      <c r="H829" s="2">
        <v>29.96</v>
      </c>
      <c r="I829" s="2">
        <v>28.98</v>
      </c>
      <c r="J829" s="2">
        <v>21.2</v>
      </c>
      <c r="K829" s="2">
        <v>5.0999999999999996</v>
      </c>
      <c r="L829" s="2">
        <v>34.06</v>
      </c>
      <c r="M829" s="2">
        <v>25.96</v>
      </c>
      <c r="N829" s="2">
        <v>20.61</v>
      </c>
      <c r="O829" s="2">
        <v>8.84</v>
      </c>
      <c r="P829" s="2">
        <v>25.96</v>
      </c>
      <c r="Q829" s="2">
        <v>20.61</v>
      </c>
      <c r="R829" s="2">
        <v>8.84</v>
      </c>
      <c r="S829" s="4">
        <f>VLOOKUP([1]Initial_Data8!C829,[1]Ratings_Numbers!$A$1:$B$21,2,FALSE)</f>
        <v>9</v>
      </c>
      <c r="T829" s="4">
        <f t="shared" si="11"/>
        <v>0</v>
      </c>
      <c r="U829" s="7">
        <v>6191.8440000000001</v>
      </c>
      <c r="V829" s="3" t="s">
        <v>29</v>
      </c>
      <c r="W829" s="4"/>
      <c r="X829" s="4"/>
      <c r="Y829" s="4"/>
      <c r="Z829" s="4"/>
    </row>
    <row r="830" spans="1:26" ht="37.5" customHeight="1" thickBot="1" x14ac:dyDescent="0.4">
      <c r="A830" s="5" t="s">
        <v>151</v>
      </c>
      <c r="B830" s="5" t="s">
        <v>86</v>
      </c>
      <c r="C830" s="5" t="s">
        <v>35</v>
      </c>
      <c r="D830" s="2">
        <v>40451</v>
      </c>
      <c r="E830" s="2">
        <v>-1.62</v>
      </c>
      <c r="F830" s="2">
        <v>0.67</v>
      </c>
      <c r="G830" s="2">
        <v>-2.2000000000000002</v>
      </c>
      <c r="H830" s="2">
        <v>40.770000000000003</v>
      </c>
      <c r="I830" s="2">
        <v>39.04</v>
      </c>
      <c r="J830" s="2">
        <v>30.53</v>
      </c>
      <c r="K830" s="2">
        <v>4.7</v>
      </c>
      <c r="L830" s="2">
        <v>36.47</v>
      </c>
      <c r="M830" s="2">
        <v>23.49</v>
      </c>
      <c r="N830" s="2">
        <v>19.02</v>
      </c>
      <c r="O830" s="2">
        <v>8.57</v>
      </c>
      <c r="P830" s="2">
        <v>23.49</v>
      </c>
      <c r="Q830" s="2">
        <v>19.02</v>
      </c>
      <c r="R830" s="2">
        <v>8.57</v>
      </c>
      <c r="S830" s="4">
        <f>VLOOKUP([1]Initial_Data8!C830,[1]Ratings_Numbers!$A$1:$B$21,2,FALSE)</f>
        <v>9</v>
      </c>
      <c r="T830" s="4">
        <f t="shared" si="11"/>
        <v>0</v>
      </c>
      <c r="U830" s="7">
        <v>7205.44</v>
      </c>
      <c r="V830" s="3" t="s">
        <v>29</v>
      </c>
      <c r="W830" s="4"/>
      <c r="X830" s="4"/>
      <c r="Y830" s="4"/>
      <c r="Z830" s="4"/>
    </row>
    <row r="831" spans="1:26" ht="37.5" customHeight="1" thickBot="1" x14ac:dyDescent="0.4">
      <c r="A831" s="5" t="s">
        <v>151</v>
      </c>
      <c r="B831" s="5" t="s">
        <v>87</v>
      </c>
      <c r="C831" s="5" t="s">
        <v>35</v>
      </c>
      <c r="D831" s="2">
        <v>40543</v>
      </c>
      <c r="E831" s="2">
        <v>-1.75</v>
      </c>
      <c r="F831" s="2">
        <v>0.67</v>
      </c>
      <c r="G831" s="2">
        <v>-2.39</v>
      </c>
      <c r="H831" s="2">
        <v>38.1</v>
      </c>
      <c r="I831" s="2">
        <v>37.020000000000003</v>
      </c>
      <c r="J831" s="2">
        <v>28.45</v>
      </c>
      <c r="K831" s="2">
        <v>4.9000000000000004</v>
      </c>
      <c r="L831" s="2">
        <v>37.65</v>
      </c>
      <c r="M831" s="2">
        <v>20.97</v>
      </c>
      <c r="N831" s="2">
        <v>17.34</v>
      </c>
      <c r="O831" s="2">
        <v>7.9</v>
      </c>
      <c r="P831" s="2">
        <v>20.97</v>
      </c>
      <c r="Q831" s="2">
        <v>17.34</v>
      </c>
      <c r="R831" s="2">
        <v>7.9</v>
      </c>
      <c r="S831" s="4">
        <f>VLOOKUP([1]Initial_Data8!C831,[1]Ratings_Numbers!$A$1:$B$21,2,FALSE)</f>
        <v>9</v>
      </c>
      <c r="T831" s="4">
        <f t="shared" si="11"/>
        <v>0</v>
      </c>
      <c r="U831" s="7">
        <v>8433.3459999999995</v>
      </c>
      <c r="V831" s="3" t="s">
        <v>29</v>
      </c>
      <c r="W831" s="4"/>
      <c r="X831" s="4"/>
      <c r="Y831" s="4"/>
      <c r="Z831" s="4"/>
    </row>
    <row r="832" spans="1:26" ht="37.5" customHeight="1" thickBot="1" x14ac:dyDescent="0.4">
      <c r="A832" s="5" t="s">
        <v>151</v>
      </c>
      <c r="B832" s="5" t="s">
        <v>88</v>
      </c>
      <c r="C832" s="5" t="s">
        <v>35</v>
      </c>
      <c r="D832" s="2">
        <v>40633</v>
      </c>
      <c r="E832" s="2">
        <v>-1.87</v>
      </c>
      <c r="F832" s="2">
        <v>0.63</v>
      </c>
      <c r="G832" s="2">
        <v>-2.54</v>
      </c>
      <c r="H832" s="2">
        <v>37.590000000000003</v>
      </c>
      <c r="I832" s="2">
        <v>36.880000000000003</v>
      </c>
      <c r="J832" s="2">
        <v>27.8</v>
      </c>
      <c r="K832" s="2">
        <v>5.0999999999999996</v>
      </c>
      <c r="L832" s="2">
        <v>37.07</v>
      </c>
      <c r="M832" s="2">
        <v>20.18</v>
      </c>
      <c r="N832" s="2">
        <v>16.79</v>
      </c>
      <c r="O832" s="2">
        <v>7.48</v>
      </c>
      <c r="P832" s="2">
        <v>20.18</v>
      </c>
      <c r="Q832" s="2">
        <v>16.79</v>
      </c>
      <c r="R832" s="2">
        <v>7.48</v>
      </c>
      <c r="S832" s="4">
        <f>VLOOKUP([1]Initial_Data8!C832,[1]Ratings_Numbers!$A$1:$B$21,2,FALSE)</f>
        <v>9</v>
      </c>
      <c r="T832" s="4">
        <f t="shared" si="11"/>
        <v>0</v>
      </c>
      <c r="U832" s="7">
        <v>8813.9279999999999</v>
      </c>
      <c r="V832" s="3" t="s">
        <v>29</v>
      </c>
      <c r="W832" s="4"/>
      <c r="X832" s="4"/>
      <c r="Y832" s="4"/>
      <c r="Z832" s="4"/>
    </row>
    <row r="833" spans="1:26" ht="37.5" customHeight="1" thickBot="1" x14ac:dyDescent="0.4">
      <c r="A833" s="5" t="s">
        <v>151</v>
      </c>
      <c r="B833" s="5" t="s">
        <v>89</v>
      </c>
      <c r="C833" s="5" t="s">
        <v>35</v>
      </c>
      <c r="D833" s="2">
        <v>40724</v>
      </c>
      <c r="E833" s="2">
        <v>-1.73</v>
      </c>
      <c r="F833" s="2">
        <v>0.62</v>
      </c>
      <c r="G833" s="2">
        <v>-2.37</v>
      </c>
      <c r="H833" s="2">
        <v>30.65</v>
      </c>
      <c r="I833" s="2">
        <v>30.11</v>
      </c>
      <c r="J833" s="2">
        <v>20.93</v>
      </c>
      <c r="K833" s="2">
        <v>5.5</v>
      </c>
      <c r="L833" s="2">
        <v>36.81</v>
      </c>
      <c r="M833" s="2">
        <v>20.440000000000001</v>
      </c>
      <c r="N833" s="2">
        <v>16.97</v>
      </c>
      <c r="O833" s="2">
        <v>7.52</v>
      </c>
      <c r="P833" s="2">
        <v>20.440000000000001</v>
      </c>
      <c r="Q833" s="2">
        <v>16.97</v>
      </c>
      <c r="R833" s="2">
        <v>7.52</v>
      </c>
      <c r="S833" s="4">
        <f>VLOOKUP([1]Initial_Data8!C833,[1]Ratings_Numbers!$A$1:$B$21,2,FALSE)</f>
        <v>9</v>
      </c>
      <c r="T833" s="4">
        <f t="shared" si="11"/>
        <v>0</v>
      </c>
      <c r="U833" s="7">
        <v>9599.85</v>
      </c>
      <c r="V833" s="3" t="s">
        <v>29</v>
      </c>
      <c r="W833" s="4"/>
      <c r="X833" s="4"/>
      <c r="Y833" s="4"/>
      <c r="Z833" s="4"/>
    </row>
    <row r="834" spans="1:26" ht="37.5" customHeight="1" thickBot="1" x14ac:dyDescent="0.4">
      <c r="A834" s="5" t="s">
        <v>151</v>
      </c>
      <c r="B834" s="5" t="s">
        <v>90</v>
      </c>
      <c r="C834" s="5" t="s">
        <v>35</v>
      </c>
      <c r="D834" s="2">
        <v>40816</v>
      </c>
      <c r="E834" s="2">
        <v>-1.51</v>
      </c>
      <c r="F834" s="2">
        <v>0.6</v>
      </c>
      <c r="G834" s="2">
        <v>-2.0699999999999998</v>
      </c>
      <c r="H834" s="2">
        <v>42.1</v>
      </c>
      <c r="I834" s="2">
        <v>40.75</v>
      </c>
      <c r="J834" s="2">
        <v>30.96</v>
      </c>
      <c r="K834" s="2">
        <v>5.2</v>
      </c>
      <c r="L834" s="2">
        <v>36.36</v>
      </c>
      <c r="M834" s="2">
        <v>22.12</v>
      </c>
      <c r="N834" s="2">
        <v>18.11</v>
      </c>
      <c r="O834" s="2">
        <v>8.0399999999999991</v>
      </c>
      <c r="P834" s="2">
        <v>22.12</v>
      </c>
      <c r="Q834" s="2">
        <v>18.11</v>
      </c>
      <c r="R834" s="2">
        <v>8.0399999999999991</v>
      </c>
      <c r="S834" s="4">
        <f>VLOOKUP([1]Initial_Data8!C834,[1]Ratings_Numbers!$A$1:$B$21,2,FALSE)</f>
        <v>9</v>
      </c>
      <c r="T834" s="4">
        <f t="shared" si="11"/>
        <v>0</v>
      </c>
      <c r="U834" s="7">
        <v>6578.3360000000002</v>
      </c>
      <c r="V834" s="3" t="s">
        <v>29</v>
      </c>
      <c r="W834" s="4"/>
      <c r="X834" s="4"/>
      <c r="Y834" s="4"/>
      <c r="Z834" s="4"/>
    </row>
    <row r="835" spans="1:26" ht="37.5" customHeight="1" thickBot="1" x14ac:dyDescent="0.4">
      <c r="A835" s="5" t="s">
        <v>151</v>
      </c>
      <c r="B835" s="5" t="s">
        <v>91</v>
      </c>
      <c r="C835" s="5" t="s">
        <v>35</v>
      </c>
      <c r="D835" s="2">
        <v>40908</v>
      </c>
      <c r="E835" s="2">
        <v>-1.3</v>
      </c>
      <c r="F835" s="2">
        <v>0.56000000000000005</v>
      </c>
      <c r="G835" s="2">
        <v>-1.78</v>
      </c>
      <c r="H835" s="2">
        <v>47.11</v>
      </c>
      <c r="I835" s="2">
        <v>45.42</v>
      </c>
      <c r="J835" s="2">
        <v>35.96</v>
      </c>
      <c r="K835" s="2">
        <v>4.5</v>
      </c>
      <c r="L835" s="2">
        <v>35.840000000000003</v>
      </c>
      <c r="M835" s="2">
        <v>22.21</v>
      </c>
      <c r="N835" s="2">
        <v>18.170000000000002</v>
      </c>
      <c r="O835" s="2">
        <v>7.96</v>
      </c>
      <c r="P835" s="2">
        <v>22.21</v>
      </c>
      <c r="Q835" s="2">
        <v>18.170000000000002</v>
      </c>
      <c r="R835" s="2">
        <v>7.96</v>
      </c>
      <c r="S835" s="4">
        <f>VLOOKUP([1]Initial_Data8!C835,[1]Ratings_Numbers!$A$1:$B$21,2,FALSE)</f>
        <v>9</v>
      </c>
      <c r="T835" s="4">
        <f t="shared" si="11"/>
        <v>0</v>
      </c>
      <c r="U835" s="7">
        <v>5408.7</v>
      </c>
      <c r="V835" s="3" t="s">
        <v>29</v>
      </c>
      <c r="W835" s="4"/>
      <c r="X835" s="4"/>
      <c r="Y835" s="4"/>
      <c r="Z835" s="4"/>
    </row>
    <row r="836" spans="1:26" ht="37.5" customHeight="1" thickBot="1" x14ac:dyDescent="0.4">
      <c r="A836" s="5" t="s">
        <v>151</v>
      </c>
      <c r="B836" s="5" t="s">
        <v>113</v>
      </c>
      <c r="C836" s="5" t="s">
        <v>35</v>
      </c>
      <c r="D836" s="2">
        <v>40999</v>
      </c>
      <c r="E836" s="2">
        <v>-0.99</v>
      </c>
      <c r="F836" s="2">
        <v>1.51</v>
      </c>
      <c r="G836" s="2">
        <v>-1.4</v>
      </c>
      <c r="H836" s="2">
        <v>20.86</v>
      </c>
      <c r="I836" s="2">
        <v>19.77</v>
      </c>
      <c r="J836" s="2">
        <v>13.09</v>
      </c>
      <c r="K836" s="2">
        <v>8.1</v>
      </c>
      <c r="L836" s="2">
        <v>29.84</v>
      </c>
      <c r="M836" s="2">
        <v>56.83</v>
      </c>
      <c r="N836" s="2">
        <v>36.24</v>
      </c>
      <c r="O836" s="2">
        <v>16.95</v>
      </c>
      <c r="P836" s="2">
        <v>56.83</v>
      </c>
      <c r="Q836" s="2">
        <v>36.24</v>
      </c>
      <c r="R836" s="2">
        <v>16.95</v>
      </c>
      <c r="S836" s="4">
        <f>VLOOKUP([1]Initial_Data8!C836,[1]Ratings_Numbers!$A$1:$B$21,2,FALSE)</f>
        <v>9</v>
      </c>
      <c r="T836" s="4">
        <f t="shared" si="11"/>
        <v>0</v>
      </c>
      <c r="U836" s="7">
        <v>6493.8720000000003</v>
      </c>
      <c r="V836" s="3" t="s">
        <v>29</v>
      </c>
      <c r="W836" s="4"/>
      <c r="X836" s="4"/>
      <c r="Y836" s="4"/>
      <c r="Z836" s="4"/>
    </row>
    <row r="837" spans="1:26" ht="37.5" customHeight="1" thickBot="1" x14ac:dyDescent="0.4">
      <c r="A837" s="5" t="s">
        <v>151</v>
      </c>
      <c r="B837" s="5" t="s">
        <v>114</v>
      </c>
      <c r="C837" s="5" t="s">
        <v>35</v>
      </c>
      <c r="D837" s="2">
        <v>41090</v>
      </c>
      <c r="E837" s="2">
        <v>-1.07</v>
      </c>
      <c r="F837" s="2">
        <v>1.64</v>
      </c>
      <c r="G837" s="2">
        <v>-1.55</v>
      </c>
      <c r="H837" s="2">
        <v>12.92</v>
      </c>
      <c r="I837" s="2">
        <v>12.22</v>
      </c>
      <c r="J837" s="2">
        <v>7.25</v>
      </c>
      <c r="K837" s="2">
        <v>10.199999999999999</v>
      </c>
      <c r="L837" s="2">
        <v>29.24</v>
      </c>
      <c r="M837" s="2">
        <v>60.37</v>
      </c>
      <c r="N837" s="2">
        <v>37.64</v>
      </c>
      <c r="O837" s="2">
        <v>17.649999999999999</v>
      </c>
      <c r="P837" s="2">
        <v>60.37</v>
      </c>
      <c r="Q837" s="2">
        <v>37.64</v>
      </c>
      <c r="R837" s="2">
        <v>17.649999999999999</v>
      </c>
      <c r="S837" s="4">
        <f>VLOOKUP([1]Initial_Data8!C837,[1]Ratings_Numbers!$A$1:$B$21,2,FALSE)</f>
        <v>9</v>
      </c>
      <c r="T837" s="4">
        <f t="shared" si="11"/>
        <v>0</v>
      </c>
      <c r="U837" s="7">
        <v>6811.7280000000001</v>
      </c>
      <c r="V837" s="3" t="s">
        <v>29</v>
      </c>
      <c r="W837" s="4"/>
      <c r="X837" s="4"/>
      <c r="Y837" s="4"/>
      <c r="Z837" s="4"/>
    </row>
    <row r="838" spans="1:26" ht="37.5" customHeight="1" thickBot="1" x14ac:dyDescent="0.4">
      <c r="A838" s="5" t="s">
        <v>151</v>
      </c>
      <c r="B838" s="5" t="s">
        <v>115</v>
      </c>
      <c r="C838" s="5" t="s">
        <v>35</v>
      </c>
      <c r="D838" s="2">
        <v>41182</v>
      </c>
      <c r="E838" s="2">
        <v>-0.87</v>
      </c>
      <c r="F838" s="2">
        <v>1.72</v>
      </c>
      <c r="G838" s="2">
        <v>-1.28</v>
      </c>
      <c r="H838" s="2">
        <v>18.489999999999998</v>
      </c>
      <c r="I838" s="2">
        <v>17.920000000000002</v>
      </c>
      <c r="J838" s="2">
        <v>13.02</v>
      </c>
      <c r="K838" s="2">
        <v>10.6</v>
      </c>
      <c r="L838" s="2">
        <v>29.13</v>
      </c>
      <c r="M838" s="2">
        <v>62.42</v>
      </c>
      <c r="N838" s="2">
        <v>38.43</v>
      </c>
      <c r="O838" s="2">
        <v>18.18</v>
      </c>
      <c r="P838" s="2">
        <v>62.42</v>
      </c>
      <c r="Q838" s="2">
        <v>38.43</v>
      </c>
      <c r="R838" s="2">
        <v>18.18</v>
      </c>
      <c r="S838" s="4">
        <f>VLOOKUP([1]Initial_Data8!C838,[1]Ratings_Numbers!$A$1:$B$21,2,FALSE)</f>
        <v>9</v>
      </c>
      <c r="T838" s="4">
        <f t="shared" si="11"/>
        <v>0</v>
      </c>
      <c r="U838" s="7">
        <v>6455.8440000000001</v>
      </c>
      <c r="V838" s="3" t="s">
        <v>29</v>
      </c>
      <c r="W838" s="4"/>
      <c r="X838" s="4"/>
      <c r="Y838" s="4"/>
      <c r="Z838" s="4"/>
    </row>
    <row r="839" spans="1:26" ht="37.5" customHeight="1" thickBot="1" x14ac:dyDescent="0.4">
      <c r="A839" s="5" t="s">
        <v>151</v>
      </c>
      <c r="B839" s="5" t="s">
        <v>116</v>
      </c>
      <c r="C839" s="5" t="s">
        <v>35</v>
      </c>
      <c r="D839" s="2">
        <v>41274</v>
      </c>
      <c r="E839" s="2">
        <v>0.18</v>
      </c>
      <c r="F839" s="2">
        <v>2.81</v>
      </c>
      <c r="G839" s="2">
        <v>0.27</v>
      </c>
      <c r="H839" s="2">
        <v>16.13</v>
      </c>
      <c r="I839" s="2">
        <v>15.66</v>
      </c>
      <c r="J839" s="2">
        <v>11.62</v>
      </c>
      <c r="K839" s="2">
        <v>12.7</v>
      </c>
      <c r="L839" s="2">
        <v>15.71</v>
      </c>
      <c r="M839" s="2">
        <v>192.41</v>
      </c>
      <c r="N839" s="2">
        <v>65.8</v>
      </c>
      <c r="O839" s="2">
        <v>30.23</v>
      </c>
      <c r="P839" s="2">
        <v>192.41</v>
      </c>
      <c r="Q839" s="2">
        <v>65.8</v>
      </c>
      <c r="R839" s="2">
        <v>30.23</v>
      </c>
      <c r="S839" s="4">
        <f>VLOOKUP([1]Initial_Data8!C839,[1]Ratings_Numbers!$A$1:$B$21,2,FALSE)</f>
        <v>9</v>
      </c>
      <c r="T839" s="4">
        <f t="shared" si="11"/>
        <v>0</v>
      </c>
      <c r="U839" s="7">
        <v>5653.7740000000003</v>
      </c>
      <c r="V839" s="3" t="s">
        <v>29</v>
      </c>
      <c r="W839" s="4"/>
      <c r="X839" s="4"/>
      <c r="Y839" s="4"/>
      <c r="Z839" s="4"/>
    </row>
    <row r="840" spans="1:26" ht="37.5" customHeight="1" thickBot="1" x14ac:dyDescent="0.4">
      <c r="A840" s="5" t="s">
        <v>151</v>
      </c>
      <c r="B840" s="5" t="s">
        <v>92</v>
      </c>
      <c r="C840" s="5" t="s">
        <v>49</v>
      </c>
      <c r="D840" s="2">
        <v>41364</v>
      </c>
      <c r="E840" s="2">
        <v>-0.28999999999999998</v>
      </c>
      <c r="F840" s="2">
        <v>2.81</v>
      </c>
      <c r="G840" s="2">
        <v>-0.44</v>
      </c>
      <c r="H840" s="2">
        <v>11.3</v>
      </c>
      <c r="I840" s="2">
        <v>10.94</v>
      </c>
      <c r="J840" s="2">
        <v>7.4</v>
      </c>
      <c r="K840" s="2">
        <v>14.3</v>
      </c>
      <c r="L840" s="2">
        <v>17.34</v>
      </c>
      <c r="M840" s="2">
        <v>159.56</v>
      </c>
      <c r="N840" s="2">
        <v>61.47</v>
      </c>
      <c r="O840" s="2">
        <v>27.67</v>
      </c>
      <c r="P840" s="2">
        <v>159.56</v>
      </c>
      <c r="Q840" s="2">
        <v>61.47</v>
      </c>
      <c r="R840" s="2">
        <v>27.67</v>
      </c>
      <c r="S840" s="4">
        <f>VLOOKUP([1]Initial_Data8!C840,[1]Ratings_Numbers!$A$1:$B$21,2,FALSE)</f>
        <v>17</v>
      </c>
      <c r="T840" s="4">
        <f t="shared" si="11"/>
        <v>8</v>
      </c>
      <c r="U840" s="7">
        <v>6666.8869999999997</v>
      </c>
      <c r="V840" s="3" t="s">
        <v>29</v>
      </c>
      <c r="W840" s="4"/>
      <c r="X840" s="4"/>
      <c r="Y840" s="4"/>
      <c r="Z840" s="4"/>
    </row>
    <row r="841" spans="1:26" ht="37.5" customHeight="1" thickBot="1" x14ac:dyDescent="0.4">
      <c r="A841" s="5" t="s">
        <v>151</v>
      </c>
      <c r="B841" s="5" t="s">
        <v>93</v>
      </c>
      <c r="C841" s="5" t="s">
        <v>49</v>
      </c>
      <c r="D841" s="2">
        <v>41455</v>
      </c>
      <c r="E841" s="2">
        <v>-0.64</v>
      </c>
      <c r="F841" s="2">
        <v>2.83</v>
      </c>
      <c r="G841" s="2">
        <v>-0.95</v>
      </c>
      <c r="H841" s="2">
        <v>8.4700000000000006</v>
      </c>
      <c r="I841" s="2">
        <v>8.1</v>
      </c>
      <c r="J841" s="2">
        <v>4.6500000000000004</v>
      </c>
      <c r="K841" s="2">
        <v>15</v>
      </c>
      <c r="L841" s="2">
        <v>19.43</v>
      </c>
      <c r="M841" s="2">
        <v>142</v>
      </c>
      <c r="N841" s="2">
        <v>58.68</v>
      </c>
      <c r="O841" s="2">
        <v>27.59</v>
      </c>
      <c r="P841" s="2">
        <v>142</v>
      </c>
      <c r="Q841" s="2">
        <v>58.68</v>
      </c>
      <c r="R841" s="2">
        <v>27.59</v>
      </c>
      <c r="S841" s="4">
        <f>VLOOKUP([1]Initial_Data8!C841,[1]Ratings_Numbers!$A$1:$B$21,2,FALSE)</f>
        <v>17</v>
      </c>
      <c r="T841" s="4">
        <f t="shared" si="11"/>
        <v>0</v>
      </c>
      <c r="U841" s="7">
        <v>6385.8950000000004</v>
      </c>
      <c r="V841" s="3" t="s">
        <v>29</v>
      </c>
      <c r="W841" s="4"/>
      <c r="X841" s="4"/>
      <c r="Y841" s="4"/>
      <c r="Z841" s="4"/>
    </row>
    <row r="842" spans="1:26" ht="14.25" customHeight="1" thickBot="1" x14ac:dyDescent="0.4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4"/>
      <c r="T842" s="4"/>
      <c r="U842" s="4"/>
      <c r="V842" s="4"/>
      <c r="W842" s="4"/>
      <c r="X842" s="4"/>
      <c r="Y842" s="4"/>
      <c r="Z842" s="4"/>
    </row>
    <row r="843" spans="1:26" ht="46.5" customHeight="1" thickBot="1" x14ac:dyDescent="0.4">
      <c r="A843" s="5" t="s">
        <v>152</v>
      </c>
      <c r="B843" s="5" t="s">
        <v>85</v>
      </c>
      <c r="C843" s="5" t="s">
        <v>43</v>
      </c>
      <c r="D843" s="2">
        <v>40265</v>
      </c>
      <c r="E843" s="2">
        <v>4.59</v>
      </c>
      <c r="F843" s="2">
        <v>7.14</v>
      </c>
      <c r="G843" s="2">
        <v>7.11</v>
      </c>
      <c r="H843" s="2">
        <v>1.92</v>
      </c>
      <c r="I843" s="2">
        <v>1.88</v>
      </c>
      <c r="J843" s="2">
        <v>1.1399999999999999</v>
      </c>
      <c r="K843" s="2">
        <v>40.799999999999997</v>
      </c>
      <c r="L843" s="2">
        <v>5.35</v>
      </c>
      <c r="M843" s="2">
        <v>1053.24</v>
      </c>
      <c r="N843" s="2">
        <v>91.33</v>
      </c>
      <c r="O843" s="2">
        <v>56.36</v>
      </c>
      <c r="P843" s="2">
        <v>1053.24</v>
      </c>
      <c r="Q843" s="2">
        <v>91.33</v>
      </c>
      <c r="R843" s="2">
        <v>56.36</v>
      </c>
      <c r="S843" s="4">
        <f>VLOOKUP([1]Initial_Data8!C843,[1]Ratings_Numbers!$A$1:$B$21,2,FALSE)</f>
        <v>14</v>
      </c>
      <c r="T843" s="6">
        <v>0</v>
      </c>
      <c r="U843" s="7">
        <v>420.42739999999998</v>
      </c>
      <c r="V843" s="3" t="s">
        <v>134</v>
      </c>
      <c r="W843" s="4"/>
      <c r="X843" s="4"/>
      <c r="Y843" s="4"/>
      <c r="Z843" s="4"/>
    </row>
    <row r="844" spans="1:26" ht="46.5" customHeight="1" thickBot="1" x14ac:dyDescent="0.4">
      <c r="A844" s="5" t="s">
        <v>152</v>
      </c>
      <c r="B844" s="5" t="s">
        <v>109</v>
      </c>
      <c r="C844" s="5" t="s">
        <v>43</v>
      </c>
      <c r="D844" s="2">
        <v>40359</v>
      </c>
      <c r="E844" s="2">
        <v>4.38</v>
      </c>
      <c r="F844" s="2">
        <v>6.56</v>
      </c>
      <c r="G844" s="2">
        <v>6.54</v>
      </c>
      <c r="H844" s="2">
        <v>1.88</v>
      </c>
      <c r="I844" s="2">
        <v>1.8</v>
      </c>
      <c r="J844" s="2">
        <v>1.1499999999999999</v>
      </c>
      <c r="K844" s="2">
        <v>49.4</v>
      </c>
      <c r="L844" s="2">
        <v>5.67</v>
      </c>
      <c r="M844" s="2">
        <v>969.42</v>
      </c>
      <c r="N844" s="2">
        <v>90.65</v>
      </c>
      <c r="O844" s="2">
        <v>54.97</v>
      </c>
      <c r="P844" s="2">
        <v>969.42</v>
      </c>
      <c r="Q844" s="2">
        <v>90.65</v>
      </c>
      <c r="R844" s="2">
        <v>54.97</v>
      </c>
      <c r="S844" s="4">
        <f>VLOOKUP([1]Initial_Data8!C844,[1]Ratings_Numbers!$A$1:$B$21,2,FALSE)</f>
        <v>14</v>
      </c>
      <c r="T844" s="4">
        <f t="shared" ref="T844:T863" si="12">S844-S843</f>
        <v>0</v>
      </c>
      <c r="U844" s="7">
        <v>308.24689999999998</v>
      </c>
      <c r="V844" s="3" t="s">
        <v>134</v>
      </c>
      <c r="W844" s="4"/>
      <c r="X844" s="4"/>
      <c r="Y844" s="4"/>
      <c r="Z844" s="4"/>
    </row>
    <row r="845" spans="1:26" ht="46.5" customHeight="1" thickBot="1" x14ac:dyDescent="0.4">
      <c r="A845" s="5" t="s">
        <v>152</v>
      </c>
      <c r="B845" s="5" t="s">
        <v>110</v>
      </c>
      <c r="C845" s="5" t="s">
        <v>43</v>
      </c>
      <c r="D845" s="2">
        <v>40447</v>
      </c>
      <c r="E845" s="2">
        <v>4.5</v>
      </c>
      <c r="F845" s="2">
        <v>6.82</v>
      </c>
      <c r="G845" s="2">
        <v>6.81</v>
      </c>
      <c r="H845" s="2">
        <v>1.88</v>
      </c>
      <c r="I845" s="2">
        <v>1.79</v>
      </c>
      <c r="J845" s="2">
        <v>1.1399999999999999</v>
      </c>
      <c r="K845" s="2">
        <v>44</v>
      </c>
      <c r="L845" s="2">
        <v>6.19</v>
      </c>
      <c r="M845" s="2">
        <v>898.29</v>
      </c>
      <c r="N845" s="2">
        <v>89.98</v>
      </c>
      <c r="O845" s="2">
        <v>55.58</v>
      </c>
      <c r="P845" s="2">
        <v>898.29</v>
      </c>
      <c r="Q845" s="2">
        <v>89.98</v>
      </c>
      <c r="R845" s="2">
        <v>55.58</v>
      </c>
      <c r="S845" s="4">
        <f>VLOOKUP([1]Initial_Data8!C845,[1]Ratings_Numbers!$A$1:$B$21,2,FALSE)</f>
        <v>14</v>
      </c>
      <c r="T845" s="4">
        <f t="shared" si="12"/>
        <v>0</v>
      </c>
      <c r="U845" s="7">
        <v>328.45769999999999</v>
      </c>
      <c r="V845" s="3" t="s">
        <v>134</v>
      </c>
      <c r="W845" s="4"/>
      <c r="X845" s="4"/>
      <c r="Y845" s="4"/>
      <c r="Z845" s="4"/>
    </row>
    <row r="846" spans="1:26" ht="46.5" customHeight="1" thickBot="1" x14ac:dyDescent="0.4">
      <c r="A846" s="5" t="s">
        <v>152</v>
      </c>
      <c r="B846" s="5" t="s">
        <v>111</v>
      </c>
      <c r="C846" s="5" t="s">
        <v>43</v>
      </c>
      <c r="D846" s="2">
        <v>40538</v>
      </c>
      <c r="E846" s="2">
        <v>4.53</v>
      </c>
      <c r="F846" s="2">
        <v>7.13</v>
      </c>
      <c r="G846" s="2">
        <v>7.06</v>
      </c>
      <c r="H846" s="2">
        <v>2.72</v>
      </c>
      <c r="I846" s="2">
        <v>2.57</v>
      </c>
      <c r="J846" s="2">
        <v>1.96</v>
      </c>
      <c r="K846" s="2">
        <v>43.4</v>
      </c>
      <c r="L846" s="2">
        <v>6.86</v>
      </c>
      <c r="M846" s="2">
        <v>789.49</v>
      </c>
      <c r="N846" s="2">
        <v>88.76</v>
      </c>
      <c r="O846" s="2">
        <v>54.13</v>
      </c>
      <c r="P846" s="2">
        <v>789.49</v>
      </c>
      <c r="Q846" s="2">
        <v>88.76</v>
      </c>
      <c r="R846" s="2">
        <v>54.13</v>
      </c>
      <c r="S846" s="4">
        <f>VLOOKUP([1]Initial_Data8!C846,[1]Ratings_Numbers!$A$1:$B$21,2,FALSE)</f>
        <v>14</v>
      </c>
      <c r="T846" s="4">
        <f t="shared" si="12"/>
        <v>0</v>
      </c>
      <c r="U846" s="7">
        <v>406.97449999999998</v>
      </c>
      <c r="V846" s="3" t="s">
        <v>134</v>
      </c>
      <c r="W846" s="4"/>
      <c r="X846" s="4"/>
      <c r="Y846" s="4"/>
      <c r="Z846" s="4"/>
    </row>
    <row r="847" spans="1:26" ht="46.5" customHeight="1" thickBot="1" x14ac:dyDescent="0.4">
      <c r="A847" s="5" t="s">
        <v>152</v>
      </c>
      <c r="B847" s="5" t="s">
        <v>112</v>
      </c>
      <c r="C847" s="5" t="s">
        <v>43</v>
      </c>
      <c r="D847" s="2">
        <v>40629</v>
      </c>
      <c r="E847" s="2">
        <v>4.87</v>
      </c>
      <c r="F847" s="2">
        <v>7.93</v>
      </c>
      <c r="G847" s="2">
        <v>7.9</v>
      </c>
      <c r="H847" s="2">
        <v>1.26</v>
      </c>
      <c r="I847" s="2">
        <v>1.19</v>
      </c>
      <c r="J847" s="2">
        <v>0.5</v>
      </c>
      <c r="K847" s="2">
        <v>40.9</v>
      </c>
      <c r="L847" s="2">
        <v>7.24</v>
      </c>
      <c r="M847" s="2">
        <v>765.93</v>
      </c>
      <c r="N847" s="2">
        <v>88.45</v>
      </c>
      <c r="O847" s="2">
        <v>55.45</v>
      </c>
      <c r="P847" s="2">
        <v>765.93</v>
      </c>
      <c r="Q847" s="2">
        <v>88.45</v>
      </c>
      <c r="R847" s="2">
        <v>55.45</v>
      </c>
      <c r="S847" s="4">
        <f>VLOOKUP([1]Initial_Data8!C847,[1]Ratings_Numbers!$A$1:$B$21,2,FALSE)</f>
        <v>14</v>
      </c>
      <c r="T847" s="4">
        <f t="shared" si="12"/>
        <v>0</v>
      </c>
      <c r="U847" s="7">
        <v>308.70510000000002</v>
      </c>
      <c r="V847" s="3" t="s">
        <v>134</v>
      </c>
      <c r="W847" s="4"/>
      <c r="X847" s="4"/>
      <c r="Y847" s="4"/>
      <c r="Z847" s="4"/>
    </row>
    <row r="848" spans="1:26" ht="46.5" customHeight="1" thickBot="1" x14ac:dyDescent="0.4">
      <c r="A848" s="5" t="s">
        <v>152</v>
      </c>
      <c r="B848" s="5" t="s">
        <v>86</v>
      </c>
      <c r="C848" s="5" t="s">
        <v>43</v>
      </c>
      <c r="D848" s="2">
        <v>40720</v>
      </c>
      <c r="E848" s="2">
        <v>4.75</v>
      </c>
      <c r="F848" s="2">
        <v>8.0500000000000007</v>
      </c>
      <c r="G848" s="2">
        <v>7.75</v>
      </c>
      <c r="H848" s="2">
        <v>1.69</v>
      </c>
      <c r="I848" s="2">
        <v>1.6</v>
      </c>
      <c r="J848" s="2">
        <v>1.01</v>
      </c>
      <c r="K848" s="2">
        <v>44.7</v>
      </c>
      <c r="L848" s="2">
        <v>6.66</v>
      </c>
      <c r="M848" s="2">
        <v>794.09</v>
      </c>
      <c r="N848" s="2">
        <v>88.82</v>
      </c>
      <c r="O848" s="2">
        <v>52.91</v>
      </c>
      <c r="P848" s="2">
        <v>794.09</v>
      </c>
      <c r="Q848" s="2">
        <v>88.82</v>
      </c>
      <c r="R848" s="2">
        <v>52.91</v>
      </c>
      <c r="S848" s="4">
        <f>VLOOKUP([1]Initial_Data8!C848,[1]Ratings_Numbers!$A$1:$B$21,2,FALSE)</f>
        <v>14</v>
      </c>
      <c r="T848" s="4">
        <f t="shared" si="12"/>
        <v>0</v>
      </c>
      <c r="U848" s="7">
        <v>223.85640000000001</v>
      </c>
      <c r="V848" s="3" t="s">
        <v>134</v>
      </c>
      <c r="W848" s="4"/>
      <c r="X848" s="4"/>
      <c r="Y848" s="4"/>
      <c r="Z848" s="4"/>
    </row>
    <row r="849" spans="1:26" ht="46.5" customHeight="1" thickBot="1" x14ac:dyDescent="0.4">
      <c r="A849" s="5" t="s">
        <v>152</v>
      </c>
      <c r="B849" s="5" t="s">
        <v>87</v>
      </c>
      <c r="C849" s="5" t="s">
        <v>43</v>
      </c>
      <c r="D849" s="2">
        <v>40811</v>
      </c>
      <c r="E849" s="2">
        <v>4.9400000000000004</v>
      </c>
      <c r="F849" s="2">
        <v>8.17</v>
      </c>
      <c r="G849" s="2">
        <v>8.08</v>
      </c>
      <c r="H849" s="2">
        <v>1.78</v>
      </c>
      <c r="I849" s="2">
        <v>1.7</v>
      </c>
      <c r="J849" s="2">
        <v>1.08</v>
      </c>
      <c r="K849" s="2">
        <v>42.1</v>
      </c>
      <c r="L849" s="2">
        <v>7.2</v>
      </c>
      <c r="M849" s="2">
        <v>744.74</v>
      </c>
      <c r="N849" s="2">
        <v>88.16</v>
      </c>
      <c r="O849" s="2">
        <v>53.62</v>
      </c>
      <c r="P849" s="2">
        <v>744.74</v>
      </c>
      <c r="Q849" s="2">
        <v>88.16</v>
      </c>
      <c r="R849" s="2">
        <v>53.62</v>
      </c>
      <c r="S849" s="4">
        <f>VLOOKUP([1]Initial_Data8!C849,[1]Ratings_Numbers!$A$1:$B$21,2,FALSE)</f>
        <v>14</v>
      </c>
      <c r="T849" s="4">
        <f t="shared" si="12"/>
        <v>0</v>
      </c>
      <c r="U849" s="7">
        <v>113.5204</v>
      </c>
      <c r="V849" s="3" t="s">
        <v>134</v>
      </c>
      <c r="W849" s="4"/>
      <c r="X849" s="4"/>
      <c r="Y849" s="4"/>
      <c r="Z849" s="4"/>
    </row>
    <row r="850" spans="1:26" ht="46.5" customHeight="1" thickBot="1" x14ac:dyDescent="0.4">
      <c r="A850" s="5" t="s">
        <v>152</v>
      </c>
      <c r="B850" s="5" t="s">
        <v>88</v>
      </c>
      <c r="C850" s="5" t="s">
        <v>43</v>
      </c>
      <c r="D850" s="2">
        <v>40902</v>
      </c>
      <c r="E850" s="2">
        <v>4.62</v>
      </c>
      <c r="F850" s="2">
        <v>7.84</v>
      </c>
      <c r="G850" s="2">
        <v>7.41</v>
      </c>
      <c r="H850" s="2">
        <v>3.2</v>
      </c>
      <c r="I850" s="2">
        <v>2.96</v>
      </c>
      <c r="J850" s="2">
        <v>2.39</v>
      </c>
      <c r="K850" s="2">
        <v>37.700000000000003</v>
      </c>
      <c r="L850" s="2">
        <v>5.76</v>
      </c>
      <c r="M850" s="2">
        <v>900.45</v>
      </c>
      <c r="N850" s="2">
        <v>90</v>
      </c>
      <c r="O850" s="2">
        <v>51.89</v>
      </c>
      <c r="P850" s="2">
        <v>900.45</v>
      </c>
      <c r="Q850" s="2">
        <v>90</v>
      </c>
      <c r="R850" s="2">
        <v>51.89</v>
      </c>
      <c r="S850" s="4">
        <f>VLOOKUP([1]Initial_Data8!C850,[1]Ratings_Numbers!$A$1:$B$21,2,FALSE)</f>
        <v>14</v>
      </c>
      <c r="T850" s="4">
        <f t="shared" si="12"/>
        <v>0</v>
      </c>
      <c r="U850" s="7">
        <v>202.41309999999999</v>
      </c>
      <c r="V850" s="3" t="s">
        <v>134</v>
      </c>
      <c r="W850" s="4"/>
      <c r="X850" s="4"/>
      <c r="Y850" s="4"/>
      <c r="Z850" s="4"/>
    </row>
    <row r="851" spans="1:26" ht="46.5" customHeight="1" thickBot="1" x14ac:dyDescent="0.4">
      <c r="A851" s="5" t="s">
        <v>152</v>
      </c>
      <c r="B851" s="5" t="s">
        <v>89</v>
      </c>
      <c r="C851" s="5" t="s">
        <v>43</v>
      </c>
      <c r="D851" s="2">
        <v>40999</v>
      </c>
      <c r="E851" s="2">
        <v>4.6100000000000003</v>
      </c>
      <c r="F851" s="2">
        <v>7.4</v>
      </c>
      <c r="G851" s="2">
        <v>7.28</v>
      </c>
      <c r="H851" s="2">
        <v>1.38</v>
      </c>
      <c r="I851" s="2">
        <v>1.22</v>
      </c>
      <c r="J851" s="2">
        <v>0.66</v>
      </c>
      <c r="K851" s="2">
        <v>42.5</v>
      </c>
      <c r="L851" s="2">
        <v>5.95</v>
      </c>
      <c r="M851" s="2">
        <v>889.81</v>
      </c>
      <c r="N851" s="2">
        <v>89.9</v>
      </c>
      <c r="O851" s="2">
        <v>52.96</v>
      </c>
      <c r="P851" s="2">
        <v>889.81</v>
      </c>
      <c r="Q851" s="2">
        <v>89.9</v>
      </c>
      <c r="R851" s="2">
        <v>52.96</v>
      </c>
      <c r="S851" s="4">
        <f>VLOOKUP([1]Initial_Data8!C851,[1]Ratings_Numbers!$A$1:$B$21,2,FALSE)</f>
        <v>14</v>
      </c>
      <c r="T851" s="4">
        <f t="shared" si="12"/>
        <v>0</v>
      </c>
      <c r="U851" s="7">
        <v>247.7834</v>
      </c>
      <c r="V851" s="3" t="s">
        <v>134</v>
      </c>
      <c r="W851" s="4"/>
      <c r="X851" s="4"/>
      <c r="Y851" s="4"/>
      <c r="Z851" s="4"/>
    </row>
    <row r="852" spans="1:26" ht="46.5" customHeight="1" thickBot="1" x14ac:dyDescent="0.4">
      <c r="A852" s="5" t="s">
        <v>152</v>
      </c>
      <c r="B852" s="5" t="s">
        <v>90</v>
      </c>
      <c r="C852" s="5" t="s">
        <v>43</v>
      </c>
      <c r="D852" s="2">
        <v>41084</v>
      </c>
      <c r="E852" s="2">
        <v>4.5</v>
      </c>
      <c r="F852" s="2">
        <v>7.33</v>
      </c>
      <c r="G852" s="2">
        <v>7.14</v>
      </c>
      <c r="H852" s="2">
        <v>2.41</v>
      </c>
      <c r="I852" s="2">
        <v>2.21</v>
      </c>
      <c r="J852" s="2">
        <v>1.4</v>
      </c>
      <c r="K852" s="2">
        <v>30.6</v>
      </c>
      <c r="L852" s="2">
        <v>6.92</v>
      </c>
      <c r="M852" s="2">
        <v>747.96</v>
      </c>
      <c r="N852" s="2">
        <v>88.21</v>
      </c>
      <c r="O852" s="2">
        <v>51.75</v>
      </c>
      <c r="P852" s="2">
        <v>747.96</v>
      </c>
      <c r="Q852" s="2">
        <v>88.21</v>
      </c>
      <c r="R852" s="2">
        <v>51.75</v>
      </c>
      <c r="S852" s="4">
        <f>VLOOKUP([1]Initial_Data8!C852,[1]Ratings_Numbers!$A$1:$B$21,2,FALSE)</f>
        <v>14</v>
      </c>
      <c r="T852" s="4">
        <f t="shared" si="12"/>
        <v>0</v>
      </c>
      <c r="U852" s="7">
        <v>186.05430000000001</v>
      </c>
      <c r="V852" s="3" t="s">
        <v>134</v>
      </c>
      <c r="W852" s="4"/>
      <c r="X852" s="4"/>
      <c r="Y852" s="4"/>
      <c r="Z852" s="4"/>
    </row>
    <row r="853" spans="1:26" ht="46.5" customHeight="1" thickBot="1" x14ac:dyDescent="0.4">
      <c r="A853" s="5" t="s">
        <v>152</v>
      </c>
      <c r="B853" s="5" t="s">
        <v>91</v>
      </c>
      <c r="C853" s="5" t="s">
        <v>43</v>
      </c>
      <c r="D853" s="2">
        <v>41175</v>
      </c>
      <c r="E853" s="2">
        <v>4.74</v>
      </c>
      <c r="F853" s="2">
        <v>7.83</v>
      </c>
      <c r="G853" s="2">
        <v>7.74</v>
      </c>
      <c r="H853" s="2">
        <v>1.59</v>
      </c>
      <c r="I853" s="2">
        <v>1.44</v>
      </c>
      <c r="J853" s="2">
        <v>0.82</v>
      </c>
      <c r="K853" s="2">
        <v>39.700000000000003</v>
      </c>
      <c r="L853" s="2">
        <v>7.28</v>
      </c>
      <c r="M853" s="2">
        <v>720.7</v>
      </c>
      <c r="N853" s="2">
        <v>87.82</v>
      </c>
      <c r="O853" s="2">
        <v>52.45</v>
      </c>
      <c r="P853" s="2">
        <v>720.7</v>
      </c>
      <c r="Q853" s="2">
        <v>87.82</v>
      </c>
      <c r="R853" s="2">
        <v>52.45</v>
      </c>
      <c r="S853" s="4">
        <f>VLOOKUP([1]Initial_Data8!C853,[1]Ratings_Numbers!$A$1:$B$21,2,FALSE)</f>
        <v>14</v>
      </c>
      <c r="T853" s="4">
        <f t="shared" si="12"/>
        <v>0</v>
      </c>
      <c r="U853" s="7">
        <v>194.10990000000001</v>
      </c>
      <c r="V853" s="3" t="s">
        <v>134</v>
      </c>
      <c r="W853" s="4"/>
      <c r="X853" s="4"/>
      <c r="Y853" s="4"/>
      <c r="Z853" s="4"/>
    </row>
    <row r="854" spans="1:26" ht="46.5" customHeight="1" thickBot="1" x14ac:dyDescent="0.4">
      <c r="A854" s="5" t="s">
        <v>152</v>
      </c>
      <c r="B854" s="5" t="s">
        <v>113</v>
      </c>
      <c r="C854" s="5" t="s">
        <v>43</v>
      </c>
      <c r="D854" s="2">
        <v>41273</v>
      </c>
      <c r="E854" s="2">
        <v>5</v>
      </c>
      <c r="F854" s="2">
        <v>8.9700000000000006</v>
      </c>
      <c r="G854" s="2">
        <v>8.3699999999999992</v>
      </c>
      <c r="H854" s="2">
        <v>3</v>
      </c>
      <c r="I854" s="2">
        <v>2.59</v>
      </c>
      <c r="J854" s="2">
        <v>2.15</v>
      </c>
      <c r="K854" s="2">
        <v>38.5</v>
      </c>
      <c r="L854" s="2">
        <v>1.41</v>
      </c>
      <c r="M854" s="2">
        <v>3734.81</v>
      </c>
      <c r="N854" s="2">
        <v>92.67</v>
      </c>
      <c r="O854" s="2">
        <v>52.82</v>
      </c>
      <c r="P854" s="2">
        <v>3930.13</v>
      </c>
      <c r="Q854" s="2">
        <v>97.52</v>
      </c>
      <c r="R854" s="2">
        <v>55.58</v>
      </c>
      <c r="S854" s="4">
        <f>VLOOKUP([1]Initial_Data8!C854,[1]Ratings_Numbers!$A$1:$B$21,2,FALSE)</f>
        <v>14</v>
      </c>
      <c r="T854" s="4">
        <f t="shared" si="12"/>
        <v>0</v>
      </c>
      <c r="U854" s="7">
        <v>256.82229999999998</v>
      </c>
      <c r="V854" s="3" t="s">
        <v>134</v>
      </c>
      <c r="W854" s="4"/>
      <c r="X854" s="4"/>
      <c r="Y854" s="4"/>
      <c r="Z854" s="4"/>
    </row>
    <row r="855" spans="1:26" ht="46.5" customHeight="1" thickBot="1" x14ac:dyDescent="0.4">
      <c r="A855" s="5" t="s">
        <v>152</v>
      </c>
      <c r="B855" s="5" t="s">
        <v>114</v>
      </c>
      <c r="C855" s="5" t="s">
        <v>43</v>
      </c>
      <c r="D855" s="2">
        <v>41364</v>
      </c>
      <c r="E855" s="2">
        <v>4.97</v>
      </c>
      <c r="F855" s="2">
        <v>8.5500000000000007</v>
      </c>
      <c r="G855" s="2">
        <v>8.4499999999999993</v>
      </c>
      <c r="H855" s="2">
        <v>1.44</v>
      </c>
      <c r="I855" s="2">
        <v>1.29</v>
      </c>
      <c r="J855" s="2">
        <v>0.57999999999999996</v>
      </c>
      <c r="K855" s="2">
        <v>35.5</v>
      </c>
      <c r="L855" s="2">
        <v>1.1499999999999999</v>
      </c>
      <c r="M855" s="2">
        <v>4655.2</v>
      </c>
      <c r="N855" s="2">
        <v>97.9</v>
      </c>
      <c r="O855" s="2">
        <v>53.72</v>
      </c>
      <c r="P855" s="2">
        <v>4655.2</v>
      </c>
      <c r="Q855" s="2">
        <v>97.9</v>
      </c>
      <c r="R855" s="2">
        <v>53.72</v>
      </c>
      <c r="S855" s="4">
        <f>VLOOKUP([1]Initial_Data8!C855,[1]Ratings_Numbers!$A$1:$B$21,2,FALSE)</f>
        <v>14</v>
      </c>
      <c r="T855" s="4">
        <f t="shared" si="12"/>
        <v>0</v>
      </c>
      <c r="U855" s="7">
        <v>249.81989999999999</v>
      </c>
      <c r="V855" s="3" t="s">
        <v>134</v>
      </c>
      <c r="W855" s="4"/>
      <c r="X855" s="4"/>
      <c r="Y855" s="4"/>
      <c r="Z855" s="4"/>
    </row>
    <row r="856" spans="1:26" ht="46.5" customHeight="1" thickBot="1" x14ac:dyDescent="0.4">
      <c r="A856" s="5" t="s">
        <v>152</v>
      </c>
      <c r="B856" s="5" t="s">
        <v>115</v>
      </c>
      <c r="C856" s="5" t="s">
        <v>43</v>
      </c>
      <c r="D856" s="2">
        <v>41455</v>
      </c>
      <c r="E856" s="2">
        <v>5.21</v>
      </c>
      <c r="F856" s="2">
        <v>9.2200000000000006</v>
      </c>
      <c r="G856" s="2">
        <v>9.08</v>
      </c>
      <c r="H856" s="2">
        <v>1.76</v>
      </c>
      <c r="I856" s="2">
        <v>1.32</v>
      </c>
      <c r="J856" s="2">
        <v>0.89</v>
      </c>
      <c r="K856" s="2">
        <v>33.9</v>
      </c>
      <c r="L856" s="2">
        <v>1.87</v>
      </c>
      <c r="M856" s="2">
        <v>3151.06</v>
      </c>
      <c r="N856" s="2">
        <v>96.92</v>
      </c>
      <c r="O856" s="2">
        <v>58.82</v>
      </c>
      <c r="P856" s="2">
        <v>3151.06</v>
      </c>
      <c r="Q856" s="2">
        <v>96.92</v>
      </c>
      <c r="R856" s="2">
        <v>58.82</v>
      </c>
      <c r="S856" s="4">
        <f>VLOOKUP([1]Initial_Data8!C856,[1]Ratings_Numbers!$A$1:$B$21,2,FALSE)</f>
        <v>14</v>
      </c>
      <c r="T856" s="4">
        <f t="shared" si="12"/>
        <v>0</v>
      </c>
      <c r="U856" s="7">
        <v>196.4264</v>
      </c>
      <c r="V856" s="3" t="s">
        <v>134</v>
      </c>
      <c r="W856" s="4"/>
      <c r="X856" s="4"/>
      <c r="Y856" s="4"/>
      <c r="Z856" s="4"/>
    </row>
    <row r="857" spans="1:26" ht="46.5" customHeight="1" thickBot="1" x14ac:dyDescent="0.4">
      <c r="A857" s="5" t="s">
        <v>152</v>
      </c>
      <c r="B857" s="5" t="s">
        <v>116</v>
      </c>
      <c r="C857" s="5" t="s">
        <v>43</v>
      </c>
      <c r="D857" s="2">
        <v>41546</v>
      </c>
      <c r="E857" s="2">
        <v>5.26</v>
      </c>
      <c r="F857" s="2">
        <v>9.49</v>
      </c>
      <c r="G857" s="2">
        <v>9.2100000000000009</v>
      </c>
      <c r="H857" s="2">
        <v>1.61</v>
      </c>
      <c r="I857" s="2">
        <v>1.42</v>
      </c>
      <c r="J857" s="2">
        <v>0.8</v>
      </c>
      <c r="K857" s="2">
        <v>33.5</v>
      </c>
      <c r="L857" s="2">
        <v>2.31</v>
      </c>
      <c r="M857" s="2">
        <v>2523.65</v>
      </c>
      <c r="N857" s="2">
        <v>96.19</v>
      </c>
      <c r="O857" s="2">
        <v>58.3</v>
      </c>
      <c r="P857" s="2">
        <v>2523.65</v>
      </c>
      <c r="Q857" s="2">
        <v>96.19</v>
      </c>
      <c r="R857" s="2">
        <v>58.3</v>
      </c>
      <c r="S857" s="4">
        <f>VLOOKUP([1]Initial_Data8!C857,[1]Ratings_Numbers!$A$1:$B$21,2,FALSE)</f>
        <v>14</v>
      </c>
      <c r="T857" s="4">
        <f t="shared" si="12"/>
        <v>0</v>
      </c>
      <c r="U857" s="7">
        <v>259.01479999999998</v>
      </c>
      <c r="V857" s="3" t="s">
        <v>134</v>
      </c>
      <c r="W857" s="4"/>
      <c r="X857" s="4"/>
      <c r="Y857" s="4"/>
      <c r="Z857" s="4"/>
    </row>
    <row r="858" spans="1:26" ht="46.5" customHeight="1" thickBot="1" x14ac:dyDescent="0.4">
      <c r="A858" s="5" t="s">
        <v>152</v>
      </c>
      <c r="B858" s="5" t="s">
        <v>92</v>
      </c>
      <c r="C858" s="5" t="s">
        <v>43</v>
      </c>
      <c r="D858" s="2">
        <v>41637</v>
      </c>
      <c r="E858" s="2">
        <v>5.92</v>
      </c>
      <c r="F858" s="2">
        <v>12.5</v>
      </c>
      <c r="G858" s="2">
        <v>11.84</v>
      </c>
      <c r="H858" s="2">
        <v>2.42</v>
      </c>
      <c r="I858" s="2">
        <v>2.21</v>
      </c>
      <c r="J858" s="2">
        <v>1.36</v>
      </c>
      <c r="K858" s="2">
        <v>32.5</v>
      </c>
      <c r="L858" s="2">
        <v>9.18</v>
      </c>
      <c r="M858" s="2">
        <v>621.22</v>
      </c>
      <c r="N858" s="2">
        <v>84.74</v>
      </c>
      <c r="O858" s="2">
        <v>57.05</v>
      </c>
      <c r="P858" s="2">
        <v>633.09</v>
      </c>
      <c r="Q858" s="2">
        <v>86.36</v>
      </c>
      <c r="R858" s="2">
        <v>58.14</v>
      </c>
      <c r="S858" s="4">
        <f>VLOOKUP([1]Initial_Data8!C858,[1]Ratings_Numbers!$A$1:$B$21,2,FALSE)</f>
        <v>14</v>
      </c>
      <c r="T858" s="4">
        <f t="shared" si="12"/>
        <v>0</v>
      </c>
      <c r="U858" s="7">
        <v>287.49310000000003</v>
      </c>
      <c r="V858" s="3" t="s">
        <v>134</v>
      </c>
      <c r="W858" s="4"/>
      <c r="X858" s="4"/>
      <c r="Y858" s="4"/>
      <c r="Z858" s="4"/>
    </row>
    <row r="859" spans="1:26" ht="46.5" customHeight="1" thickBot="1" x14ac:dyDescent="0.4">
      <c r="A859" s="5" t="s">
        <v>152</v>
      </c>
      <c r="B859" s="5" t="s">
        <v>93</v>
      </c>
      <c r="C859" s="5" t="s">
        <v>43</v>
      </c>
      <c r="D859" s="2">
        <v>41728</v>
      </c>
      <c r="E859" s="2">
        <v>6.25</v>
      </c>
      <c r="F859" s="2">
        <v>15.73</v>
      </c>
      <c r="G859" s="2">
        <v>14.73</v>
      </c>
      <c r="H859" s="2">
        <v>1.08</v>
      </c>
      <c r="I859" s="2">
        <v>0.8</v>
      </c>
      <c r="J859" s="2">
        <v>-0.13</v>
      </c>
      <c r="K859" s="2">
        <v>33.4</v>
      </c>
      <c r="L859" s="2">
        <v>8.8000000000000007</v>
      </c>
      <c r="M859" s="2">
        <v>658.85</v>
      </c>
      <c r="N859" s="2">
        <v>85.4</v>
      </c>
      <c r="O859" s="2">
        <v>57.97</v>
      </c>
      <c r="P859" s="2">
        <v>671.49</v>
      </c>
      <c r="Q859" s="2">
        <v>87.04</v>
      </c>
      <c r="R859" s="2">
        <v>59.08</v>
      </c>
      <c r="S859" s="4">
        <f>VLOOKUP([1]Initial_Data8!C859,[1]Ratings_Numbers!$A$1:$B$21,2,FALSE)</f>
        <v>14</v>
      </c>
      <c r="T859" s="4">
        <f t="shared" si="12"/>
        <v>0</v>
      </c>
      <c r="U859" s="7">
        <v>550.57839999999999</v>
      </c>
      <c r="V859" s="3" t="s">
        <v>134</v>
      </c>
      <c r="W859" s="4"/>
      <c r="X859" s="4"/>
      <c r="Y859" s="4"/>
      <c r="Z859" s="4"/>
    </row>
    <row r="860" spans="1:26" ht="46.5" customHeight="1" thickBot="1" x14ac:dyDescent="0.4">
      <c r="A860" s="5" t="s">
        <v>152</v>
      </c>
      <c r="B860" s="5" t="s">
        <v>94</v>
      </c>
      <c r="C860" s="5" t="s">
        <v>43</v>
      </c>
      <c r="D860" s="2">
        <v>41819</v>
      </c>
      <c r="E860" s="2">
        <v>5.67</v>
      </c>
      <c r="F860" s="2">
        <v>16.22</v>
      </c>
      <c r="G860" s="2">
        <v>13.4</v>
      </c>
      <c r="H860" s="2">
        <v>1.58</v>
      </c>
      <c r="I860" s="2">
        <v>1.45</v>
      </c>
      <c r="J860" s="2">
        <v>0.82</v>
      </c>
      <c r="K860" s="2">
        <v>33.5</v>
      </c>
      <c r="L860" s="2">
        <v>11.87</v>
      </c>
      <c r="M860" s="2">
        <v>468.86</v>
      </c>
      <c r="N860" s="2">
        <v>81.13</v>
      </c>
      <c r="O860" s="2">
        <v>55.64</v>
      </c>
      <c r="P860" s="2">
        <v>477.89</v>
      </c>
      <c r="Q860" s="2">
        <v>82.7</v>
      </c>
      <c r="R860" s="2">
        <v>56.71</v>
      </c>
      <c r="S860" s="4">
        <f>VLOOKUP([1]Initial_Data8!C860,[1]Ratings_Numbers!$A$1:$B$21,2,FALSE)</f>
        <v>14</v>
      </c>
      <c r="T860" s="4">
        <f t="shared" si="12"/>
        <v>0</v>
      </c>
      <c r="U860" s="7">
        <v>493.56819999999999</v>
      </c>
      <c r="V860" s="3" t="s">
        <v>134</v>
      </c>
      <c r="W860" s="4"/>
      <c r="X860" s="4"/>
      <c r="Y860" s="4"/>
      <c r="Z860" s="4"/>
    </row>
    <row r="861" spans="1:26" ht="46.5" customHeight="1" thickBot="1" x14ac:dyDescent="0.4">
      <c r="A861" s="5" t="s">
        <v>152</v>
      </c>
      <c r="B861" s="5" t="s">
        <v>95</v>
      </c>
      <c r="C861" s="5" t="s">
        <v>43</v>
      </c>
      <c r="D861" s="2">
        <v>41910</v>
      </c>
      <c r="E861" s="2">
        <v>6.19</v>
      </c>
      <c r="F861" s="2">
        <v>17.77</v>
      </c>
      <c r="G861" s="2">
        <v>15.15</v>
      </c>
      <c r="H861" s="2">
        <v>1.28</v>
      </c>
      <c r="I861" s="2">
        <v>1.1000000000000001</v>
      </c>
      <c r="J861" s="2">
        <v>0.56000000000000005</v>
      </c>
      <c r="K861" s="2">
        <v>33.1</v>
      </c>
      <c r="L861" s="2">
        <v>12.06</v>
      </c>
      <c r="M861" s="2">
        <v>470.45</v>
      </c>
      <c r="N861" s="2">
        <v>81.180000000000007</v>
      </c>
      <c r="O861" s="2">
        <v>56.75</v>
      </c>
      <c r="P861" s="2">
        <v>479.54</v>
      </c>
      <c r="Q861" s="2">
        <v>82.74</v>
      </c>
      <c r="R861" s="2">
        <v>57.84</v>
      </c>
      <c r="S861" s="4">
        <f>VLOOKUP([1]Initial_Data8!C861,[1]Ratings_Numbers!$A$1:$B$21,2,FALSE)</f>
        <v>14</v>
      </c>
      <c r="T861" s="4">
        <f t="shared" si="12"/>
        <v>0</v>
      </c>
      <c r="U861" s="7">
        <v>309.21089999999998</v>
      </c>
      <c r="V861" s="3" t="s">
        <v>134</v>
      </c>
      <c r="W861" s="4"/>
      <c r="X861" s="4"/>
      <c r="Y861" s="4"/>
      <c r="Z861" s="4"/>
    </row>
    <row r="862" spans="1:26" ht="46.5" customHeight="1" thickBot="1" x14ac:dyDescent="0.4">
      <c r="A862" s="5" t="s">
        <v>152</v>
      </c>
      <c r="B862" s="5" t="s">
        <v>96</v>
      </c>
      <c r="C862" s="5" t="s">
        <v>43</v>
      </c>
      <c r="D862" s="2">
        <v>42001</v>
      </c>
      <c r="E862" s="2">
        <v>3.94</v>
      </c>
      <c r="F862" s="2">
        <v>12.03</v>
      </c>
      <c r="G862" s="2">
        <v>9.36</v>
      </c>
      <c r="H862" s="2">
        <v>2.36</v>
      </c>
      <c r="I862" s="2">
        <v>2.23</v>
      </c>
      <c r="J862" s="2">
        <v>1.5</v>
      </c>
      <c r="K862" s="2">
        <v>27.5</v>
      </c>
      <c r="L862" s="2">
        <v>19.809999999999999</v>
      </c>
      <c r="M862" s="2">
        <v>197.62</v>
      </c>
      <c r="N862" s="2">
        <v>66.400000000000006</v>
      </c>
      <c r="O862" s="2">
        <v>39.15</v>
      </c>
      <c r="P862" s="2">
        <v>197.62</v>
      </c>
      <c r="Q862" s="2">
        <v>66.400000000000006</v>
      </c>
      <c r="R862" s="2">
        <v>39.15</v>
      </c>
      <c r="S862" s="4">
        <f>VLOOKUP([1]Initial_Data8!C862,[1]Ratings_Numbers!$A$1:$B$21,2,FALSE)</f>
        <v>14</v>
      </c>
      <c r="T862" s="4">
        <f t="shared" si="12"/>
        <v>0</v>
      </c>
      <c r="U862" s="7">
        <v>301.50880000000001</v>
      </c>
      <c r="V862" s="3" t="s">
        <v>134</v>
      </c>
      <c r="W862" s="4"/>
      <c r="X862" s="4"/>
      <c r="Y862" s="4"/>
      <c r="Z862" s="4"/>
    </row>
    <row r="863" spans="1:26" ht="46.5" customHeight="1" thickBot="1" x14ac:dyDescent="0.4">
      <c r="A863" s="5" t="s">
        <v>152</v>
      </c>
      <c r="B863" s="5" t="s">
        <v>97</v>
      </c>
      <c r="C863" s="5" t="s">
        <v>43</v>
      </c>
      <c r="D863" s="2">
        <v>42092</v>
      </c>
      <c r="E863" s="2">
        <v>5.05</v>
      </c>
      <c r="F863" s="2">
        <v>11.6</v>
      </c>
      <c r="G863" s="2">
        <v>10.74</v>
      </c>
      <c r="H863" s="2">
        <v>1.01</v>
      </c>
      <c r="I863" s="2">
        <v>0.89</v>
      </c>
      <c r="J863" s="2">
        <v>-0.05</v>
      </c>
      <c r="K863" s="2">
        <v>22.3</v>
      </c>
      <c r="L863" s="2">
        <v>21.11</v>
      </c>
      <c r="M863" s="2">
        <v>200.76</v>
      </c>
      <c r="N863" s="2">
        <v>66.75</v>
      </c>
      <c r="O863" s="2">
        <v>42.37</v>
      </c>
      <c r="P863" s="2">
        <v>200.76</v>
      </c>
      <c r="Q863" s="2">
        <v>66.75</v>
      </c>
      <c r="R863" s="2">
        <v>42.37</v>
      </c>
      <c r="S863" s="4">
        <f>VLOOKUP([1]Initial_Data8!C863,[1]Ratings_Numbers!$A$1:$B$21,2,FALSE)</f>
        <v>14</v>
      </c>
      <c r="T863" s="4">
        <f t="shared" si="12"/>
        <v>0</v>
      </c>
      <c r="U863" s="7">
        <v>157.23689999999999</v>
      </c>
      <c r="V863" s="3" t="s">
        <v>134</v>
      </c>
      <c r="W863" s="4"/>
      <c r="X863" s="4"/>
      <c r="Y863" s="4"/>
      <c r="Z863" s="4"/>
    </row>
    <row r="864" spans="1:26" ht="14.25" customHeight="1" thickBot="1" x14ac:dyDescent="0.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4"/>
      <c r="T864" s="4"/>
      <c r="U864" s="4"/>
      <c r="V864" s="4"/>
      <c r="W864" s="4"/>
      <c r="X864" s="4"/>
      <c r="Y864" s="4"/>
      <c r="Z864" s="4"/>
    </row>
    <row r="865" spans="1:26" ht="37.5" customHeight="1" thickBot="1" x14ac:dyDescent="0.4">
      <c r="A865" s="5" t="s">
        <v>153</v>
      </c>
      <c r="B865" s="5" t="s">
        <v>120</v>
      </c>
      <c r="C865" s="5" t="s">
        <v>36</v>
      </c>
      <c r="D865" s="2">
        <v>37256</v>
      </c>
      <c r="E865" s="2">
        <v>2.0499999999999998</v>
      </c>
      <c r="F865" s="2">
        <v>3.07</v>
      </c>
      <c r="G865" s="2">
        <v>2.96</v>
      </c>
      <c r="H865" s="2">
        <v>7.2</v>
      </c>
      <c r="I865" s="2">
        <v>5.12</v>
      </c>
      <c r="J865" s="2">
        <v>4.28</v>
      </c>
      <c r="K865" s="2">
        <v>25</v>
      </c>
      <c r="L865" s="2">
        <v>41.6</v>
      </c>
      <c r="M865" s="2">
        <v>71.36</v>
      </c>
      <c r="N865" s="2">
        <v>41.54</v>
      </c>
      <c r="O865" s="2">
        <v>29.83</v>
      </c>
      <c r="P865" s="2">
        <v>71.77</v>
      </c>
      <c r="Q865" s="2">
        <v>41.78</v>
      </c>
      <c r="R865" s="2">
        <v>30</v>
      </c>
      <c r="S865" s="4">
        <f>VLOOKUP([1]Initial_Data8!C865,[1]Ratings_Numbers!$A$1:$B$21,2,FALSE)</f>
        <v>10</v>
      </c>
      <c r="T865" s="6">
        <v>0</v>
      </c>
      <c r="U865" s="7">
        <v>2829.9002</v>
      </c>
      <c r="V865" s="3" t="s">
        <v>127</v>
      </c>
      <c r="W865" s="4"/>
      <c r="X865" s="4"/>
      <c r="Y865" s="4"/>
      <c r="Z865" s="4"/>
    </row>
    <row r="866" spans="1:26" ht="37.5" customHeight="1" thickBot="1" x14ac:dyDescent="0.4">
      <c r="A866" s="5" t="s">
        <v>153</v>
      </c>
      <c r="B866" s="5" t="s">
        <v>121</v>
      </c>
      <c r="C866" s="5" t="s">
        <v>36</v>
      </c>
      <c r="D866" s="2">
        <v>37346</v>
      </c>
      <c r="E866" s="2">
        <v>2.0099999999999998</v>
      </c>
      <c r="F866" s="2">
        <v>2.97</v>
      </c>
      <c r="G866" s="2">
        <v>2.86</v>
      </c>
      <c r="H866" s="2">
        <v>5.78</v>
      </c>
      <c r="I866" s="2">
        <v>4.42</v>
      </c>
      <c r="J866" s="2">
        <v>4.04</v>
      </c>
      <c r="K866" s="2">
        <v>23</v>
      </c>
      <c r="L866" s="2">
        <v>40.71</v>
      </c>
      <c r="M866" s="2">
        <v>73.8</v>
      </c>
      <c r="N866" s="2">
        <v>42.4</v>
      </c>
      <c r="O866" s="2">
        <v>30.19</v>
      </c>
      <c r="P866" s="2">
        <v>74.040000000000006</v>
      </c>
      <c r="Q866" s="2">
        <v>42.54</v>
      </c>
      <c r="R866" s="2">
        <v>30.29</v>
      </c>
      <c r="S866" s="4">
        <f>VLOOKUP([1]Initial_Data8!C866,[1]Ratings_Numbers!$A$1:$B$21,2,FALSE)</f>
        <v>10</v>
      </c>
      <c r="T866" s="4">
        <f t="shared" ref="T866:T900" si="13">S866-S865</f>
        <v>0</v>
      </c>
      <c r="U866" s="7">
        <v>3170.5273000000002</v>
      </c>
      <c r="V866" s="3" t="s">
        <v>127</v>
      </c>
      <c r="W866" s="4"/>
      <c r="X866" s="4"/>
      <c r="Y866" s="4"/>
      <c r="Z866" s="4"/>
    </row>
    <row r="867" spans="1:26" ht="37.5" customHeight="1" thickBot="1" x14ac:dyDescent="0.4">
      <c r="A867" s="5" t="s">
        <v>153</v>
      </c>
      <c r="B867" s="5" t="s">
        <v>62</v>
      </c>
      <c r="C867" s="5" t="s">
        <v>36</v>
      </c>
      <c r="D867" s="2">
        <v>37437</v>
      </c>
      <c r="E867" s="2">
        <v>1.98</v>
      </c>
      <c r="F867" s="2">
        <v>2.85</v>
      </c>
      <c r="G867" s="2">
        <v>2.76</v>
      </c>
      <c r="H867" s="2">
        <v>6.67</v>
      </c>
      <c r="I867" s="2">
        <v>5.36</v>
      </c>
      <c r="J867" s="2">
        <v>5.04</v>
      </c>
      <c r="K867" s="2">
        <v>24</v>
      </c>
      <c r="L867" s="2">
        <v>41.64</v>
      </c>
      <c r="M867" s="2">
        <v>69.47</v>
      </c>
      <c r="N867" s="2">
        <v>40.92</v>
      </c>
      <c r="O867" s="2">
        <v>29.06</v>
      </c>
      <c r="P867" s="2">
        <v>69.760000000000005</v>
      </c>
      <c r="Q867" s="2">
        <v>41.09</v>
      </c>
      <c r="R867" s="2">
        <v>29.18</v>
      </c>
      <c r="S867" s="4">
        <f>VLOOKUP([1]Initial_Data8!C867,[1]Ratings_Numbers!$A$1:$B$21,2,FALSE)</f>
        <v>10</v>
      </c>
      <c r="T867" s="4">
        <f t="shared" si="13"/>
        <v>0</v>
      </c>
      <c r="U867" s="7">
        <v>3768.5158999999999</v>
      </c>
      <c r="V867" s="3" t="s">
        <v>127</v>
      </c>
      <c r="W867" s="4"/>
      <c r="X867" s="4"/>
      <c r="Y867" s="4"/>
      <c r="Z867" s="4"/>
    </row>
    <row r="868" spans="1:26" ht="37.5" customHeight="1" thickBot="1" x14ac:dyDescent="0.4">
      <c r="A868" s="5" t="s">
        <v>153</v>
      </c>
      <c r="B868" s="5" t="s">
        <v>63</v>
      </c>
      <c r="C868" s="5" t="s">
        <v>35</v>
      </c>
      <c r="D868" s="2">
        <v>37529</v>
      </c>
      <c r="E868" s="2">
        <v>1.71</v>
      </c>
      <c r="F868" s="2">
        <v>2.74</v>
      </c>
      <c r="G868" s="2">
        <v>2.4300000000000002</v>
      </c>
      <c r="H868" s="2">
        <v>6.58</v>
      </c>
      <c r="I868" s="2">
        <v>4.7699999999999996</v>
      </c>
      <c r="J868" s="2">
        <v>5.04</v>
      </c>
      <c r="K868" s="2">
        <v>24</v>
      </c>
      <c r="L868" s="2">
        <v>26.24</v>
      </c>
      <c r="M868" s="2">
        <v>138.07</v>
      </c>
      <c r="N868" s="2">
        <v>57.86</v>
      </c>
      <c r="O868" s="2">
        <v>36.56</v>
      </c>
      <c r="P868" s="2">
        <v>138.65</v>
      </c>
      <c r="Q868" s="2">
        <v>58.1</v>
      </c>
      <c r="R868" s="2">
        <v>36.71</v>
      </c>
      <c r="S868" s="4">
        <f>VLOOKUP([1]Initial_Data8!C868,[1]Ratings_Numbers!$A$1:$B$21,2,FALSE)</f>
        <v>9</v>
      </c>
      <c r="T868" s="4">
        <f t="shared" si="13"/>
        <v>-1</v>
      </c>
      <c r="U868" s="7">
        <v>2603.7883000000002</v>
      </c>
      <c r="V868" s="3" t="s">
        <v>127</v>
      </c>
      <c r="W868" s="4"/>
      <c r="X868" s="4"/>
      <c r="Y868" s="4"/>
      <c r="Z868" s="4"/>
    </row>
    <row r="869" spans="1:26" ht="37.5" customHeight="1" thickBot="1" x14ac:dyDescent="0.4">
      <c r="A869" s="5" t="s">
        <v>153</v>
      </c>
      <c r="B869" s="5" t="s">
        <v>64</v>
      </c>
      <c r="C869" s="5" t="s">
        <v>35</v>
      </c>
      <c r="D869" s="2">
        <v>37621</v>
      </c>
      <c r="E869" s="2">
        <v>1.8</v>
      </c>
      <c r="F869" s="2">
        <v>2.69</v>
      </c>
      <c r="G869" s="2">
        <v>2.42</v>
      </c>
      <c r="H869" s="2">
        <v>6.64</v>
      </c>
      <c r="I869" s="2">
        <v>4.88</v>
      </c>
      <c r="J869" s="2">
        <v>4.96</v>
      </c>
      <c r="K869" s="2">
        <v>25</v>
      </c>
      <c r="L869" s="2">
        <v>26.29</v>
      </c>
      <c r="M869" s="2">
        <v>133.33000000000001</v>
      </c>
      <c r="N869" s="2">
        <v>56.8</v>
      </c>
      <c r="O869" s="2">
        <v>35.869999999999997</v>
      </c>
      <c r="P869" s="2">
        <v>134.75</v>
      </c>
      <c r="Q869" s="2">
        <v>57.4</v>
      </c>
      <c r="R869" s="2">
        <v>36.25</v>
      </c>
      <c r="S869" s="4">
        <f>VLOOKUP([1]Initial_Data8!C869,[1]Ratings_Numbers!$A$1:$B$21,2,FALSE)</f>
        <v>9</v>
      </c>
      <c r="T869" s="4">
        <f t="shared" si="13"/>
        <v>0</v>
      </c>
      <c r="U869" s="7">
        <v>3468.7887000000001</v>
      </c>
      <c r="V869" s="3" t="s">
        <v>127</v>
      </c>
      <c r="W869" s="4"/>
      <c r="X869" s="4"/>
      <c r="Y869" s="4"/>
      <c r="Z869" s="4"/>
    </row>
    <row r="870" spans="1:26" ht="37.5" customHeight="1" thickBot="1" x14ac:dyDescent="0.4">
      <c r="A870" s="5" t="s">
        <v>153</v>
      </c>
      <c r="B870" s="5" t="s">
        <v>65</v>
      </c>
      <c r="C870" s="5" t="s">
        <v>35</v>
      </c>
      <c r="D870" s="2">
        <v>37711</v>
      </c>
      <c r="E870" s="2">
        <v>1.74</v>
      </c>
      <c r="F870" s="2">
        <v>2.62</v>
      </c>
      <c r="G870" s="2">
        <v>2.33</v>
      </c>
      <c r="H870" s="2">
        <v>5.63</v>
      </c>
      <c r="I870" s="2">
        <v>4.5</v>
      </c>
      <c r="J870" s="2">
        <v>3.96</v>
      </c>
      <c r="K870" s="2">
        <v>24</v>
      </c>
      <c r="L870" s="2">
        <v>27.69</v>
      </c>
      <c r="M870" s="2">
        <v>122.71</v>
      </c>
      <c r="N870" s="2">
        <v>54.97</v>
      </c>
      <c r="O870" s="2">
        <v>34.72</v>
      </c>
      <c r="P870" s="2">
        <v>123.22</v>
      </c>
      <c r="Q870" s="2">
        <v>55.2</v>
      </c>
      <c r="R870" s="2">
        <v>34.86</v>
      </c>
      <c r="S870" s="4">
        <f>VLOOKUP([1]Initial_Data8!C870,[1]Ratings_Numbers!$A$1:$B$21,2,FALSE)</f>
        <v>9</v>
      </c>
      <c r="T870" s="4">
        <f t="shared" si="13"/>
        <v>0</v>
      </c>
      <c r="U870" s="7">
        <v>3233.2217000000001</v>
      </c>
      <c r="V870" s="3" t="s">
        <v>127</v>
      </c>
      <c r="W870" s="4"/>
      <c r="X870" s="4"/>
      <c r="Y870" s="4"/>
      <c r="Z870" s="4"/>
    </row>
    <row r="871" spans="1:26" ht="37.5" customHeight="1" thickBot="1" x14ac:dyDescent="0.4">
      <c r="A871" s="5" t="s">
        <v>153</v>
      </c>
      <c r="B871" s="5" t="s">
        <v>66</v>
      </c>
      <c r="C871" s="5" t="s">
        <v>35</v>
      </c>
      <c r="D871" s="2">
        <v>37802</v>
      </c>
      <c r="E871" s="2">
        <v>1.68</v>
      </c>
      <c r="F871" s="2">
        <v>2.63</v>
      </c>
      <c r="G871" s="2">
        <v>2.27</v>
      </c>
      <c r="H871" s="2">
        <v>6.67</v>
      </c>
      <c r="I871" s="2">
        <v>5.67</v>
      </c>
      <c r="J871" s="2">
        <v>4.96</v>
      </c>
      <c r="K871" s="2">
        <v>24</v>
      </c>
      <c r="L871" s="2">
        <v>28.6</v>
      </c>
      <c r="M871" s="2">
        <v>116.91</v>
      </c>
      <c r="N871" s="2">
        <v>53.75</v>
      </c>
      <c r="O871" s="2">
        <v>34.130000000000003</v>
      </c>
      <c r="P871" s="2">
        <v>117.49</v>
      </c>
      <c r="Q871" s="2">
        <v>54.02</v>
      </c>
      <c r="R871" s="2">
        <v>34.299999999999997</v>
      </c>
      <c r="S871" s="4">
        <f>VLOOKUP([1]Initial_Data8!C871,[1]Ratings_Numbers!$A$1:$B$21,2,FALSE)</f>
        <v>9</v>
      </c>
      <c r="T871" s="4">
        <f t="shared" si="13"/>
        <v>0</v>
      </c>
      <c r="U871" s="7">
        <v>3101.5911999999998</v>
      </c>
      <c r="V871" s="3" t="s">
        <v>127</v>
      </c>
      <c r="W871" s="4"/>
      <c r="X871" s="4"/>
      <c r="Y871" s="4"/>
      <c r="Z871" s="4"/>
    </row>
    <row r="872" spans="1:26" ht="37.5" customHeight="1" thickBot="1" x14ac:dyDescent="0.4">
      <c r="A872" s="5" t="s">
        <v>153</v>
      </c>
      <c r="B872" s="5" t="s">
        <v>67</v>
      </c>
      <c r="C872" s="5" t="s">
        <v>35</v>
      </c>
      <c r="D872" s="2">
        <v>37894</v>
      </c>
      <c r="E872" s="2">
        <v>1.58</v>
      </c>
      <c r="F872" s="2">
        <v>2.5499999999999998</v>
      </c>
      <c r="G872" s="2">
        <v>2.14</v>
      </c>
      <c r="H872" s="2">
        <v>7.09</v>
      </c>
      <c r="I872" s="2">
        <v>5.78</v>
      </c>
      <c r="J872" s="2">
        <v>5.3</v>
      </c>
      <c r="K872" s="2">
        <v>23</v>
      </c>
      <c r="L872" s="2">
        <v>28.87</v>
      </c>
      <c r="M872" s="2">
        <v>113.51</v>
      </c>
      <c r="N872" s="2">
        <v>53.07</v>
      </c>
      <c r="O872" s="2">
        <v>33.020000000000003</v>
      </c>
      <c r="P872" s="2">
        <v>113.9</v>
      </c>
      <c r="Q872" s="2">
        <v>53.25</v>
      </c>
      <c r="R872" s="2">
        <v>33.14</v>
      </c>
      <c r="S872" s="4">
        <f>VLOOKUP([1]Initial_Data8!C872,[1]Ratings_Numbers!$A$1:$B$21,2,FALSE)</f>
        <v>9</v>
      </c>
      <c r="T872" s="4">
        <f t="shared" si="13"/>
        <v>0</v>
      </c>
      <c r="U872" s="7">
        <v>3182.5403000000001</v>
      </c>
      <c r="V872" s="3" t="s">
        <v>127</v>
      </c>
      <c r="W872" s="4"/>
      <c r="X872" s="4"/>
      <c r="Y872" s="4"/>
      <c r="Z872" s="4"/>
    </row>
    <row r="873" spans="1:26" ht="37.5" customHeight="1" thickBot="1" x14ac:dyDescent="0.4">
      <c r="A873" s="5" t="s">
        <v>153</v>
      </c>
      <c r="B873" s="5" t="s">
        <v>68</v>
      </c>
      <c r="C873" s="5" t="s">
        <v>35</v>
      </c>
      <c r="D873" s="2">
        <v>37986</v>
      </c>
      <c r="E873" s="2">
        <v>1.91</v>
      </c>
      <c r="F873" s="2">
        <v>2.87</v>
      </c>
      <c r="G873" s="2">
        <v>2.57</v>
      </c>
      <c r="H873" s="2">
        <v>6.88</v>
      </c>
      <c r="I873" s="2">
        <v>5.56</v>
      </c>
      <c r="J873" s="2">
        <v>5.24</v>
      </c>
      <c r="K873" s="2">
        <v>25</v>
      </c>
      <c r="L873" s="2">
        <v>28.63</v>
      </c>
      <c r="M873" s="2">
        <v>124.98</v>
      </c>
      <c r="N873" s="2">
        <v>55.44</v>
      </c>
      <c r="O873" s="2">
        <v>36.049999999999997</v>
      </c>
      <c r="P873" s="2">
        <v>125.44</v>
      </c>
      <c r="Q873" s="2">
        <v>55.64</v>
      </c>
      <c r="R873" s="2">
        <v>36.18</v>
      </c>
      <c r="S873" s="4">
        <f>VLOOKUP([1]Initial_Data8!C873,[1]Ratings_Numbers!$A$1:$B$21,2,FALSE)</f>
        <v>9</v>
      </c>
      <c r="T873" s="4">
        <f t="shared" si="13"/>
        <v>0</v>
      </c>
      <c r="U873" s="7">
        <v>3736.4304000000002</v>
      </c>
      <c r="V873" s="3" t="s">
        <v>127</v>
      </c>
      <c r="W873" s="4"/>
      <c r="X873" s="4"/>
      <c r="Y873" s="4"/>
      <c r="Z873" s="4"/>
    </row>
    <row r="874" spans="1:26" ht="37.5" customHeight="1" thickBot="1" x14ac:dyDescent="0.4">
      <c r="A874" s="5" t="s">
        <v>153</v>
      </c>
      <c r="B874" s="5" t="s">
        <v>69</v>
      </c>
      <c r="C874" s="5" t="s">
        <v>35</v>
      </c>
      <c r="D874" s="2">
        <v>38077</v>
      </c>
      <c r="E874" s="2">
        <v>1.91</v>
      </c>
      <c r="F874" s="2">
        <v>2.86</v>
      </c>
      <c r="G874" s="2">
        <v>2.59</v>
      </c>
      <c r="H874" s="2">
        <v>5.68</v>
      </c>
      <c r="I874" s="2">
        <v>4.92</v>
      </c>
      <c r="J874" s="2">
        <v>3.88</v>
      </c>
      <c r="K874" s="2">
        <v>25</v>
      </c>
      <c r="L874" s="2">
        <v>26.62</v>
      </c>
      <c r="M874" s="2">
        <v>135.77000000000001</v>
      </c>
      <c r="N874" s="2">
        <v>57.49</v>
      </c>
      <c r="O874" s="2">
        <v>36.44</v>
      </c>
      <c r="P874" s="2">
        <v>136.18</v>
      </c>
      <c r="Q874" s="2">
        <v>57.66</v>
      </c>
      <c r="R874" s="2">
        <v>36.549999999999997</v>
      </c>
      <c r="S874" s="4">
        <f>VLOOKUP([1]Initial_Data8!C874,[1]Ratings_Numbers!$A$1:$B$21,2,FALSE)</f>
        <v>9</v>
      </c>
      <c r="T874" s="4">
        <f t="shared" si="13"/>
        <v>0</v>
      </c>
      <c r="U874" s="7">
        <v>3406.1190000000001</v>
      </c>
      <c r="V874" s="3" t="s">
        <v>127</v>
      </c>
      <c r="W874" s="4"/>
      <c r="X874" s="4"/>
      <c r="Y874" s="4"/>
      <c r="Z874" s="4"/>
    </row>
    <row r="875" spans="1:26" ht="37.5" customHeight="1" thickBot="1" x14ac:dyDescent="0.4">
      <c r="A875" s="5" t="s">
        <v>153</v>
      </c>
      <c r="B875" s="5" t="s">
        <v>70</v>
      </c>
      <c r="C875" s="5" t="s">
        <v>35</v>
      </c>
      <c r="D875" s="2">
        <v>38168</v>
      </c>
      <c r="E875" s="2">
        <v>1.91</v>
      </c>
      <c r="F875" s="2">
        <v>2.84</v>
      </c>
      <c r="G875" s="2">
        <v>2.59</v>
      </c>
      <c r="H875" s="2">
        <v>6.48</v>
      </c>
      <c r="I875" s="2">
        <v>5.76</v>
      </c>
      <c r="J875" s="2">
        <v>4.88</v>
      </c>
      <c r="K875" s="2">
        <v>25</v>
      </c>
      <c r="L875" s="2">
        <v>26.18</v>
      </c>
      <c r="M875" s="2">
        <v>139.46</v>
      </c>
      <c r="N875" s="2">
        <v>58.14</v>
      </c>
      <c r="O875" s="2">
        <v>36.86</v>
      </c>
      <c r="P875" s="2">
        <v>139.87</v>
      </c>
      <c r="Q875" s="2">
        <v>58.31</v>
      </c>
      <c r="R875" s="2">
        <v>36.97</v>
      </c>
      <c r="S875" s="4">
        <f>VLOOKUP([1]Initial_Data8!C875,[1]Ratings_Numbers!$A$1:$B$21,2,FALSE)</f>
        <v>9</v>
      </c>
      <c r="T875" s="4">
        <f t="shared" si="13"/>
        <v>0</v>
      </c>
      <c r="U875" s="7">
        <v>3749.1305000000002</v>
      </c>
      <c r="V875" s="3" t="s">
        <v>127</v>
      </c>
      <c r="W875" s="4"/>
      <c r="X875" s="4"/>
      <c r="Y875" s="4"/>
      <c r="Z875" s="4"/>
    </row>
    <row r="876" spans="1:26" ht="37.5" customHeight="1" thickBot="1" x14ac:dyDescent="0.4">
      <c r="A876" s="5" t="s">
        <v>153</v>
      </c>
      <c r="B876" s="5" t="s">
        <v>71</v>
      </c>
      <c r="C876" s="5" t="s">
        <v>35</v>
      </c>
      <c r="D876" s="2">
        <v>38260</v>
      </c>
      <c r="E876" s="2">
        <v>1.96</v>
      </c>
      <c r="F876" s="2">
        <v>3</v>
      </c>
      <c r="G876" s="2">
        <v>2.6</v>
      </c>
      <c r="H876" s="2">
        <v>5.32</v>
      </c>
      <c r="I876" s="2">
        <v>4.5</v>
      </c>
      <c r="J876" s="2">
        <v>4.41</v>
      </c>
      <c r="K876" s="2">
        <v>22</v>
      </c>
      <c r="L876" s="2">
        <v>26.09</v>
      </c>
      <c r="M876" s="2">
        <v>137.03</v>
      </c>
      <c r="N876" s="2">
        <v>57.69</v>
      </c>
      <c r="O876" s="2">
        <v>36.090000000000003</v>
      </c>
      <c r="P876" s="2">
        <v>137.54</v>
      </c>
      <c r="Q876" s="2">
        <v>57.9</v>
      </c>
      <c r="R876" s="2">
        <v>36.22</v>
      </c>
      <c r="S876" s="4">
        <f>VLOOKUP([1]Initial_Data8!C876,[1]Ratings_Numbers!$A$1:$B$21,2,FALSE)</f>
        <v>9</v>
      </c>
      <c r="T876" s="4">
        <f t="shared" si="13"/>
        <v>0</v>
      </c>
      <c r="U876" s="7">
        <v>3446.2314000000001</v>
      </c>
      <c r="V876" s="3" t="s">
        <v>127</v>
      </c>
      <c r="W876" s="4"/>
      <c r="X876" s="4"/>
      <c r="Y876" s="4"/>
      <c r="Z876" s="4"/>
    </row>
    <row r="877" spans="1:26" ht="37.5" customHeight="1" thickBot="1" x14ac:dyDescent="0.4">
      <c r="A877" s="5" t="s">
        <v>153</v>
      </c>
      <c r="B877" s="5" t="s">
        <v>72</v>
      </c>
      <c r="C877" s="5" t="s">
        <v>35</v>
      </c>
      <c r="D877" s="2">
        <v>38352</v>
      </c>
      <c r="E877" s="2">
        <v>2.0499999999999998</v>
      </c>
      <c r="F877" s="2">
        <v>3.3</v>
      </c>
      <c r="G877" s="2">
        <v>2.75</v>
      </c>
      <c r="H877" s="2">
        <v>9.5399999999999991</v>
      </c>
      <c r="I877" s="2">
        <v>7.77</v>
      </c>
      <c r="J877" s="2">
        <v>6.92</v>
      </c>
      <c r="K877" s="2">
        <v>13</v>
      </c>
      <c r="L877" s="2">
        <v>28.95</v>
      </c>
      <c r="M877" s="2">
        <v>79.58</v>
      </c>
      <c r="N877" s="2">
        <v>35.729999999999997</v>
      </c>
      <c r="O877" s="2">
        <v>23.23</v>
      </c>
      <c r="P877" s="2">
        <v>122.71</v>
      </c>
      <c r="Q877" s="2">
        <v>55.1</v>
      </c>
      <c r="R877" s="2">
        <v>35.82</v>
      </c>
      <c r="S877" s="4">
        <f>VLOOKUP([1]Initial_Data8!C877,[1]Ratings_Numbers!$A$1:$B$21,2,FALSE)</f>
        <v>9</v>
      </c>
      <c r="T877" s="4">
        <f t="shared" si="13"/>
        <v>0</v>
      </c>
      <c r="U877" s="7">
        <v>3760.922</v>
      </c>
      <c r="V877" s="3" t="s">
        <v>127</v>
      </c>
      <c r="W877" s="4"/>
      <c r="X877" s="4"/>
      <c r="Y877" s="4"/>
      <c r="Z877" s="4"/>
    </row>
    <row r="878" spans="1:26" ht="37.5" customHeight="1" thickBot="1" x14ac:dyDescent="0.4">
      <c r="A878" s="5" t="s">
        <v>153</v>
      </c>
      <c r="B878" s="5" t="s">
        <v>73</v>
      </c>
      <c r="C878" s="5" t="s">
        <v>35</v>
      </c>
      <c r="D878" s="2">
        <v>38442</v>
      </c>
      <c r="E878" s="2">
        <v>2.2200000000000002</v>
      </c>
      <c r="F878" s="2">
        <v>3.19</v>
      </c>
      <c r="G878" s="2">
        <v>3.04</v>
      </c>
      <c r="H878" s="2">
        <v>5.05</v>
      </c>
      <c r="I878" s="2">
        <v>3</v>
      </c>
      <c r="J878" s="2">
        <v>2.9</v>
      </c>
      <c r="K878" s="2">
        <v>20</v>
      </c>
      <c r="L878" s="2">
        <v>29.81</v>
      </c>
      <c r="M878" s="2">
        <v>84.53</v>
      </c>
      <c r="N878" s="2">
        <v>39.5</v>
      </c>
      <c r="O878" s="2">
        <v>25.42</v>
      </c>
      <c r="P878" s="2">
        <v>114.01</v>
      </c>
      <c r="Q878" s="2">
        <v>53.27</v>
      </c>
      <c r="R878" s="2">
        <v>34.29</v>
      </c>
      <c r="S878" s="4">
        <f>VLOOKUP([1]Initial_Data8!C878,[1]Ratings_Numbers!$A$1:$B$21,2,FALSE)</f>
        <v>9</v>
      </c>
      <c r="T878" s="4">
        <f t="shared" si="13"/>
        <v>0</v>
      </c>
      <c r="U878" s="7">
        <v>3480.5929999999998</v>
      </c>
      <c r="V878" s="3" t="s">
        <v>127</v>
      </c>
      <c r="W878" s="4"/>
      <c r="X878" s="4"/>
      <c r="Y878" s="4"/>
      <c r="Z878" s="4"/>
    </row>
    <row r="879" spans="1:26" ht="37.5" customHeight="1" thickBot="1" x14ac:dyDescent="0.4">
      <c r="A879" s="5" t="s">
        <v>153</v>
      </c>
      <c r="B879" s="5" t="s">
        <v>122</v>
      </c>
      <c r="C879" s="5" t="s">
        <v>35</v>
      </c>
      <c r="D879" s="2">
        <v>38533</v>
      </c>
      <c r="E879" s="2">
        <v>2.11</v>
      </c>
      <c r="F879" s="2">
        <v>3.64</v>
      </c>
      <c r="G879" s="2">
        <v>3.42</v>
      </c>
      <c r="H879" s="2">
        <v>9.3000000000000007</v>
      </c>
      <c r="I879" s="2">
        <v>8.15</v>
      </c>
      <c r="J879" s="2">
        <v>4</v>
      </c>
      <c r="K879" s="2">
        <v>20</v>
      </c>
      <c r="L879" s="2">
        <v>28.58</v>
      </c>
      <c r="M879" s="2">
        <v>90.53</v>
      </c>
      <c r="N879" s="2">
        <v>40.840000000000003</v>
      </c>
      <c r="O879" s="2">
        <v>26.12</v>
      </c>
      <c r="P879" s="2">
        <v>121.71</v>
      </c>
      <c r="Q879" s="2">
        <v>54.9</v>
      </c>
      <c r="R879" s="2">
        <v>35.11</v>
      </c>
      <c r="S879" s="4">
        <f>VLOOKUP([1]Initial_Data8!C879,[1]Ratings_Numbers!$A$1:$B$21,2,FALSE)</f>
        <v>9</v>
      </c>
      <c r="T879" s="4">
        <f t="shared" si="13"/>
        <v>0</v>
      </c>
      <c r="U879" s="7">
        <v>3228.2121000000002</v>
      </c>
      <c r="V879" s="3" t="s">
        <v>127</v>
      </c>
      <c r="W879" s="4"/>
      <c r="X879" s="4"/>
      <c r="Y879" s="4"/>
      <c r="Z879" s="4"/>
    </row>
    <row r="880" spans="1:26" ht="37.5" customHeight="1" thickBot="1" x14ac:dyDescent="0.4">
      <c r="A880" s="5" t="s">
        <v>153</v>
      </c>
      <c r="B880" s="5" t="s">
        <v>123</v>
      </c>
      <c r="C880" s="5" t="s">
        <v>35</v>
      </c>
      <c r="D880" s="2">
        <v>38625</v>
      </c>
      <c r="E880" s="2">
        <v>2.63</v>
      </c>
      <c r="F880" s="2">
        <v>4.16</v>
      </c>
      <c r="G880" s="2">
        <v>3.81</v>
      </c>
      <c r="H880" s="2">
        <v>2.35</v>
      </c>
      <c r="I880" s="2">
        <v>0.55000000000000004</v>
      </c>
      <c r="J880" s="2">
        <v>4.4000000000000004</v>
      </c>
      <c r="K880" s="2">
        <v>20</v>
      </c>
      <c r="L880" s="2">
        <v>25.64</v>
      </c>
      <c r="M880" s="2">
        <v>112.71</v>
      </c>
      <c r="N880" s="2">
        <v>45.75</v>
      </c>
      <c r="O880" s="2">
        <v>29.19</v>
      </c>
      <c r="P880" s="2">
        <v>146.38</v>
      </c>
      <c r="Q880" s="2">
        <v>59.41</v>
      </c>
      <c r="R880" s="2">
        <v>37.9</v>
      </c>
      <c r="S880" s="4">
        <f>VLOOKUP([1]Initial_Data8!C880,[1]Ratings_Numbers!$A$1:$B$21,2,FALSE)</f>
        <v>9</v>
      </c>
      <c r="T880" s="4">
        <f t="shared" si="13"/>
        <v>0</v>
      </c>
      <c r="U880" s="7">
        <v>2513.5900999999999</v>
      </c>
      <c r="V880" s="3" t="s">
        <v>127</v>
      </c>
      <c r="W880" s="4"/>
      <c r="X880" s="4"/>
      <c r="Y880" s="4"/>
      <c r="Z880" s="4"/>
    </row>
    <row r="881" spans="1:26" ht="37.5" customHeight="1" thickBot="1" x14ac:dyDescent="0.4">
      <c r="A881" s="5" t="s">
        <v>153</v>
      </c>
      <c r="B881" s="5" t="s">
        <v>124</v>
      </c>
      <c r="C881" s="5" t="s">
        <v>35</v>
      </c>
      <c r="D881" s="2">
        <v>38717</v>
      </c>
      <c r="E881" s="2">
        <v>1.52</v>
      </c>
      <c r="F881" s="2">
        <v>2.76</v>
      </c>
      <c r="G881" s="2">
        <v>2.2200000000000002</v>
      </c>
      <c r="H881" s="2">
        <v>5.82</v>
      </c>
      <c r="I881" s="2">
        <v>4.7300000000000004</v>
      </c>
      <c r="J881" s="2">
        <v>4.09</v>
      </c>
      <c r="K881" s="2">
        <v>22</v>
      </c>
      <c r="L881" s="2">
        <v>29.08</v>
      </c>
      <c r="M881" s="2">
        <v>104.83</v>
      </c>
      <c r="N881" s="2">
        <v>51.09</v>
      </c>
      <c r="O881" s="2">
        <v>30.82</v>
      </c>
      <c r="P881" s="2">
        <v>105.19</v>
      </c>
      <c r="Q881" s="2">
        <v>51.26</v>
      </c>
      <c r="R881" s="2">
        <v>30.92</v>
      </c>
      <c r="S881" s="4">
        <f>VLOOKUP([1]Initial_Data8!C881,[1]Ratings_Numbers!$A$1:$B$21,2,FALSE)</f>
        <v>9</v>
      </c>
      <c r="T881" s="4">
        <f t="shared" si="13"/>
        <v>0</v>
      </c>
      <c r="U881" s="7">
        <v>3131.9737</v>
      </c>
      <c r="V881" s="3" t="s">
        <v>127</v>
      </c>
      <c r="W881" s="4"/>
      <c r="X881" s="4"/>
      <c r="Y881" s="4"/>
      <c r="Z881" s="4"/>
    </row>
    <row r="882" spans="1:26" ht="37.5" customHeight="1" thickBot="1" x14ac:dyDescent="0.4">
      <c r="A882" s="5" t="s">
        <v>153</v>
      </c>
      <c r="B882" s="5" t="s">
        <v>125</v>
      </c>
      <c r="C882" s="5" t="s">
        <v>35</v>
      </c>
      <c r="D882" s="2">
        <v>38807</v>
      </c>
      <c r="E882" s="2">
        <v>1.43</v>
      </c>
      <c r="F882" s="2">
        <v>2.46</v>
      </c>
      <c r="G882" s="2">
        <v>1.99</v>
      </c>
      <c r="H882" s="2">
        <v>7.33</v>
      </c>
      <c r="I882" s="2">
        <v>6.05</v>
      </c>
      <c r="J882" s="2">
        <v>5.39</v>
      </c>
      <c r="K882" s="2">
        <v>18</v>
      </c>
      <c r="L882" s="2">
        <v>30.07</v>
      </c>
      <c r="M882" s="2">
        <v>101.76</v>
      </c>
      <c r="N882" s="2">
        <v>50.35</v>
      </c>
      <c r="O882" s="2">
        <v>30.93</v>
      </c>
      <c r="P882" s="2">
        <v>102.11</v>
      </c>
      <c r="Q882" s="2">
        <v>50.52</v>
      </c>
      <c r="R882" s="2">
        <v>31.03</v>
      </c>
      <c r="S882" s="4">
        <f>VLOOKUP([1]Initial_Data8!C882,[1]Ratings_Numbers!$A$1:$B$21,2,FALSE)</f>
        <v>9</v>
      </c>
      <c r="T882" s="4">
        <f t="shared" si="13"/>
        <v>0</v>
      </c>
      <c r="U882" s="7">
        <v>3461.7145999999998</v>
      </c>
      <c r="V882" s="3" t="s">
        <v>127</v>
      </c>
      <c r="W882" s="4"/>
      <c r="X882" s="4"/>
      <c r="Y882" s="4"/>
      <c r="Z882" s="4"/>
    </row>
    <row r="883" spans="1:26" ht="37.5" customHeight="1" thickBot="1" x14ac:dyDescent="0.4">
      <c r="A883" s="5" t="s">
        <v>153</v>
      </c>
      <c r="B883" s="5" t="s">
        <v>74</v>
      </c>
      <c r="C883" s="5" t="s">
        <v>35</v>
      </c>
      <c r="D883" s="2">
        <v>38898</v>
      </c>
      <c r="E883" s="2">
        <v>1.54</v>
      </c>
      <c r="F883" s="2">
        <v>2.1800000000000002</v>
      </c>
      <c r="G883" s="2">
        <v>1.81</v>
      </c>
      <c r="H883" s="2">
        <v>9</v>
      </c>
      <c r="I883" s="2">
        <v>8.2799999999999994</v>
      </c>
      <c r="J883" s="2">
        <v>6.94</v>
      </c>
      <c r="K883" s="2">
        <v>18</v>
      </c>
      <c r="L883" s="2">
        <v>29.75</v>
      </c>
      <c r="M883" s="2">
        <v>91.24</v>
      </c>
      <c r="N883" s="2">
        <v>44.88</v>
      </c>
      <c r="O883" s="2">
        <v>27.44</v>
      </c>
      <c r="P883" s="2">
        <v>103.31</v>
      </c>
      <c r="Q883" s="2">
        <v>50.81</v>
      </c>
      <c r="R883" s="2">
        <v>31.07</v>
      </c>
      <c r="S883" s="4">
        <f>VLOOKUP([1]Initial_Data8!C883,[1]Ratings_Numbers!$A$1:$B$21,2,FALSE)</f>
        <v>9</v>
      </c>
      <c r="T883" s="4">
        <f t="shared" si="13"/>
        <v>0</v>
      </c>
      <c r="U883" s="7">
        <v>3413.1725000000001</v>
      </c>
      <c r="V883" s="3" t="s">
        <v>127</v>
      </c>
      <c r="W883" s="4"/>
      <c r="X883" s="4"/>
      <c r="Y883" s="4"/>
      <c r="Z883" s="4"/>
    </row>
    <row r="884" spans="1:26" ht="37.5" customHeight="1" thickBot="1" x14ac:dyDescent="0.4">
      <c r="A884" s="5" t="s">
        <v>153</v>
      </c>
      <c r="B884" s="5" t="s">
        <v>75</v>
      </c>
      <c r="C884" s="5" t="s">
        <v>35</v>
      </c>
      <c r="D884" s="2">
        <v>38990</v>
      </c>
      <c r="E884" s="2">
        <v>1.33</v>
      </c>
      <c r="F884" s="2">
        <v>2.1</v>
      </c>
      <c r="G884" s="2">
        <v>1.8</v>
      </c>
      <c r="H884" s="2">
        <v>7.83</v>
      </c>
      <c r="I884" s="2">
        <v>7</v>
      </c>
      <c r="J884" s="2">
        <v>5.72</v>
      </c>
      <c r="K884" s="2">
        <v>18</v>
      </c>
      <c r="L884" s="2">
        <v>28.11</v>
      </c>
      <c r="M884" s="2">
        <v>97.97</v>
      </c>
      <c r="N884" s="2">
        <v>46.53</v>
      </c>
      <c r="O884" s="2">
        <v>27.85</v>
      </c>
      <c r="P884" s="2">
        <v>110.55</v>
      </c>
      <c r="Q884" s="2">
        <v>52.5</v>
      </c>
      <c r="R884" s="2">
        <v>31.43</v>
      </c>
      <c r="S884" s="4">
        <f>VLOOKUP([1]Initial_Data8!C884,[1]Ratings_Numbers!$A$1:$B$21,2,FALSE)</f>
        <v>9</v>
      </c>
      <c r="T884" s="4">
        <f t="shared" si="13"/>
        <v>0</v>
      </c>
      <c r="U884" s="7">
        <v>3783.1176</v>
      </c>
      <c r="V884" s="3" t="s">
        <v>127</v>
      </c>
      <c r="W884" s="4"/>
      <c r="X884" s="4"/>
      <c r="Y884" s="4"/>
      <c r="Z884" s="4"/>
    </row>
    <row r="885" spans="1:26" ht="37.5" customHeight="1" thickBot="1" x14ac:dyDescent="0.4">
      <c r="A885" s="5" t="s">
        <v>153</v>
      </c>
      <c r="B885" s="5" t="s">
        <v>76</v>
      </c>
      <c r="C885" s="5" t="s">
        <v>35</v>
      </c>
      <c r="D885" s="2">
        <v>39082</v>
      </c>
      <c r="E885" s="2">
        <v>1.21</v>
      </c>
      <c r="F885" s="2">
        <v>2.04</v>
      </c>
      <c r="G885" s="2">
        <v>1.62</v>
      </c>
      <c r="H885" s="2">
        <v>7.11</v>
      </c>
      <c r="I885" s="2">
        <v>5.05</v>
      </c>
      <c r="J885" s="2">
        <v>5.26</v>
      </c>
      <c r="K885" s="2">
        <v>19</v>
      </c>
      <c r="L885" s="2">
        <v>30.93</v>
      </c>
      <c r="M885" s="2">
        <v>89.44</v>
      </c>
      <c r="N885" s="2">
        <v>44.54</v>
      </c>
      <c r="O885" s="2">
        <v>27.96</v>
      </c>
      <c r="P885" s="2">
        <v>100.81</v>
      </c>
      <c r="Q885" s="2">
        <v>50.2</v>
      </c>
      <c r="R885" s="2">
        <v>31.51</v>
      </c>
      <c r="S885" s="4">
        <f>VLOOKUP([1]Initial_Data8!C885,[1]Ratings_Numbers!$A$1:$B$21,2,FALSE)</f>
        <v>9</v>
      </c>
      <c r="T885" s="4">
        <f t="shared" si="13"/>
        <v>0</v>
      </c>
      <c r="U885" s="7">
        <v>4735.2209999999995</v>
      </c>
      <c r="V885" s="3" t="s">
        <v>127</v>
      </c>
      <c r="W885" s="4"/>
      <c r="X885" s="4"/>
      <c r="Y885" s="4"/>
      <c r="Z885" s="4"/>
    </row>
    <row r="886" spans="1:26" ht="37.5" customHeight="1" thickBot="1" x14ac:dyDescent="0.4">
      <c r="A886" s="5" t="s">
        <v>153</v>
      </c>
      <c r="B886" s="5" t="s">
        <v>77</v>
      </c>
      <c r="C886" s="5" t="s">
        <v>35</v>
      </c>
      <c r="D886" s="2">
        <v>39172</v>
      </c>
      <c r="E886" s="2">
        <v>1.29</v>
      </c>
      <c r="F886" s="2">
        <v>2.02</v>
      </c>
      <c r="G886" s="2">
        <v>1.73</v>
      </c>
      <c r="H886" s="2">
        <v>7.72</v>
      </c>
      <c r="I886" s="2">
        <v>6.39</v>
      </c>
      <c r="J886" s="2">
        <v>5.72</v>
      </c>
      <c r="K886" s="2">
        <v>18</v>
      </c>
      <c r="L886" s="2">
        <v>30.91</v>
      </c>
      <c r="M886" s="2">
        <v>91.24</v>
      </c>
      <c r="N886" s="2">
        <v>44.96</v>
      </c>
      <c r="O886" s="2">
        <v>28.64</v>
      </c>
      <c r="P886" s="2">
        <v>102.96</v>
      </c>
      <c r="Q886" s="2">
        <v>50.73</v>
      </c>
      <c r="R886" s="2">
        <v>32.32</v>
      </c>
      <c r="S886" s="4">
        <f>VLOOKUP([1]Initial_Data8!C886,[1]Ratings_Numbers!$A$1:$B$21,2,FALSE)</f>
        <v>9</v>
      </c>
      <c r="T886" s="4">
        <f t="shared" si="13"/>
        <v>0</v>
      </c>
      <c r="U886" s="7">
        <v>4395.9251999999997</v>
      </c>
      <c r="V886" s="3" t="s">
        <v>127</v>
      </c>
      <c r="W886" s="4"/>
      <c r="X886" s="4"/>
      <c r="Y886" s="4"/>
      <c r="Z886" s="4"/>
    </row>
    <row r="887" spans="1:26" ht="37.5" customHeight="1" thickBot="1" x14ac:dyDescent="0.4">
      <c r="A887" s="5" t="s">
        <v>153</v>
      </c>
      <c r="B887" s="5" t="s">
        <v>78</v>
      </c>
      <c r="C887" s="5" t="s">
        <v>35</v>
      </c>
      <c r="D887" s="2">
        <v>39263</v>
      </c>
      <c r="E887" s="2">
        <v>2.79</v>
      </c>
      <c r="F887" s="2">
        <v>3.91</v>
      </c>
      <c r="G887" s="2">
        <v>3.74</v>
      </c>
      <c r="H887" s="2">
        <v>8.35</v>
      </c>
      <c r="I887" s="2">
        <v>6.62</v>
      </c>
      <c r="J887" s="2">
        <v>6.4</v>
      </c>
      <c r="K887" s="2">
        <v>20</v>
      </c>
      <c r="L887" s="2">
        <v>25.5</v>
      </c>
      <c r="M887" s="2">
        <v>178.84</v>
      </c>
      <c r="N887" s="2">
        <v>64.14</v>
      </c>
      <c r="O887" s="2">
        <v>46.19</v>
      </c>
      <c r="P887" s="2">
        <v>178.84</v>
      </c>
      <c r="Q887" s="2">
        <v>64.14</v>
      </c>
      <c r="R887" s="2">
        <v>46.19</v>
      </c>
      <c r="S887" s="4">
        <f>VLOOKUP([1]Initial_Data8!C887,[1]Ratings_Numbers!$A$1:$B$21,2,FALSE)</f>
        <v>9</v>
      </c>
      <c r="T887" s="4">
        <f t="shared" si="13"/>
        <v>0</v>
      </c>
      <c r="U887" s="7">
        <v>4166.8521000000001</v>
      </c>
      <c r="V887" s="3" t="s">
        <v>127</v>
      </c>
      <c r="W887" s="4"/>
      <c r="X887" s="4"/>
      <c r="Y887" s="4"/>
      <c r="Z887" s="4"/>
    </row>
    <row r="888" spans="1:26" ht="37.5" customHeight="1" thickBot="1" x14ac:dyDescent="0.4">
      <c r="A888" s="5" t="s">
        <v>153</v>
      </c>
      <c r="B888" s="5" t="s">
        <v>79</v>
      </c>
      <c r="C888" s="5" t="s">
        <v>35</v>
      </c>
      <c r="D888" s="2">
        <v>39355</v>
      </c>
      <c r="E888" s="2">
        <v>2.63</v>
      </c>
      <c r="F888" s="2">
        <v>3.68</v>
      </c>
      <c r="G888" s="2">
        <v>3.53</v>
      </c>
      <c r="H888" s="2">
        <v>5.76</v>
      </c>
      <c r="I888" s="2">
        <v>3.87</v>
      </c>
      <c r="J888" s="2">
        <v>4.21</v>
      </c>
      <c r="K888" s="2">
        <v>29</v>
      </c>
      <c r="L888" s="2">
        <v>27.27</v>
      </c>
      <c r="M888" s="2">
        <v>163.65</v>
      </c>
      <c r="N888" s="2">
        <v>62.07</v>
      </c>
      <c r="O888" s="2">
        <v>45.2</v>
      </c>
      <c r="P888" s="2">
        <v>163.65</v>
      </c>
      <c r="Q888" s="2">
        <v>62.07</v>
      </c>
      <c r="R888" s="2">
        <v>45.2</v>
      </c>
      <c r="S888" s="4">
        <f>VLOOKUP([1]Initial_Data8!C888,[1]Ratings_Numbers!$A$1:$B$21,2,FALSE)</f>
        <v>9</v>
      </c>
      <c r="T888" s="4">
        <f t="shared" si="13"/>
        <v>0</v>
      </c>
      <c r="U888" s="7">
        <v>3739.5920999999998</v>
      </c>
      <c r="V888" s="3" t="s">
        <v>127</v>
      </c>
      <c r="W888" s="4"/>
      <c r="X888" s="4"/>
      <c r="Y888" s="4"/>
      <c r="Z888" s="4"/>
    </row>
    <row r="889" spans="1:26" ht="37.5" customHeight="1" thickBot="1" x14ac:dyDescent="0.4">
      <c r="A889" s="5" t="s">
        <v>153</v>
      </c>
      <c r="B889" s="5" t="s">
        <v>105</v>
      </c>
      <c r="C889" s="5" t="s">
        <v>35</v>
      </c>
      <c r="D889" s="2">
        <v>39447</v>
      </c>
      <c r="E889" s="2">
        <v>2.3199999999999998</v>
      </c>
      <c r="F889" s="2">
        <v>3.33</v>
      </c>
      <c r="G889" s="2">
        <v>3.13</v>
      </c>
      <c r="H889" s="2">
        <v>5.69</v>
      </c>
      <c r="I889" s="2">
        <v>4.03</v>
      </c>
      <c r="J889" s="2">
        <v>4.0999999999999996</v>
      </c>
      <c r="K889" s="2">
        <v>29</v>
      </c>
      <c r="L889" s="2">
        <v>32.56</v>
      </c>
      <c r="M889" s="2">
        <v>127.04</v>
      </c>
      <c r="N889" s="2">
        <v>55.95</v>
      </c>
      <c r="O889" s="2">
        <v>41.81</v>
      </c>
      <c r="P889" s="2">
        <v>127.04</v>
      </c>
      <c r="Q889" s="2">
        <v>55.95</v>
      </c>
      <c r="R889" s="2">
        <v>41.81</v>
      </c>
      <c r="S889" s="4">
        <f>VLOOKUP([1]Initial_Data8!C889,[1]Ratings_Numbers!$A$1:$B$21,2,FALSE)</f>
        <v>9</v>
      </c>
      <c r="T889" s="4">
        <f t="shared" si="13"/>
        <v>0</v>
      </c>
      <c r="U889" s="7">
        <v>3473.614</v>
      </c>
      <c r="V889" s="3" t="s">
        <v>127</v>
      </c>
      <c r="W889" s="4"/>
      <c r="X889" s="4"/>
      <c r="Y889" s="4"/>
      <c r="Z889" s="4"/>
    </row>
    <row r="890" spans="1:26" ht="37.5" customHeight="1" thickBot="1" x14ac:dyDescent="0.4">
      <c r="A890" s="5" t="s">
        <v>153</v>
      </c>
      <c r="B890" s="5" t="s">
        <v>106</v>
      </c>
      <c r="C890" s="5" t="s">
        <v>35</v>
      </c>
      <c r="D890" s="2">
        <v>39538</v>
      </c>
      <c r="E890" s="2">
        <v>2.36</v>
      </c>
      <c r="F890" s="2">
        <v>3.37</v>
      </c>
      <c r="G890" s="2">
        <v>3.25</v>
      </c>
      <c r="H890" s="2">
        <v>5.15</v>
      </c>
      <c r="I890" s="2">
        <v>3.29</v>
      </c>
      <c r="J890" s="2">
        <v>3.44</v>
      </c>
      <c r="K890" s="2">
        <v>27</v>
      </c>
      <c r="L890" s="2">
        <v>33.43</v>
      </c>
      <c r="M890" s="2">
        <v>119.72</v>
      </c>
      <c r="N890" s="2">
        <v>54.47</v>
      </c>
      <c r="O890" s="2">
        <v>40.43</v>
      </c>
      <c r="P890" s="2">
        <v>119.8</v>
      </c>
      <c r="Q890" s="2">
        <v>54.5</v>
      </c>
      <c r="R890" s="2">
        <v>40.450000000000003</v>
      </c>
      <c r="S890" s="4">
        <f>VLOOKUP([1]Initial_Data8!C890,[1]Ratings_Numbers!$A$1:$B$21,2,FALSE)</f>
        <v>9</v>
      </c>
      <c r="T890" s="4">
        <f t="shared" si="13"/>
        <v>0</v>
      </c>
      <c r="U890" s="7">
        <v>3427.8022000000001</v>
      </c>
      <c r="V890" s="3" t="s">
        <v>127</v>
      </c>
      <c r="W890" s="4"/>
      <c r="X890" s="4"/>
      <c r="Y890" s="4"/>
      <c r="Z890" s="4"/>
    </row>
    <row r="891" spans="1:26" ht="37.5" customHeight="1" thickBot="1" x14ac:dyDescent="0.4">
      <c r="A891" s="5" t="s">
        <v>153</v>
      </c>
      <c r="B891" s="5" t="s">
        <v>107</v>
      </c>
      <c r="C891" s="5" t="s">
        <v>35</v>
      </c>
      <c r="D891" s="2">
        <v>39629</v>
      </c>
      <c r="E891" s="2">
        <v>2.3199999999999998</v>
      </c>
      <c r="F891" s="2">
        <v>3.34</v>
      </c>
      <c r="G891" s="2">
        <v>3.23</v>
      </c>
      <c r="H891" s="2">
        <v>6.56</v>
      </c>
      <c r="I891" s="2">
        <v>4.93</v>
      </c>
      <c r="J891" s="2">
        <v>4.8499999999999996</v>
      </c>
      <c r="K891" s="2">
        <v>27</v>
      </c>
      <c r="L891" s="2">
        <v>34.630000000000003</v>
      </c>
      <c r="M891" s="2">
        <v>112.84</v>
      </c>
      <c r="N891" s="2">
        <v>53.02</v>
      </c>
      <c r="O891" s="2">
        <v>39.450000000000003</v>
      </c>
      <c r="P891" s="2">
        <v>112.84</v>
      </c>
      <c r="Q891" s="2">
        <v>53.02</v>
      </c>
      <c r="R891" s="2">
        <v>39.450000000000003</v>
      </c>
      <c r="S891" s="4">
        <f>VLOOKUP([1]Initial_Data8!C891,[1]Ratings_Numbers!$A$1:$B$21,2,FALSE)</f>
        <v>9</v>
      </c>
      <c r="T891" s="4">
        <f t="shared" si="13"/>
        <v>0</v>
      </c>
      <c r="U891" s="7">
        <v>2777.6628000000001</v>
      </c>
      <c r="V891" s="3" t="s">
        <v>127</v>
      </c>
      <c r="W891" s="4"/>
      <c r="X891" s="4"/>
      <c r="Y891" s="4"/>
      <c r="Z891" s="4"/>
    </row>
    <row r="892" spans="1:26" ht="37.5" customHeight="1" thickBot="1" x14ac:dyDescent="0.4">
      <c r="A892" s="5" t="s">
        <v>153</v>
      </c>
      <c r="B892" s="5" t="s">
        <v>108</v>
      </c>
      <c r="C892" s="5" t="s">
        <v>35</v>
      </c>
      <c r="D892" s="2">
        <v>39721</v>
      </c>
      <c r="E892" s="2">
        <v>2.21</v>
      </c>
      <c r="F892" s="2">
        <v>3.22</v>
      </c>
      <c r="G892" s="2">
        <v>3.13</v>
      </c>
      <c r="H892" s="2">
        <v>5.62</v>
      </c>
      <c r="I892" s="2">
        <v>4.3899999999999997</v>
      </c>
      <c r="J892" s="2">
        <v>3.85</v>
      </c>
      <c r="K892" s="2">
        <v>26</v>
      </c>
      <c r="L892" s="2">
        <v>36.659999999999997</v>
      </c>
      <c r="M892" s="2">
        <v>99.79</v>
      </c>
      <c r="N892" s="2">
        <v>49.95</v>
      </c>
      <c r="O892" s="2">
        <v>36.92</v>
      </c>
      <c r="P892" s="2">
        <v>99.79</v>
      </c>
      <c r="Q892" s="2">
        <v>49.95</v>
      </c>
      <c r="R892" s="2">
        <v>36.92</v>
      </c>
      <c r="S892" s="4">
        <f>VLOOKUP([1]Initial_Data8!C892,[1]Ratings_Numbers!$A$1:$B$21,2,FALSE)</f>
        <v>9</v>
      </c>
      <c r="T892" s="4">
        <f t="shared" si="13"/>
        <v>0</v>
      </c>
      <c r="U892" s="7">
        <v>3251.2109</v>
      </c>
      <c r="V892" s="3" t="s">
        <v>127</v>
      </c>
      <c r="W892" s="4"/>
      <c r="X892" s="4"/>
      <c r="Y892" s="4"/>
      <c r="Z892" s="4"/>
    </row>
    <row r="893" spans="1:26" ht="37.5" customHeight="1" thickBot="1" x14ac:dyDescent="0.4">
      <c r="A893" s="5" t="s">
        <v>153</v>
      </c>
      <c r="B893" s="5" t="s">
        <v>80</v>
      </c>
      <c r="C893" s="5" t="s">
        <v>35</v>
      </c>
      <c r="D893" s="2">
        <v>39813</v>
      </c>
      <c r="E893" s="2">
        <v>2.04</v>
      </c>
      <c r="F893" s="2">
        <v>3.07</v>
      </c>
      <c r="G893" s="2">
        <v>2.89</v>
      </c>
      <c r="H893" s="2">
        <v>5.85</v>
      </c>
      <c r="I893" s="2">
        <v>4.8499999999999996</v>
      </c>
      <c r="J893" s="2">
        <v>4.22</v>
      </c>
      <c r="K893" s="2">
        <v>27</v>
      </c>
      <c r="L893" s="2">
        <v>17.84</v>
      </c>
      <c r="M893" s="2">
        <v>195.78</v>
      </c>
      <c r="N893" s="2">
        <v>66.19</v>
      </c>
      <c r="O893" s="2">
        <v>35.76</v>
      </c>
      <c r="P893" s="2">
        <v>195.78</v>
      </c>
      <c r="Q893" s="2">
        <v>66.19</v>
      </c>
      <c r="R893" s="2">
        <v>35.76</v>
      </c>
      <c r="S893" s="4">
        <f>VLOOKUP([1]Initial_Data8!C893,[1]Ratings_Numbers!$A$1:$B$21,2,FALSE)</f>
        <v>9</v>
      </c>
      <c r="T893" s="4">
        <f t="shared" si="13"/>
        <v>0</v>
      </c>
      <c r="U893" s="7">
        <v>3271.9755</v>
      </c>
      <c r="V893" s="3" t="s">
        <v>127</v>
      </c>
      <c r="W893" s="4"/>
      <c r="X893" s="4"/>
      <c r="Y893" s="4"/>
      <c r="Z893" s="4"/>
    </row>
    <row r="894" spans="1:26" ht="37.5" customHeight="1" thickBot="1" x14ac:dyDescent="0.4">
      <c r="A894" s="5" t="s">
        <v>153</v>
      </c>
      <c r="B894" s="5" t="s">
        <v>81</v>
      </c>
      <c r="C894" s="5" t="s">
        <v>35</v>
      </c>
      <c r="D894" s="2">
        <v>39903</v>
      </c>
      <c r="E894" s="2">
        <v>1.78</v>
      </c>
      <c r="F894" s="2">
        <v>2.74</v>
      </c>
      <c r="G894" s="2">
        <v>2.4300000000000002</v>
      </c>
      <c r="H894" s="2">
        <v>8.3000000000000007</v>
      </c>
      <c r="I894" s="2">
        <v>7.3</v>
      </c>
      <c r="J894" s="2">
        <v>6.3</v>
      </c>
      <c r="K894" s="2">
        <v>23</v>
      </c>
      <c r="L894" s="2">
        <v>19.54</v>
      </c>
      <c r="M894" s="2">
        <v>181.02</v>
      </c>
      <c r="N894" s="2">
        <v>64.42</v>
      </c>
      <c r="O894" s="2">
        <v>36.159999999999997</v>
      </c>
      <c r="P894" s="2">
        <v>181.02</v>
      </c>
      <c r="Q894" s="2">
        <v>64.42</v>
      </c>
      <c r="R894" s="2">
        <v>36.159999999999997</v>
      </c>
      <c r="S894" s="4">
        <f>VLOOKUP([1]Initial_Data8!C894,[1]Ratings_Numbers!$A$1:$B$21,2,FALSE)</f>
        <v>9</v>
      </c>
      <c r="T894" s="4">
        <f t="shared" si="13"/>
        <v>0</v>
      </c>
      <c r="U894" s="7">
        <v>1924.3878</v>
      </c>
      <c r="V894" s="3" t="s">
        <v>127</v>
      </c>
      <c r="W894" s="4"/>
      <c r="X894" s="4"/>
      <c r="Y894" s="4"/>
      <c r="Z894" s="4"/>
    </row>
    <row r="895" spans="1:26" ht="37.5" customHeight="1" thickBot="1" x14ac:dyDescent="0.4">
      <c r="A895" s="5" t="s">
        <v>153</v>
      </c>
      <c r="B895" s="5" t="s">
        <v>82</v>
      </c>
      <c r="C895" s="5" t="s">
        <v>35</v>
      </c>
      <c r="D895" s="2">
        <v>39994</v>
      </c>
      <c r="E895" s="2">
        <v>1.61</v>
      </c>
      <c r="F895" s="2">
        <v>2.63</v>
      </c>
      <c r="G895" s="2">
        <v>2.1800000000000002</v>
      </c>
      <c r="H895" s="2">
        <v>8.2899999999999991</v>
      </c>
      <c r="I895" s="2">
        <v>7.21</v>
      </c>
      <c r="J895" s="2">
        <v>6.38</v>
      </c>
      <c r="K895" s="2">
        <v>24</v>
      </c>
      <c r="L895" s="2">
        <v>22.45</v>
      </c>
      <c r="M895" s="2">
        <v>154.78</v>
      </c>
      <c r="N895" s="2">
        <v>60.75</v>
      </c>
      <c r="O895" s="2">
        <v>35.4</v>
      </c>
      <c r="P895" s="2">
        <v>154.78</v>
      </c>
      <c r="Q895" s="2">
        <v>60.75</v>
      </c>
      <c r="R895" s="2">
        <v>35.4</v>
      </c>
      <c r="S895" s="4">
        <f>VLOOKUP([1]Initial_Data8!C895,[1]Ratings_Numbers!$A$1:$B$21,2,FALSE)</f>
        <v>9</v>
      </c>
      <c r="T895" s="4">
        <f t="shared" si="13"/>
        <v>0</v>
      </c>
      <c r="U895" s="7">
        <v>2863.2456000000002</v>
      </c>
      <c r="V895" s="3" t="s">
        <v>127</v>
      </c>
      <c r="W895" s="4"/>
      <c r="X895" s="4"/>
      <c r="Y895" s="4"/>
      <c r="Z895" s="4"/>
    </row>
    <row r="896" spans="1:26" ht="37.5" customHeight="1" thickBot="1" x14ac:dyDescent="0.4">
      <c r="A896" s="5" t="s">
        <v>153</v>
      </c>
      <c r="B896" s="5" t="s">
        <v>83</v>
      </c>
      <c r="C896" s="5" t="s">
        <v>35</v>
      </c>
      <c r="D896" s="2">
        <v>40086</v>
      </c>
      <c r="E896" s="2">
        <v>1.58</v>
      </c>
      <c r="F896" s="2">
        <v>2.2799999999999998</v>
      </c>
      <c r="G896" s="2">
        <v>2.09</v>
      </c>
      <c r="H896" s="2">
        <v>8.43</v>
      </c>
      <c r="I896" s="2">
        <v>6.88</v>
      </c>
      <c r="J896" s="2">
        <v>6.43</v>
      </c>
      <c r="K896" s="2">
        <v>23</v>
      </c>
      <c r="L896" s="2">
        <v>26.72</v>
      </c>
      <c r="M896" s="2">
        <v>131.71</v>
      </c>
      <c r="N896" s="2">
        <v>56.84</v>
      </c>
      <c r="O896" s="2">
        <v>35.78</v>
      </c>
      <c r="P896" s="2">
        <v>131.71</v>
      </c>
      <c r="Q896" s="2">
        <v>56.84</v>
      </c>
      <c r="R896" s="2">
        <v>35.78</v>
      </c>
      <c r="S896" s="4">
        <f>VLOOKUP([1]Initial_Data8!C896,[1]Ratings_Numbers!$A$1:$B$21,2,FALSE)</f>
        <v>9</v>
      </c>
      <c r="T896" s="4">
        <f t="shared" si="13"/>
        <v>0</v>
      </c>
      <c r="U896" s="7">
        <v>3438.4794999999999</v>
      </c>
      <c r="V896" s="3" t="s">
        <v>127</v>
      </c>
      <c r="W896" s="4"/>
      <c r="X896" s="4"/>
      <c r="Y896" s="4"/>
      <c r="Z896" s="4"/>
    </row>
    <row r="897" spans="1:26" ht="37.5" customHeight="1" thickBot="1" x14ac:dyDescent="0.4">
      <c r="A897" s="5" t="s">
        <v>153</v>
      </c>
      <c r="B897" s="5" t="s">
        <v>84</v>
      </c>
      <c r="C897" s="5" t="s">
        <v>35</v>
      </c>
      <c r="D897" s="2">
        <v>40178</v>
      </c>
      <c r="E897" s="2">
        <v>1.61</v>
      </c>
      <c r="F897" s="2">
        <v>2.2000000000000002</v>
      </c>
      <c r="G897" s="2">
        <v>2.12</v>
      </c>
      <c r="H897" s="2">
        <v>7.46</v>
      </c>
      <c r="I897" s="2">
        <v>6.08</v>
      </c>
      <c r="J897" s="2">
        <v>5.54</v>
      </c>
      <c r="K897" s="2">
        <v>24</v>
      </c>
      <c r="L897" s="2">
        <v>27.56</v>
      </c>
      <c r="M897" s="2">
        <v>126.87</v>
      </c>
      <c r="N897" s="2">
        <v>55.8</v>
      </c>
      <c r="O897" s="2">
        <v>35.53</v>
      </c>
      <c r="P897" s="2">
        <v>127.37</v>
      </c>
      <c r="Q897" s="2">
        <v>56.02</v>
      </c>
      <c r="R897" s="2">
        <v>35.67</v>
      </c>
      <c r="S897" s="4">
        <f>VLOOKUP([1]Initial_Data8!C897,[1]Ratings_Numbers!$A$1:$B$21,2,FALSE)</f>
        <v>9</v>
      </c>
      <c r="T897" s="4">
        <f t="shared" si="13"/>
        <v>0</v>
      </c>
      <c r="U897" s="7">
        <v>3194.5527999999999</v>
      </c>
      <c r="V897" s="3" t="s">
        <v>127</v>
      </c>
      <c r="W897" s="4"/>
      <c r="X897" s="4"/>
      <c r="Y897" s="4"/>
      <c r="Z897" s="4"/>
    </row>
    <row r="898" spans="1:26" ht="37.5" customHeight="1" thickBot="1" x14ac:dyDescent="0.4">
      <c r="A898" s="5" t="s">
        <v>153</v>
      </c>
      <c r="B898" s="5" t="s">
        <v>85</v>
      </c>
      <c r="C898" s="5" t="s">
        <v>35</v>
      </c>
      <c r="D898" s="2">
        <v>40268</v>
      </c>
      <c r="E898" s="2">
        <v>1.85</v>
      </c>
      <c r="F898" s="2">
        <v>2.92</v>
      </c>
      <c r="G898" s="2">
        <v>2.48</v>
      </c>
      <c r="H898" s="2">
        <v>6.17</v>
      </c>
      <c r="I898" s="2">
        <v>4.96</v>
      </c>
      <c r="J898" s="2">
        <v>4.25</v>
      </c>
      <c r="K898" s="2">
        <v>24</v>
      </c>
      <c r="L898" s="2">
        <v>26.74</v>
      </c>
      <c r="M898" s="2">
        <v>134.78</v>
      </c>
      <c r="N898" s="2">
        <v>54.46</v>
      </c>
      <c r="O898" s="2">
        <v>36.520000000000003</v>
      </c>
      <c r="P898" s="2">
        <v>147.5</v>
      </c>
      <c r="Q898" s="2">
        <v>59.6</v>
      </c>
      <c r="R898" s="2">
        <v>39.96</v>
      </c>
      <c r="S898" s="4">
        <f>VLOOKUP([1]Initial_Data8!C898,[1]Ratings_Numbers!$A$1:$B$21,2,FALSE)</f>
        <v>9</v>
      </c>
      <c r="T898" s="4">
        <f t="shared" si="13"/>
        <v>0</v>
      </c>
      <c r="U898" s="7">
        <v>3345.2438999999999</v>
      </c>
      <c r="V898" s="3" t="s">
        <v>127</v>
      </c>
      <c r="W898" s="4"/>
      <c r="X898" s="4"/>
      <c r="Y898" s="4"/>
      <c r="Z898" s="4"/>
    </row>
    <row r="899" spans="1:26" ht="37.5" customHeight="1" thickBot="1" x14ac:dyDescent="0.4">
      <c r="A899" s="5" t="s">
        <v>153</v>
      </c>
      <c r="B899" s="5" t="s">
        <v>109</v>
      </c>
      <c r="C899" s="5" t="s">
        <v>35</v>
      </c>
      <c r="D899" s="2">
        <v>40359</v>
      </c>
      <c r="E899" s="2">
        <v>2.08</v>
      </c>
      <c r="F899" s="2">
        <v>2.91</v>
      </c>
      <c r="G899" s="2">
        <v>2.83</v>
      </c>
      <c r="H899" s="2">
        <v>7.64</v>
      </c>
      <c r="I899" s="2">
        <v>5.96</v>
      </c>
      <c r="J899" s="2">
        <v>5.64</v>
      </c>
      <c r="K899" s="2">
        <v>25</v>
      </c>
      <c r="L899" s="2">
        <v>28.43</v>
      </c>
      <c r="M899" s="2">
        <v>110.82</v>
      </c>
      <c r="N899" s="2">
        <v>47.55</v>
      </c>
      <c r="O899" s="2">
        <v>31.89</v>
      </c>
      <c r="P899" s="2">
        <v>133.07</v>
      </c>
      <c r="Q899" s="2">
        <v>57.09</v>
      </c>
      <c r="R899" s="2">
        <v>38.299999999999997</v>
      </c>
      <c r="S899" s="4">
        <f>VLOOKUP([1]Initial_Data8!C899,[1]Ratings_Numbers!$A$1:$B$21,2,FALSE)</f>
        <v>9</v>
      </c>
      <c r="T899" s="4">
        <f t="shared" si="13"/>
        <v>0</v>
      </c>
      <c r="U899" s="7">
        <v>3703.1806999999999</v>
      </c>
      <c r="V899" s="3" t="s">
        <v>127</v>
      </c>
      <c r="W899" s="4"/>
      <c r="X899" s="4"/>
      <c r="Y899" s="4"/>
      <c r="Z899" s="4"/>
    </row>
    <row r="900" spans="1:26" ht="37.5" customHeight="1" thickBot="1" x14ac:dyDescent="0.4">
      <c r="A900" s="5" t="s">
        <v>153</v>
      </c>
      <c r="B900" s="5" t="s">
        <v>110</v>
      </c>
      <c r="C900" s="5" t="s">
        <v>35</v>
      </c>
      <c r="D900" s="2">
        <v>40451</v>
      </c>
      <c r="E900" s="2">
        <v>2.02</v>
      </c>
      <c r="F900" s="2">
        <v>2.91</v>
      </c>
      <c r="G900" s="2">
        <v>2.81</v>
      </c>
      <c r="H900" s="2">
        <v>6.64</v>
      </c>
      <c r="I900" s="2">
        <v>4.8499999999999996</v>
      </c>
      <c r="J900" s="2">
        <v>4.68</v>
      </c>
      <c r="K900" s="2">
        <v>25</v>
      </c>
      <c r="L900" s="2">
        <v>31.22</v>
      </c>
      <c r="M900" s="2">
        <v>101.52</v>
      </c>
      <c r="N900" s="2">
        <v>47.28</v>
      </c>
      <c r="O900" s="2">
        <v>32.08</v>
      </c>
      <c r="P900" s="2">
        <v>114.71</v>
      </c>
      <c r="Q900" s="2">
        <v>53.43</v>
      </c>
      <c r="R900" s="2">
        <v>36.25</v>
      </c>
      <c r="S900" s="4">
        <f>VLOOKUP([1]Initial_Data8!C900,[1]Ratings_Numbers!$A$1:$B$21,2,FALSE)</f>
        <v>9</v>
      </c>
      <c r="T900" s="4">
        <f t="shared" si="13"/>
        <v>0</v>
      </c>
      <c r="U900" s="7">
        <v>4387.4793</v>
      </c>
      <c r="V900" s="3" t="s">
        <v>127</v>
      </c>
      <c r="W900" s="4"/>
      <c r="X900" s="4"/>
      <c r="Y900" s="4"/>
      <c r="Z900" s="4"/>
    </row>
    <row r="901" spans="1:26" ht="14.25" customHeight="1" thickBot="1" x14ac:dyDescent="0.4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4"/>
      <c r="T901" s="4"/>
      <c r="U901" s="4"/>
      <c r="V901" s="4"/>
      <c r="W901" s="4"/>
      <c r="X901" s="4"/>
      <c r="Y901" s="4"/>
      <c r="Z901" s="4"/>
    </row>
    <row r="902" spans="1:26" ht="55.5" customHeight="1" thickBot="1" x14ac:dyDescent="0.4">
      <c r="A902" s="5" t="s">
        <v>154</v>
      </c>
      <c r="B902" s="5" t="s">
        <v>155</v>
      </c>
      <c r="C902" s="5" t="s">
        <v>36</v>
      </c>
      <c r="D902" s="2">
        <v>36160</v>
      </c>
      <c r="E902" s="2">
        <v>3.36</v>
      </c>
      <c r="F902" s="2">
        <v>5.05</v>
      </c>
      <c r="G902" s="2">
        <v>4.7</v>
      </c>
      <c r="H902" s="2">
        <v>2.83</v>
      </c>
      <c r="I902" s="2">
        <v>0.93</v>
      </c>
      <c r="J902" s="2">
        <v>1.62</v>
      </c>
      <c r="K902" s="2">
        <v>39.5</v>
      </c>
      <c r="L902" s="2">
        <v>40.14</v>
      </c>
      <c r="M902" s="2">
        <v>95.37</v>
      </c>
      <c r="N902" s="2">
        <v>47.55</v>
      </c>
      <c r="O902" s="2">
        <v>41.17</v>
      </c>
      <c r="P902" s="2">
        <v>100.58</v>
      </c>
      <c r="Q902" s="2">
        <v>50.15</v>
      </c>
      <c r="R902" s="2">
        <v>43.42</v>
      </c>
      <c r="S902" s="4">
        <f>VLOOKUP([1]Initial_Data8!C902,[1]Ratings_Numbers!$A$1:$B$21,2,FALSE)</f>
        <v>10</v>
      </c>
      <c r="T902" s="6">
        <v>0</v>
      </c>
      <c r="U902" s="7">
        <v>6237.8671000000004</v>
      </c>
      <c r="V902" s="3" t="s">
        <v>134</v>
      </c>
      <c r="W902" s="4"/>
      <c r="X902" s="4"/>
      <c r="Y902" s="4"/>
      <c r="Z902" s="4"/>
    </row>
    <row r="903" spans="1:26" ht="55.5" customHeight="1" thickBot="1" x14ac:dyDescent="0.4">
      <c r="A903" s="5" t="s">
        <v>154</v>
      </c>
      <c r="B903" s="5" t="s">
        <v>156</v>
      </c>
      <c r="C903" s="5" t="s">
        <v>36</v>
      </c>
      <c r="D903" s="2">
        <v>36250</v>
      </c>
      <c r="E903" s="2">
        <v>3.49</v>
      </c>
      <c r="F903" s="2">
        <v>5.14</v>
      </c>
      <c r="G903" s="2">
        <v>4.91</v>
      </c>
      <c r="H903" s="2">
        <v>4.42</v>
      </c>
      <c r="I903" s="2">
        <v>-0.34</v>
      </c>
      <c r="J903" s="2">
        <v>3.08</v>
      </c>
      <c r="K903" s="2">
        <v>35.200000000000003</v>
      </c>
      <c r="L903" s="2">
        <v>40.74</v>
      </c>
      <c r="M903" s="2">
        <v>92</v>
      </c>
      <c r="N903" s="2">
        <v>46.69</v>
      </c>
      <c r="O903" s="2">
        <v>40.229999999999997</v>
      </c>
      <c r="P903" s="2">
        <v>97.06</v>
      </c>
      <c r="Q903" s="2">
        <v>49.25</v>
      </c>
      <c r="R903" s="2">
        <v>42.44</v>
      </c>
      <c r="S903" s="4">
        <f>VLOOKUP([1]Initial_Data8!C903,[1]Ratings_Numbers!$A$1:$B$21,2,FALSE)</f>
        <v>10</v>
      </c>
      <c r="T903" s="4">
        <f t="shared" ref="T903:T973" si="14">S903-S902</f>
        <v>0</v>
      </c>
      <c r="U903" s="7">
        <v>6593.2619000000004</v>
      </c>
      <c r="V903" s="3" t="s">
        <v>134</v>
      </c>
      <c r="W903" s="4"/>
      <c r="X903" s="4"/>
      <c r="Y903" s="4"/>
      <c r="Z903" s="4"/>
    </row>
    <row r="904" spans="1:26" ht="55.5" customHeight="1" thickBot="1" x14ac:dyDescent="0.4">
      <c r="A904" s="5" t="s">
        <v>154</v>
      </c>
      <c r="B904" s="5" t="s">
        <v>136</v>
      </c>
      <c r="C904" s="5" t="s">
        <v>36</v>
      </c>
      <c r="D904" s="2">
        <v>36341</v>
      </c>
      <c r="E904" s="2">
        <v>3.41</v>
      </c>
      <c r="F904" s="2">
        <v>5.18</v>
      </c>
      <c r="G904" s="2">
        <v>4.84</v>
      </c>
      <c r="H904" s="2">
        <v>4.6100000000000003</v>
      </c>
      <c r="I904" s="2">
        <v>2.19</v>
      </c>
      <c r="J904" s="2">
        <v>3.18</v>
      </c>
      <c r="K904" s="2">
        <v>34</v>
      </c>
      <c r="L904" s="2">
        <v>41.33</v>
      </c>
      <c r="M904" s="2">
        <v>87.59</v>
      </c>
      <c r="N904" s="2">
        <v>45.5</v>
      </c>
      <c r="O904" s="2">
        <v>38.770000000000003</v>
      </c>
      <c r="P904" s="2">
        <v>92.52</v>
      </c>
      <c r="Q904" s="2">
        <v>48.06</v>
      </c>
      <c r="R904" s="2">
        <v>40.950000000000003</v>
      </c>
      <c r="S904" s="4">
        <f>VLOOKUP([1]Initial_Data8!C904,[1]Ratings_Numbers!$A$1:$B$21,2,FALSE)</f>
        <v>10</v>
      </c>
      <c r="T904" s="4">
        <f t="shared" si="14"/>
        <v>0</v>
      </c>
      <c r="U904" s="7">
        <v>7408.6688999999997</v>
      </c>
      <c r="V904" s="3" t="s">
        <v>134</v>
      </c>
      <c r="W904" s="4"/>
      <c r="X904" s="4"/>
      <c r="Y904" s="4"/>
      <c r="Z904" s="4"/>
    </row>
    <row r="905" spans="1:26" ht="55.5" customHeight="1" thickBot="1" x14ac:dyDescent="0.4">
      <c r="A905" s="5" t="s">
        <v>154</v>
      </c>
      <c r="B905" s="5" t="s">
        <v>137</v>
      </c>
      <c r="C905" s="5" t="s">
        <v>36</v>
      </c>
      <c r="D905" s="2">
        <v>36433</v>
      </c>
      <c r="E905" s="2">
        <v>2.57</v>
      </c>
      <c r="F905" s="2">
        <v>4.99</v>
      </c>
      <c r="G905" s="2">
        <v>3.61</v>
      </c>
      <c r="H905" s="2">
        <v>8.06</v>
      </c>
      <c r="I905" s="2">
        <v>3.84</v>
      </c>
      <c r="J905" s="2">
        <v>6.43</v>
      </c>
      <c r="K905" s="2">
        <v>30.8</v>
      </c>
      <c r="L905" s="2">
        <v>47.14</v>
      </c>
      <c r="M905" s="2">
        <v>70.67</v>
      </c>
      <c r="N905" s="2">
        <v>40.46</v>
      </c>
      <c r="O905" s="2">
        <v>35.21</v>
      </c>
      <c r="P905" s="2">
        <v>74.67</v>
      </c>
      <c r="Q905" s="2">
        <v>42.75</v>
      </c>
      <c r="R905" s="2">
        <v>37.200000000000003</v>
      </c>
      <c r="S905" s="4">
        <f>VLOOKUP([1]Initial_Data8!C905,[1]Ratings_Numbers!$A$1:$B$21,2,FALSE)</f>
        <v>10</v>
      </c>
      <c r="T905" s="4">
        <f t="shared" si="14"/>
        <v>0</v>
      </c>
      <c r="U905" s="7">
        <v>7647.3900999999996</v>
      </c>
      <c r="V905" s="3" t="s">
        <v>134</v>
      </c>
      <c r="W905" s="4"/>
      <c r="X905" s="4"/>
      <c r="Y905" s="4"/>
      <c r="Z905" s="4"/>
    </row>
    <row r="906" spans="1:26" ht="55.5" customHeight="1" thickBot="1" x14ac:dyDescent="0.4">
      <c r="A906" s="5" t="s">
        <v>154</v>
      </c>
      <c r="B906" s="5" t="s">
        <v>56</v>
      </c>
      <c r="C906" s="5" t="s">
        <v>36</v>
      </c>
      <c r="D906" s="2">
        <v>36525</v>
      </c>
      <c r="E906" s="2">
        <v>3.36</v>
      </c>
      <c r="F906" s="2">
        <v>4.88</v>
      </c>
      <c r="G906" s="2">
        <v>4.75</v>
      </c>
      <c r="H906" s="2">
        <v>3.83</v>
      </c>
      <c r="I906" s="2">
        <v>-15.51</v>
      </c>
      <c r="J906" s="2">
        <v>2.14</v>
      </c>
      <c r="K906" s="2">
        <v>30.6</v>
      </c>
      <c r="L906" s="2">
        <v>48.41</v>
      </c>
      <c r="M906" s="2">
        <v>67.89</v>
      </c>
      <c r="N906" s="2">
        <v>39.51</v>
      </c>
      <c r="O906" s="2">
        <v>34.700000000000003</v>
      </c>
      <c r="P906" s="2">
        <v>71.819999999999993</v>
      </c>
      <c r="Q906" s="2">
        <v>41.8</v>
      </c>
      <c r="R906" s="2">
        <v>36.71</v>
      </c>
      <c r="S906" s="4">
        <f>VLOOKUP([1]Initial_Data8!C906,[1]Ratings_Numbers!$A$1:$B$21,2,FALSE)</f>
        <v>10</v>
      </c>
      <c r="T906" s="4">
        <f t="shared" si="14"/>
        <v>0</v>
      </c>
      <c r="U906" s="7">
        <v>8916.8341</v>
      </c>
      <c r="V906" s="3" t="s">
        <v>134</v>
      </c>
      <c r="W906" s="4"/>
      <c r="X906" s="4"/>
      <c r="Y906" s="4"/>
      <c r="Z906" s="4"/>
    </row>
    <row r="907" spans="1:26" ht="55.5" customHeight="1" thickBot="1" x14ac:dyDescent="0.4">
      <c r="A907" s="5" t="s">
        <v>154</v>
      </c>
      <c r="B907" s="5" t="s">
        <v>57</v>
      </c>
      <c r="C907" s="5" t="s">
        <v>35</v>
      </c>
      <c r="D907" s="2">
        <v>36616</v>
      </c>
      <c r="E907" s="2">
        <v>3.1</v>
      </c>
      <c r="F907" s="2">
        <v>4.55</v>
      </c>
      <c r="G907" s="2">
        <v>4.3499999999999996</v>
      </c>
      <c r="H907" s="2">
        <v>6.14</v>
      </c>
      <c r="I907" s="2">
        <v>3.47</v>
      </c>
      <c r="J907" s="2">
        <v>4.37</v>
      </c>
      <c r="K907" s="2">
        <v>32</v>
      </c>
      <c r="L907" s="2">
        <v>50.24</v>
      </c>
      <c r="M907" s="2">
        <v>66.040000000000006</v>
      </c>
      <c r="N907" s="2">
        <v>38.94</v>
      </c>
      <c r="O907" s="2">
        <v>34.270000000000003</v>
      </c>
      <c r="P907" s="2">
        <v>69.59</v>
      </c>
      <c r="Q907" s="2">
        <v>41.04</v>
      </c>
      <c r="R907" s="2">
        <v>36.119999999999997</v>
      </c>
      <c r="S907" s="4">
        <f>VLOOKUP([1]Initial_Data8!C907,[1]Ratings_Numbers!$A$1:$B$21,2,FALSE)</f>
        <v>9</v>
      </c>
      <c r="T907" s="4">
        <f t="shared" si="14"/>
        <v>-1</v>
      </c>
      <c r="U907" s="7">
        <v>5109.0758999999998</v>
      </c>
      <c r="V907" s="3" t="s">
        <v>134</v>
      </c>
      <c r="W907" s="4"/>
      <c r="X907" s="4"/>
      <c r="Y907" s="4"/>
      <c r="Z907" s="4"/>
    </row>
    <row r="908" spans="1:26" ht="55.5" customHeight="1" thickBot="1" x14ac:dyDescent="0.4">
      <c r="A908" s="5" t="s">
        <v>154</v>
      </c>
      <c r="B908" s="5" t="s">
        <v>58</v>
      </c>
      <c r="C908" s="5" t="s">
        <v>35</v>
      </c>
      <c r="D908" s="2">
        <v>36707</v>
      </c>
      <c r="E908" s="2">
        <v>3.3</v>
      </c>
      <c r="F908" s="2">
        <v>4.8</v>
      </c>
      <c r="G908" s="2">
        <v>4.62</v>
      </c>
      <c r="H908" s="2">
        <v>5.93</v>
      </c>
      <c r="I908" s="2">
        <v>-9.76</v>
      </c>
      <c r="J908" s="2">
        <v>4.1900000000000004</v>
      </c>
      <c r="K908" s="2">
        <v>31.3</v>
      </c>
      <c r="L908" s="2">
        <v>50.01</v>
      </c>
      <c r="M908" s="2">
        <v>71.23</v>
      </c>
      <c r="N908" s="2">
        <v>40.770000000000003</v>
      </c>
      <c r="O908" s="2">
        <v>35.619999999999997</v>
      </c>
      <c r="P908" s="2">
        <v>74.69</v>
      </c>
      <c r="Q908" s="2">
        <v>42.76</v>
      </c>
      <c r="R908" s="2">
        <v>37.36</v>
      </c>
      <c r="S908" s="4">
        <f>VLOOKUP([1]Initial_Data8!C908,[1]Ratings_Numbers!$A$1:$B$21,2,FALSE)</f>
        <v>9</v>
      </c>
      <c r="T908" s="4">
        <f t="shared" si="14"/>
        <v>0</v>
      </c>
      <c r="U908" s="7">
        <v>3532.5936000000002</v>
      </c>
      <c r="V908" s="3" t="s">
        <v>134</v>
      </c>
      <c r="W908" s="4"/>
      <c r="X908" s="4"/>
      <c r="Y908" s="4"/>
      <c r="Z908" s="4"/>
    </row>
    <row r="909" spans="1:26" ht="55.5" customHeight="1" thickBot="1" x14ac:dyDescent="0.4">
      <c r="A909" s="5" t="s">
        <v>154</v>
      </c>
      <c r="B909" s="5" t="s">
        <v>59</v>
      </c>
      <c r="C909" s="5" t="s">
        <v>35</v>
      </c>
      <c r="D909" s="2">
        <v>36799</v>
      </c>
      <c r="E909" s="2">
        <v>3.94</v>
      </c>
      <c r="F909" s="2">
        <v>5.81</v>
      </c>
      <c r="G909" s="2">
        <v>5.47</v>
      </c>
      <c r="H909" s="2">
        <v>7.43</v>
      </c>
      <c r="I909" s="2">
        <v>-7.26</v>
      </c>
      <c r="J909" s="2">
        <v>5.97</v>
      </c>
      <c r="K909" s="2">
        <v>39.5</v>
      </c>
      <c r="L909" s="2">
        <v>46.56</v>
      </c>
      <c r="M909" s="2">
        <v>89.05</v>
      </c>
      <c r="N909" s="2">
        <v>46.36</v>
      </c>
      <c r="O909" s="2">
        <v>41.46</v>
      </c>
      <c r="P909" s="2">
        <v>92.09</v>
      </c>
      <c r="Q909" s="2">
        <v>47.94</v>
      </c>
      <c r="R909" s="2">
        <v>42.88</v>
      </c>
      <c r="S909" s="4">
        <f>VLOOKUP([1]Initial_Data8!C909,[1]Ratings_Numbers!$A$1:$B$21,2,FALSE)</f>
        <v>9</v>
      </c>
      <c r="T909" s="4">
        <f t="shared" si="14"/>
        <v>0</v>
      </c>
      <c r="U909" s="7">
        <v>4942.5690000000004</v>
      </c>
      <c r="V909" s="3" t="s">
        <v>134</v>
      </c>
      <c r="W909" s="4"/>
      <c r="X909" s="4"/>
      <c r="Y909" s="4"/>
      <c r="Z909" s="4"/>
    </row>
    <row r="910" spans="1:26" ht="55.5" customHeight="1" thickBot="1" x14ac:dyDescent="0.4">
      <c r="A910" s="5" t="s">
        <v>154</v>
      </c>
      <c r="B910" s="5" t="s">
        <v>60</v>
      </c>
      <c r="C910" s="5" t="s">
        <v>35</v>
      </c>
      <c r="D910" s="2">
        <v>36891</v>
      </c>
      <c r="E910" s="2">
        <v>4.04</v>
      </c>
      <c r="F910" s="2">
        <v>5.99</v>
      </c>
      <c r="G910" s="2">
        <v>5.68</v>
      </c>
      <c r="H910" s="2">
        <v>2.4300000000000002</v>
      </c>
      <c r="I910" s="2">
        <v>-0.06</v>
      </c>
      <c r="J910" s="2">
        <v>1.22</v>
      </c>
      <c r="K910" s="2">
        <v>51.5</v>
      </c>
      <c r="L910" s="2">
        <v>46.19</v>
      </c>
      <c r="M910" s="2">
        <v>91.27</v>
      </c>
      <c r="N910" s="2">
        <v>46.97</v>
      </c>
      <c r="O910" s="2">
        <v>42.16</v>
      </c>
      <c r="P910" s="2">
        <v>94.31</v>
      </c>
      <c r="Q910" s="2">
        <v>48.54</v>
      </c>
      <c r="R910" s="2">
        <v>43.56</v>
      </c>
      <c r="S910" s="4">
        <f>VLOOKUP([1]Initial_Data8!C910,[1]Ratings_Numbers!$A$1:$B$21,2,FALSE)</f>
        <v>9</v>
      </c>
      <c r="T910" s="4">
        <f t="shared" si="14"/>
        <v>0</v>
      </c>
      <c r="U910" s="7">
        <v>5070.1210000000001</v>
      </c>
      <c r="V910" s="3" t="s">
        <v>134</v>
      </c>
      <c r="W910" s="4"/>
      <c r="X910" s="4"/>
      <c r="Y910" s="4"/>
      <c r="Z910" s="4"/>
    </row>
    <row r="911" spans="1:26" ht="55.5" customHeight="1" thickBot="1" x14ac:dyDescent="0.4">
      <c r="A911" s="5" t="s">
        <v>154</v>
      </c>
      <c r="B911" s="5" t="s">
        <v>61</v>
      </c>
      <c r="C911" s="5" t="s">
        <v>36</v>
      </c>
      <c r="D911" s="2">
        <v>36981</v>
      </c>
      <c r="E911" s="2">
        <v>5.21</v>
      </c>
      <c r="F911" s="2">
        <v>8.19</v>
      </c>
      <c r="G911" s="2">
        <v>7.64</v>
      </c>
      <c r="H911" s="2">
        <v>2.66</v>
      </c>
      <c r="I911" s="2">
        <v>-11.22</v>
      </c>
      <c r="J911" s="2">
        <v>1.52</v>
      </c>
      <c r="K911" s="2">
        <v>59.3</v>
      </c>
      <c r="L911" s="2">
        <v>41.04</v>
      </c>
      <c r="M911" s="2">
        <v>113.7</v>
      </c>
      <c r="N911" s="2">
        <v>52.46</v>
      </c>
      <c r="O911" s="2">
        <v>46.66</v>
      </c>
      <c r="P911" s="2">
        <v>116.72</v>
      </c>
      <c r="Q911" s="2">
        <v>53.86</v>
      </c>
      <c r="R911" s="2">
        <v>47.9</v>
      </c>
      <c r="S911" s="4">
        <f>VLOOKUP([1]Initial_Data8!C911,[1]Ratings_Numbers!$A$1:$B$21,2,FALSE)</f>
        <v>10</v>
      </c>
      <c r="T911" s="4">
        <f t="shared" si="14"/>
        <v>1</v>
      </c>
      <c r="U911" s="7">
        <v>4419.9067999999997</v>
      </c>
      <c r="V911" s="3" t="s">
        <v>134</v>
      </c>
      <c r="W911" s="4"/>
      <c r="X911" s="4"/>
      <c r="Y911" s="4"/>
      <c r="Z911" s="4"/>
    </row>
    <row r="912" spans="1:26" ht="55.5" customHeight="1" thickBot="1" x14ac:dyDescent="0.4">
      <c r="A912" s="5" t="s">
        <v>154</v>
      </c>
      <c r="B912" s="5" t="s">
        <v>118</v>
      </c>
      <c r="C912" s="5" t="s">
        <v>36</v>
      </c>
      <c r="D912" s="2">
        <v>37072</v>
      </c>
      <c r="E912" s="2">
        <v>5.01</v>
      </c>
      <c r="F912" s="2">
        <v>9.08</v>
      </c>
      <c r="G912" s="2">
        <v>7.52</v>
      </c>
      <c r="H912" s="2">
        <v>3.32</v>
      </c>
      <c r="I912" s="2">
        <v>0.17</v>
      </c>
      <c r="J912" s="2">
        <v>2.14</v>
      </c>
      <c r="K912" s="2">
        <v>63.3</v>
      </c>
      <c r="L912" s="2">
        <v>38.61</v>
      </c>
      <c r="M912" s="2">
        <v>127.33</v>
      </c>
      <c r="N912" s="2">
        <v>55.71</v>
      </c>
      <c r="O912" s="2">
        <v>49.16</v>
      </c>
      <c r="P912" s="2">
        <v>128.56</v>
      </c>
      <c r="Q912" s="2">
        <v>56.25</v>
      </c>
      <c r="R912" s="2">
        <v>49.64</v>
      </c>
      <c r="S912" s="4">
        <f>VLOOKUP([1]Initial_Data8!C912,[1]Ratings_Numbers!$A$1:$B$21,2,FALSE)</f>
        <v>10</v>
      </c>
      <c r="T912" s="4">
        <f t="shared" si="14"/>
        <v>0</v>
      </c>
      <c r="U912" s="7">
        <v>4249.9178000000002</v>
      </c>
      <c r="V912" s="3" t="s">
        <v>134</v>
      </c>
      <c r="W912" s="4"/>
      <c r="X912" s="4"/>
      <c r="Y912" s="4"/>
      <c r="Z912" s="4"/>
    </row>
    <row r="913" spans="1:26" ht="55.5" customHeight="1" thickBot="1" x14ac:dyDescent="0.4">
      <c r="A913" s="5" t="s">
        <v>154</v>
      </c>
      <c r="B913" s="5" t="s">
        <v>119</v>
      </c>
      <c r="C913" s="5" t="s">
        <v>36</v>
      </c>
      <c r="D913" s="2">
        <v>37164</v>
      </c>
      <c r="E913" s="2">
        <v>5.6</v>
      </c>
      <c r="F913" s="2">
        <v>10.3</v>
      </c>
      <c r="G913" s="2">
        <v>8.77</v>
      </c>
      <c r="H913" s="2">
        <v>4.5599999999999996</v>
      </c>
      <c r="I913" s="2">
        <v>2.33</v>
      </c>
      <c r="J913" s="2">
        <v>3.34</v>
      </c>
      <c r="K913" s="2">
        <v>63.2</v>
      </c>
      <c r="L913" s="2">
        <v>38.71</v>
      </c>
      <c r="M913" s="2">
        <v>128.01</v>
      </c>
      <c r="N913" s="2">
        <v>54.68</v>
      </c>
      <c r="O913" s="2">
        <v>49.56</v>
      </c>
      <c r="P913" s="2">
        <v>134.12</v>
      </c>
      <c r="Q913" s="2">
        <v>57.29</v>
      </c>
      <c r="R913" s="2">
        <v>51.92</v>
      </c>
      <c r="S913" s="4">
        <f>VLOOKUP([1]Initial_Data8!C913,[1]Ratings_Numbers!$A$1:$B$21,2,FALSE)</f>
        <v>10</v>
      </c>
      <c r="T913" s="4">
        <f t="shared" si="14"/>
        <v>0</v>
      </c>
      <c r="U913" s="7">
        <v>2058.2716</v>
      </c>
      <c r="V913" s="3" t="s">
        <v>134</v>
      </c>
      <c r="W913" s="4"/>
      <c r="X913" s="4"/>
      <c r="Y913" s="4"/>
      <c r="Z913" s="4"/>
    </row>
    <row r="914" spans="1:26" ht="55.5" customHeight="1" thickBot="1" x14ac:dyDescent="0.4">
      <c r="A914" s="5" t="s">
        <v>154</v>
      </c>
      <c r="B914" s="5" t="s">
        <v>120</v>
      </c>
      <c r="C914" s="5" t="s">
        <v>39</v>
      </c>
      <c r="D914" s="2">
        <v>37256</v>
      </c>
      <c r="E914" s="2">
        <v>6.5</v>
      </c>
      <c r="F914" s="2">
        <v>12.39</v>
      </c>
      <c r="G914" s="2">
        <v>10.8</v>
      </c>
      <c r="H914" s="2">
        <v>1.49</v>
      </c>
      <c r="I914" s="2">
        <v>-7.03</v>
      </c>
      <c r="J914" s="2">
        <v>0.28000000000000003</v>
      </c>
      <c r="K914" s="2">
        <v>67.5</v>
      </c>
      <c r="L914" s="2">
        <v>36.229999999999997</v>
      </c>
      <c r="M914" s="2">
        <v>143.94999999999999</v>
      </c>
      <c r="N914" s="2">
        <v>57.51</v>
      </c>
      <c r="O914" s="2">
        <v>52.15</v>
      </c>
      <c r="P914" s="2">
        <v>150.30000000000001</v>
      </c>
      <c r="Q914" s="2">
        <v>60.05</v>
      </c>
      <c r="R914" s="2">
        <v>54.45</v>
      </c>
      <c r="S914" s="4">
        <f>VLOOKUP([1]Initial_Data8!C914,[1]Ratings_Numbers!$A$1:$B$21,2,FALSE)</f>
        <v>12</v>
      </c>
      <c r="T914" s="4">
        <f t="shared" si="14"/>
        <v>2</v>
      </c>
      <c r="U914" s="7">
        <v>3107.7217000000001</v>
      </c>
      <c r="V914" s="3" t="s">
        <v>134</v>
      </c>
      <c r="W914" s="4"/>
      <c r="X914" s="4"/>
      <c r="Y914" s="4"/>
      <c r="Z914" s="4"/>
    </row>
    <row r="915" spans="1:26" ht="55.5" customHeight="1" thickBot="1" x14ac:dyDescent="0.4">
      <c r="A915" s="5" t="s">
        <v>154</v>
      </c>
      <c r="B915" s="5" t="s">
        <v>121</v>
      </c>
      <c r="C915" s="5" t="s">
        <v>39</v>
      </c>
      <c r="D915" s="2">
        <v>37346</v>
      </c>
      <c r="E915" s="2">
        <v>6.1</v>
      </c>
      <c r="F915" s="2">
        <v>11.45</v>
      </c>
      <c r="G915" s="2">
        <v>10.130000000000001</v>
      </c>
      <c r="H915" s="2">
        <v>2.86</v>
      </c>
      <c r="I915" s="2">
        <v>1.49</v>
      </c>
      <c r="J915" s="2">
        <v>1.65</v>
      </c>
      <c r="K915" s="2">
        <v>68.3</v>
      </c>
      <c r="L915" s="2">
        <v>36.86</v>
      </c>
      <c r="M915" s="2">
        <v>137.75</v>
      </c>
      <c r="N915" s="2">
        <v>56.46</v>
      </c>
      <c r="O915" s="2">
        <v>50.78</v>
      </c>
      <c r="P915" s="2">
        <v>143.99</v>
      </c>
      <c r="Q915" s="2">
        <v>59.01</v>
      </c>
      <c r="R915" s="2">
        <v>53.08</v>
      </c>
      <c r="S915" s="4">
        <f>VLOOKUP([1]Initial_Data8!C915,[1]Ratings_Numbers!$A$1:$B$21,2,FALSE)</f>
        <v>12</v>
      </c>
      <c r="T915" s="4">
        <f t="shared" si="14"/>
        <v>0</v>
      </c>
      <c r="U915" s="7">
        <v>4326.8490000000002</v>
      </c>
      <c r="V915" s="3" t="s">
        <v>134</v>
      </c>
      <c r="W915" s="4"/>
      <c r="X915" s="4"/>
      <c r="Y915" s="4"/>
      <c r="Z915" s="4"/>
    </row>
    <row r="916" spans="1:26" ht="55.5" customHeight="1" thickBot="1" x14ac:dyDescent="0.4">
      <c r="A916" s="5" t="s">
        <v>154</v>
      </c>
      <c r="B916" s="5" t="s">
        <v>62</v>
      </c>
      <c r="C916" s="5" t="s">
        <v>39</v>
      </c>
      <c r="D916" s="2">
        <v>37437</v>
      </c>
      <c r="E916" s="2">
        <v>6.27</v>
      </c>
      <c r="F916" s="2">
        <v>11.86</v>
      </c>
      <c r="G916" s="2">
        <v>10.6</v>
      </c>
      <c r="H916" s="2">
        <v>3.22</v>
      </c>
      <c r="I916" s="2">
        <v>1.35</v>
      </c>
      <c r="J916" s="2">
        <v>1.95</v>
      </c>
      <c r="K916" s="2">
        <v>67</v>
      </c>
      <c r="L916" s="2">
        <v>36.380000000000003</v>
      </c>
      <c r="M916" s="2">
        <v>138.63</v>
      </c>
      <c r="N916" s="2">
        <v>56.41</v>
      </c>
      <c r="O916" s="2">
        <v>50.44</v>
      </c>
      <c r="P916" s="2">
        <v>145.72999999999999</v>
      </c>
      <c r="Q916" s="2">
        <v>59.31</v>
      </c>
      <c r="R916" s="2">
        <v>53.02</v>
      </c>
      <c r="S916" s="4">
        <f>VLOOKUP([1]Initial_Data8!C916,[1]Ratings_Numbers!$A$1:$B$21,2,FALSE)</f>
        <v>12</v>
      </c>
      <c r="T916" s="4">
        <f t="shared" si="14"/>
        <v>0</v>
      </c>
      <c r="U916" s="7">
        <v>3742.8690000000001</v>
      </c>
      <c r="V916" s="3" t="s">
        <v>134</v>
      </c>
      <c r="W916" s="4"/>
      <c r="X916" s="4"/>
      <c r="Y916" s="4"/>
      <c r="Z916" s="4"/>
    </row>
    <row r="917" spans="1:26" ht="55.5" customHeight="1" thickBot="1" x14ac:dyDescent="0.4">
      <c r="A917" s="5" t="s">
        <v>154</v>
      </c>
      <c r="B917" s="5" t="s">
        <v>63</v>
      </c>
      <c r="C917" s="5" t="s">
        <v>39</v>
      </c>
      <c r="D917" s="2">
        <v>37529</v>
      </c>
      <c r="E917" s="2">
        <v>5.76</v>
      </c>
      <c r="F917" s="2">
        <v>10.87</v>
      </c>
      <c r="G917" s="2">
        <v>9.6</v>
      </c>
      <c r="H917" s="2">
        <v>4.83</v>
      </c>
      <c r="I917" s="2">
        <v>3.97</v>
      </c>
      <c r="J917" s="2">
        <v>3.57</v>
      </c>
      <c r="K917" s="2">
        <v>67.8</v>
      </c>
      <c r="L917" s="2">
        <v>38.229999999999997</v>
      </c>
      <c r="M917" s="2">
        <v>133.15</v>
      </c>
      <c r="N917" s="2">
        <v>56.37</v>
      </c>
      <c r="O917" s="2">
        <v>50.91</v>
      </c>
      <c r="P917" s="2">
        <v>136.19999999999999</v>
      </c>
      <c r="Q917" s="2">
        <v>57.66</v>
      </c>
      <c r="R917" s="2">
        <v>52.07</v>
      </c>
      <c r="S917" s="4">
        <f>VLOOKUP([1]Initial_Data8!C917,[1]Ratings_Numbers!$A$1:$B$21,2,FALSE)</f>
        <v>12</v>
      </c>
      <c r="T917" s="4">
        <f t="shared" si="14"/>
        <v>0</v>
      </c>
      <c r="U917" s="7">
        <v>3056.3213000000001</v>
      </c>
      <c r="V917" s="3" t="s">
        <v>134</v>
      </c>
      <c r="W917" s="4"/>
      <c r="X917" s="4"/>
      <c r="Y917" s="4"/>
      <c r="Z917" s="4"/>
    </row>
    <row r="918" spans="1:26" ht="55.5" customHeight="1" thickBot="1" x14ac:dyDescent="0.4">
      <c r="A918" s="5" t="s">
        <v>154</v>
      </c>
      <c r="B918" s="5" t="s">
        <v>64</v>
      </c>
      <c r="C918" s="5" t="s">
        <v>39</v>
      </c>
      <c r="D918" s="2">
        <v>37621</v>
      </c>
      <c r="E918" s="2">
        <v>5.84</v>
      </c>
      <c r="F918" s="2">
        <v>9.8800000000000008</v>
      </c>
      <c r="G918" s="2">
        <v>9.44</v>
      </c>
      <c r="H918" s="2">
        <v>2.38</v>
      </c>
      <c r="I918" s="2">
        <v>-4.37</v>
      </c>
      <c r="J918" s="2">
        <v>1.04</v>
      </c>
      <c r="K918" s="2">
        <v>63.8</v>
      </c>
      <c r="L918" s="2">
        <v>38.29</v>
      </c>
      <c r="M918" s="2">
        <v>131.91</v>
      </c>
      <c r="N918" s="2">
        <v>56.15</v>
      </c>
      <c r="O918" s="2">
        <v>50.5</v>
      </c>
      <c r="P918" s="2">
        <v>134.94999999999999</v>
      </c>
      <c r="Q918" s="2">
        <v>57.44</v>
      </c>
      <c r="R918" s="2">
        <v>51.67</v>
      </c>
      <c r="S918" s="4">
        <f>VLOOKUP([1]Initial_Data8!C918,[1]Ratings_Numbers!$A$1:$B$21,2,FALSE)</f>
        <v>12</v>
      </c>
      <c r="T918" s="4">
        <f t="shared" si="14"/>
        <v>0</v>
      </c>
      <c r="U918" s="7">
        <v>3214.1988000000001</v>
      </c>
      <c r="V918" s="3" t="s">
        <v>134</v>
      </c>
      <c r="W918" s="4"/>
      <c r="X918" s="4"/>
      <c r="Y918" s="4"/>
      <c r="Z918" s="4"/>
    </row>
    <row r="919" spans="1:26" ht="55.5" customHeight="1" thickBot="1" x14ac:dyDescent="0.4">
      <c r="A919" s="5" t="s">
        <v>154</v>
      </c>
      <c r="B919" s="5" t="s">
        <v>65</v>
      </c>
      <c r="C919" s="5" t="s">
        <v>39</v>
      </c>
      <c r="D919" s="2">
        <v>37711</v>
      </c>
      <c r="E919" s="2">
        <v>5.75</v>
      </c>
      <c r="F919" s="2">
        <v>9.61</v>
      </c>
      <c r="G919" s="2">
        <v>9.34</v>
      </c>
      <c r="H919" s="2">
        <v>3.14</v>
      </c>
      <c r="I919" s="2">
        <v>2.35</v>
      </c>
      <c r="J919" s="2">
        <v>1.77</v>
      </c>
      <c r="K919" s="2">
        <v>64.900000000000006</v>
      </c>
      <c r="L919" s="2">
        <v>38.770000000000003</v>
      </c>
      <c r="M919" s="2">
        <v>127.94</v>
      </c>
      <c r="N919" s="2">
        <v>55.4</v>
      </c>
      <c r="O919" s="2">
        <v>49.61</v>
      </c>
      <c r="P919" s="2">
        <v>130.97</v>
      </c>
      <c r="Q919" s="2">
        <v>56.7</v>
      </c>
      <c r="R919" s="2">
        <v>50.78</v>
      </c>
      <c r="S919" s="4">
        <f>VLOOKUP([1]Initial_Data8!C919,[1]Ratings_Numbers!$A$1:$B$21,2,FALSE)</f>
        <v>12</v>
      </c>
      <c r="T919" s="4">
        <f t="shared" si="14"/>
        <v>0</v>
      </c>
      <c r="U919" s="7">
        <v>2894.0713000000001</v>
      </c>
      <c r="V919" s="3" t="s">
        <v>134</v>
      </c>
      <c r="W919" s="4"/>
      <c r="X919" s="4"/>
      <c r="Y919" s="4"/>
      <c r="Z919" s="4"/>
    </row>
    <row r="920" spans="1:26" ht="55.5" customHeight="1" thickBot="1" x14ac:dyDescent="0.4">
      <c r="A920" s="5" t="s">
        <v>154</v>
      </c>
      <c r="B920" s="5" t="s">
        <v>66</v>
      </c>
      <c r="C920" s="5" t="s">
        <v>39</v>
      </c>
      <c r="D920" s="2">
        <v>37802</v>
      </c>
      <c r="E920" s="2">
        <v>5.65</v>
      </c>
      <c r="F920" s="2">
        <v>10.27</v>
      </c>
      <c r="G920" s="2">
        <v>9.2899999999999991</v>
      </c>
      <c r="H920" s="2">
        <v>3.08</v>
      </c>
      <c r="I920" s="2">
        <v>2.11</v>
      </c>
      <c r="J920" s="2">
        <v>1.76</v>
      </c>
      <c r="K920" s="2">
        <v>66.8</v>
      </c>
      <c r="L920" s="2">
        <v>37.6</v>
      </c>
      <c r="M920" s="2">
        <v>130.91</v>
      </c>
      <c r="N920" s="2">
        <v>55.57</v>
      </c>
      <c r="O920" s="2">
        <v>49.22</v>
      </c>
      <c r="P920" s="2">
        <v>135.58000000000001</v>
      </c>
      <c r="Q920" s="2">
        <v>57.55</v>
      </c>
      <c r="R920" s="2">
        <v>50.97</v>
      </c>
      <c r="S920" s="4">
        <f>VLOOKUP([1]Initial_Data8!C920,[1]Ratings_Numbers!$A$1:$B$21,2,FALSE)</f>
        <v>12</v>
      </c>
      <c r="T920" s="4">
        <f t="shared" si="14"/>
        <v>0</v>
      </c>
      <c r="U920" s="7">
        <v>4466.1075000000001</v>
      </c>
      <c r="V920" s="3" t="s">
        <v>134</v>
      </c>
      <c r="W920" s="4"/>
      <c r="X920" s="4"/>
      <c r="Y920" s="4"/>
      <c r="Z920" s="4"/>
    </row>
    <row r="921" spans="1:26" ht="55.5" customHeight="1" thickBot="1" x14ac:dyDescent="0.4">
      <c r="A921" s="5" t="s">
        <v>154</v>
      </c>
      <c r="B921" s="5" t="s">
        <v>67</v>
      </c>
      <c r="C921" s="5" t="s">
        <v>39</v>
      </c>
      <c r="D921" s="2">
        <v>37894</v>
      </c>
      <c r="E921" s="2">
        <v>5.7</v>
      </c>
      <c r="F921" s="2">
        <v>10.08</v>
      </c>
      <c r="G921" s="2">
        <v>9.39</v>
      </c>
      <c r="H921" s="2">
        <v>5.0599999999999996</v>
      </c>
      <c r="I921" s="2">
        <v>-1.37</v>
      </c>
      <c r="J921" s="2">
        <v>3.71</v>
      </c>
      <c r="K921" s="2">
        <v>67.099999999999994</v>
      </c>
      <c r="L921" s="2">
        <v>38.72</v>
      </c>
      <c r="M921" s="2">
        <v>121.27</v>
      </c>
      <c r="N921" s="2">
        <v>52.99</v>
      </c>
      <c r="O921" s="2">
        <v>46.96</v>
      </c>
      <c r="P921" s="2">
        <v>128.83000000000001</v>
      </c>
      <c r="Q921" s="2">
        <v>56.3</v>
      </c>
      <c r="R921" s="2">
        <v>49.89</v>
      </c>
      <c r="S921" s="4">
        <f>VLOOKUP([1]Initial_Data8!C921,[1]Ratings_Numbers!$A$1:$B$21,2,FALSE)</f>
        <v>12</v>
      </c>
      <c r="T921" s="4">
        <f t="shared" si="14"/>
        <v>0</v>
      </c>
      <c r="U921" s="7">
        <v>5486.4885999999997</v>
      </c>
      <c r="V921" s="3" t="s">
        <v>134</v>
      </c>
      <c r="W921" s="4"/>
      <c r="X921" s="4"/>
      <c r="Y921" s="4"/>
      <c r="Z921" s="4"/>
    </row>
    <row r="922" spans="1:26" ht="55.5" customHeight="1" thickBot="1" x14ac:dyDescent="0.4">
      <c r="A922" s="5" t="s">
        <v>154</v>
      </c>
      <c r="B922" s="5" t="s">
        <v>68</v>
      </c>
      <c r="C922" s="5" t="s">
        <v>39</v>
      </c>
      <c r="D922" s="2">
        <v>37986</v>
      </c>
      <c r="E922" s="2">
        <v>6.19</v>
      </c>
      <c r="F922" s="2">
        <v>11.09</v>
      </c>
      <c r="G922" s="2">
        <v>10.46</v>
      </c>
      <c r="H922" s="2">
        <v>2</v>
      </c>
      <c r="I922" s="2">
        <v>-4.84</v>
      </c>
      <c r="J922" s="2">
        <v>0.64</v>
      </c>
      <c r="K922" s="2">
        <v>69.599999999999994</v>
      </c>
      <c r="L922" s="2">
        <v>37.65</v>
      </c>
      <c r="M922" s="2">
        <v>129.5</v>
      </c>
      <c r="N922" s="2">
        <v>54.67</v>
      </c>
      <c r="O922" s="2">
        <v>48.76</v>
      </c>
      <c r="P922" s="2">
        <v>136.9</v>
      </c>
      <c r="Q922" s="2">
        <v>57.79</v>
      </c>
      <c r="R922" s="2">
        <v>51.54</v>
      </c>
      <c r="S922" s="4">
        <f>VLOOKUP([1]Initial_Data8!C922,[1]Ratings_Numbers!$A$1:$B$21,2,FALSE)</f>
        <v>12</v>
      </c>
      <c r="T922" s="4">
        <f t="shared" si="14"/>
        <v>0</v>
      </c>
      <c r="U922" s="7">
        <v>6803.1845999999996</v>
      </c>
      <c r="V922" s="3" t="s">
        <v>134</v>
      </c>
      <c r="W922" s="4"/>
      <c r="X922" s="4"/>
      <c r="Y922" s="4"/>
      <c r="Z922" s="4"/>
    </row>
    <row r="923" spans="1:26" ht="55.5" customHeight="1" thickBot="1" x14ac:dyDescent="0.4">
      <c r="A923" s="5" t="s">
        <v>154</v>
      </c>
      <c r="B923" s="5" t="s">
        <v>69</v>
      </c>
      <c r="C923" s="5" t="s">
        <v>39</v>
      </c>
      <c r="D923" s="2">
        <v>38077</v>
      </c>
      <c r="E923" s="2">
        <v>5.59</v>
      </c>
      <c r="F923" s="2">
        <v>10.19</v>
      </c>
      <c r="G923" s="2">
        <v>9.2200000000000006</v>
      </c>
      <c r="H923" s="2">
        <v>3.39</v>
      </c>
      <c r="I923" s="2">
        <v>2.29</v>
      </c>
      <c r="J923" s="2">
        <v>2.12</v>
      </c>
      <c r="K923" s="2">
        <v>75.7</v>
      </c>
      <c r="L923" s="2">
        <v>37.770000000000003</v>
      </c>
      <c r="M923" s="2">
        <v>126.21</v>
      </c>
      <c r="N923" s="2">
        <v>54.07</v>
      </c>
      <c r="O923" s="2">
        <v>47.67</v>
      </c>
      <c r="P923" s="2">
        <v>133.4</v>
      </c>
      <c r="Q923" s="2">
        <v>57.16</v>
      </c>
      <c r="R923" s="2">
        <v>50.39</v>
      </c>
      <c r="S923" s="4">
        <f>VLOOKUP([1]Initial_Data8!C923,[1]Ratings_Numbers!$A$1:$B$21,2,FALSE)</f>
        <v>12</v>
      </c>
      <c r="T923" s="4">
        <f t="shared" si="14"/>
        <v>0</v>
      </c>
      <c r="U923" s="7">
        <v>8720.2461000000003</v>
      </c>
      <c r="V923" s="3" t="s">
        <v>134</v>
      </c>
      <c r="W923" s="4"/>
      <c r="X923" s="4"/>
      <c r="Y923" s="4"/>
      <c r="Z923" s="4"/>
    </row>
    <row r="924" spans="1:26" ht="55.5" customHeight="1" thickBot="1" x14ac:dyDescent="0.4">
      <c r="A924" s="5" t="s">
        <v>154</v>
      </c>
      <c r="B924" s="5" t="s">
        <v>70</v>
      </c>
      <c r="C924" s="5" t="s">
        <v>39</v>
      </c>
      <c r="D924" s="2">
        <v>38168</v>
      </c>
      <c r="E924" s="2">
        <v>5.12</v>
      </c>
      <c r="F924" s="2">
        <v>9.2100000000000009</v>
      </c>
      <c r="G924" s="2">
        <v>8.1199999999999992</v>
      </c>
      <c r="H924" s="2">
        <v>3.79</v>
      </c>
      <c r="I924" s="2">
        <v>-1.33</v>
      </c>
      <c r="J924" s="2">
        <v>2.52</v>
      </c>
      <c r="K924" s="2">
        <v>77.099999999999994</v>
      </c>
      <c r="L924" s="2">
        <v>37.36</v>
      </c>
      <c r="M924" s="2">
        <v>109.1</v>
      </c>
      <c r="N924" s="2">
        <v>46.79</v>
      </c>
      <c r="O924" s="2">
        <v>40.76</v>
      </c>
      <c r="P924" s="2">
        <v>133.18</v>
      </c>
      <c r="Q924" s="2">
        <v>57.11</v>
      </c>
      <c r="R924" s="2">
        <v>49.75</v>
      </c>
      <c r="S924" s="4">
        <f>VLOOKUP([1]Initial_Data8!C924,[1]Ratings_Numbers!$A$1:$B$21,2,FALSE)</f>
        <v>12</v>
      </c>
      <c r="T924" s="4">
        <f t="shared" si="14"/>
        <v>0</v>
      </c>
      <c r="U924" s="7">
        <v>8613.1517999999996</v>
      </c>
      <c r="V924" s="3" t="s">
        <v>134</v>
      </c>
      <c r="W924" s="4"/>
      <c r="X924" s="4"/>
      <c r="Y924" s="4"/>
      <c r="Z924" s="4"/>
    </row>
    <row r="925" spans="1:26" ht="55.5" customHeight="1" thickBot="1" x14ac:dyDescent="0.4">
      <c r="A925" s="5" t="s">
        <v>154</v>
      </c>
      <c r="B925" s="5" t="s">
        <v>71</v>
      </c>
      <c r="C925" s="5" t="s">
        <v>39</v>
      </c>
      <c r="D925" s="2">
        <v>38260</v>
      </c>
      <c r="E925" s="2">
        <v>4.45</v>
      </c>
      <c r="F925" s="2">
        <v>7.71</v>
      </c>
      <c r="G925" s="2">
        <v>6.73</v>
      </c>
      <c r="H925" s="2">
        <v>5.82</v>
      </c>
      <c r="I925" s="2">
        <v>5.26</v>
      </c>
      <c r="J925" s="2">
        <v>4.5599999999999996</v>
      </c>
      <c r="K925" s="2">
        <v>78.599999999999994</v>
      </c>
      <c r="L925" s="2">
        <v>39.82</v>
      </c>
      <c r="M925" s="2">
        <v>102.29</v>
      </c>
      <c r="N925" s="2">
        <v>46.02</v>
      </c>
      <c r="O925" s="2">
        <v>40.729999999999997</v>
      </c>
      <c r="P925" s="2">
        <v>122.28</v>
      </c>
      <c r="Q925" s="2">
        <v>55.01</v>
      </c>
      <c r="R925" s="2">
        <v>48.69</v>
      </c>
      <c r="S925" s="4">
        <f>VLOOKUP([1]Initial_Data8!C925,[1]Ratings_Numbers!$A$1:$B$21,2,FALSE)</f>
        <v>12</v>
      </c>
      <c r="T925" s="4">
        <f t="shared" si="14"/>
        <v>0</v>
      </c>
      <c r="U925" s="7">
        <v>8662.4477000000006</v>
      </c>
      <c r="V925" s="3" t="s">
        <v>134</v>
      </c>
      <c r="W925" s="4"/>
      <c r="X925" s="4"/>
      <c r="Y925" s="4"/>
      <c r="Z925" s="4"/>
    </row>
    <row r="926" spans="1:26" ht="55.5" customHeight="1" thickBot="1" x14ac:dyDescent="0.4">
      <c r="A926" s="5" t="s">
        <v>154</v>
      </c>
      <c r="B926" s="5" t="s">
        <v>72</v>
      </c>
      <c r="C926" s="5" t="s">
        <v>39</v>
      </c>
      <c r="D926" s="2">
        <v>38352</v>
      </c>
      <c r="E926" s="2">
        <v>4.45</v>
      </c>
      <c r="F926" s="2">
        <v>7.61</v>
      </c>
      <c r="G926" s="2">
        <v>6.77</v>
      </c>
      <c r="H926" s="2">
        <v>1.79</v>
      </c>
      <c r="I926" s="2">
        <v>0.28999999999999998</v>
      </c>
      <c r="J926" s="2">
        <v>0.51</v>
      </c>
      <c r="K926" s="2">
        <v>78.5</v>
      </c>
      <c r="L926" s="2">
        <v>40.159999999999997</v>
      </c>
      <c r="M926" s="2">
        <v>100.46</v>
      </c>
      <c r="N926" s="2">
        <v>45.81</v>
      </c>
      <c r="O926" s="2">
        <v>40.340000000000003</v>
      </c>
      <c r="P926" s="2">
        <v>119.3</v>
      </c>
      <c r="Q926" s="2">
        <v>54.4</v>
      </c>
      <c r="R926" s="2">
        <v>47.91</v>
      </c>
      <c r="S926" s="4">
        <f>VLOOKUP([1]Initial_Data8!C926,[1]Ratings_Numbers!$A$1:$B$21,2,FALSE)</f>
        <v>12</v>
      </c>
      <c r="T926" s="4">
        <f t="shared" si="14"/>
        <v>0</v>
      </c>
      <c r="U926" s="7">
        <v>10923.7444</v>
      </c>
      <c r="V926" s="3" t="s">
        <v>134</v>
      </c>
      <c r="W926" s="4"/>
      <c r="X926" s="4"/>
      <c r="Y926" s="4"/>
      <c r="Z926" s="4"/>
    </row>
    <row r="927" spans="1:26" ht="55.5" customHeight="1" thickBot="1" x14ac:dyDescent="0.4">
      <c r="A927" s="5" t="s">
        <v>154</v>
      </c>
      <c r="B927" s="5" t="s">
        <v>73</v>
      </c>
      <c r="C927" s="5" t="s">
        <v>37</v>
      </c>
      <c r="D927" s="2">
        <v>38442</v>
      </c>
      <c r="E927" s="2">
        <v>4.04</v>
      </c>
      <c r="F927" s="2">
        <v>6.45</v>
      </c>
      <c r="G927" s="2">
        <v>6.06</v>
      </c>
      <c r="H927" s="2">
        <v>4</v>
      </c>
      <c r="I927" s="2">
        <v>2.89</v>
      </c>
      <c r="J927" s="2">
        <v>2.67</v>
      </c>
      <c r="K927" s="2">
        <v>75.3</v>
      </c>
      <c r="L927" s="2">
        <v>42.23</v>
      </c>
      <c r="M927" s="2">
        <v>97.88</v>
      </c>
      <c r="N927" s="2">
        <v>47.83</v>
      </c>
      <c r="O927" s="2">
        <v>41.33</v>
      </c>
      <c r="P927" s="2">
        <v>104.62</v>
      </c>
      <c r="Q927" s="2">
        <v>51.13</v>
      </c>
      <c r="R927" s="2">
        <v>44.18</v>
      </c>
      <c r="S927" s="4">
        <f>VLOOKUP([1]Initial_Data8!C927,[1]Ratings_Numbers!$A$1:$B$21,2,FALSE)</f>
        <v>11</v>
      </c>
      <c r="T927" s="4">
        <f t="shared" si="14"/>
        <v>-1</v>
      </c>
      <c r="U927" s="7">
        <v>8993.1717000000008</v>
      </c>
      <c r="V927" s="3" t="s">
        <v>134</v>
      </c>
      <c r="W927" s="4"/>
      <c r="X927" s="4"/>
      <c r="Y927" s="4"/>
      <c r="Z927" s="4"/>
    </row>
    <row r="928" spans="1:26" ht="55.5" customHeight="1" thickBot="1" x14ac:dyDescent="0.4">
      <c r="A928" s="5" t="s">
        <v>154</v>
      </c>
      <c r="B928" s="5" t="s">
        <v>122</v>
      </c>
      <c r="C928" s="5" t="s">
        <v>37</v>
      </c>
      <c r="D928" s="2">
        <v>38533</v>
      </c>
      <c r="E928" s="2">
        <v>3.66</v>
      </c>
      <c r="F928" s="2">
        <v>5.82</v>
      </c>
      <c r="G928" s="2">
        <v>5.45</v>
      </c>
      <c r="H928" s="2">
        <v>4.57</v>
      </c>
      <c r="I928" s="2">
        <v>3.24</v>
      </c>
      <c r="J928" s="2">
        <v>3.12</v>
      </c>
      <c r="K928" s="2">
        <v>68.7</v>
      </c>
      <c r="L928" s="2">
        <v>44.01</v>
      </c>
      <c r="M928" s="2">
        <v>84.89</v>
      </c>
      <c r="N928" s="2">
        <v>44.03</v>
      </c>
      <c r="O928" s="2">
        <v>37.36</v>
      </c>
      <c r="P928" s="2">
        <v>92.82</v>
      </c>
      <c r="Q928" s="2">
        <v>48.14</v>
      </c>
      <c r="R928" s="2">
        <v>40.85</v>
      </c>
      <c r="S928" s="4">
        <f>VLOOKUP([1]Initial_Data8!C928,[1]Ratings_Numbers!$A$1:$B$21,2,FALSE)</f>
        <v>11</v>
      </c>
      <c r="T928" s="4">
        <f t="shared" si="14"/>
        <v>0</v>
      </c>
      <c r="U928" s="7">
        <v>9928.7553000000007</v>
      </c>
      <c r="V928" s="3" t="s">
        <v>134</v>
      </c>
      <c r="W928" s="4"/>
      <c r="X928" s="4"/>
      <c r="Y928" s="4"/>
      <c r="Z928" s="4"/>
    </row>
    <row r="929" spans="1:26" ht="55.5" customHeight="1" thickBot="1" x14ac:dyDescent="0.4">
      <c r="A929" s="5" t="s">
        <v>154</v>
      </c>
      <c r="B929" s="5" t="s">
        <v>123</v>
      </c>
      <c r="C929" s="5" t="s">
        <v>37</v>
      </c>
      <c r="D929" s="2">
        <v>38625</v>
      </c>
      <c r="E929" s="2">
        <v>2.72</v>
      </c>
      <c r="F929" s="2">
        <v>4.8499999999999996</v>
      </c>
      <c r="G929" s="2">
        <v>4.63</v>
      </c>
      <c r="H929" s="2">
        <v>10.74</v>
      </c>
      <c r="I929" s="2">
        <v>5.46</v>
      </c>
      <c r="J929" s="2">
        <v>6.14</v>
      </c>
      <c r="K929" s="2">
        <v>65.3</v>
      </c>
      <c r="L929" s="2">
        <v>49.55</v>
      </c>
      <c r="M929" s="2">
        <v>64.510000000000005</v>
      </c>
      <c r="N929" s="2">
        <v>36.96</v>
      </c>
      <c r="O929" s="2">
        <v>31.96</v>
      </c>
      <c r="P929" s="2">
        <v>74.55</v>
      </c>
      <c r="Q929" s="2">
        <v>42.71</v>
      </c>
      <c r="R929" s="2">
        <v>36.94</v>
      </c>
      <c r="S929" s="4">
        <f>VLOOKUP([1]Initial_Data8!C929,[1]Ratings_Numbers!$A$1:$B$21,2,FALSE)</f>
        <v>11</v>
      </c>
      <c r="T929" s="4">
        <f t="shared" si="14"/>
        <v>0</v>
      </c>
      <c r="U929" s="7">
        <v>9041.1789000000008</v>
      </c>
      <c r="V929" s="3" t="s">
        <v>134</v>
      </c>
      <c r="W929" s="4"/>
      <c r="X929" s="4"/>
      <c r="Y929" s="4"/>
      <c r="Z929" s="4"/>
    </row>
    <row r="930" spans="1:26" ht="55.5" customHeight="1" thickBot="1" x14ac:dyDescent="0.4">
      <c r="A930" s="5" t="s">
        <v>154</v>
      </c>
      <c r="B930" s="5" t="s">
        <v>124</v>
      </c>
      <c r="C930" s="5" t="s">
        <v>37</v>
      </c>
      <c r="D930" s="2">
        <v>38717</v>
      </c>
      <c r="E930" s="2">
        <v>2.73</v>
      </c>
      <c r="F930" s="2">
        <v>4.75</v>
      </c>
      <c r="G930" s="2">
        <v>4.6100000000000003</v>
      </c>
      <c r="H930" s="2">
        <v>2.64</v>
      </c>
      <c r="I930" s="2">
        <v>0.76</v>
      </c>
      <c r="J930" s="2">
        <v>0.96</v>
      </c>
      <c r="K930" s="2">
        <v>60.5</v>
      </c>
      <c r="L930" s="2">
        <v>49.35</v>
      </c>
      <c r="M930" s="2">
        <v>63.98</v>
      </c>
      <c r="N930" s="2">
        <v>36.6</v>
      </c>
      <c r="O930" s="2">
        <v>31.57</v>
      </c>
      <c r="P930" s="2">
        <v>74.8</v>
      </c>
      <c r="Q930" s="2">
        <v>42.79</v>
      </c>
      <c r="R930" s="2">
        <v>36.909999999999997</v>
      </c>
      <c r="S930" s="4">
        <f>VLOOKUP([1]Initial_Data8!C930,[1]Ratings_Numbers!$A$1:$B$21,2,FALSE)</f>
        <v>11</v>
      </c>
      <c r="T930" s="4">
        <f t="shared" si="14"/>
        <v>0</v>
      </c>
      <c r="U930" s="7">
        <v>9478.8873000000003</v>
      </c>
      <c r="V930" s="3" t="s">
        <v>134</v>
      </c>
      <c r="W930" s="4"/>
      <c r="X930" s="4"/>
      <c r="Y930" s="4"/>
      <c r="Z930" s="4"/>
    </row>
    <row r="931" spans="1:26" ht="55.5" customHeight="1" thickBot="1" x14ac:dyDescent="0.4">
      <c r="A931" s="5" t="s">
        <v>154</v>
      </c>
      <c r="B931" s="5" t="s">
        <v>125</v>
      </c>
      <c r="C931" s="5" t="s">
        <v>37</v>
      </c>
      <c r="D931" s="2">
        <v>38807</v>
      </c>
      <c r="E931" s="2">
        <v>2.76</v>
      </c>
      <c r="F931" s="2">
        <v>5.15</v>
      </c>
      <c r="G931" s="2">
        <v>4.8099999999999996</v>
      </c>
      <c r="H931" s="2">
        <v>4.22</v>
      </c>
      <c r="I931" s="2">
        <v>1.66</v>
      </c>
      <c r="J931" s="2">
        <v>2.4500000000000002</v>
      </c>
      <c r="K931" s="2">
        <v>57.7</v>
      </c>
      <c r="L931" s="2">
        <v>49.3</v>
      </c>
      <c r="M931" s="2">
        <v>63.09</v>
      </c>
      <c r="N931" s="2">
        <v>36.35</v>
      </c>
      <c r="O931" s="2">
        <v>31.1</v>
      </c>
      <c r="P931" s="2">
        <v>73.55</v>
      </c>
      <c r="Q931" s="2">
        <v>42.38</v>
      </c>
      <c r="R931" s="2">
        <v>36.26</v>
      </c>
      <c r="S931" s="4">
        <f>VLOOKUP([1]Initial_Data8!C931,[1]Ratings_Numbers!$A$1:$B$21,2,FALSE)</f>
        <v>11</v>
      </c>
      <c r="T931" s="4">
        <f t="shared" si="14"/>
        <v>0</v>
      </c>
      <c r="U931" s="7">
        <v>8875.8760999999995</v>
      </c>
      <c r="V931" s="3" t="s">
        <v>134</v>
      </c>
      <c r="W931" s="4"/>
      <c r="X931" s="4"/>
      <c r="Y931" s="4"/>
      <c r="Z931" s="4"/>
    </row>
    <row r="932" spans="1:26" ht="55.5" customHeight="1" thickBot="1" x14ac:dyDescent="0.4">
      <c r="A932" s="5" t="s">
        <v>154</v>
      </c>
      <c r="B932" s="5" t="s">
        <v>74</v>
      </c>
      <c r="C932" s="5" t="s">
        <v>37</v>
      </c>
      <c r="D932" s="2">
        <v>38898</v>
      </c>
      <c r="E932" s="2">
        <v>3.12</v>
      </c>
      <c r="F932" s="2">
        <v>5.94</v>
      </c>
      <c r="G932" s="2">
        <v>5.52</v>
      </c>
      <c r="H932" s="2">
        <v>4.3</v>
      </c>
      <c r="I932" s="2">
        <v>-5.61</v>
      </c>
      <c r="J932" s="2">
        <v>2.76</v>
      </c>
      <c r="K932" s="2">
        <v>66.599999999999994</v>
      </c>
      <c r="L932" s="2">
        <v>45.94</v>
      </c>
      <c r="M932" s="2">
        <v>73.83</v>
      </c>
      <c r="N932" s="2">
        <v>40.479999999999997</v>
      </c>
      <c r="O932" s="2">
        <v>33.92</v>
      </c>
      <c r="P932" s="2">
        <v>82.37</v>
      </c>
      <c r="Q932" s="2">
        <v>45.17</v>
      </c>
      <c r="R932" s="2">
        <v>37.840000000000003</v>
      </c>
      <c r="S932" s="4">
        <f>VLOOKUP([1]Initial_Data8!C932,[1]Ratings_Numbers!$A$1:$B$21,2,FALSE)</f>
        <v>11</v>
      </c>
      <c r="T932" s="4">
        <f t="shared" si="14"/>
        <v>0</v>
      </c>
      <c r="U932" s="7">
        <v>7936.4121999999998</v>
      </c>
      <c r="V932" s="3" t="s">
        <v>134</v>
      </c>
      <c r="W932" s="4"/>
      <c r="X932" s="4"/>
      <c r="Y932" s="4"/>
      <c r="Z932" s="4"/>
    </row>
    <row r="933" spans="1:26" ht="55.5" customHeight="1" thickBot="1" x14ac:dyDescent="0.4">
      <c r="A933" s="5" t="s">
        <v>154</v>
      </c>
      <c r="B933" s="5" t="s">
        <v>75</v>
      </c>
      <c r="C933" s="5" t="s">
        <v>37</v>
      </c>
      <c r="D933" s="2">
        <v>38990</v>
      </c>
      <c r="E933" s="2">
        <v>3.47</v>
      </c>
      <c r="F933" s="2">
        <v>5.54</v>
      </c>
      <c r="G933" s="2">
        <v>5.27</v>
      </c>
      <c r="H933" s="2">
        <v>7.36</v>
      </c>
      <c r="I933" s="2">
        <v>4.37</v>
      </c>
      <c r="J933" s="2">
        <v>5.84</v>
      </c>
      <c r="K933" s="2">
        <v>71.8</v>
      </c>
      <c r="L933" s="2">
        <v>49.49</v>
      </c>
      <c r="M933" s="2">
        <v>69.19</v>
      </c>
      <c r="N933" s="2">
        <v>39.85</v>
      </c>
      <c r="O933" s="2">
        <v>34.24</v>
      </c>
      <c r="P933" s="2">
        <v>73.64</v>
      </c>
      <c r="Q933" s="2">
        <v>42.41</v>
      </c>
      <c r="R933" s="2">
        <v>36.44</v>
      </c>
      <c r="S933" s="4">
        <f>VLOOKUP([1]Initial_Data8!C933,[1]Ratings_Numbers!$A$1:$B$21,2,FALSE)</f>
        <v>11</v>
      </c>
      <c r="T933" s="4">
        <f t="shared" si="14"/>
        <v>0</v>
      </c>
      <c r="U933" s="7">
        <v>8157.8154999999997</v>
      </c>
      <c r="V933" s="3" t="s">
        <v>134</v>
      </c>
      <c r="W933" s="4"/>
      <c r="X933" s="4"/>
      <c r="Y933" s="4"/>
      <c r="Z933" s="4"/>
    </row>
    <row r="934" spans="1:26" ht="55.5" customHeight="1" thickBot="1" x14ac:dyDescent="0.4">
      <c r="A934" s="5" t="s">
        <v>154</v>
      </c>
      <c r="B934" s="5" t="s">
        <v>76</v>
      </c>
      <c r="C934" s="5" t="s">
        <v>37</v>
      </c>
      <c r="D934" s="2">
        <v>39082</v>
      </c>
      <c r="E934" s="2">
        <v>3.33</v>
      </c>
      <c r="F934" s="2">
        <v>6.31</v>
      </c>
      <c r="G934" s="2">
        <v>6.18</v>
      </c>
      <c r="H934" s="2">
        <v>7.46</v>
      </c>
      <c r="I934" s="2">
        <v>-9</v>
      </c>
      <c r="J934" s="2">
        <v>1.58</v>
      </c>
      <c r="K934" s="2">
        <v>71.7</v>
      </c>
      <c r="L934" s="2">
        <v>45.48</v>
      </c>
      <c r="M934" s="2">
        <v>82.74</v>
      </c>
      <c r="N934" s="2">
        <v>43.81</v>
      </c>
      <c r="O934" s="2">
        <v>37.630000000000003</v>
      </c>
      <c r="P934" s="2">
        <v>88.87</v>
      </c>
      <c r="Q934" s="2">
        <v>47.05</v>
      </c>
      <c r="R934" s="2">
        <v>40.42</v>
      </c>
      <c r="S934" s="4">
        <f>VLOOKUP([1]Initial_Data8!C934,[1]Ratings_Numbers!$A$1:$B$21,2,FALSE)</f>
        <v>11</v>
      </c>
      <c r="T934" s="4">
        <f t="shared" si="14"/>
        <v>0</v>
      </c>
      <c r="U934" s="7">
        <v>8752.0331999999999</v>
      </c>
      <c r="V934" s="3" t="s">
        <v>134</v>
      </c>
      <c r="W934" s="4"/>
      <c r="X934" s="4"/>
      <c r="Y934" s="4"/>
      <c r="Z934" s="4"/>
    </row>
    <row r="935" spans="1:26" ht="55.5" customHeight="1" thickBot="1" x14ac:dyDescent="0.4">
      <c r="A935" s="5" t="s">
        <v>154</v>
      </c>
      <c r="B935" s="5" t="s">
        <v>77</v>
      </c>
      <c r="C935" s="5" t="s">
        <v>37</v>
      </c>
      <c r="D935" s="2">
        <v>39172</v>
      </c>
      <c r="E935" s="2">
        <v>3.34</v>
      </c>
      <c r="F935" s="2">
        <v>6.74</v>
      </c>
      <c r="G935" s="2">
        <v>6.49</v>
      </c>
      <c r="H935" s="2">
        <v>2.4300000000000002</v>
      </c>
      <c r="I935" s="2">
        <v>0.48</v>
      </c>
      <c r="J935" s="2">
        <v>0.99</v>
      </c>
      <c r="K935" s="2">
        <v>80.5</v>
      </c>
      <c r="L935" s="2">
        <v>44.52</v>
      </c>
      <c r="M935" s="2">
        <v>79.489999999999995</v>
      </c>
      <c r="N935" s="2">
        <v>42.27</v>
      </c>
      <c r="O935" s="2">
        <v>35.39</v>
      </c>
      <c r="P935" s="2">
        <v>88.07</v>
      </c>
      <c r="Q935" s="2">
        <v>46.83</v>
      </c>
      <c r="R935" s="2">
        <v>39.21</v>
      </c>
      <c r="S935" s="4">
        <f>VLOOKUP([1]Initial_Data8!C935,[1]Ratings_Numbers!$A$1:$B$21,2,FALSE)</f>
        <v>11</v>
      </c>
      <c r="T935" s="4">
        <f t="shared" si="14"/>
        <v>0</v>
      </c>
      <c r="U935" s="7">
        <v>8927.1934000000001</v>
      </c>
      <c r="V935" s="3" t="s">
        <v>134</v>
      </c>
      <c r="W935" s="4"/>
      <c r="X935" s="4"/>
      <c r="Y935" s="4"/>
      <c r="Z935" s="4"/>
    </row>
    <row r="936" spans="1:26" ht="55.5" customHeight="1" thickBot="1" x14ac:dyDescent="0.4">
      <c r="A936" s="5" t="s">
        <v>154</v>
      </c>
      <c r="B936" s="5" t="s">
        <v>78</v>
      </c>
      <c r="C936" s="5" t="s">
        <v>37</v>
      </c>
      <c r="D936" s="2">
        <v>39263</v>
      </c>
      <c r="E936" s="2">
        <v>3.53</v>
      </c>
      <c r="F936" s="2">
        <v>7.12</v>
      </c>
      <c r="G936" s="2">
        <v>6.86</v>
      </c>
      <c r="H936" s="2">
        <v>3.77</v>
      </c>
      <c r="I936" s="2">
        <v>-5.88</v>
      </c>
      <c r="J936" s="2">
        <v>2.35</v>
      </c>
      <c r="K936" s="2">
        <v>85.5</v>
      </c>
      <c r="L936" s="2">
        <v>42.75</v>
      </c>
      <c r="M936" s="2">
        <v>84.21</v>
      </c>
      <c r="N936" s="2">
        <v>43.61</v>
      </c>
      <c r="O936" s="2">
        <v>36.01</v>
      </c>
      <c r="P936" s="2">
        <v>93.1</v>
      </c>
      <c r="Q936" s="2">
        <v>48.21</v>
      </c>
      <c r="R936" s="2">
        <v>39.81</v>
      </c>
      <c r="S936" s="4">
        <f>VLOOKUP([1]Initial_Data8!C936,[1]Ratings_Numbers!$A$1:$B$21,2,FALSE)</f>
        <v>11</v>
      </c>
      <c r="T936" s="4">
        <f t="shared" si="14"/>
        <v>0</v>
      </c>
      <c r="U936" s="7">
        <v>9125.1591000000008</v>
      </c>
      <c r="V936" s="3" t="s">
        <v>134</v>
      </c>
      <c r="W936" s="4"/>
      <c r="X936" s="4"/>
      <c r="Y936" s="4"/>
      <c r="Z936" s="4"/>
    </row>
    <row r="937" spans="1:26" ht="55.5" customHeight="1" thickBot="1" x14ac:dyDescent="0.4">
      <c r="A937" s="5" t="s">
        <v>154</v>
      </c>
      <c r="B937" s="5" t="s">
        <v>79</v>
      </c>
      <c r="C937" s="5" t="s">
        <v>37</v>
      </c>
      <c r="D937" s="2">
        <v>39355</v>
      </c>
      <c r="E937" s="2">
        <v>3.31</v>
      </c>
      <c r="F937" s="2">
        <v>6.74</v>
      </c>
      <c r="G937" s="2">
        <v>6.27</v>
      </c>
      <c r="H937" s="2">
        <v>7.1</v>
      </c>
      <c r="I937" s="2">
        <v>4.3099999999999996</v>
      </c>
      <c r="J937" s="2">
        <v>5.66</v>
      </c>
      <c r="K937" s="2">
        <v>85.3</v>
      </c>
      <c r="L937" s="2">
        <v>43.88</v>
      </c>
      <c r="M937" s="2">
        <v>80.39</v>
      </c>
      <c r="N937" s="2">
        <v>42.58</v>
      </c>
      <c r="O937" s="2">
        <v>35.28</v>
      </c>
      <c r="P937" s="2">
        <v>88.79</v>
      </c>
      <c r="Q937" s="2">
        <v>47.03</v>
      </c>
      <c r="R937" s="2">
        <v>38.96</v>
      </c>
      <c r="S937" s="4">
        <f>VLOOKUP([1]Initial_Data8!C937,[1]Ratings_Numbers!$A$1:$B$21,2,FALSE)</f>
        <v>11</v>
      </c>
      <c r="T937" s="4">
        <f t="shared" si="14"/>
        <v>0</v>
      </c>
      <c r="U937" s="7">
        <v>8288.0046999999995</v>
      </c>
      <c r="V937" s="3" t="s">
        <v>134</v>
      </c>
      <c r="W937" s="4"/>
      <c r="X937" s="4"/>
      <c r="Y937" s="4"/>
      <c r="Z937" s="4"/>
    </row>
    <row r="938" spans="1:26" ht="55.5" customHeight="1" thickBot="1" x14ac:dyDescent="0.4">
      <c r="A938" s="5" t="s">
        <v>154</v>
      </c>
      <c r="B938" s="5" t="s">
        <v>105</v>
      </c>
      <c r="C938" s="5" t="s">
        <v>37</v>
      </c>
      <c r="D938" s="2">
        <v>39447</v>
      </c>
      <c r="E938" s="2">
        <v>3.95</v>
      </c>
      <c r="F938" s="2">
        <v>6.32</v>
      </c>
      <c r="G938" s="2">
        <v>6.07</v>
      </c>
      <c r="H938" s="2">
        <v>3.16</v>
      </c>
      <c r="I938" s="2">
        <v>1.81</v>
      </c>
      <c r="J938" s="2">
        <v>1.67</v>
      </c>
      <c r="K938" s="2">
        <v>82.5</v>
      </c>
      <c r="L938" s="2">
        <v>45.1</v>
      </c>
      <c r="M938" s="2">
        <v>79.12</v>
      </c>
      <c r="N938" s="2">
        <v>42.92</v>
      </c>
      <c r="O938" s="2">
        <v>35.69</v>
      </c>
      <c r="P938" s="2">
        <v>84.33</v>
      </c>
      <c r="Q938" s="2">
        <v>45.75</v>
      </c>
      <c r="R938" s="2">
        <v>38.03</v>
      </c>
      <c r="S938" s="4">
        <f>VLOOKUP([1]Initial_Data8!C938,[1]Ratings_Numbers!$A$1:$B$21,2,FALSE)</f>
        <v>11</v>
      </c>
      <c r="T938" s="4">
        <f t="shared" si="14"/>
        <v>0</v>
      </c>
      <c r="U938" s="7">
        <v>9017.7728000000006</v>
      </c>
      <c r="V938" s="3" t="s">
        <v>134</v>
      </c>
      <c r="W938" s="4"/>
      <c r="X938" s="4"/>
      <c r="Y938" s="4"/>
      <c r="Z938" s="4"/>
    </row>
    <row r="939" spans="1:26" ht="55.5" customHeight="1" thickBot="1" x14ac:dyDescent="0.4">
      <c r="A939" s="5" t="s">
        <v>154</v>
      </c>
      <c r="B939" s="5" t="s">
        <v>106</v>
      </c>
      <c r="C939" s="5" t="s">
        <v>37</v>
      </c>
      <c r="D939" s="2">
        <v>39538</v>
      </c>
      <c r="E939" s="2">
        <v>3.8</v>
      </c>
      <c r="F939" s="2">
        <v>6.2</v>
      </c>
      <c r="G939" s="2">
        <v>5.74</v>
      </c>
      <c r="H939" s="2">
        <v>3.36</v>
      </c>
      <c r="I939" s="2">
        <v>0.01</v>
      </c>
      <c r="J939" s="2">
        <v>1.76</v>
      </c>
      <c r="K939" s="2">
        <v>77.900000000000006</v>
      </c>
      <c r="L939" s="2">
        <v>44.41</v>
      </c>
      <c r="M939" s="2">
        <v>83.21</v>
      </c>
      <c r="N939" s="2">
        <v>44.71</v>
      </c>
      <c r="O939" s="2">
        <v>36.96</v>
      </c>
      <c r="P939" s="2">
        <v>86.13</v>
      </c>
      <c r="Q939" s="2">
        <v>46.27</v>
      </c>
      <c r="R939" s="2">
        <v>38.25</v>
      </c>
      <c r="S939" s="4">
        <f>VLOOKUP([1]Initial_Data8!C939,[1]Ratings_Numbers!$A$1:$B$21,2,FALSE)</f>
        <v>11</v>
      </c>
      <c r="T939" s="4">
        <f t="shared" si="14"/>
        <v>0</v>
      </c>
      <c r="U939" s="7">
        <v>6998.6277</v>
      </c>
      <c r="V939" s="3" t="s">
        <v>134</v>
      </c>
      <c r="W939" s="4"/>
      <c r="X939" s="4"/>
      <c r="Y939" s="4"/>
      <c r="Z939" s="4"/>
    </row>
    <row r="940" spans="1:26" ht="55.5" customHeight="1" thickBot="1" x14ac:dyDescent="0.4">
      <c r="A940" s="5" t="s">
        <v>154</v>
      </c>
      <c r="B940" s="5" t="s">
        <v>107</v>
      </c>
      <c r="C940" s="5" t="s">
        <v>37</v>
      </c>
      <c r="D940" s="2">
        <v>39629</v>
      </c>
      <c r="E940" s="2">
        <v>4.2</v>
      </c>
      <c r="F940" s="2">
        <v>6.87</v>
      </c>
      <c r="G940" s="2">
        <v>6.45</v>
      </c>
      <c r="H940" s="2">
        <v>3.65</v>
      </c>
      <c r="I940" s="2">
        <v>-8.26</v>
      </c>
      <c r="J940" s="2">
        <v>2.08</v>
      </c>
      <c r="K940" s="2">
        <v>81.099999999999994</v>
      </c>
      <c r="L940" s="2">
        <v>42.81</v>
      </c>
      <c r="M940" s="2">
        <v>84.3</v>
      </c>
      <c r="N940" s="2">
        <v>44.27</v>
      </c>
      <c r="O940" s="2">
        <v>36.090000000000003</v>
      </c>
      <c r="P940" s="2">
        <v>90.42</v>
      </c>
      <c r="Q940" s="2">
        <v>47.48</v>
      </c>
      <c r="R940" s="2">
        <v>38.71</v>
      </c>
      <c r="S940" s="4">
        <f>VLOOKUP([1]Initial_Data8!C940,[1]Ratings_Numbers!$A$1:$B$21,2,FALSE)</f>
        <v>11</v>
      </c>
      <c r="T940" s="4">
        <f t="shared" si="14"/>
        <v>0</v>
      </c>
      <c r="U940" s="7">
        <v>4780.7439999999997</v>
      </c>
      <c r="V940" s="3" t="s">
        <v>134</v>
      </c>
      <c r="W940" s="4"/>
      <c r="X940" s="4"/>
      <c r="Y940" s="4"/>
      <c r="Z940" s="4"/>
    </row>
    <row r="941" spans="1:26" ht="55.5" customHeight="1" thickBot="1" x14ac:dyDescent="0.4">
      <c r="A941" s="5" t="s">
        <v>154</v>
      </c>
      <c r="B941" s="5" t="s">
        <v>108</v>
      </c>
      <c r="C941" s="5" t="s">
        <v>37</v>
      </c>
      <c r="D941" s="2">
        <v>39721</v>
      </c>
      <c r="E941" s="2">
        <v>4.04</v>
      </c>
      <c r="F941" s="2">
        <v>6.65</v>
      </c>
      <c r="G941" s="2">
        <v>6.32</v>
      </c>
      <c r="H941" s="2">
        <v>7.41</v>
      </c>
      <c r="I941" s="2">
        <v>4.32</v>
      </c>
      <c r="J941" s="2">
        <v>5.73</v>
      </c>
      <c r="K941" s="2">
        <v>80.599999999999994</v>
      </c>
      <c r="L941" s="2">
        <v>44.51</v>
      </c>
      <c r="M941" s="2">
        <v>79.739999999999995</v>
      </c>
      <c r="N941" s="2">
        <v>42.9</v>
      </c>
      <c r="O941" s="2">
        <v>35.5</v>
      </c>
      <c r="P941" s="2">
        <v>85.88</v>
      </c>
      <c r="Q941" s="2">
        <v>46.2</v>
      </c>
      <c r="R941" s="2">
        <v>38.229999999999997</v>
      </c>
      <c r="S941" s="4">
        <f>VLOOKUP([1]Initial_Data8!C941,[1]Ratings_Numbers!$A$1:$B$21,2,FALSE)</f>
        <v>11</v>
      </c>
      <c r="T941" s="4">
        <f t="shared" si="14"/>
        <v>0</v>
      </c>
      <c r="U941" s="7">
        <v>4415.6737000000003</v>
      </c>
      <c r="V941" s="3" t="s">
        <v>134</v>
      </c>
      <c r="W941" s="4"/>
      <c r="X941" s="4"/>
      <c r="Y941" s="4"/>
      <c r="Z941" s="4"/>
    </row>
    <row r="942" spans="1:26" ht="55.5" customHeight="1" thickBot="1" x14ac:dyDescent="0.4">
      <c r="A942" s="5" t="s">
        <v>154</v>
      </c>
      <c r="B942" s="5" t="s">
        <v>80</v>
      </c>
      <c r="C942" s="5" t="s">
        <v>37</v>
      </c>
      <c r="D942" s="2">
        <v>39813</v>
      </c>
      <c r="E942" s="2">
        <v>4.8899999999999997</v>
      </c>
      <c r="F942" s="2">
        <v>8.43</v>
      </c>
      <c r="G942" s="2">
        <v>7.94</v>
      </c>
      <c r="H942" s="2">
        <v>2.25</v>
      </c>
      <c r="I942" s="2">
        <v>-6.98</v>
      </c>
      <c r="J942" s="2">
        <v>0.72</v>
      </c>
      <c r="K942" s="2">
        <v>87.7</v>
      </c>
      <c r="L942" s="2">
        <v>41.32</v>
      </c>
      <c r="M942" s="2">
        <v>96.13</v>
      </c>
      <c r="N942" s="2">
        <v>47.34</v>
      </c>
      <c r="O942" s="2">
        <v>39.72</v>
      </c>
      <c r="P942" s="2">
        <v>103.06</v>
      </c>
      <c r="Q942" s="2">
        <v>50.75</v>
      </c>
      <c r="R942" s="2">
        <v>42.59</v>
      </c>
      <c r="S942" s="4">
        <f>VLOOKUP([1]Initial_Data8!C942,[1]Ratings_Numbers!$A$1:$B$21,2,FALSE)</f>
        <v>11</v>
      </c>
      <c r="T942" s="4">
        <f t="shared" si="14"/>
        <v>0</v>
      </c>
      <c r="U942" s="7">
        <v>2926.3076999999998</v>
      </c>
      <c r="V942" s="3" t="s">
        <v>134</v>
      </c>
      <c r="W942" s="4"/>
      <c r="X942" s="4"/>
      <c r="Y942" s="4"/>
      <c r="Z942" s="4"/>
    </row>
    <row r="943" spans="1:26" ht="55.5" customHeight="1" thickBot="1" x14ac:dyDescent="0.4">
      <c r="A943" s="5" t="s">
        <v>154</v>
      </c>
      <c r="B943" s="5" t="s">
        <v>81</v>
      </c>
      <c r="C943" s="5" t="s">
        <v>39</v>
      </c>
      <c r="D943" s="2">
        <v>39903</v>
      </c>
      <c r="E943" s="2">
        <v>5.1100000000000003</v>
      </c>
      <c r="F943" s="2">
        <v>9.43</v>
      </c>
      <c r="G943" s="2">
        <v>8.82</v>
      </c>
      <c r="H943" s="2">
        <v>2.3199999999999998</v>
      </c>
      <c r="I943" s="2">
        <v>-0.44</v>
      </c>
      <c r="J943" s="2">
        <v>0.56000000000000005</v>
      </c>
      <c r="K943" s="2">
        <v>79.5</v>
      </c>
      <c r="L943" s="2">
        <v>41.69</v>
      </c>
      <c r="M943" s="2">
        <v>96.21</v>
      </c>
      <c r="N943" s="2">
        <v>47.34</v>
      </c>
      <c r="O943" s="2">
        <v>40.11</v>
      </c>
      <c r="P943" s="2">
        <v>103.22</v>
      </c>
      <c r="Q943" s="2">
        <v>50.79</v>
      </c>
      <c r="R943" s="2">
        <v>43.03</v>
      </c>
      <c r="S943" s="4">
        <f>VLOOKUP([1]Initial_Data8!C943,[1]Ratings_Numbers!$A$1:$B$21,2,FALSE)</f>
        <v>12</v>
      </c>
      <c r="T943" s="4">
        <f t="shared" si="14"/>
        <v>1</v>
      </c>
      <c r="U943" s="7">
        <v>1712.1614</v>
      </c>
      <c r="V943" s="3" t="s">
        <v>134</v>
      </c>
      <c r="W943" s="4"/>
      <c r="X943" s="4"/>
      <c r="Y943" s="4"/>
      <c r="Z943" s="4"/>
    </row>
    <row r="944" spans="1:26" ht="55.5" customHeight="1" thickBot="1" x14ac:dyDescent="0.4">
      <c r="A944" s="5" t="s">
        <v>154</v>
      </c>
      <c r="B944" s="5" t="s">
        <v>82</v>
      </c>
      <c r="C944" s="5" t="s">
        <v>39</v>
      </c>
      <c r="D944" s="2">
        <v>39994</v>
      </c>
      <c r="E944" s="2">
        <v>5.51</v>
      </c>
      <c r="F944" s="2">
        <v>10.83</v>
      </c>
      <c r="G944" s="2">
        <v>10.34</v>
      </c>
      <c r="H944" s="2">
        <v>2.82</v>
      </c>
      <c r="I944" s="2">
        <v>1.3</v>
      </c>
      <c r="J944" s="2">
        <v>0.81</v>
      </c>
      <c r="K944" s="2">
        <v>68.3</v>
      </c>
      <c r="L944" s="2">
        <v>43.15</v>
      </c>
      <c r="M944" s="2">
        <v>85.76</v>
      </c>
      <c r="N944" s="2">
        <v>43.75</v>
      </c>
      <c r="O944" s="2">
        <v>37.01</v>
      </c>
      <c r="P944" s="2">
        <v>96.03</v>
      </c>
      <c r="Q944" s="2">
        <v>48.99</v>
      </c>
      <c r="R944" s="2">
        <v>41.43</v>
      </c>
      <c r="S944" s="4">
        <f>VLOOKUP([1]Initial_Data8!C944,[1]Ratings_Numbers!$A$1:$B$21,2,FALSE)</f>
        <v>12</v>
      </c>
      <c r="T944" s="4">
        <f t="shared" si="14"/>
        <v>0</v>
      </c>
      <c r="U944" s="7">
        <v>2894.8002000000001</v>
      </c>
      <c r="V944" s="3" t="s">
        <v>134</v>
      </c>
      <c r="W944" s="4"/>
      <c r="X944" s="4"/>
      <c r="Y944" s="4"/>
      <c r="Z944" s="4"/>
    </row>
    <row r="945" spans="1:26" ht="55.5" customHeight="1" thickBot="1" x14ac:dyDescent="0.4">
      <c r="A945" s="5" t="s">
        <v>154</v>
      </c>
      <c r="B945" s="5" t="s">
        <v>83</v>
      </c>
      <c r="C945" s="5" t="s">
        <v>41</v>
      </c>
      <c r="D945" s="2">
        <v>40086</v>
      </c>
      <c r="E945" s="2">
        <v>6.84</v>
      </c>
      <c r="F945" s="2">
        <v>15.53</v>
      </c>
      <c r="G945" s="2">
        <v>14.92</v>
      </c>
      <c r="H945" s="2">
        <v>6.1</v>
      </c>
      <c r="I945" s="2">
        <v>-5.12</v>
      </c>
      <c r="J945" s="2">
        <v>4.1500000000000004</v>
      </c>
      <c r="K945" s="2">
        <v>73.900000000000006</v>
      </c>
      <c r="L945" s="2">
        <v>43.31</v>
      </c>
      <c r="M945" s="2">
        <v>89.05</v>
      </c>
      <c r="N945" s="2">
        <v>44.97</v>
      </c>
      <c r="O945" s="2">
        <v>38.57</v>
      </c>
      <c r="P945" s="2">
        <v>98.02</v>
      </c>
      <c r="Q945" s="2">
        <v>49.5</v>
      </c>
      <c r="R945" s="2">
        <v>42.45</v>
      </c>
      <c r="S945" s="4">
        <f>VLOOKUP([1]Initial_Data8!C945,[1]Ratings_Numbers!$A$1:$B$21,2,FALSE)</f>
        <v>13</v>
      </c>
      <c r="T945" s="4">
        <f t="shared" si="14"/>
        <v>1</v>
      </c>
      <c r="U945" s="7">
        <v>5150.8395</v>
      </c>
      <c r="V945" s="3" t="s">
        <v>134</v>
      </c>
      <c r="W945" s="4"/>
      <c r="X945" s="4"/>
      <c r="Y945" s="4"/>
      <c r="Z945" s="4"/>
    </row>
    <row r="946" spans="1:26" ht="55.5" customHeight="1" thickBot="1" x14ac:dyDescent="0.4">
      <c r="A946" s="5" t="s">
        <v>154</v>
      </c>
      <c r="B946" s="5" t="s">
        <v>84</v>
      </c>
      <c r="C946" s="5" t="s">
        <v>41</v>
      </c>
      <c r="D946" s="2">
        <v>40178</v>
      </c>
      <c r="E946" s="2">
        <v>7.7</v>
      </c>
      <c r="F946" s="2">
        <v>17.239999999999998</v>
      </c>
      <c r="G946" s="2">
        <v>16.649999999999999</v>
      </c>
      <c r="H946" s="2">
        <v>2.92</v>
      </c>
      <c r="I946" s="2">
        <v>-13.99</v>
      </c>
      <c r="J946" s="2">
        <v>1.05</v>
      </c>
      <c r="K946" s="2">
        <v>78.3</v>
      </c>
      <c r="L946" s="2">
        <v>41.13</v>
      </c>
      <c r="M946" s="2">
        <v>102.18</v>
      </c>
      <c r="N946" s="2">
        <v>48.14</v>
      </c>
      <c r="O946" s="2">
        <v>42.03</v>
      </c>
      <c r="P946" s="2">
        <v>112.27</v>
      </c>
      <c r="Q946" s="2">
        <v>52.89</v>
      </c>
      <c r="R946" s="2">
        <v>46.18</v>
      </c>
      <c r="S946" s="4">
        <f>VLOOKUP([1]Initial_Data8!C946,[1]Ratings_Numbers!$A$1:$B$21,2,FALSE)</f>
        <v>13</v>
      </c>
      <c r="T946" s="4">
        <f t="shared" si="14"/>
        <v>0</v>
      </c>
      <c r="U946" s="7">
        <v>5408.6450000000004</v>
      </c>
      <c r="V946" s="3" t="s">
        <v>134</v>
      </c>
      <c r="W946" s="4"/>
      <c r="X946" s="4"/>
      <c r="Y946" s="4"/>
      <c r="Z946" s="4"/>
    </row>
    <row r="947" spans="1:26" ht="55.5" customHeight="1" thickBot="1" x14ac:dyDescent="0.4">
      <c r="A947" s="5" t="s">
        <v>154</v>
      </c>
      <c r="B947" s="5" t="s">
        <v>85</v>
      </c>
      <c r="C947" s="5" t="s">
        <v>41</v>
      </c>
      <c r="D947" s="2">
        <v>40268</v>
      </c>
      <c r="E947" s="2">
        <v>6.97</v>
      </c>
      <c r="F947" s="2">
        <v>15.12</v>
      </c>
      <c r="G947" s="2">
        <v>14.6</v>
      </c>
      <c r="H947" s="2">
        <v>2.97</v>
      </c>
      <c r="I947" s="2">
        <v>0.99</v>
      </c>
      <c r="J947" s="2">
        <v>1.0900000000000001</v>
      </c>
      <c r="K947" s="2">
        <v>83.9</v>
      </c>
      <c r="L947" s="2">
        <v>41.39</v>
      </c>
      <c r="M947" s="2">
        <v>91.73</v>
      </c>
      <c r="N947" s="2">
        <v>43.98</v>
      </c>
      <c r="O947" s="2">
        <v>37.96</v>
      </c>
      <c r="P947" s="2">
        <v>108.55</v>
      </c>
      <c r="Q947" s="2">
        <v>52.05</v>
      </c>
      <c r="R947" s="2">
        <v>44.93</v>
      </c>
      <c r="S947" s="4">
        <f>VLOOKUP([1]Initial_Data8!C947,[1]Ratings_Numbers!$A$1:$B$21,2,FALSE)</f>
        <v>13</v>
      </c>
      <c r="T947" s="4">
        <f t="shared" si="14"/>
        <v>0</v>
      </c>
      <c r="U947" s="7">
        <v>7090.1531000000004</v>
      </c>
      <c r="V947" s="3" t="s">
        <v>134</v>
      </c>
      <c r="W947" s="4"/>
      <c r="X947" s="4"/>
      <c r="Y947" s="4"/>
      <c r="Z947" s="4"/>
    </row>
    <row r="948" spans="1:26" ht="55.5" customHeight="1" thickBot="1" x14ac:dyDescent="0.4">
      <c r="A948" s="5" t="s">
        <v>154</v>
      </c>
      <c r="B948" s="5" t="s">
        <v>109</v>
      </c>
      <c r="C948" s="5" t="s">
        <v>41</v>
      </c>
      <c r="D948" s="2">
        <v>40359</v>
      </c>
      <c r="E948" s="2">
        <v>6.32</v>
      </c>
      <c r="F948" s="2">
        <v>12.98</v>
      </c>
      <c r="G948" s="2">
        <v>12.47</v>
      </c>
      <c r="H948" s="2">
        <v>3.35</v>
      </c>
      <c r="I948" s="2">
        <v>-4.16</v>
      </c>
      <c r="J948" s="2">
        <v>1.58</v>
      </c>
      <c r="K948" s="2">
        <v>90.7</v>
      </c>
      <c r="L948" s="2">
        <v>39.6</v>
      </c>
      <c r="M948" s="2">
        <v>98.09</v>
      </c>
      <c r="N948" s="2">
        <v>46.29</v>
      </c>
      <c r="O948" s="2">
        <v>38.840000000000003</v>
      </c>
      <c r="P948" s="2">
        <v>111.9</v>
      </c>
      <c r="Q948" s="2">
        <v>52.81</v>
      </c>
      <c r="R948" s="2">
        <v>44.31</v>
      </c>
      <c r="S948" s="4">
        <f>VLOOKUP([1]Initial_Data8!C948,[1]Ratings_Numbers!$A$1:$B$21,2,FALSE)</f>
        <v>13</v>
      </c>
      <c r="T948" s="4">
        <f t="shared" si="14"/>
        <v>0</v>
      </c>
      <c r="U948" s="7">
        <v>4898.2700999999997</v>
      </c>
      <c r="V948" s="3" t="s">
        <v>134</v>
      </c>
      <c r="W948" s="4"/>
      <c r="X948" s="4"/>
      <c r="Y948" s="4"/>
      <c r="Z948" s="4"/>
    </row>
    <row r="949" spans="1:26" ht="55.5" customHeight="1" thickBot="1" x14ac:dyDescent="0.4">
      <c r="A949" s="5" t="s">
        <v>154</v>
      </c>
      <c r="B949" s="5" t="s">
        <v>110</v>
      </c>
      <c r="C949" s="5" t="s">
        <v>41</v>
      </c>
      <c r="D949" s="2">
        <v>40451</v>
      </c>
      <c r="E949" s="2">
        <v>5.5</v>
      </c>
      <c r="F949" s="2">
        <v>10.59</v>
      </c>
      <c r="G949" s="2">
        <v>10.01</v>
      </c>
      <c r="H949" s="2">
        <v>6.82</v>
      </c>
      <c r="I949" s="2">
        <v>5.94</v>
      </c>
      <c r="J949" s="2">
        <v>5</v>
      </c>
      <c r="K949" s="2">
        <v>89.1</v>
      </c>
      <c r="L949" s="2">
        <v>42.2</v>
      </c>
      <c r="M949" s="2">
        <v>88.91</v>
      </c>
      <c r="N949" s="2">
        <v>43.8</v>
      </c>
      <c r="O949" s="2">
        <v>37.520000000000003</v>
      </c>
      <c r="P949" s="2">
        <v>102.98</v>
      </c>
      <c r="Q949" s="2">
        <v>50.73</v>
      </c>
      <c r="R949" s="2">
        <v>43.45</v>
      </c>
      <c r="S949" s="4">
        <f>VLOOKUP([1]Initial_Data8!C949,[1]Ratings_Numbers!$A$1:$B$21,2,FALSE)</f>
        <v>13</v>
      </c>
      <c r="T949" s="4">
        <f t="shared" si="14"/>
        <v>0</v>
      </c>
      <c r="U949" s="7">
        <v>6785.6471000000001</v>
      </c>
      <c r="V949" s="3" t="s">
        <v>134</v>
      </c>
      <c r="W949" s="4"/>
      <c r="X949" s="4"/>
      <c r="Y949" s="4"/>
      <c r="Z949" s="4"/>
    </row>
    <row r="950" spans="1:26" ht="55.5" customHeight="1" thickBot="1" x14ac:dyDescent="0.4">
      <c r="A950" s="5" t="s">
        <v>154</v>
      </c>
      <c r="B950" s="5" t="s">
        <v>111</v>
      </c>
      <c r="C950" s="5" t="s">
        <v>41</v>
      </c>
      <c r="D950" s="2">
        <v>40543</v>
      </c>
      <c r="E950" s="2">
        <v>6.04</v>
      </c>
      <c r="F950" s="2">
        <v>11.4</v>
      </c>
      <c r="G950" s="2">
        <v>10.88</v>
      </c>
      <c r="H950" s="2">
        <v>2.86</v>
      </c>
      <c r="I950" s="2">
        <v>-9.76</v>
      </c>
      <c r="J950" s="2">
        <v>1.22</v>
      </c>
      <c r="K950" s="2">
        <v>99.9</v>
      </c>
      <c r="L950" s="2">
        <v>40.200000000000003</v>
      </c>
      <c r="M950" s="2">
        <v>100.64</v>
      </c>
      <c r="N950" s="2">
        <v>46.63</v>
      </c>
      <c r="O950" s="2">
        <v>40.46</v>
      </c>
      <c r="P950" s="2">
        <v>115.81</v>
      </c>
      <c r="Q950" s="2">
        <v>53.66</v>
      </c>
      <c r="R950" s="2">
        <v>46.56</v>
      </c>
      <c r="S950" s="4">
        <f>VLOOKUP([1]Initial_Data8!C950,[1]Ratings_Numbers!$A$1:$B$21,2,FALSE)</f>
        <v>13</v>
      </c>
      <c r="T950" s="4">
        <f t="shared" si="14"/>
        <v>0</v>
      </c>
      <c r="U950" s="7">
        <v>10147.443300000001</v>
      </c>
      <c r="V950" s="3" t="s">
        <v>134</v>
      </c>
      <c r="W950" s="4"/>
      <c r="X950" s="4"/>
      <c r="Y950" s="4"/>
      <c r="Z950" s="4"/>
    </row>
    <row r="951" spans="1:26" ht="55.5" customHeight="1" thickBot="1" x14ac:dyDescent="0.4">
      <c r="A951" s="5" t="s">
        <v>154</v>
      </c>
      <c r="B951" s="5" t="s">
        <v>112</v>
      </c>
      <c r="C951" s="5" t="s">
        <v>39</v>
      </c>
      <c r="D951" s="2">
        <v>40633</v>
      </c>
      <c r="E951" s="2">
        <v>5.47</v>
      </c>
      <c r="F951" s="2">
        <v>10.199999999999999</v>
      </c>
      <c r="G951" s="2">
        <v>9.66</v>
      </c>
      <c r="H951" s="2">
        <v>3.21</v>
      </c>
      <c r="I951" s="2">
        <v>2.5499999999999998</v>
      </c>
      <c r="J951" s="2">
        <v>1.49</v>
      </c>
      <c r="K951" s="2">
        <v>100.6</v>
      </c>
      <c r="L951" s="2">
        <v>41.86</v>
      </c>
      <c r="M951" s="2">
        <v>97.57</v>
      </c>
      <c r="N951" s="2">
        <v>47.35</v>
      </c>
      <c r="O951" s="2">
        <v>40.840000000000003</v>
      </c>
      <c r="P951" s="2">
        <v>106.06</v>
      </c>
      <c r="Q951" s="2">
        <v>51.47</v>
      </c>
      <c r="R951" s="2">
        <v>44.39</v>
      </c>
      <c r="S951" s="4">
        <f>VLOOKUP([1]Initial_Data8!C951,[1]Ratings_Numbers!$A$1:$B$21,2,FALSE)</f>
        <v>12</v>
      </c>
      <c r="T951" s="4">
        <f t="shared" si="14"/>
        <v>-1</v>
      </c>
      <c r="U951" s="7">
        <v>8953.1722000000009</v>
      </c>
      <c r="V951" s="3" t="s">
        <v>134</v>
      </c>
      <c r="W951" s="4"/>
      <c r="X951" s="4"/>
      <c r="Y951" s="4"/>
      <c r="Z951" s="4"/>
    </row>
    <row r="952" spans="1:26" ht="55.5" customHeight="1" thickBot="1" x14ac:dyDescent="0.4">
      <c r="A952" s="5" t="s">
        <v>154</v>
      </c>
      <c r="B952" s="5" t="s">
        <v>86</v>
      </c>
      <c r="C952" s="5" t="s">
        <v>39</v>
      </c>
      <c r="D952" s="2">
        <v>40724</v>
      </c>
      <c r="E952" s="2">
        <v>5.17</v>
      </c>
      <c r="F952" s="2">
        <v>9.7200000000000006</v>
      </c>
      <c r="G952" s="2">
        <v>9.1</v>
      </c>
      <c r="H952" s="2">
        <v>3.66</v>
      </c>
      <c r="I952" s="2">
        <v>1.67</v>
      </c>
      <c r="J952" s="2">
        <v>1.81</v>
      </c>
      <c r="K952" s="2">
        <v>93</v>
      </c>
      <c r="L952" s="2">
        <v>41.85</v>
      </c>
      <c r="M952" s="2">
        <v>94.65</v>
      </c>
      <c r="N952" s="2">
        <v>46.61</v>
      </c>
      <c r="O952" s="2">
        <v>39.61</v>
      </c>
      <c r="P952" s="2">
        <v>103.07</v>
      </c>
      <c r="Q952" s="2">
        <v>50.76</v>
      </c>
      <c r="R952" s="2">
        <v>43.14</v>
      </c>
      <c r="S952" s="4">
        <f>VLOOKUP([1]Initial_Data8!C952,[1]Ratings_Numbers!$A$1:$B$21,2,FALSE)</f>
        <v>12</v>
      </c>
      <c r="T952" s="4">
        <f t="shared" si="14"/>
        <v>0</v>
      </c>
      <c r="U952" s="7">
        <v>8170.0436</v>
      </c>
      <c r="V952" s="3" t="s">
        <v>134</v>
      </c>
      <c r="W952" s="4"/>
      <c r="X952" s="4"/>
      <c r="Y952" s="4"/>
      <c r="Z952" s="4"/>
    </row>
    <row r="953" spans="1:26" ht="55.5" customHeight="1" thickBot="1" x14ac:dyDescent="0.4">
      <c r="A953" s="5" t="s">
        <v>154</v>
      </c>
      <c r="B953" s="5" t="s">
        <v>87</v>
      </c>
      <c r="C953" s="5" t="s">
        <v>39</v>
      </c>
      <c r="D953" s="2">
        <v>40816</v>
      </c>
      <c r="E953" s="2">
        <v>5.0999999999999996</v>
      </c>
      <c r="F953" s="2">
        <v>9.27</v>
      </c>
      <c r="G953" s="2">
        <v>8.7899999999999991</v>
      </c>
      <c r="H953" s="2">
        <v>6.98</v>
      </c>
      <c r="I953" s="2">
        <v>-0.95</v>
      </c>
      <c r="J953" s="2">
        <v>5.17</v>
      </c>
      <c r="K953" s="2">
        <v>98.2</v>
      </c>
      <c r="L953" s="2">
        <v>41.83</v>
      </c>
      <c r="M953" s="2">
        <v>96.42</v>
      </c>
      <c r="N953" s="2">
        <v>47.27</v>
      </c>
      <c r="O953" s="2">
        <v>40.340000000000003</v>
      </c>
      <c r="P953" s="2">
        <v>104</v>
      </c>
      <c r="Q953" s="2">
        <v>50.98</v>
      </c>
      <c r="R953" s="2">
        <v>43.51</v>
      </c>
      <c r="S953" s="4">
        <f>VLOOKUP([1]Initial_Data8!C953,[1]Ratings_Numbers!$A$1:$B$21,2,FALSE)</f>
        <v>12</v>
      </c>
      <c r="T953" s="4">
        <f t="shared" si="14"/>
        <v>0</v>
      </c>
      <c r="U953" s="7">
        <v>4700.6814000000004</v>
      </c>
      <c r="V953" s="3" t="s">
        <v>134</v>
      </c>
      <c r="W953" s="4"/>
      <c r="X953" s="4"/>
      <c r="Y953" s="4"/>
      <c r="Z953" s="4"/>
    </row>
    <row r="954" spans="1:26" ht="55.5" customHeight="1" thickBot="1" x14ac:dyDescent="0.4">
      <c r="A954" s="5" t="s">
        <v>154</v>
      </c>
      <c r="B954" s="5" t="s">
        <v>88</v>
      </c>
      <c r="C954" s="5" t="s">
        <v>39</v>
      </c>
      <c r="D954" s="2">
        <v>40908</v>
      </c>
      <c r="E954" s="2">
        <v>5.04</v>
      </c>
      <c r="F954" s="2">
        <v>9.1199999999999992</v>
      </c>
      <c r="G954" s="2">
        <v>8.84</v>
      </c>
      <c r="H954" s="2">
        <v>3.16</v>
      </c>
      <c r="I954" s="2">
        <v>1.57</v>
      </c>
      <c r="J954" s="2">
        <v>1.17</v>
      </c>
      <c r="K954" s="2">
        <v>90.6</v>
      </c>
      <c r="L954" s="2">
        <v>42.45</v>
      </c>
      <c r="M954" s="2">
        <v>93.45</v>
      </c>
      <c r="N954" s="2">
        <v>46.48</v>
      </c>
      <c r="O954" s="2">
        <v>39.67</v>
      </c>
      <c r="P954" s="2">
        <v>101.05</v>
      </c>
      <c r="Q954" s="2">
        <v>50.26</v>
      </c>
      <c r="R954" s="2">
        <v>42.9</v>
      </c>
      <c r="S954" s="4">
        <f>VLOOKUP([1]Initial_Data8!C954,[1]Ratings_Numbers!$A$1:$B$21,2,FALSE)</f>
        <v>12</v>
      </c>
      <c r="T954" s="4">
        <f t="shared" si="14"/>
        <v>0</v>
      </c>
      <c r="U954" s="7">
        <v>5376.5137999999997</v>
      </c>
      <c r="V954" s="3" t="s">
        <v>134</v>
      </c>
      <c r="W954" s="4"/>
      <c r="X954" s="4"/>
      <c r="Y954" s="4"/>
      <c r="Z954" s="4"/>
    </row>
    <row r="955" spans="1:26" ht="55.5" customHeight="1" thickBot="1" x14ac:dyDescent="0.4">
      <c r="A955" s="5" t="s">
        <v>154</v>
      </c>
      <c r="B955" s="5" t="s">
        <v>89</v>
      </c>
      <c r="C955" s="5" t="s">
        <v>37</v>
      </c>
      <c r="D955" s="2">
        <v>40999</v>
      </c>
      <c r="E955" s="2">
        <v>5.08</v>
      </c>
      <c r="F955" s="2">
        <v>9.31</v>
      </c>
      <c r="G955" s="2">
        <v>9</v>
      </c>
      <c r="H955" s="2">
        <v>3.4</v>
      </c>
      <c r="I955" s="2">
        <v>1.48</v>
      </c>
      <c r="J955" s="2">
        <v>1.46</v>
      </c>
      <c r="K955" s="2">
        <v>92.7</v>
      </c>
      <c r="L955" s="2">
        <v>42.9</v>
      </c>
      <c r="M955" s="2">
        <v>91.93</v>
      </c>
      <c r="N955" s="2">
        <v>46.11</v>
      </c>
      <c r="O955" s="2">
        <v>39.44</v>
      </c>
      <c r="P955" s="2">
        <v>99.37</v>
      </c>
      <c r="Q955" s="2">
        <v>49.84</v>
      </c>
      <c r="R955" s="2">
        <v>42.63</v>
      </c>
      <c r="S955" s="4">
        <f>VLOOKUP([1]Initial_Data8!C955,[1]Ratings_Numbers!$A$1:$B$21,2,FALSE)</f>
        <v>11</v>
      </c>
      <c r="T955" s="4">
        <f t="shared" si="14"/>
        <v>-1</v>
      </c>
      <c r="U955" s="7">
        <v>6411.0293000000001</v>
      </c>
      <c r="V955" s="3" t="s">
        <v>134</v>
      </c>
      <c r="W955" s="4"/>
      <c r="X955" s="4"/>
      <c r="Y955" s="4"/>
      <c r="Z955" s="4"/>
    </row>
    <row r="956" spans="1:26" ht="55.5" customHeight="1" thickBot="1" x14ac:dyDescent="0.4">
      <c r="A956" s="5" t="s">
        <v>154</v>
      </c>
      <c r="B956" s="5" t="s">
        <v>90</v>
      </c>
      <c r="C956" s="5" t="s">
        <v>37</v>
      </c>
      <c r="D956" s="2">
        <v>41090</v>
      </c>
      <c r="E956" s="2">
        <v>5.13</v>
      </c>
      <c r="F956" s="2">
        <v>9.7200000000000006</v>
      </c>
      <c r="G956" s="2">
        <v>9.4700000000000006</v>
      </c>
      <c r="H956" s="2">
        <v>3.11</v>
      </c>
      <c r="I956" s="2">
        <v>1.48</v>
      </c>
      <c r="J956" s="2">
        <v>1.0900000000000001</v>
      </c>
      <c r="K956" s="2">
        <v>89.1</v>
      </c>
      <c r="L956" s="2">
        <v>42</v>
      </c>
      <c r="M956" s="2">
        <v>85.46</v>
      </c>
      <c r="N956" s="2">
        <v>42.85</v>
      </c>
      <c r="O956" s="2">
        <v>35.89</v>
      </c>
      <c r="P956" s="2">
        <v>99.44</v>
      </c>
      <c r="Q956" s="2">
        <v>49.86</v>
      </c>
      <c r="R956" s="2">
        <v>41.76</v>
      </c>
      <c r="S956" s="4">
        <f>VLOOKUP([1]Initial_Data8!C956,[1]Ratings_Numbers!$A$1:$B$21,2,FALSE)</f>
        <v>11</v>
      </c>
      <c r="T956" s="4">
        <f t="shared" si="14"/>
        <v>0</v>
      </c>
      <c r="U956" s="7">
        <v>5671.8855999999996</v>
      </c>
      <c r="V956" s="3" t="s">
        <v>134</v>
      </c>
      <c r="W956" s="4"/>
      <c r="X956" s="4"/>
      <c r="Y956" s="4"/>
      <c r="Z956" s="4"/>
    </row>
    <row r="957" spans="1:26" ht="55.5" customHeight="1" thickBot="1" x14ac:dyDescent="0.4">
      <c r="A957" s="5" t="s">
        <v>154</v>
      </c>
      <c r="B957" s="5" t="s">
        <v>91</v>
      </c>
      <c r="C957" s="5" t="s">
        <v>37</v>
      </c>
      <c r="D957" s="2">
        <v>41182</v>
      </c>
      <c r="E957" s="2">
        <v>4.9800000000000004</v>
      </c>
      <c r="F957" s="2">
        <v>9.84</v>
      </c>
      <c r="G957" s="2">
        <v>9.5299999999999994</v>
      </c>
      <c r="H957" s="2">
        <v>7.46</v>
      </c>
      <c r="I957" s="2">
        <v>6.21</v>
      </c>
      <c r="J957" s="2">
        <v>5.32</v>
      </c>
      <c r="K957" s="2">
        <v>85</v>
      </c>
      <c r="L957" s="2">
        <v>44.25</v>
      </c>
      <c r="M957" s="2">
        <v>76.11</v>
      </c>
      <c r="N957" s="2">
        <v>40.19</v>
      </c>
      <c r="O957" s="2">
        <v>33.68</v>
      </c>
      <c r="P957" s="2">
        <v>89.38</v>
      </c>
      <c r="Q957" s="2">
        <v>47.2</v>
      </c>
      <c r="R957" s="2">
        <v>39.549999999999997</v>
      </c>
      <c r="S957" s="4">
        <f>VLOOKUP([1]Initial_Data8!C957,[1]Ratings_Numbers!$A$1:$B$21,2,FALSE)</f>
        <v>11</v>
      </c>
      <c r="T957" s="4">
        <f t="shared" si="14"/>
        <v>0</v>
      </c>
      <c r="U957" s="7">
        <v>6588.0743000000002</v>
      </c>
      <c r="V957" s="3" t="s">
        <v>134</v>
      </c>
      <c r="W957" s="4"/>
      <c r="X957" s="4"/>
      <c r="Y957" s="4"/>
      <c r="Z957" s="4"/>
    </row>
    <row r="958" spans="1:26" ht="55.5" customHeight="1" thickBot="1" x14ac:dyDescent="0.4">
      <c r="A958" s="5" t="s">
        <v>154</v>
      </c>
      <c r="B958" s="5" t="s">
        <v>113</v>
      </c>
      <c r="C958" s="5" t="s">
        <v>37</v>
      </c>
      <c r="D958" s="2">
        <v>41274</v>
      </c>
      <c r="E958" s="2">
        <v>7.32</v>
      </c>
      <c r="F958" s="2">
        <v>21.06</v>
      </c>
      <c r="G958" s="2">
        <v>20.58</v>
      </c>
      <c r="H958" s="2">
        <v>-1.04</v>
      </c>
      <c r="I958" s="2">
        <v>-10.73</v>
      </c>
      <c r="J958" s="2">
        <v>-3.16</v>
      </c>
      <c r="K958" s="2">
        <v>89</v>
      </c>
      <c r="L958" s="2">
        <v>41.9</v>
      </c>
      <c r="M958" s="2">
        <v>83.89</v>
      </c>
      <c r="N958" s="2">
        <v>41.49</v>
      </c>
      <c r="O958" s="2">
        <v>35.15</v>
      </c>
      <c r="P958" s="2">
        <v>102.18</v>
      </c>
      <c r="Q958" s="2">
        <v>50.54</v>
      </c>
      <c r="R958" s="2">
        <v>42.82</v>
      </c>
      <c r="S958" s="4">
        <f>VLOOKUP([1]Initial_Data8!C958,[1]Ratings_Numbers!$A$1:$B$21,2,FALSE)</f>
        <v>11</v>
      </c>
      <c r="T958" s="4">
        <f t="shared" si="14"/>
        <v>0</v>
      </c>
      <c r="U958" s="7">
        <v>7438.2285000000002</v>
      </c>
      <c r="V958" s="3" t="s">
        <v>134</v>
      </c>
      <c r="W958" s="4"/>
      <c r="X958" s="4"/>
      <c r="Y958" s="4"/>
      <c r="Z958" s="4"/>
    </row>
    <row r="959" spans="1:26" ht="55.5" customHeight="1" thickBot="1" x14ac:dyDescent="0.4">
      <c r="A959" s="5" t="s">
        <v>154</v>
      </c>
      <c r="B959" s="5" t="s">
        <v>114</v>
      </c>
      <c r="C959" s="5" t="s">
        <v>37</v>
      </c>
      <c r="D959" s="2">
        <v>41364</v>
      </c>
      <c r="E959" s="2">
        <v>7.03</v>
      </c>
      <c r="F959" s="2">
        <v>19.54</v>
      </c>
      <c r="G959" s="2">
        <v>19.04</v>
      </c>
      <c r="H959" s="2">
        <v>3.94</v>
      </c>
      <c r="I959" s="2">
        <v>1.96</v>
      </c>
      <c r="J959" s="2">
        <v>1.84</v>
      </c>
      <c r="K959" s="2">
        <v>90.2</v>
      </c>
      <c r="L959" s="2">
        <v>41.97</v>
      </c>
      <c r="M959" s="2">
        <v>71.67</v>
      </c>
      <c r="N959" s="2">
        <v>35.56</v>
      </c>
      <c r="O959" s="2">
        <v>30.08</v>
      </c>
      <c r="P959" s="2">
        <v>101.54</v>
      </c>
      <c r="Q959" s="2">
        <v>50.38</v>
      </c>
      <c r="R959" s="2">
        <v>42.62</v>
      </c>
      <c r="S959" s="4">
        <f>VLOOKUP([1]Initial_Data8!C959,[1]Ratings_Numbers!$A$1:$B$21,2,FALSE)</f>
        <v>11</v>
      </c>
      <c r="T959" s="4">
        <f t="shared" si="14"/>
        <v>0</v>
      </c>
      <c r="U959" s="7">
        <v>7288.3702999999996</v>
      </c>
      <c r="V959" s="3" t="s">
        <v>134</v>
      </c>
      <c r="W959" s="4"/>
      <c r="X959" s="4"/>
      <c r="Y959" s="4"/>
      <c r="Z959" s="4"/>
    </row>
    <row r="960" spans="1:26" ht="55.5" customHeight="1" thickBot="1" x14ac:dyDescent="0.4">
      <c r="A960" s="5" t="s">
        <v>154</v>
      </c>
      <c r="B960" s="5" t="s">
        <v>115</v>
      </c>
      <c r="C960" s="5" t="s">
        <v>37</v>
      </c>
      <c r="D960" s="2">
        <v>41455</v>
      </c>
      <c r="E960" s="2">
        <v>6.73</v>
      </c>
      <c r="F960" s="2">
        <v>18.350000000000001</v>
      </c>
      <c r="G960" s="2">
        <v>17.89</v>
      </c>
      <c r="H960" s="2">
        <v>3.45</v>
      </c>
      <c r="I960" s="2">
        <v>0.94</v>
      </c>
      <c r="J960" s="2">
        <v>1.3</v>
      </c>
      <c r="K960" s="2">
        <v>86.9</v>
      </c>
      <c r="L960" s="2">
        <v>41.93</v>
      </c>
      <c r="M960" s="2">
        <v>75.87</v>
      </c>
      <c r="N960" s="2">
        <v>38.19</v>
      </c>
      <c r="O960" s="2">
        <v>31.82</v>
      </c>
      <c r="P960" s="2">
        <v>98.66</v>
      </c>
      <c r="Q960" s="2">
        <v>49.66</v>
      </c>
      <c r="R960" s="2">
        <v>41.37</v>
      </c>
      <c r="S960" s="4">
        <f>VLOOKUP([1]Initial_Data8!C960,[1]Ratings_Numbers!$A$1:$B$21,2,FALSE)</f>
        <v>11</v>
      </c>
      <c r="T960" s="4">
        <f t="shared" si="14"/>
        <v>0</v>
      </c>
      <c r="U960" s="7">
        <v>7321.8374000000003</v>
      </c>
      <c r="V960" s="3" t="s">
        <v>134</v>
      </c>
      <c r="W960" s="4"/>
      <c r="X960" s="4"/>
      <c r="Y960" s="4"/>
      <c r="Z960" s="4"/>
    </row>
    <row r="961" spans="1:26" ht="55.5" customHeight="1" thickBot="1" x14ac:dyDescent="0.4">
      <c r="A961" s="5" t="s">
        <v>154</v>
      </c>
      <c r="B961" s="5" t="s">
        <v>116</v>
      </c>
      <c r="C961" s="5" t="s">
        <v>37</v>
      </c>
      <c r="D961" s="2">
        <v>41547</v>
      </c>
      <c r="E961" s="2">
        <v>6.46</v>
      </c>
      <c r="F961" s="2">
        <v>17.93</v>
      </c>
      <c r="G961" s="2">
        <v>17.46</v>
      </c>
      <c r="H961" s="2">
        <v>7.94</v>
      </c>
      <c r="I961" s="2">
        <v>6.21</v>
      </c>
      <c r="J961" s="2">
        <v>5.58</v>
      </c>
      <c r="K961" s="2">
        <v>79.7</v>
      </c>
      <c r="L961" s="2">
        <v>43.62</v>
      </c>
      <c r="M961" s="2">
        <v>68.260000000000005</v>
      </c>
      <c r="N961" s="2">
        <v>35.840000000000003</v>
      </c>
      <c r="O961" s="2">
        <v>29.78</v>
      </c>
      <c r="P961" s="2">
        <v>90.43</v>
      </c>
      <c r="Q961" s="2">
        <v>47.49</v>
      </c>
      <c r="R961" s="2">
        <v>39.450000000000003</v>
      </c>
      <c r="S961" s="4">
        <f>VLOOKUP([1]Initial_Data8!C961,[1]Ratings_Numbers!$A$1:$B$21,2,FALSE)</f>
        <v>11</v>
      </c>
      <c r="T961" s="4">
        <f t="shared" si="14"/>
        <v>0</v>
      </c>
      <c r="U961" s="7">
        <v>8418.3323</v>
      </c>
      <c r="V961" s="3" t="s">
        <v>134</v>
      </c>
      <c r="W961" s="4"/>
      <c r="X961" s="4"/>
      <c r="Y961" s="4"/>
      <c r="Z961" s="4"/>
    </row>
    <row r="962" spans="1:26" ht="55.5" customHeight="1" thickBot="1" x14ac:dyDescent="0.4">
      <c r="A962" s="5" t="s">
        <v>154</v>
      </c>
      <c r="B962" s="5" t="s">
        <v>92</v>
      </c>
      <c r="C962" s="5" t="s">
        <v>37</v>
      </c>
      <c r="D962" s="2">
        <v>41639</v>
      </c>
      <c r="E962" s="2">
        <v>5.07</v>
      </c>
      <c r="F962" s="2">
        <v>10.119999999999999</v>
      </c>
      <c r="G962" s="2">
        <v>9.86</v>
      </c>
      <c r="H962" s="2">
        <v>3.51</v>
      </c>
      <c r="I962" s="2">
        <v>0.47</v>
      </c>
      <c r="J962" s="2">
        <v>0.99</v>
      </c>
      <c r="K962" s="2">
        <v>75.7</v>
      </c>
      <c r="L962" s="2">
        <v>43.88</v>
      </c>
      <c r="M962" s="2">
        <v>73.92</v>
      </c>
      <c r="N962" s="2">
        <v>38.57</v>
      </c>
      <c r="O962" s="2">
        <v>32.44</v>
      </c>
      <c r="P962" s="2">
        <v>91.67</v>
      </c>
      <c r="Q962" s="2">
        <v>47.83</v>
      </c>
      <c r="R962" s="2">
        <v>40.229999999999997</v>
      </c>
      <c r="S962" s="4">
        <f>VLOOKUP([1]Initial_Data8!C962,[1]Ratings_Numbers!$A$1:$B$21,2,FALSE)</f>
        <v>11</v>
      </c>
      <c r="T962" s="4">
        <f t="shared" si="14"/>
        <v>0</v>
      </c>
      <c r="U962" s="7">
        <v>10454.8596</v>
      </c>
      <c r="V962" s="3" t="s">
        <v>134</v>
      </c>
      <c r="W962" s="4"/>
      <c r="X962" s="4"/>
      <c r="Y962" s="4"/>
      <c r="Z962" s="4"/>
    </row>
    <row r="963" spans="1:26" ht="55.5" customHeight="1" thickBot="1" x14ac:dyDescent="0.4">
      <c r="A963" s="5" t="s">
        <v>154</v>
      </c>
      <c r="B963" s="5" t="s">
        <v>93</v>
      </c>
      <c r="C963" s="5" t="s">
        <v>37</v>
      </c>
      <c r="D963" s="2">
        <v>41729</v>
      </c>
      <c r="E963" s="2">
        <v>5.23</v>
      </c>
      <c r="F963" s="2">
        <v>10.96</v>
      </c>
      <c r="G963" s="2">
        <v>10.66</v>
      </c>
      <c r="H963" s="2">
        <v>4.25</v>
      </c>
      <c r="I963" s="2">
        <v>1.65</v>
      </c>
      <c r="J963" s="2">
        <v>1.42</v>
      </c>
      <c r="K963" s="2">
        <v>68.599999999999994</v>
      </c>
      <c r="L963" s="2">
        <v>43.61</v>
      </c>
      <c r="M963" s="2">
        <v>85.01</v>
      </c>
      <c r="N963" s="2">
        <v>44.48</v>
      </c>
      <c r="O963" s="2">
        <v>37.07</v>
      </c>
      <c r="P963" s="2">
        <v>91.12</v>
      </c>
      <c r="Q963" s="2">
        <v>47.68</v>
      </c>
      <c r="R963" s="2">
        <v>39.74</v>
      </c>
      <c r="S963" s="4">
        <f>VLOOKUP([1]Initial_Data8!C963,[1]Ratings_Numbers!$A$1:$B$21,2,FALSE)</f>
        <v>11</v>
      </c>
      <c r="T963" s="4">
        <f t="shared" si="14"/>
        <v>0</v>
      </c>
      <c r="U963" s="7">
        <v>12116.3014</v>
      </c>
      <c r="V963" s="3" t="s">
        <v>134</v>
      </c>
      <c r="W963" s="4"/>
      <c r="X963" s="4"/>
      <c r="Y963" s="4"/>
      <c r="Z963" s="4"/>
    </row>
    <row r="964" spans="1:26" ht="55.5" customHeight="1" thickBot="1" x14ac:dyDescent="0.4">
      <c r="A964" s="5" t="s">
        <v>154</v>
      </c>
      <c r="B964" s="5" t="s">
        <v>94</v>
      </c>
      <c r="C964" s="5" t="s">
        <v>37</v>
      </c>
      <c r="D964" s="2">
        <v>41820</v>
      </c>
      <c r="E964" s="2">
        <v>4.6900000000000004</v>
      </c>
      <c r="F964" s="2">
        <v>9.35</v>
      </c>
      <c r="G964" s="2">
        <v>9.1199999999999992</v>
      </c>
      <c r="H964" s="2">
        <v>5.95</v>
      </c>
      <c r="I964" s="2">
        <v>3.43</v>
      </c>
      <c r="J964" s="2">
        <v>3</v>
      </c>
      <c r="K964" s="2">
        <v>65.3</v>
      </c>
      <c r="L964" s="2">
        <v>44.22</v>
      </c>
      <c r="M964" s="2">
        <v>80.22</v>
      </c>
      <c r="N964" s="2">
        <v>43.17</v>
      </c>
      <c r="O964" s="2">
        <v>35.47</v>
      </c>
      <c r="P964" s="2">
        <v>85.81</v>
      </c>
      <c r="Q964" s="2">
        <v>46.18</v>
      </c>
      <c r="R964" s="2">
        <v>37.950000000000003</v>
      </c>
      <c r="S964" s="4">
        <f>VLOOKUP([1]Initial_Data8!C964,[1]Ratings_Numbers!$A$1:$B$21,2,FALSE)</f>
        <v>11</v>
      </c>
      <c r="T964" s="4">
        <f t="shared" si="14"/>
        <v>0</v>
      </c>
      <c r="U964" s="7">
        <v>12361.584199999999</v>
      </c>
      <c r="V964" s="3" t="s">
        <v>134</v>
      </c>
      <c r="W964" s="4"/>
      <c r="X964" s="4"/>
      <c r="Y964" s="4"/>
      <c r="Z964" s="4"/>
    </row>
    <row r="965" spans="1:26" ht="55.5" customHeight="1" thickBot="1" x14ac:dyDescent="0.4">
      <c r="A965" s="5" t="s">
        <v>154</v>
      </c>
      <c r="B965" s="5" t="s">
        <v>95</v>
      </c>
      <c r="C965" s="5" t="s">
        <v>37</v>
      </c>
      <c r="D965" s="2">
        <v>41912</v>
      </c>
      <c r="E965" s="2">
        <v>4.08</v>
      </c>
      <c r="F965" s="2">
        <v>7.78</v>
      </c>
      <c r="G965" s="2">
        <v>7.58</v>
      </c>
      <c r="H965" s="2">
        <v>12.01</v>
      </c>
      <c r="I965" s="2">
        <v>8.41</v>
      </c>
      <c r="J965" s="2">
        <v>8.81</v>
      </c>
      <c r="K965" s="2">
        <v>60.1</v>
      </c>
      <c r="L965" s="2">
        <v>46.03</v>
      </c>
      <c r="M965" s="2">
        <v>68.88</v>
      </c>
      <c r="N965" s="2">
        <v>38.82</v>
      </c>
      <c r="O965" s="2">
        <v>31.7</v>
      </c>
      <c r="P965" s="2">
        <v>77.44</v>
      </c>
      <c r="Q965" s="2">
        <v>43.64</v>
      </c>
      <c r="R965" s="2">
        <v>35.64</v>
      </c>
      <c r="S965" s="4">
        <f>VLOOKUP([1]Initial_Data8!C965,[1]Ratings_Numbers!$A$1:$B$21,2,FALSE)</f>
        <v>11</v>
      </c>
      <c r="T965" s="4">
        <f t="shared" si="14"/>
        <v>0</v>
      </c>
      <c r="U965" s="7">
        <v>14982.696400000001</v>
      </c>
      <c r="V965" s="3" t="s">
        <v>134</v>
      </c>
      <c r="W965" s="4"/>
      <c r="X965" s="4"/>
      <c r="Y965" s="4"/>
      <c r="Z965" s="4"/>
    </row>
    <row r="966" spans="1:26" ht="55.5" customHeight="1" thickBot="1" x14ac:dyDescent="0.4">
      <c r="A966" s="5" t="s">
        <v>154</v>
      </c>
      <c r="B966" s="5" t="s">
        <v>96</v>
      </c>
      <c r="C966" s="5" t="s">
        <v>37</v>
      </c>
      <c r="D966" s="2">
        <v>42004</v>
      </c>
      <c r="E966" s="2">
        <v>4.82</v>
      </c>
      <c r="F966" s="2">
        <v>8.9700000000000006</v>
      </c>
      <c r="G966" s="2">
        <v>8.76</v>
      </c>
      <c r="H966" s="2">
        <v>4.8600000000000003</v>
      </c>
      <c r="I966" s="2">
        <v>-14.6</v>
      </c>
      <c r="J966" s="2">
        <v>1.85</v>
      </c>
      <c r="K966" s="2">
        <v>64.400000000000006</v>
      </c>
      <c r="L966" s="2">
        <v>40</v>
      </c>
      <c r="M966" s="2">
        <v>92.27</v>
      </c>
      <c r="N966" s="2">
        <v>45.7</v>
      </c>
      <c r="O966" s="2">
        <v>36.909999999999997</v>
      </c>
      <c r="P966" s="2">
        <v>101.93</v>
      </c>
      <c r="Q966" s="2">
        <v>50.48</v>
      </c>
      <c r="R966" s="2">
        <v>40.770000000000003</v>
      </c>
      <c r="S966" s="4">
        <f>VLOOKUP([1]Initial_Data8!C966,[1]Ratings_Numbers!$A$1:$B$21,2,FALSE)</f>
        <v>11</v>
      </c>
      <c r="T966" s="4">
        <f t="shared" si="14"/>
        <v>0</v>
      </c>
      <c r="U966" s="7">
        <v>18076.679400000001</v>
      </c>
      <c r="V966" s="3" t="s">
        <v>134</v>
      </c>
      <c r="W966" s="4"/>
      <c r="X966" s="4"/>
      <c r="Y966" s="4"/>
      <c r="Z966" s="4"/>
    </row>
    <row r="967" spans="1:26" ht="55.5" customHeight="1" thickBot="1" x14ac:dyDescent="0.4">
      <c r="A967" s="5" t="s">
        <v>154</v>
      </c>
      <c r="B967" s="5" t="s">
        <v>97</v>
      </c>
      <c r="C967" s="5" t="s">
        <v>37</v>
      </c>
      <c r="D967" s="2">
        <v>42094</v>
      </c>
      <c r="E967" s="2">
        <v>4.82</v>
      </c>
      <c r="F967" s="2">
        <v>9.01</v>
      </c>
      <c r="G967" s="2">
        <v>8.77</v>
      </c>
      <c r="H967" s="2">
        <v>4.3600000000000003</v>
      </c>
      <c r="I967" s="2">
        <v>0.02</v>
      </c>
      <c r="J967" s="2">
        <v>1.51</v>
      </c>
      <c r="K967" s="2">
        <v>70.2</v>
      </c>
      <c r="L967" s="2">
        <v>38.21</v>
      </c>
      <c r="M967" s="2">
        <v>93.68</v>
      </c>
      <c r="N967" s="2">
        <v>45.18</v>
      </c>
      <c r="O967" s="2">
        <v>35.79</v>
      </c>
      <c r="P967" s="2">
        <v>107.35</v>
      </c>
      <c r="Q967" s="2">
        <v>51.77</v>
      </c>
      <c r="R967" s="2">
        <v>41.01</v>
      </c>
      <c r="S967" s="4">
        <f>VLOOKUP([1]Initial_Data8!C967,[1]Ratings_Numbers!$A$1:$B$21,2,FALSE)</f>
        <v>11</v>
      </c>
      <c r="T967" s="4">
        <f t="shared" si="14"/>
        <v>0</v>
      </c>
      <c r="U967" s="7">
        <v>17997.824499999999</v>
      </c>
      <c r="V967" s="3" t="s">
        <v>134</v>
      </c>
      <c r="W967" s="4"/>
      <c r="X967" s="4"/>
      <c r="Y967" s="4"/>
      <c r="Z967" s="4"/>
    </row>
    <row r="968" spans="1:26" ht="55.5" customHeight="1" thickBot="1" x14ac:dyDescent="0.4">
      <c r="A968" s="5" t="s">
        <v>154</v>
      </c>
      <c r="B968" s="5" t="s">
        <v>98</v>
      </c>
      <c r="C968" s="5" t="s">
        <v>37</v>
      </c>
      <c r="D968" s="2">
        <v>42185</v>
      </c>
      <c r="E968" s="2">
        <v>4.7699999999999996</v>
      </c>
      <c r="F968" s="2">
        <v>8.64</v>
      </c>
      <c r="G968" s="2">
        <v>8.49</v>
      </c>
      <c r="H968" s="2">
        <v>6.1</v>
      </c>
      <c r="I968" s="2">
        <v>-4.95</v>
      </c>
      <c r="J968" s="2">
        <v>3.41</v>
      </c>
      <c r="K968" s="2">
        <v>76.599999999999994</v>
      </c>
      <c r="L968" s="2">
        <v>38.89</v>
      </c>
      <c r="M968" s="2">
        <v>91.25</v>
      </c>
      <c r="N968" s="2">
        <v>44.4</v>
      </c>
      <c r="O968" s="2">
        <v>35.49</v>
      </c>
      <c r="P968" s="2">
        <v>105.54</v>
      </c>
      <c r="Q968" s="2">
        <v>51.35</v>
      </c>
      <c r="R968" s="2">
        <v>41.04</v>
      </c>
      <c r="S968" s="4">
        <f>VLOOKUP([1]Initial_Data8!C968,[1]Ratings_Numbers!$A$1:$B$21,2,FALSE)</f>
        <v>11</v>
      </c>
      <c r="T968" s="4">
        <f t="shared" si="14"/>
        <v>0</v>
      </c>
      <c r="U968" s="7">
        <v>17305.880499999999</v>
      </c>
      <c r="V968" s="3" t="s">
        <v>134</v>
      </c>
      <c r="W968" s="4"/>
      <c r="X968" s="4"/>
      <c r="Y968" s="4"/>
      <c r="Z968" s="4"/>
    </row>
    <row r="969" spans="1:26" ht="55.5" customHeight="1" thickBot="1" x14ac:dyDescent="0.4">
      <c r="A969" s="5" t="s">
        <v>154</v>
      </c>
      <c r="B969" s="5" t="s">
        <v>99</v>
      </c>
      <c r="C969" s="5" t="s">
        <v>37</v>
      </c>
      <c r="D969" s="2">
        <v>42277</v>
      </c>
      <c r="E969" s="2">
        <v>5.36</v>
      </c>
      <c r="F969" s="2">
        <v>11.41</v>
      </c>
      <c r="G969" s="2">
        <v>11.21</v>
      </c>
      <c r="H969" s="2">
        <v>7.02</v>
      </c>
      <c r="I969" s="2">
        <v>3.89</v>
      </c>
      <c r="J969" s="2">
        <v>3.86</v>
      </c>
      <c r="K969" s="2">
        <v>66.8</v>
      </c>
      <c r="L969" s="2">
        <v>39.39</v>
      </c>
      <c r="M969" s="2">
        <v>91.87</v>
      </c>
      <c r="N969" s="2">
        <v>45.29</v>
      </c>
      <c r="O969" s="2">
        <v>36.19</v>
      </c>
      <c r="P969" s="2">
        <v>102.84</v>
      </c>
      <c r="Q969" s="2">
        <v>50.7</v>
      </c>
      <c r="R969" s="2">
        <v>40.51</v>
      </c>
      <c r="S969" s="4">
        <f>VLOOKUP([1]Initial_Data8!C969,[1]Ratings_Numbers!$A$1:$B$21,2,FALSE)</f>
        <v>11</v>
      </c>
      <c r="T969" s="4">
        <f t="shared" si="14"/>
        <v>0</v>
      </c>
      <c r="U969" s="7">
        <v>19598.6751</v>
      </c>
      <c r="V969" s="3" t="s">
        <v>134</v>
      </c>
      <c r="W969" s="4"/>
      <c r="X969" s="4"/>
      <c r="Y969" s="4"/>
      <c r="Z969" s="4"/>
    </row>
    <row r="970" spans="1:26" ht="55.5" customHeight="1" thickBot="1" x14ac:dyDescent="0.4">
      <c r="A970" s="5" t="s">
        <v>154</v>
      </c>
      <c r="B970" s="5" t="s">
        <v>100</v>
      </c>
      <c r="C970" s="5" t="s">
        <v>37</v>
      </c>
      <c r="D970" s="2">
        <v>42369</v>
      </c>
      <c r="E970" s="2">
        <v>5.0199999999999996</v>
      </c>
      <c r="F970" s="2">
        <v>9.91</v>
      </c>
      <c r="G970" s="2">
        <v>9.77</v>
      </c>
      <c r="H970" s="2">
        <v>7.16</v>
      </c>
      <c r="I970" s="2">
        <v>3.22</v>
      </c>
      <c r="J970" s="2">
        <v>3.9</v>
      </c>
      <c r="K970" s="2">
        <v>64.099999999999994</v>
      </c>
      <c r="L970" s="2">
        <v>38.54</v>
      </c>
      <c r="M970" s="2">
        <v>96.33</v>
      </c>
      <c r="N970" s="2">
        <v>46.43</v>
      </c>
      <c r="O970" s="2">
        <v>37.130000000000003</v>
      </c>
      <c r="P970" s="2">
        <v>107.49</v>
      </c>
      <c r="Q970" s="2">
        <v>51.81</v>
      </c>
      <c r="R970" s="2">
        <v>41.43</v>
      </c>
      <c r="S970" s="4">
        <f>VLOOKUP([1]Initial_Data8!C970,[1]Ratings_Numbers!$A$1:$B$21,2,FALSE)</f>
        <v>11</v>
      </c>
      <c r="T970" s="4">
        <f t="shared" si="14"/>
        <v>0</v>
      </c>
      <c r="U970" s="7">
        <v>22063.0913</v>
      </c>
      <c r="V970" s="3" t="s">
        <v>134</v>
      </c>
      <c r="W970" s="4"/>
      <c r="X970" s="4"/>
      <c r="Y970" s="4"/>
      <c r="Z970" s="4"/>
    </row>
    <row r="971" spans="1:26" ht="55.5" customHeight="1" thickBot="1" x14ac:dyDescent="0.4">
      <c r="A971" s="5" t="s">
        <v>154</v>
      </c>
      <c r="B971" s="5" t="s">
        <v>101</v>
      </c>
      <c r="C971" s="5" t="s">
        <v>37</v>
      </c>
      <c r="D971" s="2">
        <v>42460</v>
      </c>
      <c r="E971" s="2">
        <v>4.8499999999999996</v>
      </c>
      <c r="F971" s="2">
        <v>9.33</v>
      </c>
      <c r="G971" s="2">
        <v>9.2100000000000009</v>
      </c>
      <c r="H971" s="2">
        <v>5.71</v>
      </c>
      <c r="I971" s="2">
        <v>1.9</v>
      </c>
      <c r="J971" s="2">
        <v>2.4900000000000002</v>
      </c>
      <c r="K971" s="2">
        <v>65.400000000000006</v>
      </c>
      <c r="L971" s="2">
        <v>37.630000000000003</v>
      </c>
      <c r="M971" s="2">
        <v>98.97</v>
      </c>
      <c r="N971" s="2">
        <v>47.06</v>
      </c>
      <c r="O971" s="2">
        <v>37.24</v>
      </c>
      <c r="P971" s="2">
        <v>110.32</v>
      </c>
      <c r="Q971" s="2">
        <v>52.45</v>
      </c>
      <c r="R971" s="2">
        <v>41.51</v>
      </c>
      <c r="S971" s="4">
        <f>VLOOKUP([1]Initial_Data8!C971,[1]Ratings_Numbers!$A$1:$B$21,2,FALSE)</f>
        <v>11</v>
      </c>
      <c r="T971" s="4">
        <f t="shared" si="14"/>
        <v>0</v>
      </c>
      <c r="U971" s="7">
        <v>17731.782800000001</v>
      </c>
      <c r="V971" s="3" t="s">
        <v>134</v>
      </c>
      <c r="W971" s="4"/>
      <c r="X971" s="4"/>
      <c r="Y971" s="4"/>
      <c r="Z971" s="4"/>
    </row>
    <row r="972" spans="1:26" ht="55.5" customHeight="1" thickBot="1" x14ac:dyDescent="0.4">
      <c r="A972" s="5" t="s">
        <v>154</v>
      </c>
      <c r="B972" s="5" t="s">
        <v>102</v>
      </c>
      <c r="C972" s="5" t="s">
        <v>37</v>
      </c>
      <c r="D972" s="2">
        <v>42551</v>
      </c>
      <c r="E972" s="2">
        <v>5.47</v>
      </c>
      <c r="F972" s="2">
        <v>10.54</v>
      </c>
      <c r="G972" s="2">
        <v>10.36</v>
      </c>
      <c r="H972" s="2">
        <v>6.4</v>
      </c>
      <c r="I972" s="2">
        <v>-16.43</v>
      </c>
      <c r="J972" s="2">
        <v>3.58</v>
      </c>
      <c r="K972" s="2">
        <v>78.7</v>
      </c>
      <c r="L972" s="2">
        <v>36.25</v>
      </c>
      <c r="M972" s="2">
        <v>112.37</v>
      </c>
      <c r="N972" s="2">
        <v>50.31</v>
      </c>
      <c r="O972" s="2">
        <v>40.729999999999997</v>
      </c>
      <c r="P972" s="2">
        <v>123.37</v>
      </c>
      <c r="Q972" s="2">
        <v>55.23</v>
      </c>
      <c r="R972" s="2">
        <v>44.72</v>
      </c>
      <c r="S972" s="4">
        <f>VLOOKUP([1]Initial_Data8!C972,[1]Ratings_Numbers!$A$1:$B$21,2,FALSE)</f>
        <v>11</v>
      </c>
      <c r="T972" s="4">
        <f t="shared" si="14"/>
        <v>0</v>
      </c>
      <c r="U972" s="7">
        <v>14454.3074</v>
      </c>
      <c r="V972" s="3" t="s">
        <v>134</v>
      </c>
      <c r="W972" s="4"/>
      <c r="X972" s="4"/>
      <c r="Y972" s="4"/>
      <c r="Z972" s="4"/>
    </row>
    <row r="973" spans="1:26" ht="55.5" customHeight="1" thickBot="1" x14ac:dyDescent="0.4">
      <c r="A973" s="5" t="s">
        <v>154</v>
      </c>
      <c r="B973" s="5" t="s">
        <v>130</v>
      </c>
      <c r="C973" s="5" t="s">
        <v>37</v>
      </c>
      <c r="D973" s="2">
        <v>42643</v>
      </c>
      <c r="E973" s="2">
        <v>4.1500000000000004</v>
      </c>
      <c r="F973" s="2">
        <v>6.79</v>
      </c>
      <c r="G973" s="2">
        <v>6.67</v>
      </c>
      <c r="H973" s="2">
        <v>11.67</v>
      </c>
      <c r="I973" s="2">
        <v>8.4499999999999993</v>
      </c>
      <c r="J973" s="2">
        <v>8.9</v>
      </c>
      <c r="K973" s="2">
        <v>82.6</v>
      </c>
      <c r="L973" s="2">
        <v>39.15</v>
      </c>
      <c r="M973" s="2">
        <v>95.79</v>
      </c>
      <c r="N973" s="2">
        <v>45.49</v>
      </c>
      <c r="O973" s="2">
        <v>37.5</v>
      </c>
      <c r="P973" s="2">
        <v>110.55</v>
      </c>
      <c r="Q973" s="2">
        <v>52.51</v>
      </c>
      <c r="R973" s="2">
        <v>43.29</v>
      </c>
      <c r="S973" s="4">
        <f>VLOOKUP([1]Initial_Data8!C973,[1]Ratings_Numbers!$A$1:$B$21,2,FALSE)</f>
        <v>11</v>
      </c>
      <c r="T973" s="4">
        <f t="shared" si="14"/>
        <v>0</v>
      </c>
      <c r="U973" s="7">
        <v>16082.021500000001</v>
      </c>
      <c r="V973" s="3" t="s">
        <v>134</v>
      </c>
      <c r="W973" s="4"/>
      <c r="X973" s="4"/>
      <c r="Y973" s="4"/>
      <c r="Z973" s="4"/>
    </row>
    <row r="974" spans="1:26" ht="14.25" customHeight="1" thickBot="1" x14ac:dyDescent="0.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4"/>
      <c r="T974" s="4"/>
      <c r="U974" s="4"/>
      <c r="V974" s="4"/>
      <c r="W974" s="4"/>
      <c r="X974" s="4"/>
      <c r="Y974" s="4"/>
      <c r="Z974" s="4"/>
    </row>
    <row r="975" spans="1:26" ht="37.5" customHeight="1" thickBot="1" x14ac:dyDescent="0.4">
      <c r="A975" s="5" t="s">
        <v>157</v>
      </c>
      <c r="B975" s="5" t="s">
        <v>85</v>
      </c>
      <c r="C975" s="5" t="s">
        <v>49</v>
      </c>
      <c r="D975" s="2">
        <v>40268</v>
      </c>
      <c r="E975" s="2">
        <v>6.8</v>
      </c>
      <c r="F975" s="2">
        <v>74.52</v>
      </c>
      <c r="G975" s="2">
        <v>52.88</v>
      </c>
      <c r="H975" s="2">
        <v>1.39</v>
      </c>
      <c r="I975" s="2">
        <v>0.38</v>
      </c>
      <c r="J975" s="2">
        <v>0.21</v>
      </c>
      <c r="K975" s="2">
        <v>326</v>
      </c>
      <c r="L975" s="2">
        <v>0.16</v>
      </c>
      <c r="M975" s="2">
        <v>21181.94</v>
      </c>
      <c r="N975" s="2">
        <v>89.78</v>
      </c>
      <c r="O975" s="2">
        <v>34.4</v>
      </c>
      <c r="P975" s="2">
        <v>23494.44</v>
      </c>
      <c r="Q975" s="2">
        <v>99.58</v>
      </c>
      <c r="R975" s="2">
        <v>38.15</v>
      </c>
      <c r="S975" s="4">
        <f>VLOOKUP([1]Initial_Data8!C975,[1]Ratings_Numbers!$A$1:$B$21,2,FALSE)</f>
        <v>17</v>
      </c>
      <c r="T975" s="6">
        <v>0</v>
      </c>
      <c r="U975" s="7">
        <v>11488.0036</v>
      </c>
      <c r="V975" s="3" t="s">
        <v>134</v>
      </c>
      <c r="W975" s="4"/>
      <c r="X975" s="4"/>
      <c r="Y975" s="4"/>
      <c r="Z975" s="4"/>
    </row>
    <row r="976" spans="1:26" ht="37.5" customHeight="1" thickBot="1" x14ac:dyDescent="0.4">
      <c r="A976" s="5" t="s">
        <v>157</v>
      </c>
      <c r="B976" s="5" t="s">
        <v>109</v>
      </c>
      <c r="C976" s="5" t="s">
        <v>49</v>
      </c>
      <c r="D976" s="2">
        <v>40359</v>
      </c>
      <c r="E976" s="2">
        <v>4.3499999999999996</v>
      </c>
      <c r="F976" s="2">
        <v>14.64</v>
      </c>
      <c r="G976" s="2">
        <v>10.53</v>
      </c>
      <c r="H976" s="2">
        <v>3.91</v>
      </c>
      <c r="I976" s="2">
        <v>3.29</v>
      </c>
      <c r="J976" s="2">
        <v>2.7</v>
      </c>
      <c r="K976" s="2">
        <v>315</v>
      </c>
      <c r="L976" s="2">
        <v>0.45</v>
      </c>
      <c r="M976" s="2">
        <v>7149.75</v>
      </c>
      <c r="N976" s="2">
        <v>89.03</v>
      </c>
      <c r="O976" s="2">
        <v>32.479999999999997</v>
      </c>
      <c r="P976" s="2">
        <v>7931.16</v>
      </c>
      <c r="Q976" s="2">
        <v>98.75</v>
      </c>
      <c r="R976" s="2">
        <v>36.03</v>
      </c>
      <c r="S976" s="4">
        <f>VLOOKUP([1]Initial_Data8!C976,[1]Ratings_Numbers!$A$1:$B$21,2,FALSE)</f>
        <v>17</v>
      </c>
      <c r="T976" s="4">
        <f t="shared" ref="T976:T978" si="15">S976-S975</f>
        <v>0</v>
      </c>
      <c r="U976" s="7">
        <v>9268.9806000000008</v>
      </c>
      <c r="V976" s="3" t="s">
        <v>134</v>
      </c>
      <c r="W976" s="4"/>
      <c r="X976" s="4"/>
      <c r="Y976" s="4"/>
      <c r="Z976" s="4"/>
    </row>
    <row r="977" spans="1:26" ht="37.5" customHeight="1" thickBot="1" x14ac:dyDescent="0.4">
      <c r="A977" s="5" t="s">
        <v>157</v>
      </c>
      <c r="B977" s="5" t="s">
        <v>110</v>
      </c>
      <c r="C977" s="5" t="s">
        <v>49</v>
      </c>
      <c r="D977" s="2">
        <v>40451</v>
      </c>
      <c r="E977" s="2">
        <v>3.38</v>
      </c>
      <c r="F977" s="2">
        <v>8.19</v>
      </c>
      <c r="G977" s="2">
        <v>6.12</v>
      </c>
      <c r="H977" s="2">
        <v>5.38</v>
      </c>
      <c r="I977" s="2">
        <v>3.83</v>
      </c>
      <c r="J977" s="2">
        <v>3.92</v>
      </c>
      <c r="K977" s="2">
        <v>256</v>
      </c>
      <c r="L977" s="2">
        <v>1.66</v>
      </c>
      <c r="M977" s="2">
        <v>1826.99</v>
      </c>
      <c r="N977" s="2">
        <v>81.239999999999995</v>
      </c>
      <c r="O977" s="2">
        <v>30.27</v>
      </c>
      <c r="P977" s="2">
        <v>2148.9499999999998</v>
      </c>
      <c r="Q977" s="2">
        <v>95.55</v>
      </c>
      <c r="R977" s="2">
        <v>35.61</v>
      </c>
      <c r="S977" s="4">
        <f>VLOOKUP([1]Initial_Data8!C977,[1]Ratings_Numbers!$A$1:$B$21,2,FALSE)</f>
        <v>17</v>
      </c>
      <c r="T977" s="4">
        <f t="shared" si="15"/>
        <v>0</v>
      </c>
      <c r="U977" s="7">
        <v>9183.0346000000009</v>
      </c>
      <c r="V977" s="3" t="s">
        <v>134</v>
      </c>
      <c r="W977" s="4"/>
      <c r="X977" s="4"/>
      <c r="Y977" s="4"/>
      <c r="Z977" s="4"/>
    </row>
    <row r="978" spans="1:26" ht="37.5" customHeight="1" thickBot="1" x14ac:dyDescent="0.4">
      <c r="A978" s="5" t="s">
        <v>157</v>
      </c>
      <c r="B978" s="5" t="s">
        <v>111</v>
      </c>
      <c r="C978" s="5" t="s">
        <v>49</v>
      </c>
      <c r="D978" s="2">
        <v>40543</v>
      </c>
      <c r="E978" s="2">
        <v>3.12</v>
      </c>
      <c r="F978" s="2">
        <v>6.88</v>
      </c>
      <c r="G978" s="2">
        <v>5.25</v>
      </c>
      <c r="H978" s="2">
        <v>2.97</v>
      </c>
      <c r="I978" s="2">
        <v>1.0900000000000001</v>
      </c>
      <c r="J978" s="2">
        <v>1.31</v>
      </c>
      <c r="K978" s="2">
        <v>224</v>
      </c>
      <c r="L978" s="2">
        <v>2.08</v>
      </c>
      <c r="M978" s="2">
        <v>1469.23</v>
      </c>
      <c r="N978" s="2">
        <v>81.61</v>
      </c>
      <c r="O978" s="2">
        <v>30.52</v>
      </c>
      <c r="P978" s="2">
        <v>1700.33</v>
      </c>
      <c r="Q978" s="2">
        <v>94.45</v>
      </c>
      <c r="R978" s="2">
        <v>35.32</v>
      </c>
      <c r="S978" s="4">
        <f>VLOOKUP([1]Initial_Data8!C978,[1]Ratings_Numbers!$A$1:$B$21,2,FALSE)</f>
        <v>17</v>
      </c>
      <c r="T978" s="4">
        <f t="shared" si="15"/>
        <v>0</v>
      </c>
      <c r="U978" s="7">
        <v>10517.518899999999</v>
      </c>
      <c r="V978" s="3" t="s">
        <v>134</v>
      </c>
      <c r="W978" s="4"/>
      <c r="X978" s="4"/>
      <c r="Y978" s="4"/>
      <c r="Z978" s="4"/>
    </row>
    <row r="979" spans="1:26" ht="14.25" customHeight="1" thickBot="1" x14ac:dyDescent="0.4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4"/>
      <c r="T979" s="4"/>
      <c r="U979" s="4"/>
      <c r="V979" s="4"/>
      <c r="W979" s="4"/>
      <c r="X979" s="4"/>
      <c r="Y979" s="4"/>
      <c r="Z979" s="4"/>
    </row>
    <row r="980" spans="1:26" ht="46.5" customHeight="1" thickBot="1" x14ac:dyDescent="0.4">
      <c r="A980" s="5" t="s">
        <v>158</v>
      </c>
      <c r="B980" s="5" t="s">
        <v>75</v>
      </c>
      <c r="C980" s="5" t="s">
        <v>31</v>
      </c>
      <c r="D980" s="2">
        <v>38836</v>
      </c>
      <c r="E980" s="2">
        <v>-1.4</v>
      </c>
      <c r="F980" s="2">
        <v>0.9</v>
      </c>
      <c r="G980" s="2">
        <v>-1.67</v>
      </c>
      <c r="H980" s="2">
        <v>34.75</v>
      </c>
      <c r="I980" s="2">
        <v>31.4</v>
      </c>
      <c r="J980" s="2">
        <v>29.02</v>
      </c>
      <c r="K980" s="2">
        <v>60</v>
      </c>
      <c r="L980" s="2">
        <v>57.14</v>
      </c>
      <c r="M980" s="2">
        <v>25.77</v>
      </c>
      <c r="N980" s="2">
        <v>20.49</v>
      </c>
      <c r="O980" s="2">
        <v>14.73</v>
      </c>
      <c r="P980" s="2">
        <v>25.77</v>
      </c>
      <c r="Q980" s="2">
        <v>20.49</v>
      </c>
      <c r="R980" s="2">
        <v>14.73</v>
      </c>
      <c r="S980" s="4">
        <f>VLOOKUP([1]Initial_Data8!C980,[1]Ratings_Numbers!$A$1:$B$21,2,FALSE)</f>
        <v>5</v>
      </c>
      <c r="T980" s="6">
        <v>0</v>
      </c>
      <c r="U980" s="7">
        <v>129135.8</v>
      </c>
      <c r="V980" s="3" t="s">
        <v>29</v>
      </c>
      <c r="W980" s="4"/>
      <c r="X980" s="4"/>
      <c r="Y980" s="4"/>
      <c r="Z980" s="4"/>
    </row>
    <row r="981" spans="1:26" ht="46.5" customHeight="1" thickBot="1" x14ac:dyDescent="0.4">
      <c r="A981" s="5" t="s">
        <v>158</v>
      </c>
      <c r="B981" s="5" t="s">
        <v>76</v>
      </c>
      <c r="C981" s="5" t="s">
        <v>31</v>
      </c>
      <c r="D981" s="2">
        <v>38927</v>
      </c>
      <c r="E981" s="2">
        <v>-1.33</v>
      </c>
      <c r="F981" s="2">
        <v>0.89</v>
      </c>
      <c r="G981" s="2">
        <v>-1.62</v>
      </c>
      <c r="H981" s="2">
        <v>27.59</v>
      </c>
      <c r="I981" s="2">
        <v>25.58</v>
      </c>
      <c r="J981" s="2">
        <v>22.63</v>
      </c>
      <c r="K981" s="2">
        <v>88</v>
      </c>
      <c r="L981" s="2">
        <v>55.2</v>
      </c>
      <c r="M981" s="2">
        <v>26.47</v>
      </c>
      <c r="N981" s="2">
        <v>20.93</v>
      </c>
      <c r="O981" s="2">
        <v>14.62</v>
      </c>
      <c r="P981" s="2">
        <v>26.47</v>
      </c>
      <c r="Q981" s="2">
        <v>20.93</v>
      </c>
      <c r="R981" s="2">
        <v>14.62</v>
      </c>
      <c r="S981" s="4">
        <f>VLOOKUP([1]Initial_Data8!C981,[1]Ratings_Numbers!$A$1:$B$21,2,FALSE)</f>
        <v>5</v>
      </c>
      <c r="T981" s="4">
        <f t="shared" ref="T981:T1021" si="16">S981-S980</f>
        <v>0</v>
      </c>
      <c r="U981" s="7">
        <v>109546.72</v>
      </c>
      <c r="V981" s="3" t="s">
        <v>29</v>
      </c>
      <c r="W981" s="4"/>
      <c r="X981" s="4"/>
      <c r="Y981" s="4"/>
      <c r="Z981" s="4"/>
    </row>
    <row r="982" spans="1:26" ht="46.5" customHeight="1" thickBot="1" x14ac:dyDescent="0.4">
      <c r="A982" s="5" t="s">
        <v>158</v>
      </c>
      <c r="B982" s="5" t="s">
        <v>77</v>
      </c>
      <c r="C982" s="5" t="s">
        <v>31</v>
      </c>
      <c r="D982" s="2">
        <v>39018</v>
      </c>
      <c r="E982" s="2">
        <v>-1.42</v>
      </c>
      <c r="F982" s="2">
        <v>0.85</v>
      </c>
      <c r="G982" s="2">
        <v>-1.73</v>
      </c>
      <c r="H982" s="2">
        <v>26.04</v>
      </c>
      <c r="I982" s="2">
        <v>23.77</v>
      </c>
      <c r="J982" s="2">
        <v>22.34</v>
      </c>
      <c r="K982" s="2">
        <v>94</v>
      </c>
      <c r="L982" s="2">
        <v>56.85</v>
      </c>
      <c r="M982" s="2">
        <v>25.27</v>
      </c>
      <c r="N982" s="2">
        <v>20.170000000000002</v>
      </c>
      <c r="O982" s="2">
        <v>14.37</v>
      </c>
      <c r="P982" s="2">
        <v>25.27</v>
      </c>
      <c r="Q982" s="2">
        <v>20.170000000000002</v>
      </c>
      <c r="R982" s="2">
        <v>14.37</v>
      </c>
      <c r="S982" s="4">
        <f>VLOOKUP([1]Initial_Data8!C982,[1]Ratings_Numbers!$A$1:$B$21,2,FALSE)</f>
        <v>5</v>
      </c>
      <c r="T982" s="4">
        <f t="shared" si="16"/>
        <v>0</v>
      </c>
      <c r="U982" s="7">
        <v>143790.64000000001</v>
      </c>
      <c r="V982" s="3" t="s">
        <v>29</v>
      </c>
      <c r="W982" s="4"/>
      <c r="X982" s="4"/>
      <c r="Y982" s="4"/>
      <c r="Z982" s="4"/>
    </row>
    <row r="983" spans="1:26" ht="46.5" customHeight="1" thickBot="1" x14ac:dyDescent="0.4">
      <c r="A983" s="5" t="s">
        <v>158</v>
      </c>
      <c r="B983" s="5" t="s">
        <v>78</v>
      </c>
      <c r="C983" s="5" t="s">
        <v>31</v>
      </c>
      <c r="D983" s="2">
        <v>39109</v>
      </c>
      <c r="E983" s="2">
        <v>-1.51</v>
      </c>
      <c r="F983" s="2">
        <v>0.81</v>
      </c>
      <c r="G983" s="2">
        <v>-1.79</v>
      </c>
      <c r="H983" s="2">
        <v>26.04</v>
      </c>
      <c r="I983" s="2">
        <v>22.53</v>
      </c>
      <c r="J983" s="2">
        <v>22.44</v>
      </c>
      <c r="K983" s="2">
        <v>95</v>
      </c>
      <c r="L983" s="2">
        <v>57.47</v>
      </c>
      <c r="M983" s="2">
        <v>24.13</v>
      </c>
      <c r="N983" s="2">
        <v>19.440000000000001</v>
      </c>
      <c r="O983" s="2">
        <v>13.87</v>
      </c>
      <c r="P983" s="2">
        <v>24.13</v>
      </c>
      <c r="Q983" s="2">
        <v>19.440000000000001</v>
      </c>
      <c r="R983" s="2">
        <v>13.87</v>
      </c>
      <c r="S983" s="4">
        <f>VLOOKUP([1]Initial_Data8!C983,[1]Ratings_Numbers!$A$1:$B$21,2,FALSE)</f>
        <v>5</v>
      </c>
      <c r="T983" s="4">
        <f t="shared" si="16"/>
        <v>0</v>
      </c>
      <c r="U983" s="7">
        <v>159364.79999999999</v>
      </c>
      <c r="V983" s="3" t="s">
        <v>29</v>
      </c>
      <c r="W983" s="4"/>
      <c r="X983" s="4"/>
      <c r="Y983" s="4"/>
      <c r="Z983" s="4"/>
    </row>
    <row r="984" spans="1:26" ht="46.5" customHeight="1" thickBot="1" x14ac:dyDescent="0.4">
      <c r="A984" s="5" t="s">
        <v>158</v>
      </c>
      <c r="B984" s="5" t="s">
        <v>79</v>
      </c>
      <c r="C984" s="5" t="s">
        <v>31</v>
      </c>
      <c r="D984" s="2">
        <v>39200</v>
      </c>
      <c r="E984" s="2">
        <v>-1.6</v>
      </c>
      <c r="F984" s="2">
        <v>0.77</v>
      </c>
      <c r="G984" s="2">
        <v>-1.88</v>
      </c>
      <c r="H984" s="2">
        <v>27.1</v>
      </c>
      <c r="I984" s="2">
        <v>23.22</v>
      </c>
      <c r="J984" s="2">
        <v>23.38</v>
      </c>
      <c r="K984" s="2">
        <v>94</v>
      </c>
      <c r="L984" s="2">
        <v>58.4</v>
      </c>
      <c r="M984" s="2">
        <v>22.71</v>
      </c>
      <c r="N984" s="2">
        <v>18.510000000000002</v>
      </c>
      <c r="O984" s="2">
        <v>13.27</v>
      </c>
      <c r="P984" s="2">
        <v>22.71</v>
      </c>
      <c r="Q984" s="2">
        <v>18.510000000000002</v>
      </c>
      <c r="R984" s="2">
        <v>13.27</v>
      </c>
      <c r="S984" s="4">
        <f>VLOOKUP([1]Initial_Data8!C984,[1]Ratings_Numbers!$A$1:$B$21,2,FALSE)</f>
        <v>5</v>
      </c>
      <c r="T984" s="4">
        <f t="shared" si="16"/>
        <v>0</v>
      </c>
      <c r="U984" s="7">
        <v>163639.62</v>
      </c>
      <c r="V984" s="3" t="s">
        <v>29</v>
      </c>
      <c r="W984" s="4"/>
      <c r="X984" s="4"/>
      <c r="Y984" s="4"/>
      <c r="Z984" s="4"/>
    </row>
    <row r="985" spans="1:26" ht="46.5" customHeight="1" thickBot="1" x14ac:dyDescent="0.4">
      <c r="A985" s="5" t="s">
        <v>158</v>
      </c>
      <c r="B985" s="5" t="s">
        <v>105</v>
      </c>
      <c r="C985" s="5" t="s">
        <v>31</v>
      </c>
      <c r="D985" s="2">
        <v>39291</v>
      </c>
      <c r="E985" s="2">
        <v>-1.55</v>
      </c>
      <c r="F985" s="2">
        <v>0.73</v>
      </c>
      <c r="G985" s="2">
        <v>-1.8</v>
      </c>
      <c r="H985" s="2">
        <v>14.63</v>
      </c>
      <c r="I985" s="2">
        <v>12.83</v>
      </c>
      <c r="J985" s="2">
        <v>12.64</v>
      </c>
      <c r="K985" s="2">
        <v>188</v>
      </c>
      <c r="L985" s="2">
        <v>59.02</v>
      </c>
      <c r="M985" s="2">
        <v>20.350000000000001</v>
      </c>
      <c r="N985" s="2">
        <v>16.91</v>
      </c>
      <c r="O985" s="2">
        <v>12.01</v>
      </c>
      <c r="P985" s="2">
        <v>20.350000000000001</v>
      </c>
      <c r="Q985" s="2">
        <v>16.91</v>
      </c>
      <c r="R985" s="2">
        <v>12.01</v>
      </c>
      <c r="S985" s="4">
        <f>VLOOKUP([1]Initial_Data8!C985,[1]Ratings_Numbers!$A$1:$B$21,2,FALSE)</f>
        <v>5</v>
      </c>
      <c r="T985" s="4">
        <f t="shared" si="16"/>
        <v>0</v>
      </c>
      <c r="U985" s="7">
        <v>176716.26800000001</v>
      </c>
      <c r="V985" s="3" t="s">
        <v>29</v>
      </c>
      <c r="W985" s="4"/>
      <c r="X985" s="4"/>
      <c r="Y985" s="4"/>
      <c r="Z985" s="4"/>
    </row>
    <row r="986" spans="1:26" ht="46.5" customHeight="1" thickBot="1" x14ac:dyDescent="0.4">
      <c r="A986" s="5" t="s">
        <v>158</v>
      </c>
      <c r="B986" s="5" t="s">
        <v>106</v>
      </c>
      <c r="C986" s="5" t="s">
        <v>31</v>
      </c>
      <c r="D986" s="2">
        <v>39382</v>
      </c>
      <c r="E986" s="2">
        <v>-1.69</v>
      </c>
      <c r="F986" s="2">
        <v>0.72</v>
      </c>
      <c r="G986" s="2">
        <v>-1.97</v>
      </c>
      <c r="H986" s="2">
        <v>30.3</v>
      </c>
      <c r="I986" s="2">
        <v>27.22</v>
      </c>
      <c r="J986" s="2">
        <v>25.92</v>
      </c>
      <c r="K986" s="2">
        <v>96</v>
      </c>
      <c r="L986" s="2">
        <v>60.81</v>
      </c>
      <c r="M986" s="2">
        <v>19.36</v>
      </c>
      <c r="N986" s="2">
        <v>16.22</v>
      </c>
      <c r="O986" s="2">
        <v>11.82</v>
      </c>
      <c r="P986" s="2">
        <v>19.36</v>
      </c>
      <c r="Q986" s="2">
        <v>16.22</v>
      </c>
      <c r="R986" s="2">
        <v>11.82</v>
      </c>
      <c r="S986" s="4">
        <f>VLOOKUP([1]Initial_Data8!C986,[1]Ratings_Numbers!$A$1:$B$21,2,FALSE)</f>
        <v>5</v>
      </c>
      <c r="T986" s="4">
        <f t="shared" si="16"/>
        <v>0</v>
      </c>
      <c r="U986" s="7">
        <v>194015.8</v>
      </c>
      <c r="V986" s="3" t="s">
        <v>29</v>
      </c>
      <c r="W986" s="4"/>
      <c r="X986" s="4"/>
      <c r="Y986" s="4"/>
      <c r="Z986" s="4"/>
    </row>
    <row r="987" spans="1:26" ht="46.5" customHeight="1" thickBot="1" x14ac:dyDescent="0.4">
      <c r="A987" s="5" t="s">
        <v>158</v>
      </c>
      <c r="B987" s="5" t="s">
        <v>107</v>
      </c>
      <c r="C987" s="5" t="s">
        <v>31</v>
      </c>
      <c r="D987" s="2">
        <v>39473</v>
      </c>
      <c r="E987" s="2">
        <v>-1.43</v>
      </c>
      <c r="F987" s="2">
        <v>0.72</v>
      </c>
      <c r="G987" s="2">
        <v>-1.67</v>
      </c>
      <c r="H987" s="2">
        <v>31.44</v>
      </c>
      <c r="I987" s="2">
        <v>28.2</v>
      </c>
      <c r="J987" s="2">
        <v>26.42</v>
      </c>
      <c r="K987" s="2">
        <v>91</v>
      </c>
      <c r="L987" s="2">
        <v>59.33</v>
      </c>
      <c r="M987" s="2">
        <v>20.83</v>
      </c>
      <c r="N987" s="2">
        <v>17.239999999999998</v>
      </c>
      <c r="O987" s="2">
        <v>12.39</v>
      </c>
      <c r="P987" s="2">
        <v>20.83</v>
      </c>
      <c r="Q987" s="2">
        <v>17.239999999999998</v>
      </c>
      <c r="R987" s="2">
        <v>12.39</v>
      </c>
      <c r="S987" s="4">
        <f>VLOOKUP([1]Initial_Data8!C987,[1]Ratings_Numbers!$A$1:$B$21,2,FALSE)</f>
        <v>5</v>
      </c>
      <c r="T987" s="4">
        <f t="shared" si="16"/>
        <v>0</v>
      </c>
      <c r="U987" s="7">
        <v>144595</v>
      </c>
      <c r="V987" s="3" t="s">
        <v>29</v>
      </c>
      <c r="W987" s="4"/>
      <c r="X987" s="4"/>
      <c r="Y987" s="4"/>
      <c r="Z987" s="4"/>
    </row>
    <row r="988" spans="1:26" ht="46.5" customHeight="1" thickBot="1" x14ac:dyDescent="0.4">
      <c r="A988" s="5" t="s">
        <v>158</v>
      </c>
      <c r="B988" s="5" t="s">
        <v>108</v>
      </c>
      <c r="C988" s="5" t="s">
        <v>31</v>
      </c>
      <c r="D988" s="2">
        <v>39564</v>
      </c>
      <c r="E988" s="2">
        <v>-1.58</v>
      </c>
      <c r="F988" s="2">
        <v>0.73</v>
      </c>
      <c r="G988" s="2">
        <v>-1.86</v>
      </c>
      <c r="H988" s="2">
        <v>37.9</v>
      </c>
      <c r="I988" s="2">
        <v>33.24</v>
      </c>
      <c r="J988" s="2">
        <v>31.49</v>
      </c>
      <c r="K988" s="2">
        <v>68</v>
      </c>
      <c r="L988" s="2">
        <v>58.01</v>
      </c>
      <c r="M988" s="2">
        <v>19.32</v>
      </c>
      <c r="N988" s="2">
        <v>15.99</v>
      </c>
      <c r="O988" s="2">
        <v>11.23</v>
      </c>
      <c r="P988" s="2">
        <v>20.83</v>
      </c>
      <c r="Q988" s="2">
        <v>17.239999999999998</v>
      </c>
      <c r="R988" s="2">
        <v>12.11</v>
      </c>
      <c r="S988" s="4">
        <f>VLOOKUP([1]Initial_Data8!C988,[1]Ratings_Numbers!$A$1:$B$21,2,FALSE)</f>
        <v>5</v>
      </c>
      <c r="T988" s="4">
        <f t="shared" si="16"/>
        <v>0</v>
      </c>
      <c r="U988" s="7">
        <v>151347.20000000001</v>
      </c>
      <c r="V988" s="3" t="s">
        <v>29</v>
      </c>
      <c r="W988" s="4"/>
      <c r="X988" s="4"/>
      <c r="Y988" s="4"/>
      <c r="Z988" s="4"/>
    </row>
    <row r="989" spans="1:26" ht="46.5" customHeight="1" thickBot="1" x14ac:dyDescent="0.4">
      <c r="A989" s="5" t="s">
        <v>158</v>
      </c>
      <c r="B989" s="5" t="s">
        <v>80</v>
      </c>
      <c r="C989" s="5" t="s">
        <v>31</v>
      </c>
      <c r="D989" s="2">
        <v>39655</v>
      </c>
      <c r="E989" s="2">
        <v>-1.71</v>
      </c>
      <c r="F989" s="2">
        <v>0.72</v>
      </c>
      <c r="G989" s="2">
        <v>-2.02</v>
      </c>
      <c r="H989" s="2">
        <v>46.23</v>
      </c>
      <c r="I989" s="2">
        <v>40.61</v>
      </c>
      <c r="J989" s="2">
        <v>39.520000000000003</v>
      </c>
      <c r="K989" s="2">
        <v>64</v>
      </c>
      <c r="L989" s="2">
        <v>58.49</v>
      </c>
      <c r="M989" s="2">
        <v>18.579999999999998</v>
      </c>
      <c r="N989" s="2">
        <v>15.48</v>
      </c>
      <c r="O989" s="2">
        <v>10.88</v>
      </c>
      <c r="P989" s="2">
        <v>20.04</v>
      </c>
      <c r="Q989" s="2">
        <v>16.690000000000001</v>
      </c>
      <c r="R989" s="2">
        <v>11.74</v>
      </c>
      <c r="S989" s="4">
        <f>VLOOKUP([1]Initial_Data8!C989,[1]Ratings_Numbers!$A$1:$B$21,2,FALSE)</f>
        <v>5</v>
      </c>
      <c r="T989" s="4">
        <f t="shared" si="16"/>
        <v>0</v>
      </c>
      <c r="U989" s="7">
        <v>132179.99</v>
      </c>
      <c r="V989" s="3" t="s">
        <v>29</v>
      </c>
      <c r="W989" s="4"/>
      <c r="X989" s="4"/>
      <c r="Y989" s="4"/>
      <c r="Z989" s="4"/>
    </row>
    <row r="990" spans="1:26" ht="46.5" customHeight="1" thickBot="1" x14ac:dyDescent="0.4">
      <c r="A990" s="5" t="s">
        <v>158</v>
      </c>
      <c r="B990" s="5" t="s">
        <v>81</v>
      </c>
      <c r="C990" s="5" t="s">
        <v>31</v>
      </c>
      <c r="D990" s="2">
        <v>39746</v>
      </c>
      <c r="E990" s="2">
        <v>-1.76</v>
      </c>
      <c r="F990" s="2">
        <v>0.72</v>
      </c>
      <c r="G990" s="2">
        <v>-2.08</v>
      </c>
      <c r="H990" s="2">
        <v>44.92</v>
      </c>
      <c r="I990" s="2">
        <v>39.28</v>
      </c>
      <c r="J990" s="2">
        <v>38.78</v>
      </c>
      <c r="K990" s="2">
        <v>64</v>
      </c>
      <c r="L990" s="2">
        <v>59.5</v>
      </c>
      <c r="M990" s="2">
        <v>18.170000000000002</v>
      </c>
      <c r="N990" s="2">
        <v>15.19</v>
      </c>
      <c r="O990" s="2">
        <v>10.82</v>
      </c>
      <c r="P990" s="2">
        <v>19.600000000000001</v>
      </c>
      <c r="Q990" s="2">
        <v>16.39</v>
      </c>
      <c r="R990" s="2">
        <v>11.67</v>
      </c>
      <c r="S990" s="4">
        <f>VLOOKUP([1]Initial_Data8!C990,[1]Ratings_Numbers!$A$1:$B$21,2,FALSE)</f>
        <v>5</v>
      </c>
      <c r="T990" s="4">
        <f t="shared" si="16"/>
        <v>0</v>
      </c>
      <c r="U990" s="7">
        <v>95641.84</v>
      </c>
      <c r="V990" s="3" t="s">
        <v>29</v>
      </c>
      <c r="W990" s="4"/>
      <c r="X990" s="4"/>
      <c r="Y990" s="4"/>
      <c r="Z990" s="4"/>
    </row>
    <row r="991" spans="1:26" ht="46.5" customHeight="1" thickBot="1" x14ac:dyDescent="0.4">
      <c r="A991" s="5" t="s">
        <v>158</v>
      </c>
      <c r="B991" s="5" t="s">
        <v>82</v>
      </c>
      <c r="C991" s="5" t="s">
        <v>31</v>
      </c>
      <c r="D991" s="2">
        <v>39837</v>
      </c>
      <c r="E991" s="2">
        <v>-2.14</v>
      </c>
      <c r="F991" s="2">
        <v>0.77</v>
      </c>
      <c r="G991" s="2">
        <v>-2.54</v>
      </c>
      <c r="H991" s="2">
        <v>34.89</v>
      </c>
      <c r="I991" s="2">
        <v>31.33</v>
      </c>
      <c r="J991" s="2">
        <v>28.14</v>
      </c>
      <c r="K991" s="2">
        <v>63</v>
      </c>
      <c r="L991" s="2">
        <v>59.95</v>
      </c>
      <c r="M991" s="2">
        <v>17.25</v>
      </c>
      <c r="N991" s="2">
        <v>14.54</v>
      </c>
      <c r="O991" s="2">
        <v>10.35</v>
      </c>
      <c r="P991" s="2">
        <v>18.61</v>
      </c>
      <c r="Q991" s="2">
        <v>15.69</v>
      </c>
      <c r="R991" s="2">
        <v>11.16</v>
      </c>
      <c r="S991" s="4">
        <f>VLOOKUP([1]Initial_Data8!C991,[1]Ratings_Numbers!$A$1:$B$21,2,FALSE)</f>
        <v>5</v>
      </c>
      <c r="T991" s="4">
        <f t="shared" si="16"/>
        <v>0</v>
      </c>
      <c r="U991" s="7">
        <v>92861.16</v>
      </c>
      <c r="V991" s="3" t="s">
        <v>29</v>
      </c>
      <c r="W991" s="4"/>
      <c r="X991" s="4"/>
      <c r="Y991" s="4"/>
      <c r="Z991" s="4"/>
    </row>
    <row r="992" spans="1:26" ht="46.5" customHeight="1" thickBot="1" x14ac:dyDescent="0.4">
      <c r="A992" s="5" t="s">
        <v>158</v>
      </c>
      <c r="B992" s="5" t="s">
        <v>83</v>
      </c>
      <c r="C992" s="5" t="s">
        <v>31</v>
      </c>
      <c r="D992" s="2">
        <v>39928</v>
      </c>
      <c r="E992" s="2">
        <v>-2.31</v>
      </c>
      <c r="F992" s="2">
        <v>1.23</v>
      </c>
      <c r="G992" s="2">
        <v>-2.77</v>
      </c>
      <c r="H992" s="2">
        <v>19.36</v>
      </c>
      <c r="I992" s="2">
        <v>17.37</v>
      </c>
      <c r="J992" s="2">
        <v>15.3</v>
      </c>
      <c r="K992" s="2">
        <v>105</v>
      </c>
      <c r="L992" s="2">
        <v>57.61</v>
      </c>
      <c r="M992" s="2">
        <v>27.67</v>
      </c>
      <c r="N992" s="2">
        <v>21.67</v>
      </c>
      <c r="O992" s="2">
        <v>15.95</v>
      </c>
      <c r="P992" s="2">
        <v>27.67</v>
      </c>
      <c r="Q992" s="2">
        <v>21.67</v>
      </c>
      <c r="R992" s="2">
        <v>15.95</v>
      </c>
      <c r="S992" s="4">
        <f>VLOOKUP([1]Initial_Data8!C992,[1]Ratings_Numbers!$A$1:$B$21,2,FALSE)</f>
        <v>5</v>
      </c>
      <c r="T992" s="4">
        <f t="shared" si="16"/>
        <v>0</v>
      </c>
      <c r="U992" s="7">
        <v>106320.24</v>
      </c>
      <c r="V992" s="3" t="s">
        <v>29</v>
      </c>
      <c r="W992" s="4"/>
      <c r="X992" s="4"/>
      <c r="Y992" s="4"/>
      <c r="Z992" s="4"/>
    </row>
    <row r="993" spans="1:26" ht="46.5" customHeight="1" thickBot="1" x14ac:dyDescent="0.4">
      <c r="A993" s="5" t="s">
        <v>158</v>
      </c>
      <c r="B993" s="5" t="s">
        <v>84</v>
      </c>
      <c r="C993" s="5" t="s">
        <v>31</v>
      </c>
      <c r="D993" s="2">
        <v>40019</v>
      </c>
      <c r="E993" s="2">
        <v>-2.72</v>
      </c>
      <c r="F993" s="2">
        <v>1.41</v>
      </c>
      <c r="G993" s="2">
        <v>-3.37</v>
      </c>
      <c r="H993" s="2">
        <v>17.399999999999999</v>
      </c>
      <c r="I993" s="2">
        <v>15.55</v>
      </c>
      <c r="J993" s="2">
        <v>12.81</v>
      </c>
      <c r="K993" s="2">
        <v>114</v>
      </c>
      <c r="L993" s="2">
        <v>56.73</v>
      </c>
      <c r="M993" s="2">
        <v>26.62</v>
      </c>
      <c r="N993" s="2">
        <v>21.02</v>
      </c>
      <c r="O993" s="2">
        <v>15.11</v>
      </c>
      <c r="P993" s="2">
        <v>26.62</v>
      </c>
      <c r="Q993" s="2">
        <v>21.02</v>
      </c>
      <c r="R993" s="2">
        <v>15.11</v>
      </c>
      <c r="S993" s="4">
        <f>VLOOKUP([1]Initial_Data8!C993,[1]Ratings_Numbers!$A$1:$B$21,2,FALSE)</f>
        <v>5</v>
      </c>
      <c r="T993" s="4">
        <f t="shared" si="16"/>
        <v>0</v>
      </c>
      <c r="U993" s="7">
        <v>126575.8</v>
      </c>
      <c r="V993" s="3" t="s">
        <v>29</v>
      </c>
      <c r="W993" s="4"/>
      <c r="X993" s="4"/>
      <c r="Y993" s="4"/>
      <c r="Z993" s="4"/>
    </row>
    <row r="994" spans="1:26" ht="46.5" customHeight="1" thickBot="1" x14ac:dyDescent="0.4">
      <c r="A994" s="5" t="s">
        <v>158</v>
      </c>
      <c r="B994" s="5" t="s">
        <v>85</v>
      </c>
      <c r="C994" s="5" t="s">
        <v>31</v>
      </c>
      <c r="D994" s="2">
        <v>40110</v>
      </c>
      <c r="E994" s="2">
        <v>-2.86</v>
      </c>
      <c r="F994" s="2">
        <v>1.48</v>
      </c>
      <c r="G994" s="2">
        <v>-3.6</v>
      </c>
      <c r="H994" s="2">
        <v>22.39</v>
      </c>
      <c r="I994" s="2">
        <v>20.99</v>
      </c>
      <c r="J994" s="2">
        <v>18.63</v>
      </c>
      <c r="K994" s="2">
        <v>114</v>
      </c>
      <c r="L994" s="2">
        <v>58.24</v>
      </c>
      <c r="M994" s="2">
        <v>25.67</v>
      </c>
      <c r="N994" s="2">
        <v>20.420000000000002</v>
      </c>
      <c r="O994" s="2">
        <v>14.96</v>
      </c>
      <c r="P994" s="2">
        <v>25.67</v>
      </c>
      <c r="Q994" s="2">
        <v>20.420000000000002</v>
      </c>
      <c r="R994" s="2">
        <v>14.96</v>
      </c>
      <c r="S994" s="4">
        <f>VLOOKUP([1]Initial_Data8!C994,[1]Ratings_Numbers!$A$1:$B$21,2,FALSE)</f>
        <v>5</v>
      </c>
      <c r="T994" s="4">
        <f t="shared" si="16"/>
        <v>0</v>
      </c>
      <c r="U994" s="7">
        <v>139001.67000000001</v>
      </c>
      <c r="V994" s="3" t="s">
        <v>29</v>
      </c>
      <c r="W994" s="4"/>
      <c r="X994" s="4"/>
      <c r="Y994" s="4"/>
      <c r="Z994" s="4"/>
    </row>
    <row r="995" spans="1:26" ht="46.5" customHeight="1" thickBot="1" x14ac:dyDescent="0.4">
      <c r="A995" s="5" t="s">
        <v>158</v>
      </c>
      <c r="B995" s="5" t="s">
        <v>109</v>
      </c>
      <c r="C995" s="5" t="s">
        <v>31</v>
      </c>
      <c r="D995" s="2">
        <v>40201</v>
      </c>
      <c r="E995" s="2">
        <v>-2.59</v>
      </c>
      <c r="F995" s="2">
        <v>2.0099999999999998</v>
      </c>
      <c r="G995" s="2">
        <v>-3.23</v>
      </c>
      <c r="H995" s="2">
        <v>18.25</v>
      </c>
      <c r="I995" s="2">
        <v>16.68</v>
      </c>
      <c r="J995" s="2">
        <v>15</v>
      </c>
      <c r="K995" s="2">
        <v>158</v>
      </c>
      <c r="L995" s="2">
        <v>54.33</v>
      </c>
      <c r="M995" s="2">
        <v>36.58</v>
      </c>
      <c r="N995" s="2">
        <v>26.78</v>
      </c>
      <c r="O995" s="2">
        <v>19.89</v>
      </c>
      <c r="P995" s="2">
        <v>36.58</v>
      </c>
      <c r="Q995" s="2">
        <v>26.78</v>
      </c>
      <c r="R995" s="2">
        <v>19.89</v>
      </c>
      <c r="S995" s="4">
        <f>VLOOKUP([1]Initial_Data8!C995,[1]Ratings_Numbers!$A$1:$B$21,2,FALSE)</f>
        <v>5</v>
      </c>
      <c r="T995" s="4">
        <f t="shared" si="16"/>
        <v>0</v>
      </c>
      <c r="U995" s="7">
        <v>131709.98000000001</v>
      </c>
      <c r="V995" s="3" t="s">
        <v>29</v>
      </c>
      <c r="W995" s="4"/>
      <c r="X995" s="4"/>
      <c r="Y995" s="4"/>
      <c r="Z995" s="4"/>
    </row>
    <row r="996" spans="1:26" ht="46.5" customHeight="1" thickBot="1" x14ac:dyDescent="0.4">
      <c r="A996" s="5" t="s">
        <v>158</v>
      </c>
      <c r="B996" s="5" t="s">
        <v>110</v>
      </c>
      <c r="C996" s="5" t="s">
        <v>31</v>
      </c>
      <c r="D996" s="2">
        <v>40299</v>
      </c>
      <c r="E996" s="2">
        <v>-2.33</v>
      </c>
      <c r="F996" s="2">
        <v>1.84</v>
      </c>
      <c r="G996" s="2">
        <v>-2.88</v>
      </c>
      <c r="H996" s="2">
        <v>15.48</v>
      </c>
      <c r="I996" s="2">
        <v>13.88</v>
      </c>
      <c r="J996" s="2">
        <v>12.88</v>
      </c>
      <c r="K996" s="2">
        <v>182</v>
      </c>
      <c r="L996" s="2">
        <v>55.28</v>
      </c>
      <c r="M996" s="2">
        <v>27.64</v>
      </c>
      <c r="N996" s="2">
        <v>20.51</v>
      </c>
      <c r="O996" s="2">
        <v>15.28</v>
      </c>
      <c r="P996" s="2">
        <v>34.770000000000003</v>
      </c>
      <c r="Q996" s="2">
        <v>25.8</v>
      </c>
      <c r="R996" s="2">
        <v>19.23</v>
      </c>
      <c r="S996" s="4">
        <f>VLOOKUP([1]Initial_Data8!C996,[1]Ratings_Numbers!$A$1:$B$21,2,FALSE)</f>
        <v>5</v>
      </c>
      <c r="T996" s="4">
        <f t="shared" si="16"/>
        <v>0</v>
      </c>
      <c r="U996" s="7">
        <v>154093.46</v>
      </c>
      <c r="V996" s="3" t="s">
        <v>29</v>
      </c>
      <c r="W996" s="4"/>
      <c r="X996" s="4"/>
      <c r="Y996" s="4"/>
      <c r="Z996" s="4"/>
    </row>
    <row r="997" spans="1:26" ht="46.5" customHeight="1" thickBot="1" x14ac:dyDescent="0.4">
      <c r="A997" s="5" t="s">
        <v>158</v>
      </c>
      <c r="B997" s="5" t="s">
        <v>111</v>
      </c>
      <c r="C997" s="5" t="s">
        <v>31</v>
      </c>
      <c r="D997" s="2">
        <v>40390</v>
      </c>
      <c r="E997" s="2">
        <v>-2.2000000000000002</v>
      </c>
      <c r="F997" s="2">
        <v>1.67</v>
      </c>
      <c r="G997" s="2">
        <v>-2.68</v>
      </c>
      <c r="H997" s="2">
        <v>17.399999999999999</v>
      </c>
      <c r="I997" s="2">
        <v>15.57</v>
      </c>
      <c r="J997" s="2">
        <v>13.76</v>
      </c>
      <c r="K997" s="2">
        <v>169</v>
      </c>
      <c r="L997" s="2">
        <v>54.56</v>
      </c>
      <c r="M997" s="2">
        <v>27.52</v>
      </c>
      <c r="N997" s="2">
        <v>20.46</v>
      </c>
      <c r="O997" s="2">
        <v>15.02</v>
      </c>
      <c r="P997" s="2">
        <v>34.51</v>
      </c>
      <c r="Q997" s="2">
        <v>25.66</v>
      </c>
      <c r="R997" s="2">
        <v>18.84</v>
      </c>
      <c r="S997" s="4">
        <f>VLOOKUP([1]Initial_Data8!C997,[1]Ratings_Numbers!$A$1:$B$21,2,FALSE)</f>
        <v>5</v>
      </c>
      <c r="T997" s="4">
        <f t="shared" si="16"/>
        <v>0</v>
      </c>
      <c r="U997" s="7">
        <v>130460.85</v>
      </c>
      <c r="V997" s="3" t="s">
        <v>29</v>
      </c>
      <c r="W997" s="4"/>
      <c r="X997" s="4"/>
      <c r="Y997" s="4"/>
      <c r="Z997" s="4"/>
    </row>
    <row r="998" spans="1:26" ht="46.5" customHeight="1" thickBot="1" x14ac:dyDescent="0.4">
      <c r="A998" s="5" t="s">
        <v>158</v>
      </c>
      <c r="B998" s="5" t="s">
        <v>112</v>
      </c>
      <c r="C998" s="5" t="s">
        <v>31</v>
      </c>
      <c r="D998" s="2">
        <v>40481</v>
      </c>
      <c r="E998" s="2">
        <v>-2.0499999999999998</v>
      </c>
      <c r="F998" s="2">
        <v>1.63</v>
      </c>
      <c r="G998" s="2">
        <v>-2.52</v>
      </c>
      <c r="H998" s="2">
        <v>17.489999999999998</v>
      </c>
      <c r="I998" s="2">
        <v>15.53</v>
      </c>
      <c r="J998" s="2">
        <v>14.16</v>
      </c>
      <c r="K998" s="2">
        <v>166</v>
      </c>
      <c r="L998" s="2">
        <v>55.83</v>
      </c>
      <c r="M998" s="2">
        <v>27.33</v>
      </c>
      <c r="N998" s="2">
        <v>20.37</v>
      </c>
      <c r="O998" s="2">
        <v>15.26</v>
      </c>
      <c r="P998" s="2">
        <v>34.18</v>
      </c>
      <c r="Q998" s="2">
        <v>25.47</v>
      </c>
      <c r="R998" s="2">
        <v>19.09</v>
      </c>
      <c r="S998" s="4">
        <f>VLOOKUP([1]Initial_Data8!C998,[1]Ratings_Numbers!$A$1:$B$21,2,FALSE)</f>
        <v>5</v>
      </c>
      <c r="T998" s="4">
        <f t="shared" si="16"/>
        <v>0</v>
      </c>
      <c r="U998" s="7">
        <v>127490.22</v>
      </c>
      <c r="V998" s="3" t="s">
        <v>29</v>
      </c>
      <c r="W998" s="4"/>
      <c r="X998" s="4"/>
      <c r="Y998" s="4"/>
      <c r="Z998" s="4"/>
    </row>
    <row r="999" spans="1:26" ht="46.5" customHeight="1" thickBot="1" x14ac:dyDescent="0.4">
      <c r="A999" s="5" t="s">
        <v>158</v>
      </c>
      <c r="B999" s="5" t="s">
        <v>86</v>
      </c>
      <c r="C999" s="5" t="s">
        <v>31</v>
      </c>
      <c r="D999" s="2">
        <v>40572</v>
      </c>
      <c r="E999" s="2">
        <v>-2.2599999999999998</v>
      </c>
      <c r="F999" s="2">
        <v>1.75</v>
      </c>
      <c r="G999" s="2">
        <v>-2.87</v>
      </c>
      <c r="H999" s="2">
        <v>14.73</v>
      </c>
      <c r="I999" s="2">
        <v>12.7</v>
      </c>
      <c r="J999" s="2">
        <v>10.46</v>
      </c>
      <c r="K999" s="2">
        <v>161</v>
      </c>
      <c r="L999" s="2">
        <v>55.67</v>
      </c>
      <c r="M999" s="2">
        <v>26.6</v>
      </c>
      <c r="N999" s="2">
        <v>19.95</v>
      </c>
      <c r="O999" s="2">
        <v>14.82</v>
      </c>
      <c r="P999" s="2">
        <v>33.36</v>
      </c>
      <c r="Q999" s="2">
        <v>25.02</v>
      </c>
      <c r="R999" s="2">
        <v>18.59</v>
      </c>
      <c r="S999" s="4">
        <f>VLOOKUP([1]Initial_Data8!C999,[1]Ratings_Numbers!$A$1:$B$21,2,FALSE)</f>
        <v>5</v>
      </c>
      <c r="T999" s="4">
        <f t="shared" si="16"/>
        <v>0</v>
      </c>
      <c r="U999" s="7">
        <v>115805.69</v>
      </c>
      <c r="V999" s="3" t="s">
        <v>29</v>
      </c>
      <c r="W999" s="4"/>
      <c r="X999" s="4"/>
      <c r="Y999" s="4"/>
      <c r="Z999" s="4"/>
    </row>
    <row r="1000" spans="1:26" ht="46.5" customHeight="1" thickBot="1" x14ac:dyDescent="0.4">
      <c r="A1000" s="5" t="s">
        <v>158</v>
      </c>
      <c r="B1000" s="5" t="s">
        <v>87</v>
      </c>
      <c r="C1000" s="5" t="s">
        <v>31</v>
      </c>
      <c r="D1000" s="2">
        <v>40663</v>
      </c>
      <c r="E1000" s="2">
        <v>-2.4300000000000002</v>
      </c>
      <c r="F1000" s="2">
        <v>1.96</v>
      </c>
      <c r="G1000" s="2">
        <v>-3.12</v>
      </c>
      <c r="H1000" s="2">
        <v>18.010000000000002</v>
      </c>
      <c r="I1000" s="2">
        <v>16.2</v>
      </c>
      <c r="J1000" s="2">
        <v>14.27</v>
      </c>
      <c r="K1000" s="2">
        <v>153</v>
      </c>
      <c r="L1000" s="2">
        <v>55.26</v>
      </c>
      <c r="M1000" s="2">
        <v>34.25</v>
      </c>
      <c r="N1000" s="2">
        <v>25.28</v>
      </c>
      <c r="O1000" s="2">
        <v>18.940000000000001</v>
      </c>
      <c r="P1000" s="2">
        <v>35.479999999999997</v>
      </c>
      <c r="Q1000" s="2">
        <v>26.19</v>
      </c>
      <c r="R1000" s="2">
        <v>19.62</v>
      </c>
      <c r="S1000" s="4">
        <f>VLOOKUP([1]Initial_Data8!C1000,[1]Ratings_Numbers!$A$1:$B$21,2,FALSE)</f>
        <v>5</v>
      </c>
      <c r="T1000" s="4">
        <f t="shared" si="16"/>
        <v>0</v>
      </c>
      <c r="U1000" s="7">
        <v>96377.52</v>
      </c>
      <c r="V1000" s="3" t="s">
        <v>29</v>
      </c>
      <c r="W1000" s="4"/>
      <c r="X1000" s="4"/>
      <c r="Y1000" s="4"/>
      <c r="Z1000" s="4"/>
    </row>
    <row r="1001" spans="1:26" ht="46.5" customHeight="1" thickBot="1" x14ac:dyDescent="0.4">
      <c r="A1001" s="5" t="s">
        <v>158</v>
      </c>
      <c r="B1001" s="5" t="s">
        <v>88</v>
      </c>
      <c r="C1001" s="5" t="s">
        <v>31</v>
      </c>
      <c r="D1001" s="2">
        <v>40754</v>
      </c>
      <c r="E1001" s="2">
        <v>-2.73</v>
      </c>
      <c r="F1001" s="2">
        <v>2.19</v>
      </c>
      <c r="G1001" s="2">
        <v>-3.62</v>
      </c>
      <c r="H1001" s="2">
        <v>14.39</v>
      </c>
      <c r="I1001" s="2">
        <v>12.74</v>
      </c>
      <c r="J1001" s="2">
        <v>9.84</v>
      </c>
      <c r="K1001" s="2">
        <v>148</v>
      </c>
      <c r="L1001" s="2">
        <v>54.22</v>
      </c>
      <c r="M1001" s="2">
        <v>34.35</v>
      </c>
      <c r="N1001" s="2">
        <v>25.33</v>
      </c>
      <c r="O1001" s="2">
        <v>18.64</v>
      </c>
      <c r="P1001" s="2">
        <v>35.6</v>
      </c>
      <c r="Q1001" s="2">
        <v>26.25</v>
      </c>
      <c r="R1001" s="2">
        <v>19.309999999999999</v>
      </c>
      <c r="S1001" s="4">
        <f>VLOOKUP([1]Initial_Data8!C1001,[1]Ratings_Numbers!$A$1:$B$21,2,FALSE)</f>
        <v>5</v>
      </c>
      <c r="T1001" s="4">
        <f t="shared" si="16"/>
        <v>0</v>
      </c>
      <c r="U1001" s="7">
        <v>86796.95</v>
      </c>
      <c r="V1001" s="3" t="s">
        <v>29</v>
      </c>
      <c r="W1001" s="4"/>
      <c r="X1001" s="4"/>
      <c r="Y1001" s="4"/>
      <c r="Z1001" s="4"/>
    </row>
    <row r="1002" spans="1:26" ht="46.5" customHeight="1" thickBot="1" x14ac:dyDescent="0.4">
      <c r="A1002" s="5" t="s">
        <v>158</v>
      </c>
      <c r="B1002" s="5" t="s">
        <v>89</v>
      </c>
      <c r="C1002" s="5" t="s">
        <v>31</v>
      </c>
      <c r="D1002" s="2">
        <v>40845</v>
      </c>
      <c r="E1002" s="2">
        <v>-2.73</v>
      </c>
      <c r="F1002" s="2">
        <v>2.2400000000000002</v>
      </c>
      <c r="G1002" s="2">
        <v>-3.66</v>
      </c>
      <c r="H1002" s="2">
        <v>19.13</v>
      </c>
      <c r="I1002" s="2">
        <v>17.34</v>
      </c>
      <c r="J1002" s="2">
        <v>14.93</v>
      </c>
      <c r="K1002" s="2">
        <v>148</v>
      </c>
      <c r="L1002" s="2">
        <v>54.26</v>
      </c>
      <c r="M1002" s="2">
        <v>34.450000000000003</v>
      </c>
      <c r="N1002" s="2">
        <v>25.39</v>
      </c>
      <c r="O1002" s="2">
        <v>18.7</v>
      </c>
      <c r="P1002" s="2">
        <v>35.69</v>
      </c>
      <c r="Q1002" s="2">
        <v>26.31</v>
      </c>
      <c r="R1002" s="2">
        <v>19.38</v>
      </c>
      <c r="S1002" s="4">
        <f>VLOOKUP([1]Initial_Data8!C1002,[1]Ratings_Numbers!$A$1:$B$21,2,FALSE)</f>
        <v>5</v>
      </c>
      <c r="T1002" s="4">
        <f t="shared" si="16"/>
        <v>0</v>
      </c>
      <c r="U1002" s="7">
        <v>99685.759999999995</v>
      </c>
      <c r="V1002" s="3" t="s">
        <v>29</v>
      </c>
      <c r="W1002" s="4"/>
      <c r="X1002" s="4"/>
      <c r="Y1002" s="4"/>
      <c r="Z1002" s="4"/>
    </row>
    <row r="1003" spans="1:26" ht="46.5" customHeight="1" thickBot="1" x14ac:dyDescent="0.4">
      <c r="A1003" s="5" t="s">
        <v>158</v>
      </c>
      <c r="B1003" s="5" t="s">
        <v>90</v>
      </c>
      <c r="C1003" s="5" t="s">
        <v>31</v>
      </c>
      <c r="D1003" s="2">
        <v>40936</v>
      </c>
      <c r="E1003" s="2">
        <v>-2.71</v>
      </c>
      <c r="F1003" s="2">
        <v>1.97</v>
      </c>
      <c r="G1003" s="2">
        <v>-3.48</v>
      </c>
      <c r="H1003" s="2">
        <v>21.99</v>
      </c>
      <c r="I1003" s="2">
        <v>20.09</v>
      </c>
      <c r="J1003" s="2">
        <v>18.23</v>
      </c>
      <c r="K1003" s="2">
        <v>150</v>
      </c>
      <c r="L1003" s="2">
        <v>55.17</v>
      </c>
      <c r="M1003" s="2">
        <v>33.08</v>
      </c>
      <c r="N1003" s="2">
        <v>24.63</v>
      </c>
      <c r="O1003" s="2">
        <v>18.260000000000002</v>
      </c>
      <c r="P1003" s="2">
        <v>34.31</v>
      </c>
      <c r="Q1003" s="2">
        <v>25.55</v>
      </c>
      <c r="R1003" s="2">
        <v>18.940000000000001</v>
      </c>
      <c r="S1003" s="4">
        <f>VLOOKUP([1]Initial_Data8!C1003,[1]Ratings_Numbers!$A$1:$B$21,2,FALSE)</f>
        <v>5</v>
      </c>
      <c r="T1003" s="4">
        <f t="shared" si="16"/>
        <v>0</v>
      </c>
      <c r="U1003" s="7">
        <v>105193.68</v>
      </c>
      <c r="V1003" s="3" t="s">
        <v>29</v>
      </c>
      <c r="W1003" s="4"/>
      <c r="X1003" s="4"/>
      <c r="Y1003" s="4"/>
      <c r="Z1003" s="4"/>
    </row>
    <row r="1004" spans="1:26" ht="46.5" customHeight="1" thickBot="1" x14ac:dyDescent="0.4">
      <c r="A1004" s="5" t="s">
        <v>158</v>
      </c>
      <c r="B1004" s="5" t="s">
        <v>91</v>
      </c>
      <c r="C1004" s="5" t="s">
        <v>31</v>
      </c>
      <c r="D1004" s="2">
        <v>41027</v>
      </c>
      <c r="E1004" s="2">
        <v>-2.75</v>
      </c>
      <c r="F1004" s="2">
        <v>1.79</v>
      </c>
      <c r="G1004" s="2">
        <v>-3.5</v>
      </c>
      <c r="H1004" s="2">
        <v>22.39</v>
      </c>
      <c r="I1004" s="2">
        <v>20.53</v>
      </c>
      <c r="J1004" s="2">
        <v>18.21</v>
      </c>
      <c r="K1004" s="2">
        <v>151</v>
      </c>
      <c r="L1004" s="2">
        <v>56.34</v>
      </c>
      <c r="M1004" s="2">
        <v>31.7</v>
      </c>
      <c r="N1004" s="2">
        <v>24.04</v>
      </c>
      <c r="O1004" s="2">
        <v>17.87</v>
      </c>
      <c r="P1004" s="2">
        <v>31.86</v>
      </c>
      <c r="Q1004" s="2">
        <v>24.16</v>
      </c>
      <c r="R1004" s="2">
        <v>17.96</v>
      </c>
      <c r="S1004" s="4">
        <f>VLOOKUP([1]Initial_Data8!C1004,[1]Ratings_Numbers!$A$1:$B$21,2,FALSE)</f>
        <v>5</v>
      </c>
      <c r="T1004" s="4">
        <f t="shared" si="16"/>
        <v>0</v>
      </c>
      <c r="U1004" s="7">
        <v>107552.34</v>
      </c>
      <c r="V1004" s="3" t="s">
        <v>29</v>
      </c>
      <c r="W1004" s="4"/>
      <c r="X1004" s="4"/>
      <c r="Y1004" s="4"/>
      <c r="Z1004" s="4"/>
    </row>
    <row r="1005" spans="1:26" ht="46.5" customHeight="1" thickBot="1" x14ac:dyDescent="0.4">
      <c r="A1005" s="5" t="s">
        <v>158</v>
      </c>
      <c r="B1005" s="5" t="s">
        <v>113</v>
      </c>
      <c r="C1005" s="5" t="s">
        <v>31</v>
      </c>
      <c r="D1005" s="2">
        <v>41118</v>
      </c>
      <c r="E1005" s="2">
        <v>-2.56</v>
      </c>
      <c r="F1005" s="2">
        <v>1.62</v>
      </c>
      <c r="G1005" s="2">
        <v>-3.22</v>
      </c>
      <c r="H1005" s="2">
        <v>21.48</v>
      </c>
      <c r="I1005" s="2">
        <v>19.46</v>
      </c>
      <c r="J1005" s="2">
        <v>16.13</v>
      </c>
      <c r="K1005" s="2">
        <v>147</v>
      </c>
      <c r="L1005" s="2">
        <v>55.89</v>
      </c>
      <c r="M1005" s="2">
        <v>31.77</v>
      </c>
      <c r="N1005" s="2">
        <v>24.1</v>
      </c>
      <c r="O1005" s="2">
        <v>17.760000000000002</v>
      </c>
      <c r="P1005" s="2">
        <v>31.83</v>
      </c>
      <c r="Q1005" s="2">
        <v>24.14</v>
      </c>
      <c r="R1005" s="2">
        <v>17.79</v>
      </c>
      <c r="S1005" s="4">
        <f>VLOOKUP([1]Initial_Data8!C1005,[1]Ratings_Numbers!$A$1:$B$21,2,FALSE)</f>
        <v>5</v>
      </c>
      <c r="T1005" s="4">
        <f t="shared" si="16"/>
        <v>0</v>
      </c>
      <c r="U1005" s="7">
        <v>83125.62</v>
      </c>
      <c r="V1005" s="3" t="s">
        <v>29</v>
      </c>
      <c r="W1005" s="4"/>
      <c r="X1005" s="4"/>
      <c r="Y1005" s="4"/>
      <c r="Z1005" s="4"/>
    </row>
    <row r="1006" spans="1:26" ht="46.5" customHeight="1" thickBot="1" x14ac:dyDescent="0.4">
      <c r="A1006" s="5" t="s">
        <v>158</v>
      </c>
      <c r="B1006" s="5" t="s">
        <v>114</v>
      </c>
      <c r="C1006" s="5" t="s">
        <v>31</v>
      </c>
      <c r="D1006" s="2">
        <v>41211</v>
      </c>
      <c r="E1006" s="2">
        <v>-2.19</v>
      </c>
      <c r="F1006" s="2">
        <v>1.55</v>
      </c>
      <c r="G1006" s="2">
        <v>-2.73</v>
      </c>
      <c r="H1006" s="2">
        <v>22.05</v>
      </c>
      <c r="I1006" s="2">
        <v>20.260000000000002</v>
      </c>
      <c r="J1006" s="2">
        <v>17.91</v>
      </c>
      <c r="K1006" s="2">
        <v>148</v>
      </c>
      <c r="L1006" s="2">
        <v>56.87</v>
      </c>
      <c r="M1006" s="2">
        <v>30.88</v>
      </c>
      <c r="N1006" s="2">
        <v>23.57</v>
      </c>
      <c r="O1006" s="2">
        <v>17.559999999999999</v>
      </c>
      <c r="P1006" s="2">
        <v>30.98</v>
      </c>
      <c r="Q1006" s="2">
        <v>23.65</v>
      </c>
      <c r="R1006" s="2">
        <v>17.62</v>
      </c>
      <c r="S1006" s="4">
        <f>VLOOKUP([1]Initial_Data8!C1006,[1]Ratings_Numbers!$A$1:$B$21,2,FALSE)</f>
        <v>5</v>
      </c>
      <c r="T1006" s="4">
        <f t="shared" si="16"/>
        <v>0</v>
      </c>
      <c r="U1006" s="7">
        <v>91827.19</v>
      </c>
      <c r="V1006" s="3" t="s">
        <v>29</v>
      </c>
      <c r="W1006" s="4"/>
      <c r="X1006" s="4"/>
      <c r="Y1006" s="4"/>
      <c r="Z1006" s="4"/>
    </row>
    <row r="1007" spans="1:26" ht="46.5" customHeight="1" thickBot="1" x14ac:dyDescent="0.4">
      <c r="A1007" s="5" t="s">
        <v>158</v>
      </c>
      <c r="B1007" s="5" t="s">
        <v>115</v>
      </c>
      <c r="C1007" s="5" t="s">
        <v>31</v>
      </c>
      <c r="D1007" s="2">
        <v>41300</v>
      </c>
      <c r="E1007" s="2">
        <v>-2.2799999999999998</v>
      </c>
      <c r="F1007" s="2">
        <v>1.54</v>
      </c>
      <c r="G1007" s="2">
        <v>-2.85</v>
      </c>
      <c r="H1007" s="2">
        <v>23.13</v>
      </c>
      <c r="I1007" s="2">
        <v>21.18</v>
      </c>
      <c r="J1007" s="2">
        <v>18.97</v>
      </c>
      <c r="K1007" s="2">
        <v>147</v>
      </c>
      <c r="L1007" s="2">
        <v>57.6</v>
      </c>
      <c r="M1007" s="2">
        <v>29.27</v>
      </c>
      <c r="N1007" s="2">
        <v>22.63</v>
      </c>
      <c r="O1007" s="2">
        <v>16.86</v>
      </c>
      <c r="P1007" s="2">
        <v>29.34</v>
      </c>
      <c r="Q1007" s="2">
        <v>22.68</v>
      </c>
      <c r="R1007" s="2">
        <v>16.899999999999999</v>
      </c>
      <c r="S1007" s="4">
        <f>VLOOKUP([1]Initial_Data8!C1007,[1]Ratings_Numbers!$A$1:$B$21,2,FALSE)</f>
        <v>5</v>
      </c>
      <c r="T1007" s="4">
        <f t="shared" si="16"/>
        <v>0</v>
      </c>
      <c r="U1007" s="7">
        <v>112581.45</v>
      </c>
      <c r="V1007" s="3" t="s">
        <v>29</v>
      </c>
      <c r="W1007" s="4"/>
      <c r="X1007" s="4"/>
      <c r="Y1007" s="4"/>
      <c r="Z1007" s="4"/>
    </row>
    <row r="1008" spans="1:26" ht="46.5" customHeight="1" thickBot="1" x14ac:dyDescent="0.4">
      <c r="A1008" s="5" t="s">
        <v>158</v>
      </c>
      <c r="B1008" s="5" t="s">
        <v>116</v>
      </c>
      <c r="C1008" s="5" t="s">
        <v>31</v>
      </c>
      <c r="D1008" s="2">
        <v>41391</v>
      </c>
      <c r="E1008" s="2">
        <v>-2.34</v>
      </c>
      <c r="F1008" s="2">
        <v>1.51</v>
      </c>
      <c r="G1008" s="2">
        <v>-2.9</v>
      </c>
      <c r="H1008" s="2">
        <v>23.99</v>
      </c>
      <c r="I1008" s="2">
        <v>21.99</v>
      </c>
      <c r="J1008" s="2">
        <v>20.29</v>
      </c>
      <c r="K1008" s="2">
        <v>145</v>
      </c>
      <c r="L1008" s="2">
        <v>58.49</v>
      </c>
      <c r="M1008" s="2">
        <v>22.81</v>
      </c>
      <c r="N1008" s="2">
        <v>17.739999999999998</v>
      </c>
      <c r="O1008" s="2">
        <v>13.35</v>
      </c>
      <c r="P1008" s="2">
        <v>28.61</v>
      </c>
      <c r="Q1008" s="2">
        <v>22.24</v>
      </c>
      <c r="R1008" s="2">
        <v>16.739999999999998</v>
      </c>
      <c r="S1008" s="4">
        <f>VLOOKUP([1]Initial_Data8!C1008,[1]Ratings_Numbers!$A$1:$B$21,2,FALSE)</f>
        <v>5</v>
      </c>
      <c r="T1008" s="4">
        <f t="shared" si="16"/>
        <v>0</v>
      </c>
      <c r="U1008" s="7">
        <v>109861.05</v>
      </c>
      <c r="V1008" s="3" t="s">
        <v>29</v>
      </c>
      <c r="W1008" s="4"/>
      <c r="X1008" s="4"/>
      <c r="Y1008" s="4"/>
      <c r="Z1008" s="4"/>
    </row>
    <row r="1009" spans="1:26" ht="46.5" customHeight="1" thickBot="1" x14ac:dyDescent="0.4">
      <c r="A1009" s="5" t="s">
        <v>158</v>
      </c>
      <c r="B1009" s="5" t="s">
        <v>92</v>
      </c>
      <c r="C1009" s="5" t="s">
        <v>31</v>
      </c>
      <c r="D1009" s="2">
        <v>41482</v>
      </c>
      <c r="E1009" s="2">
        <v>-2.54</v>
      </c>
      <c r="F1009" s="2">
        <v>1.45</v>
      </c>
      <c r="G1009" s="2">
        <v>-3.07</v>
      </c>
      <c r="H1009" s="2">
        <v>23.81</v>
      </c>
      <c r="I1009" s="2">
        <v>21.59</v>
      </c>
      <c r="J1009" s="2">
        <v>19.68</v>
      </c>
      <c r="K1009" s="2">
        <v>143</v>
      </c>
      <c r="L1009" s="2">
        <v>58.42</v>
      </c>
      <c r="M1009" s="2">
        <v>21.86</v>
      </c>
      <c r="N1009" s="2">
        <v>17.16</v>
      </c>
      <c r="O1009" s="2">
        <v>12.78</v>
      </c>
      <c r="P1009" s="2">
        <v>27.42</v>
      </c>
      <c r="Q1009" s="2">
        <v>21.52</v>
      </c>
      <c r="R1009" s="2">
        <v>16.02</v>
      </c>
      <c r="S1009" s="4">
        <f>VLOOKUP([1]Initial_Data8!C1009,[1]Ratings_Numbers!$A$1:$B$21,2,FALSE)</f>
        <v>5</v>
      </c>
      <c r="T1009" s="4">
        <f t="shared" si="16"/>
        <v>0</v>
      </c>
      <c r="U1009" s="7">
        <v>137397.94399999999</v>
      </c>
      <c r="V1009" s="3" t="s">
        <v>29</v>
      </c>
      <c r="W1009" s="4"/>
      <c r="X1009" s="4"/>
      <c r="Y1009" s="4"/>
      <c r="Z1009" s="4"/>
    </row>
    <row r="1010" spans="1:26" ht="46.5" customHeight="1" thickBot="1" x14ac:dyDescent="0.4">
      <c r="A1010" s="5" t="s">
        <v>158</v>
      </c>
      <c r="B1010" s="5" t="s">
        <v>93</v>
      </c>
      <c r="C1010" s="5" t="s">
        <v>31</v>
      </c>
      <c r="D1010" s="2">
        <v>41573</v>
      </c>
      <c r="E1010" s="2">
        <v>-2.4</v>
      </c>
      <c r="F1010" s="2">
        <v>1.48</v>
      </c>
      <c r="G1010" s="2">
        <v>-2.91</v>
      </c>
      <c r="H1010" s="2">
        <v>21.76</v>
      </c>
      <c r="I1010" s="2">
        <v>19.510000000000002</v>
      </c>
      <c r="J1010" s="2">
        <v>17.54</v>
      </c>
      <c r="K1010" s="2">
        <v>140</v>
      </c>
      <c r="L1010" s="2">
        <v>58.46</v>
      </c>
      <c r="M1010" s="2">
        <v>21.98</v>
      </c>
      <c r="N1010" s="2">
        <v>17.23</v>
      </c>
      <c r="O1010" s="2">
        <v>12.85</v>
      </c>
      <c r="P1010" s="2">
        <v>27.54</v>
      </c>
      <c r="Q1010" s="2">
        <v>21.6</v>
      </c>
      <c r="R1010" s="2">
        <v>16.11</v>
      </c>
      <c r="S1010" s="4">
        <f>VLOOKUP([1]Initial_Data8!C1010,[1]Ratings_Numbers!$A$1:$B$21,2,FALSE)</f>
        <v>5</v>
      </c>
      <c r="T1010" s="4">
        <f t="shared" si="16"/>
        <v>0</v>
      </c>
      <c r="U1010" s="7">
        <v>120156.705</v>
      </c>
      <c r="V1010" s="3" t="s">
        <v>29</v>
      </c>
      <c r="W1010" s="4"/>
      <c r="X1010" s="4"/>
      <c r="Y1010" s="4"/>
      <c r="Z1010" s="4"/>
    </row>
    <row r="1011" spans="1:26" ht="46.5" customHeight="1" thickBot="1" x14ac:dyDescent="0.4">
      <c r="A1011" s="5" t="s">
        <v>158</v>
      </c>
      <c r="B1011" s="5" t="s">
        <v>94</v>
      </c>
      <c r="C1011" s="5" t="s">
        <v>31</v>
      </c>
      <c r="D1011" s="2">
        <v>41664</v>
      </c>
      <c r="E1011" s="2">
        <v>-2.4500000000000002</v>
      </c>
      <c r="F1011" s="2">
        <v>1.74</v>
      </c>
      <c r="G1011" s="2">
        <v>-3.03</v>
      </c>
      <c r="H1011" s="2">
        <v>16.760000000000002</v>
      </c>
      <c r="I1011" s="2">
        <v>14.83</v>
      </c>
      <c r="J1011" s="2">
        <v>12.26</v>
      </c>
      <c r="K1011" s="2">
        <v>136</v>
      </c>
      <c r="L1011" s="2">
        <v>56.97</v>
      </c>
      <c r="M1011" s="2">
        <v>22.08</v>
      </c>
      <c r="N1011" s="2">
        <v>16.91</v>
      </c>
      <c r="O1011" s="2">
        <v>12.58</v>
      </c>
      <c r="P1011" s="2">
        <v>30.57</v>
      </c>
      <c r="Q1011" s="2">
        <v>23.41</v>
      </c>
      <c r="R1011" s="2">
        <v>17.420000000000002</v>
      </c>
      <c r="S1011" s="4">
        <f>VLOOKUP([1]Initial_Data8!C1011,[1]Ratings_Numbers!$A$1:$B$21,2,FALSE)</f>
        <v>5</v>
      </c>
      <c r="T1011" s="4">
        <f t="shared" si="16"/>
        <v>0</v>
      </c>
      <c r="U1011" s="7">
        <v>115240.2</v>
      </c>
      <c r="V1011" s="3" t="s">
        <v>29</v>
      </c>
      <c r="W1011" s="4"/>
      <c r="X1011" s="4"/>
      <c r="Y1011" s="4"/>
      <c r="Z1011" s="4"/>
    </row>
    <row r="1012" spans="1:26" ht="46.5" customHeight="1" thickBot="1" x14ac:dyDescent="0.4">
      <c r="A1012" s="5" t="s">
        <v>158</v>
      </c>
      <c r="B1012" s="5" t="s">
        <v>95</v>
      </c>
      <c r="C1012" s="5" t="s">
        <v>31</v>
      </c>
      <c r="D1012" s="2">
        <v>41755</v>
      </c>
      <c r="E1012" s="2">
        <v>-2.4900000000000002</v>
      </c>
      <c r="F1012" s="2">
        <v>2.2000000000000002</v>
      </c>
      <c r="G1012" s="2">
        <v>-3.12</v>
      </c>
      <c r="H1012" s="2">
        <v>21.58</v>
      </c>
      <c r="I1012" s="2">
        <v>19.02</v>
      </c>
      <c r="J1012" s="2">
        <v>17.41</v>
      </c>
      <c r="K1012" s="2">
        <v>146</v>
      </c>
      <c r="L1012" s="2">
        <v>54.77</v>
      </c>
      <c r="M1012" s="2">
        <v>36.53</v>
      </c>
      <c r="N1012" s="2">
        <v>26.58</v>
      </c>
      <c r="O1012" s="2">
        <v>20.010000000000002</v>
      </c>
      <c r="P1012" s="2">
        <v>37.44</v>
      </c>
      <c r="Q1012" s="2">
        <v>27.24</v>
      </c>
      <c r="R1012" s="2">
        <v>20.51</v>
      </c>
      <c r="S1012" s="4">
        <f>VLOOKUP([1]Initial_Data8!C1012,[1]Ratings_Numbers!$A$1:$B$21,2,FALSE)</f>
        <v>5</v>
      </c>
      <c r="T1012" s="4">
        <f t="shared" si="16"/>
        <v>0</v>
      </c>
      <c r="U1012" s="7">
        <v>117668</v>
      </c>
      <c r="V1012" s="3" t="s">
        <v>29</v>
      </c>
      <c r="W1012" s="4"/>
      <c r="X1012" s="4"/>
      <c r="Y1012" s="4"/>
      <c r="Z1012" s="4"/>
    </row>
    <row r="1013" spans="1:26" ht="46.5" customHeight="1" thickBot="1" x14ac:dyDescent="0.4">
      <c r="A1013" s="5" t="s">
        <v>158</v>
      </c>
      <c r="B1013" s="5" t="s">
        <v>96</v>
      </c>
      <c r="C1013" s="5" t="s">
        <v>31</v>
      </c>
      <c r="D1013" s="2">
        <v>41846</v>
      </c>
      <c r="E1013" s="2">
        <v>-2.65</v>
      </c>
      <c r="F1013" s="2">
        <v>2.23</v>
      </c>
      <c r="G1013" s="2">
        <v>-3.34</v>
      </c>
      <c r="H1013" s="2">
        <v>23.25</v>
      </c>
      <c r="I1013" s="2">
        <v>20.96</v>
      </c>
      <c r="J1013" s="2">
        <v>18.88</v>
      </c>
      <c r="K1013" s="2">
        <v>142</v>
      </c>
      <c r="L1013" s="2">
        <v>53.92</v>
      </c>
      <c r="M1013" s="2">
        <v>35.89</v>
      </c>
      <c r="N1013" s="2">
        <v>26.24</v>
      </c>
      <c r="O1013" s="2">
        <v>19.36</v>
      </c>
      <c r="P1013" s="2">
        <v>36.79</v>
      </c>
      <c r="Q1013" s="2">
        <v>26.89</v>
      </c>
      <c r="R1013" s="2">
        <v>19.84</v>
      </c>
      <c r="S1013" s="4">
        <f>VLOOKUP([1]Initial_Data8!C1013,[1]Ratings_Numbers!$A$1:$B$21,2,FALSE)</f>
        <v>5</v>
      </c>
      <c r="T1013" s="4">
        <f t="shared" si="16"/>
        <v>0</v>
      </c>
      <c r="U1013" s="7">
        <v>132628.79</v>
      </c>
      <c r="V1013" s="3" t="s">
        <v>29</v>
      </c>
      <c r="W1013" s="4"/>
      <c r="X1013" s="4"/>
      <c r="Y1013" s="4"/>
      <c r="Z1013" s="4"/>
    </row>
    <row r="1014" spans="1:26" ht="46.5" customHeight="1" thickBot="1" x14ac:dyDescent="0.4">
      <c r="A1014" s="5" t="s">
        <v>158</v>
      </c>
      <c r="B1014" s="5" t="s">
        <v>97</v>
      </c>
      <c r="C1014" s="5" t="s">
        <v>31</v>
      </c>
      <c r="D1014" s="2">
        <v>41937</v>
      </c>
      <c r="E1014" s="2">
        <v>-2.67</v>
      </c>
      <c r="F1014" s="2">
        <v>2.27</v>
      </c>
      <c r="G1014" s="2">
        <v>-3.37</v>
      </c>
      <c r="H1014" s="2">
        <v>21.14</v>
      </c>
      <c r="I1014" s="2">
        <v>19.09</v>
      </c>
      <c r="J1014" s="2">
        <v>16.850000000000001</v>
      </c>
      <c r="K1014" s="2">
        <v>139</v>
      </c>
      <c r="L1014" s="2">
        <v>54.54</v>
      </c>
      <c r="M1014" s="2">
        <v>34.590000000000003</v>
      </c>
      <c r="N1014" s="2">
        <v>25.25</v>
      </c>
      <c r="O1014" s="2">
        <v>18.86</v>
      </c>
      <c r="P1014" s="2">
        <v>36.979999999999997</v>
      </c>
      <c r="Q1014" s="2">
        <v>27</v>
      </c>
      <c r="R1014" s="2">
        <v>20.170000000000002</v>
      </c>
      <c r="S1014" s="4">
        <f>VLOOKUP([1]Initial_Data8!C1014,[1]Ratings_Numbers!$A$1:$B$21,2,FALSE)</f>
        <v>5</v>
      </c>
      <c r="T1014" s="4">
        <f t="shared" si="16"/>
        <v>0</v>
      </c>
      <c r="U1014" s="7">
        <v>121492.02</v>
      </c>
      <c r="V1014" s="3" t="s">
        <v>29</v>
      </c>
      <c r="W1014" s="4"/>
      <c r="X1014" s="4"/>
      <c r="Y1014" s="4"/>
      <c r="Z1014" s="4"/>
    </row>
    <row r="1015" spans="1:26" ht="46.5" customHeight="1" thickBot="1" x14ac:dyDescent="0.4">
      <c r="A1015" s="5" t="s">
        <v>158</v>
      </c>
      <c r="B1015" s="5" t="s">
        <v>98</v>
      </c>
      <c r="C1015" s="5" t="s">
        <v>31</v>
      </c>
      <c r="D1015" s="2">
        <v>42028</v>
      </c>
      <c r="E1015" s="2">
        <v>-2.57</v>
      </c>
      <c r="F1015" s="2">
        <v>2.0099999999999998</v>
      </c>
      <c r="G1015" s="2">
        <v>-3.19</v>
      </c>
      <c r="H1015" s="2">
        <v>23.38</v>
      </c>
      <c r="I1015" s="2">
        <v>21.47</v>
      </c>
      <c r="J1015" s="2">
        <v>18.86</v>
      </c>
      <c r="K1015" s="2">
        <v>139</v>
      </c>
      <c r="L1015" s="2">
        <v>55.01</v>
      </c>
      <c r="M1015" s="2">
        <v>34.07</v>
      </c>
      <c r="N1015" s="2">
        <v>25.13</v>
      </c>
      <c r="O1015" s="2">
        <v>18.739999999999998</v>
      </c>
      <c r="P1015" s="2">
        <v>35.549999999999997</v>
      </c>
      <c r="Q1015" s="2">
        <v>26.22</v>
      </c>
      <c r="R1015" s="2">
        <v>19.559999999999999</v>
      </c>
      <c r="S1015" s="4">
        <f>VLOOKUP([1]Initial_Data8!C1015,[1]Ratings_Numbers!$A$1:$B$21,2,FALSE)</f>
        <v>5</v>
      </c>
      <c r="T1015" s="4">
        <f t="shared" si="16"/>
        <v>0</v>
      </c>
      <c r="U1015" s="7">
        <v>144068.47</v>
      </c>
      <c r="V1015" s="3" t="s">
        <v>29</v>
      </c>
      <c r="W1015" s="4"/>
      <c r="X1015" s="4"/>
      <c r="Y1015" s="4"/>
      <c r="Z1015" s="4"/>
    </row>
    <row r="1016" spans="1:26" ht="46.5" customHeight="1" thickBot="1" x14ac:dyDescent="0.4">
      <c r="A1016" s="5" t="s">
        <v>158</v>
      </c>
      <c r="B1016" s="5" t="s">
        <v>99</v>
      </c>
      <c r="C1016" s="5" t="s">
        <v>31</v>
      </c>
      <c r="D1016" s="2">
        <v>42119</v>
      </c>
      <c r="E1016" s="2">
        <v>-2.57</v>
      </c>
      <c r="F1016" s="2">
        <v>1.99</v>
      </c>
      <c r="G1016" s="2">
        <v>-3.16</v>
      </c>
      <c r="H1016" s="2">
        <v>25.12</v>
      </c>
      <c r="I1016" s="2">
        <v>22.55</v>
      </c>
      <c r="J1016" s="2">
        <v>21.04</v>
      </c>
      <c r="K1016" s="2">
        <v>139</v>
      </c>
      <c r="L1016" s="2">
        <v>55.38</v>
      </c>
      <c r="M1016" s="2">
        <v>28.19</v>
      </c>
      <c r="N1016" s="2">
        <v>20.77</v>
      </c>
      <c r="O1016" s="2">
        <v>15.62</v>
      </c>
      <c r="P1016" s="2">
        <v>35.700000000000003</v>
      </c>
      <c r="Q1016" s="2">
        <v>26.31</v>
      </c>
      <c r="R1016" s="2">
        <v>19.78</v>
      </c>
      <c r="S1016" s="4">
        <f>VLOOKUP([1]Initial_Data8!C1016,[1]Ratings_Numbers!$A$1:$B$21,2,FALSE)</f>
        <v>5</v>
      </c>
      <c r="T1016" s="4">
        <f t="shared" si="16"/>
        <v>0</v>
      </c>
      <c r="U1016" s="7">
        <v>146780.26</v>
      </c>
      <c r="V1016" s="3" t="s">
        <v>29</v>
      </c>
      <c r="W1016" s="4"/>
      <c r="X1016" s="4"/>
      <c r="Y1016" s="4"/>
      <c r="Z1016" s="4"/>
    </row>
    <row r="1017" spans="1:26" ht="46.5" customHeight="1" thickBot="1" x14ac:dyDescent="0.4">
      <c r="A1017" s="5" t="s">
        <v>158</v>
      </c>
      <c r="B1017" s="5" t="s">
        <v>100</v>
      </c>
      <c r="C1017" s="5" t="s">
        <v>31</v>
      </c>
      <c r="D1017" s="2">
        <v>42210</v>
      </c>
      <c r="E1017" s="2">
        <v>-2.65</v>
      </c>
      <c r="F1017" s="2">
        <v>2.35</v>
      </c>
      <c r="G1017" s="2">
        <v>-3.26</v>
      </c>
      <c r="H1017" s="2">
        <v>23.7</v>
      </c>
      <c r="I1017" s="2">
        <v>21.56</v>
      </c>
      <c r="J1017" s="2">
        <v>19.34</v>
      </c>
      <c r="K1017" s="2">
        <v>149</v>
      </c>
      <c r="L1017" s="2">
        <v>52.66</v>
      </c>
      <c r="M1017" s="2">
        <v>35.94</v>
      </c>
      <c r="N1017" s="2">
        <v>25.23</v>
      </c>
      <c r="O1017" s="2">
        <v>18.93</v>
      </c>
      <c r="P1017" s="2">
        <v>42.46</v>
      </c>
      <c r="Q1017" s="2">
        <v>29.81</v>
      </c>
      <c r="R1017" s="2">
        <v>22.36</v>
      </c>
      <c r="S1017" s="4">
        <f>VLOOKUP([1]Initial_Data8!C1017,[1]Ratings_Numbers!$A$1:$B$21,2,FALSE)</f>
        <v>5</v>
      </c>
      <c r="T1017" s="4">
        <f t="shared" si="16"/>
        <v>0</v>
      </c>
      <c r="U1017" s="7">
        <v>144414</v>
      </c>
      <c r="V1017" s="3" t="s">
        <v>29</v>
      </c>
      <c r="W1017" s="4"/>
      <c r="X1017" s="4"/>
      <c r="Y1017" s="4"/>
      <c r="Z1017" s="4"/>
    </row>
    <row r="1018" spans="1:26" ht="46.5" customHeight="1" thickBot="1" x14ac:dyDescent="0.4">
      <c r="A1018" s="5" t="s">
        <v>158</v>
      </c>
      <c r="B1018" s="5" t="s">
        <v>101</v>
      </c>
      <c r="C1018" s="5" t="s">
        <v>31</v>
      </c>
      <c r="D1018" s="2">
        <v>42301</v>
      </c>
      <c r="E1018" s="2">
        <v>-2.4900000000000002</v>
      </c>
      <c r="F1018" s="2">
        <v>2.14</v>
      </c>
      <c r="G1018" s="2">
        <v>-3</v>
      </c>
      <c r="H1018" s="2">
        <v>22.55</v>
      </c>
      <c r="I1018" s="2">
        <v>20.91</v>
      </c>
      <c r="J1018" s="2">
        <v>19.36</v>
      </c>
      <c r="K1018" s="2">
        <v>159</v>
      </c>
      <c r="L1018" s="2">
        <v>53.66</v>
      </c>
      <c r="M1018" s="2">
        <v>36</v>
      </c>
      <c r="N1018" s="2">
        <v>25.52</v>
      </c>
      <c r="O1018" s="2">
        <v>19.32</v>
      </c>
      <c r="P1018" s="2">
        <v>41.05</v>
      </c>
      <c r="Q1018" s="2">
        <v>29.1</v>
      </c>
      <c r="R1018" s="2">
        <v>22.03</v>
      </c>
      <c r="S1018" s="4">
        <f>VLOOKUP([1]Initial_Data8!C1018,[1]Ratings_Numbers!$A$1:$B$21,2,FALSE)</f>
        <v>5</v>
      </c>
      <c r="T1018" s="4">
        <f t="shared" si="16"/>
        <v>0</v>
      </c>
      <c r="U1018" s="7">
        <v>149156.70000000001</v>
      </c>
      <c r="V1018" s="3" t="s">
        <v>29</v>
      </c>
      <c r="W1018" s="4"/>
      <c r="X1018" s="4"/>
      <c r="Y1018" s="4"/>
      <c r="Z1018" s="4"/>
    </row>
    <row r="1019" spans="1:26" ht="46.5" customHeight="1" thickBot="1" x14ac:dyDescent="0.4">
      <c r="A1019" s="5" t="s">
        <v>158</v>
      </c>
      <c r="B1019" s="5" t="s">
        <v>102</v>
      </c>
      <c r="C1019" s="5" t="s">
        <v>31</v>
      </c>
      <c r="D1019" s="2">
        <v>42392</v>
      </c>
      <c r="E1019" s="2">
        <v>-2.48</v>
      </c>
      <c r="F1019" s="2">
        <v>2.02</v>
      </c>
      <c r="G1019" s="2">
        <v>-2.94</v>
      </c>
      <c r="H1019" s="2">
        <v>23.41</v>
      </c>
      <c r="I1019" s="2">
        <v>21.47</v>
      </c>
      <c r="J1019" s="2">
        <v>20.329999999999998</v>
      </c>
      <c r="K1019" s="2">
        <v>162</v>
      </c>
      <c r="L1019" s="2">
        <v>54.04</v>
      </c>
      <c r="M1019" s="2">
        <v>35.47</v>
      </c>
      <c r="N1019" s="2">
        <v>25.26</v>
      </c>
      <c r="O1019" s="2">
        <v>19.170000000000002</v>
      </c>
      <c r="P1019" s="2">
        <v>40.409999999999997</v>
      </c>
      <c r="Q1019" s="2">
        <v>28.78</v>
      </c>
      <c r="R1019" s="2">
        <v>21.84</v>
      </c>
      <c r="S1019" s="4">
        <f>VLOOKUP([1]Initial_Data8!C1019,[1]Ratings_Numbers!$A$1:$B$21,2,FALSE)</f>
        <v>5</v>
      </c>
      <c r="T1019" s="4">
        <f t="shared" si="16"/>
        <v>0</v>
      </c>
      <c r="U1019" s="7">
        <v>118065.24</v>
      </c>
      <c r="V1019" s="3" t="s">
        <v>29</v>
      </c>
      <c r="W1019" s="4"/>
      <c r="X1019" s="4"/>
      <c r="Y1019" s="4"/>
      <c r="Z1019" s="4"/>
    </row>
    <row r="1020" spans="1:26" ht="46.5" customHeight="1" thickBot="1" x14ac:dyDescent="0.4">
      <c r="A1020" s="5" t="s">
        <v>158</v>
      </c>
      <c r="B1020" s="5" t="s">
        <v>130</v>
      </c>
      <c r="C1020" s="5" t="s">
        <v>31</v>
      </c>
      <c r="D1020" s="2">
        <v>42490</v>
      </c>
      <c r="E1020" s="2">
        <v>-2.42</v>
      </c>
      <c r="F1020" s="2">
        <v>2.34</v>
      </c>
      <c r="G1020" s="2">
        <v>-2.85</v>
      </c>
      <c r="H1020" s="2">
        <v>20.14</v>
      </c>
      <c r="I1020" s="2">
        <v>18.41</v>
      </c>
      <c r="J1020" s="2">
        <v>17.05</v>
      </c>
      <c r="K1020" s="2">
        <v>175</v>
      </c>
      <c r="L1020" s="2">
        <v>52.55</v>
      </c>
      <c r="M1020" s="2">
        <v>39.18</v>
      </c>
      <c r="N1020" s="2">
        <v>26.86</v>
      </c>
      <c r="O1020" s="2">
        <v>20.59</v>
      </c>
      <c r="P1020" s="2">
        <v>45.86</v>
      </c>
      <c r="Q1020" s="2">
        <v>31.44</v>
      </c>
      <c r="R1020" s="2">
        <v>24.1</v>
      </c>
      <c r="S1020" s="4">
        <f>VLOOKUP([1]Initial_Data8!C1020,[1]Ratings_Numbers!$A$1:$B$21,2,FALSE)</f>
        <v>5</v>
      </c>
      <c r="T1020" s="4">
        <f t="shared" si="16"/>
        <v>0</v>
      </c>
      <c r="U1020" s="7">
        <v>138384.66</v>
      </c>
      <c r="V1020" s="3" t="s">
        <v>29</v>
      </c>
      <c r="W1020" s="4"/>
      <c r="X1020" s="4"/>
      <c r="Y1020" s="4"/>
      <c r="Z1020" s="4"/>
    </row>
    <row r="1021" spans="1:26" ht="46.5" customHeight="1" thickBot="1" x14ac:dyDescent="0.4">
      <c r="A1021" s="5" t="s">
        <v>158</v>
      </c>
      <c r="B1021" s="5" t="s">
        <v>159</v>
      </c>
      <c r="C1021" s="5" t="s">
        <v>31</v>
      </c>
      <c r="D1021" s="2">
        <v>42581</v>
      </c>
      <c r="E1021" s="2">
        <v>-2.5099999999999998</v>
      </c>
      <c r="F1021" s="2">
        <v>2.2599999999999998</v>
      </c>
      <c r="G1021" s="2">
        <v>-2.93</v>
      </c>
      <c r="H1021" s="2">
        <v>21.71</v>
      </c>
      <c r="I1021" s="2">
        <v>20.23</v>
      </c>
      <c r="J1021" s="2">
        <v>18.350000000000001</v>
      </c>
      <c r="K1021" s="2">
        <v>180</v>
      </c>
      <c r="L1021" s="2">
        <v>52.27</v>
      </c>
      <c r="M1021" s="2">
        <v>38.5</v>
      </c>
      <c r="N1021" s="2">
        <v>26.55</v>
      </c>
      <c r="O1021" s="2">
        <v>20.13</v>
      </c>
      <c r="P1021" s="2">
        <v>45.05</v>
      </c>
      <c r="Q1021" s="2">
        <v>31.06</v>
      </c>
      <c r="R1021" s="2">
        <v>23.55</v>
      </c>
      <c r="S1021" s="4">
        <f>VLOOKUP([1]Initial_Data8!C1021,[1]Ratings_Numbers!$A$1:$B$21,2,FALSE)</f>
        <v>5</v>
      </c>
      <c r="T1021" s="4">
        <f t="shared" si="16"/>
        <v>0</v>
      </c>
      <c r="U1021" s="7">
        <v>153535.37</v>
      </c>
      <c r="V1021" s="3" t="s">
        <v>29</v>
      </c>
      <c r="W1021" s="4"/>
      <c r="X1021" s="4"/>
      <c r="Y1021" s="4"/>
      <c r="Z1021" s="4"/>
    </row>
    <row r="1022" spans="1:26" ht="14.25" customHeight="1" thickBot="1" x14ac:dyDescent="0.4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28.5" customHeight="1" thickBot="1" x14ac:dyDescent="0.4">
      <c r="A1023" s="5" t="s">
        <v>160</v>
      </c>
      <c r="B1023" s="5" t="s">
        <v>83</v>
      </c>
      <c r="C1023" s="5" t="s">
        <v>26</v>
      </c>
      <c r="D1023" s="2">
        <v>40086</v>
      </c>
      <c r="E1023" s="2">
        <v>0.88</v>
      </c>
      <c r="F1023" s="2">
        <v>3.05</v>
      </c>
      <c r="G1023" s="2">
        <v>1.85</v>
      </c>
      <c r="H1023" s="2">
        <v>36.369999999999997</v>
      </c>
      <c r="I1023" s="2">
        <v>3.47</v>
      </c>
      <c r="J1023" s="2">
        <v>19.79</v>
      </c>
      <c r="K1023" s="2">
        <v>189</v>
      </c>
      <c r="L1023" s="2">
        <v>46.04</v>
      </c>
      <c r="M1023" s="2">
        <v>22.76</v>
      </c>
      <c r="N1023" s="2">
        <v>18.03</v>
      </c>
      <c r="O1023" s="2">
        <v>10.6</v>
      </c>
      <c r="P1023" s="2">
        <v>26.2</v>
      </c>
      <c r="Q1023" s="2">
        <v>20.76</v>
      </c>
      <c r="R1023" s="2">
        <v>12.21</v>
      </c>
      <c r="S1023" s="4">
        <f>VLOOKUP([1]Initial_Data8!C1023,[1]Ratings_Numbers!$A$1:$B$21,2,FALSE)</f>
        <v>2</v>
      </c>
      <c r="T1023" s="6">
        <v>0</v>
      </c>
      <c r="U1023" s="7">
        <v>174974.4</v>
      </c>
      <c r="V1023" s="3" t="s">
        <v>104</v>
      </c>
      <c r="W1023" s="4"/>
      <c r="X1023" s="4"/>
      <c r="Y1023" s="4"/>
      <c r="Z1023" s="4"/>
    </row>
    <row r="1024" spans="1:26" ht="28.5" customHeight="1" thickBot="1" x14ac:dyDescent="0.4">
      <c r="A1024" s="5" t="s">
        <v>160</v>
      </c>
      <c r="B1024" s="5" t="s">
        <v>84</v>
      </c>
      <c r="C1024" s="5" t="s">
        <v>26</v>
      </c>
      <c r="D1024" s="2">
        <v>40178</v>
      </c>
      <c r="E1024" s="2">
        <v>0.93</v>
      </c>
      <c r="F1024" s="2">
        <v>2.4</v>
      </c>
      <c r="G1024" s="2">
        <v>1.73</v>
      </c>
      <c r="H1024" s="2">
        <v>1335</v>
      </c>
      <c r="I1024" s="2">
        <v>-541.5</v>
      </c>
      <c r="J1024" s="2">
        <v>546</v>
      </c>
      <c r="K1024" s="2">
        <v>4</v>
      </c>
      <c r="L1024" s="2">
        <v>46.69</v>
      </c>
      <c r="M1024" s="2">
        <v>22.34</v>
      </c>
      <c r="N1024" s="2">
        <v>17.82</v>
      </c>
      <c r="O1024" s="2">
        <v>10.56</v>
      </c>
      <c r="P1024" s="2">
        <v>25.36</v>
      </c>
      <c r="Q1024" s="2">
        <v>20.23</v>
      </c>
      <c r="R1024" s="2">
        <v>11.99</v>
      </c>
      <c r="S1024" s="4">
        <f>VLOOKUP([1]Initial_Data8!C1024,[1]Ratings_Numbers!$A$1:$B$21,2,FALSE)</f>
        <v>2</v>
      </c>
      <c r="T1024" s="4">
        <f t="shared" ref="T1024:T1034" si="17">S1024-S1023</f>
        <v>0</v>
      </c>
      <c r="U1024" s="7">
        <v>187125.9</v>
      </c>
      <c r="V1024" s="3" t="s">
        <v>104</v>
      </c>
      <c r="W1024" s="4"/>
      <c r="X1024" s="4"/>
      <c r="Y1024" s="4"/>
      <c r="Z1024" s="4"/>
    </row>
    <row r="1025" spans="1:26" ht="28.5" customHeight="1" thickBot="1" x14ac:dyDescent="0.4">
      <c r="A1025" s="5" t="s">
        <v>160</v>
      </c>
      <c r="B1025" s="5" t="s">
        <v>85</v>
      </c>
      <c r="C1025" s="5" t="s">
        <v>26</v>
      </c>
      <c r="D1025" s="2">
        <v>40268</v>
      </c>
      <c r="E1025" s="2">
        <v>0.94</v>
      </c>
      <c r="F1025" s="2">
        <v>2.06</v>
      </c>
      <c r="G1025" s="2">
        <v>1.59</v>
      </c>
      <c r="H1025" s="2">
        <v>42.87</v>
      </c>
      <c r="I1025" s="2">
        <v>22.77</v>
      </c>
      <c r="J1025" s="2">
        <v>31.66</v>
      </c>
      <c r="K1025" s="2">
        <v>261</v>
      </c>
      <c r="L1025" s="2">
        <v>46.44</v>
      </c>
      <c r="M1025" s="2">
        <v>24.97</v>
      </c>
      <c r="N1025" s="2">
        <v>19.71</v>
      </c>
      <c r="O1025" s="2">
        <v>11.74</v>
      </c>
      <c r="P1025" s="2">
        <v>26.7</v>
      </c>
      <c r="Q1025" s="2">
        <v>21.07</v>
      </c>
      <c r="R1025" s="2">
        <v>12.55</v>
      </c>
      <c r="S1025" s="4">
        <f>VLOOKUP([1]Initial_Data8!C1025,[1]Ratings_Numbers!$A$1:$B$21,2,FALSE)</f>
        <v>2</v>
      </c>
      <c r="T1025" s="4">
        <f t="shared" si="17"/>
        <v>0</v>
      </c>
      <c r="U1025" s="7">
        <v>177770.8</v>
      </c>
      <c r="V1025" s="3" t="s">
        <v>104</v>
      </c>
      <c r="W1025" s="4"/>
      <c r="X1025" s="4"/>
      <c r="Y1025" s="4"/>
      <c r="Z1025" s="4"/>
    </row>
    <row r="1026" spans="1:26" ht="28.5" customHeight="1" thickBot="1" x14ac:dyDescent="0.4">
      <c r="A1026" s="5" t="s">
        <v>160</v>
      </c>
      <c r="B1026" s="5" t="s">
        <v>109</v>
      </c>
      <c r="C1026" s="5" t="s">
        <v>26</v>
      </c>
      <c r="D1026" s="2">
        <v>40359</v>
      </c>
      <c r="E1026" s="2">
        <v>0.83</v>
      </c>
      <c r="F1026" s="2">
        <v>1.85</v>
      </c>
      <c r="G1026" s="2">
        <v>1.3</v>
      </c>
      <c r="H1026" s="2">
        <v>56.9</v>
      </c>
      <c r="I1026" s="2">
        <v>22.8</v>
      </c>
      <c r="J1026" s="2">
        <v>39.950000000000003</v>
      </c>
      <c r="K1026" s="2">
        <v>191</v>
      </c>
      <c r="L1026" s="2">
        <v>46.25</v>
      </c>
      <c r="M1026" s="2">
        <v>25.72</v>
      </c>
      <c r="N1026" s="2">
        <v>19.95</v>
      </c>
      <c r="O1026" s="2">
        <v>12.04</v>
      </c>
      <c r="P1026" s="2">
        <v>28.96</v>
      </c>
      <c r="Q1026" s="2">
        <v>22.46</v>
      </c>
      <c r="R1026" s="2">
        <v>13.56</v>
      </c>
      <c r="S1026" s="4">
        <f>VLOOKUP([1]Initial_Data8!C1026,[1]Ratings_Numbers!$A$1:$B$21,2,FALSE)</f>
        <v>2</v>
      </c>
      <c r="T1026" s="4">
        <f t="shared" si="17"/>
        <v>0</v>
      </c>
      <c r="U1026" s="7">
        <v>158858.29999999999</v>
      </c>
      <c r="V1026" s="3" t="s">
        <v>104</v>
      </c>
      <c r="W1026" s="4"/>
      <c r="X1026" s="4"/>
      <c r="Y1026" s="4"/>
      <c r="Z1026" s="4"/>
    </row>
    <row r="1027" spans="1:26" ht="28.5" customHeight="1" thickBot="1" x14ac:dyDescent="0.4">
      <c r="A1027" s="5" t="s">
        <v>160</v>
      </c>
      <c r="B1027" s="5" t="s">
        <v>110</v>
      </c>
      <c r="C1027" s="5" t="s">
        <v>26</v>
      </c>
      <c r="D1027" s="2">
        <v>40451</v>
      </c>
      <c r="E1027" s="2">
        <v>0.91</v>
      </c>
      <c r="F1027" s="2">
        <v>2.0699999999999998</v>
      </c>
      <c r="G1027" s="2">
        <v>1.55</v>
      </c>
      <c r="H1027" s="2">
        <v>31.13</v>
      </c>
      <c r="I1027" s="2">
        <v>0.82</v>
      </c>
      <c r="J1027" s="2">
        <v>11.58</v>
      </c>
      <c r="K1027" s="2">
        <v>317</v>
      </c>
      <c r="L1027" s="2">
        <v>45.95</v>
      </c>
      <c r="M1027" s="2">
        <v>24.33</v>
      </c>
      <c r="N1027" s="2">
        <v>18.55</v>
      </c>
      <c r="O1027" s="2">
        <v>11.31</v>
      </c>
      <c r="P1027" s="2">
        <v>31.21</v>
      </c>
      <c r="Q1027" s="2">
        <v>23.79</v>
      </c>
      <c r="R1027" s="2">
        <v>14.51</v>
      </c>
      <c r="S1027" s="4">
        <f>VLOOKUP([1]Initial_Data8!C1027,[1]Ratings_Numbers!$A$1:$B$21,2,FALSE)</f>
        <v>2</v>
      </c>
      <c r="T1027" s="4">
        <f t="shared" si="17"/>
        <v>0</v>
      </c>
      <c r="U1027" s="7">
        <v>184786.9</v>
      </c>
      <c r="V1027" s="3" t="s">
        <v>104</v>
      </c>
      <c r="W1027" s="4"/>
      <c r="X1027" s="4"/>
      <c r="Y1027" s="4"/>
      <c r="Z1027" s="4"/>
    </row>
    <row r="1028" spans="1:26" ht="28.5" customHeight="1" thickBot="1" x14ac:dyDescent="0.4">
      <c r="A1028" s="5" t="s">
        <v>160</v>
      </c>
      <c r="B1028" s="5" t="s">
        <v>111</v>
      </c>
      <c r="C1028" s="5" t="s">
        <v>26</v>
      </c>
      <c r="D1028" s="2">
        <v>40543</v>
      </c>
      <c r="E1028" s="2">
        <v>0.74</v>
      </c>
      <c r="F1028" s="2">
        <v>1.69</v>
      </c>
      <c r="G1028" s="2">
        <v>1.18</v>
      </c>
      <c r="H1028" s="2">
        <v>43.67</v>
      </c>
      <c r="I1028" s="2">
        <v>19.13</v>
      </c>
      <c r="J1028" s="2">
        <v>29.41</v>
      </c>
      <c r="K1028" s="2">
        <v>227</v>
      </c>
      <c r="L1028" s="2">
        <v>45.89</v>
      </c>
      <c r="M1028" s="2">
        <v>22.95</v>
      </c>
      <c r="N1028" s="2">
        <v>17.71</v>
      </c>
      <c r="O1028" s="2">
        <v>10.66</v>
      </c>
      <c r="P1028" s="2">
        <v>29.6</v>
      </c>
      <c r="Q1028" s="2">
        <v>22.84</v>
      </c>
      <c r="R1028" s="2">
        <v>13.74</v>
      </c>
      <c r="S1028" s="4">
        <f>VLOOKUP([1]Initial_Data8!C1028,[1]Ratings_Numbers!$A$1:$B$21,2,FALSE)</f>
        <v>2</v>
      </c>
      <c r="T1028" s="4">
        <f t="shared" si="17"/>
        <v>0</v>
      </c>
      <c r="U1028" s="7">
        <v>205268.7</v>
      </c>
      <c r="V1028" s="3" t="s">
        <v>104</v>
      </c>
      <c r="W1028" s="4"/>
      <c r="X1028" s="4"/>
      <c r="Y1028" s="4"/>
      <c r="Z1028" s="4"/>
    </row>
    <row r="1029" spans="1:26" ht="28.5" customHeight="1" thickBot="1" x14ac:dyDescent="0.4">
      <c r="A1029" s="5" t="s">
        <v>160</v>
      </c>
      <c r="B1029" s="5" t="s">
        <v>112</v>
      </c>
      <c r="C1029" s="5" t="s">
        <v>26</v>
      </c>
      <c r="D1029" s="2">
        <v>40633</v>
      </c>
      <c r="E1029" s="2">
        <v>0.56999999999999995</v>
      </c>
      <c r="F1029" s="2">
        <v>1.43</v>
      </c>
      <c r="G1029" s="2">
        <v>0.87</v>
      </c>
      <c r="H1029" s="2">
        <v>38.520000000000003</v>
      </c>
      <c r="I1029" s="2">
        <v>28.02</v>
      </c>
      <c r="J1029" s="2">
        <v>30.12</v>
      </c>
      <c r="K1029" s="2">
        <v>395</v>
      </c>
      <c r="L1029" s="2">
        <v>45.96</v>
      </c>
      <c r="M1029" s="2">
        <v>19.91</v>
      </c>
      <c r="N1029" s="2">
        <v>15.71</v>
      </c>
      <c r="O1029" s="2">
        <v>9.26</v>
      </c>
      <c r="P1029" s="2">
        <v>26.69</v>
      </c>
      <c r="Q1029" s="2">
        <v>21.07</v>
      </c>
      <c r="R1029" s="2">
        <v>12.42</v>
      </c>
      <c r="S1029" s="4">
        <f>VLOOKUP([1]Initial_Data8!C1029,[1]Ratings_Numbers!$A$1:$B$21,2,FALSE)</f>
        <v>2</v>
      </c>
      <c r="T1029" s="4">
        <f t="shared" si="17"/>
        <v>0</v>
      </c>
      <c r="U1029" s="7">
        <v>230745.5</v>
      </c>
      <c r="V1029" s="3" t="s">
        <v>104</v>
      </c>
      <c r="W1029" s="4"/>
      <c r="X1029" s="4"/>
      <c r="Y1029" s="4"/>
      <c r="Z1029" s="4"/>
    </row>
    <row r="1030" spans="1:26" ht="28.5" customHeight="1" thickBot="1" x14ac:dyDescent="0.4">
      <c r="A1030" s="5" t="s">
        <v>160</v>
      </c>
      <c r="B1030" s="5" t="s">
        <v>86</v>
      </c>
      <c r="C1030" s="5" t="s">
        <v>26</v>
      </c>
      <c r="D1030" s="2">
        <v>40724</v>
      </c>
      <c r="E1030" s="2">
        <v>0.46</v>
      </c>
      <c r="F1030" s="2">
        <v>1.24</v>
      </c>
      <c r="G1030" s="2">
        <v>0.67</v>
      </c>
      <c r="H1030" s="2">
        <v>41.16</v>
      </c>
      <c r="I1030" s="2">
        <v>27.33</v>
      </c>
      <c r="J1030" s="2">
        <v>33.200000000000003</v>
      </c>
      <c r="K1030" s="2">
        <v>360</v>
      </c>
      <c r="L1030" s="2">
        <v>47.17</v>
      </c>
      <c r="M1030" s="2">
        <v>18.809999999999999</v>
      </c>
      <c r="N1030" s="2">
        <v>15</v>
      </c>
      <c r="O1030" s="2">
        <v>8.9700000000000006</v>
      </c>
      <c r="P1030" s="2">
        <v>25.4</v>
      </c>
      <c r="Q1030" s="2">
        <v>20.260000000000002</v>
      </c>
      <c r="R1030" s="2">
        <v>12.11</v>
      </c>
      <c r="S1030" s="4">
        <f>VLOOKUP([1]Initial_Data8!C1030,[1]Ratings_Numbers!$A$1:$B$21,2,FALSE)</f>
        <v>2</v>
      </c>
      <c r="T1030" s="4">
        <f t="shared" si="17"/>
        <v>0</v>
      </c>
      <c r="U1030" s="7">
        <v>225298.5</v>
      </c>
      <c r="V1030" s="3" t="s">
        <v>104</v>
      </c>
      <c r="W1030" s="4"/>
      <c r="X1030" s="4"/>
      <c r="Y1030" s="4"/>
      <c r="Z1030" s="4"/>
    </row>
    <row r="1031" spans="1:26" ht="28.5" customHeight="1" thickBot="1" x14ac:dyDescent="0.4">
      <c r="A1031" s="5" t="s">
        <v>160</v>
      </c>
      <c r="B1031" s="5" t="s">
        <v>87</v>
      </c>
      <c r="C1031" s="5" t="s">
        <v>26</v>
      </c>
      <c r="D1031" s="2">
        <v>40816</v>
      </c>
      <c r="E1031" s="2">
        <v>0.37</v>
      </c>
      <c r="F1031" s="2">
        <v>0.96</v>
      </c>
      <c r="G1031" s="2">
        <v>0.49</v>
      </c>
      <c r="H1031" s="2">
        <v>42.68</v>
      </c>
      <c r="I1031" s="2">
        <v>20.74</v>
      </c>
      <c r="J1031" s="2">
        <v>31.19</v>
      </c>
      <c r="K1031" s="2">
        <v>331</v>
      </c>
      <c r="L1031" s="2">
        <v>47.37</v>
      </c>
      <c r="M1031" s="2">
        <v>18.71</v>
      </c>
      <c r="N1031" s="2">
        <v>15.13</v>
      </c>
      <c r="O1031" s="2">
        <v>8.9499999999999993</v>
      </c>
      <c r="P1031" s="2">
        <v>23.68</v>
      </c>
      <c r="Q1031" s="2">
        <v>19.149999999999999</v>
      </c>
      <c r="R1031" s="2">
        <v>11.33</v>
      </c>
      <c r="S1031" s="4">
        <f>VLOOKUP([1]Initial_Data8!C1031,[1]Ratings_Numbers!$A$1:$B$21,2,FALSE)</f>
        <v>2</v>
      </c>
      <c r="T1031" s="4">
        <f t="shared" si="17"/>
        <v>0</v>
      </c>
      <c r="U1031" s="7">
        <v>198035.3</v>
      </c>
      <c r="V1031" s="3" t="s">
        <v>104</v>
      </c>
      <c r="W1031" s="4"/>
      <c r="X1031" s="4"/>
      <c r="Y1031" s="4"/>
      <c r="Z1031" s="4"/>
    </row>
    <row r="1032" spans="1:26" ht="28.5" customHeight="1" thickBot="1" x14ac:dyDescent="0.4">
      <c r="A1032" s="5" t="s">
        <v>160</v>
      </c>
      <c r="B1032" s="5" t="s">
        <v>88</v>
      </c>
      <c r="C1032" s="5" t="s">
        <v>26</v>
      </c>
      <c r="D1032" s="2">
        <v>40908</v>
      </c>
      <c r="E1032" s="2">
        <v>0.46</v>
      </c>
      <c r="F1032" s="2">
        <v>0.87</v>
      </c>
      <c r="G1032" s="2">
        <v>0.61</v>
      </c>
      <c r="H1032" s="2">
        <v>41.05</v>
      </c>
      <c r="I1032" s="2">
        <v>1.94</v>
      </c>
      <c r="J1032" s="2">
        <v>29.75</v>
      </c>
      <c r="K1032" s="2">
        <v>287</v>
      </c>
      <c r="L1032" s="2">
        <v>49.1</v>
      </c>
      <c r="M1032" s="2">
        <v>17.809999999999999</v>
      </c>
      <c r="N1032" s="2">
        <v>14.63</v>
      </c>
      <c r="O1032" s="2">
        <v>8.82</v>
      </c>
      <c r="P1032" s="2">
        <v>21.74</v>
      </c>
      <c r="Q1032" s="2">
        <v>17.86</v>
      </c>
      <c r="R1032" s="2">
        <v>10.77</v>
      </c>
      <c r="S1032" s="4">
        <f>VLOOKUP([1]Initial_Data8!C1032,[1]Ratings_Numbers!$A$1:$B$21,2,FALSE)</f>
        <v>2</v>
      </c>
      <c r="T1032" s="4">
        <f t="shared" si="17"/>
        <v>0</v>
      </c>
      <c r="U1032" s="7">
        <v>237378.6</v>
      </c>
      <c r="V1032" s="3" t="s">
        <v>104</v>
      </c>
      <c r="W1032" s="4"/>
      <c r="X1032" s="4"/>
      <c r="Y1032" s="4"/>
      <c r="Z1032" s="4"/>
    </row>
    <row r="1033" spans="1:26" ht="28.5" customHeight="1" thickBot="1" x14ac:dyDescent="0.4">
      <c r="A1033" s="5" t="s">
        <v>160</v>
      </c>
      <c r="B1033" s="5" t="s">
        <v>89</v>
      </c>
      <c r="C1033" s="5" t="s">
        <v>26</v>
      </c>
      <c r="D1033" s="2">
        <v>40999</v>
      </c>
      <c r="E1033" s="2">
        <v>0.35</v>
      </c>
      <c r="F1033" s="2">
        <v>0.81</v>
      </c>
      <c r="G1033" s="2">
        <v>0.46</v>
      </c>
      <c r="H1033" s="2">
        <v>28.08</v>
      </c>
      <c r="I1033" s="2">
        <v>16.38</v>
      </c>
      <c r="J1033" s="2">
        <v>21.91</v>
      </c>
      <c r="K1033" s="2">
        <v>552</v>
      </c>
      <c r="L1033" s="2">
        <v>47.35</v>
      </c>
      <c r="M1033" s="2">
        <v>17.34</v>
      </c>
      <c r="N1033" s="2">
        <v>14.37</v>
      </c>
      <c r="O1033" s="2">
        <v>8.2899999999999991</v>
      </c>
      <c r="P1033" s="2">
        <v>20.71</v>
      </c>
      <c r="Q1033" s="2">
        <v>17.16</v>
      </c>
      <c r="R1033" s="2">
        <v>9.9</v>
      </c>
      <c r="S1033" s="4">
        <f>VLOOKUP([1]Initial_Data8!C1033,[1]Ratings_Numbers!$A$1:$B$21,2,FALSE)</f>
        <v>2</v>
      </c>
      <c r="T1033" s="4">
        <f t="shared" si="17"/>
        <v>0</v>
      </c>
      <c r="U1033" s="7">
        <v>222372.2</v>
      </c>
      <c r="V1033" s="3" t="s">
        <v>104</v>
      </c>
      <c r="W1033" s="4"/>
      <c r="X1033" s="4"/>
      <c r="Y1033" s="4"/>
      <c r="Z1033" s="4"/>
    </row>
    <row r="1034" spans="1:26" ht="28.5" customHeight="1" thickBot="1" x14ac:dyDescent="0.4">
      <c r="A1034" s="5" t="s">
        <v>160</v>
      </c>
      <c r="B1034" s="5" t="s">
        <v>90</v>
      </c>
      <c r="C1034" s="5" t="s">
        <v>26</v>
      </c>
      <c r="D1034" s="2">
        <v>41090</v>
      </c>
      <c r="E1034" s="2">
        <v>0.3</v>
      </c>
      <c r="F1034" s="2">
        <v>0.86</v>
      </c>
      <c r="G1034" s="2">
        <v>0.41</v>
      </c>
      <c r="H1034" s="2">
        <v>26.96</v>
      </c>
      <c r="I1034" s="2">
        <v>9.85</v>
      </c>
      <c r="J1034" s="2">
        <v>18.440000000000001</v>
      </c>
      <c r="K1034" s="2">
        <v>411</v>
      </c>
      <c r="L1034" s="2">
        <v>51.08</v>
      </c>
      <c r="M1034" s="2">
        <v>15.94</v>
      </c>
      <c r="N1034" s="2">
        <v>13.45</v>
      </c>
      <c r="O1034" s="2">
        <v>8.2100000000000009</v>
      </c>
      <c r="P1034" s="2">
        <v>18.52</v>
      </c>
      <c r="Q1034" s="2">
        <v>15.63</v>
      </c>
      <c r="R1034" s="2">
        <v>9.5399999999999991</v>
      </c>
      <c r="S1034" s="4">
        <f>VLOOKUP([1]Initial_Data8!C1034,[1]Ratings_Numbers!$A$1:$B$21,2,FALSE)</f>
        <v>2</v>
      </c>
      <c r="T1034" s="4">
        <f t="shared" si="17"/>
        <v>0</v>
      </c>
      <c r="U1034" s="7">
        <v>216981.7</v>
      </c>
      <c r="V1034" s="3" t="s">
        <v>104</v>
      </c>
      <c r="W1034" s="4"/>
      <c r="X1034" s="4"/>
      <c r="Y1034" s="4"/>
      <c r="Z1034" s="4"/>
    </row>
    <row r="1035" spans="1:26" ht="14.25" customHeight="1" thickBot="1" x14ac:dyDescent="0.4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4"/>
      <c r="T1035" s="4"/>
      <c r="U1035" s="4"/>
      <c r="V1035" s="4"/>
      <c r="W1035" s="4"/>
      <c r="X1035" s="4"/>
      <c r="Y1035" s="4"/>
      <c r="Z1035" s="4"/>
    </row>
    <row r="1036" spans="1:26" ht="64.5" customHeight="1" thickBot="1" x14ac:dyDescent="0.4">
      <c r="A1036" s="5" t="s">
        <v>161</v>
      </c>
      <c r="B1036" s="5" t="s">
        <v>84</v>
      </c>
      <c r="C1036" s="5" t="s">
        <v>27</v>
      </c>
      <c r="D1036" s="2">
        <v>40178</v>
      </c>
      <c r="E1036" s="2">
        <v>-7.44</v>
      </c>
      <c r="F1036" s="2">
        <v>2.95</v>
      </c>
      <c r="G1036" s="2">
        <v>-9.25</v>
      </c>
      <c r="H1036" s="2">
        <v>17.239999999999998</v>
      </c>
      <c r="I1036" s="2">
        <v>13.75</v>
      </c>
      <c r="J1036" s="2">
        <v>14.74</v>
      </c>
      <c r="K1036" s="2">
        <v>325</v>
      </c>
      <c r="L1036" s="2">
        <v>44.12</v>
      </c>
      <c r="M1036" s="2">
        <v>10.76</v>
      </c>
      <c r="N1036" s="2">
        <v>8.41</v>
      </c>
      <c r="O1036" s="2">
        <v>4.92</v>
      </c>
      <c r="P1036" s="2">
        <v>27.92</v>
      </c>
      <c r="Q1036" s="2">
        <v>21.83</v>
      </c>
      <c r="R1036" s="2">
        <v>12.76</v>
      </c>
      <c r="S1036" s="4">
        <f>VLOOKUP([1]Initial_Data8!C1036,[1]Ratings_Numbers!$A$1:$B$21,2,FALSE)</f>
        <v>3</v>
      </c>
      <c r="T1036" s="6">
        <v>0</v>
      </c>
      <c r="U1036" s="7">
        <v>153933.5</v>
      </c>
      <c r="V1036" s="3" t="s">
        <v>146</v>
      </c>
      <c r="W1036" s="4"/>
      <c r="X1036" s="4"/>
      <c r="Y1036" s="4"/>
      <c r="Z1036" s="4"/>
    </row>
    <row r="1037" spans="1:26" ht="64.5" customHeight="1" thickBot="1" x14ac:dyDescent="0.4">
      <c r="A1037" s="5" t="s">
        <v>161</v>
      </c>
      <c r="B1037" s="5" t="s">
        <v>85</v>
      </c>
      <c r="C1037" s="5" t="s">
        <v>27</v>
      </c>
      <c r="D1037" s="2">
        <v>40268</v>
      </c>
      <c r="E1037" s="2">
        <v>-3.73</v>
      </c>
      <c r="F1037" s="2">
        <v>2.8</v>
      </c>
      <c r="G1037" s="2">
        <v>-4.32</v>
      </c>
      <c r="H1037" s="2">
        <v>15.52</v>
      </c>
      <c r="I1037" s="2">
        <v>12.7</v>
      </c>
      <c r="J1037" s="2">
        <v>13.31</v>
      </c>
      <c r="K1037" s="2">
        <v>414</v>
      </c>
      <c r="L1037" s="2">
        <v>41.31</v>
      </c>
      <c r="M1037" s="2">
        <v>9.67</v>
      </c>
      <c r="N1037" s="2">
        <v>7.01</v>
      </c>
      <c r="O1037" s="2">
        <v>4.12</v>
      </c>
      <c r="P1037" s="2">
        <v>37.93</v>
      </c>
      <c r="Q1037" s="2">
        <v>27.5</v>
      </c>
      <c r="R1037" s="2">
        <v>16.170000000000002</v>
      </c>
      <c r="S1037" s="4">
        <f>VLOOKUP([1]Initial_Data8!C1037,[1]Ratings_Numbers!$A$1:$B$21,2,FALSE)</f>
        <v>3</v>
      </c>
      <c r="T1037" s="4">
        <f t="shared" ref="T1037:T1063" si="18">S1037-S1036</f>
        <v>0</v>
      </c>
      <c r="U1037" s="7">
        <v>200684.7</v>
      </c>
      <c r="V1037" s="3" t="s">
        <v>146</v>
      </c>
      <c r="W1037" s="4"/>
      <c r="X1037" s="4"/>
      <c r="Y1037" s="4"/>
      <c r="Z1037" s="4"/>
    </row>
    <row r="1038" spans="1:26" ht="64.5" customHeight="1" thickBot="1" x14ac:dyDescent="0.4">
      <c r="A1038" s="5" t="s">
        <v>161</v>
      </c>
      <c r="B1038" s="5" t="s">
        <v>109</v>
      </c>
      <c r="C1038" s="5" t="s">
        <v>27</v>
      </c>
      <c r="D1038" s="2">
        <v>40359</v>
      </c>
      <c r="E1038" s="2">
        <v>-3.63</v>
      </c>
      <c r="F1038" s="2">
        <v>3.07</v>
      </c>
      <c r="G1038" s="2">
        <v>-4.32</v>
      </c>
      <c r="H1038" s="2">
        <v>9.74</v>
      </c>
      <c r="I1038" s="2">
        <v>6.39</v>
      </c>
      <c r="J1038" s="2">
        <v>7.36</v>
      </c>
      <c r="K1038" s="2">
        <v>462</v>
      </c>
      <c r="L1038" s="2">
        <v>40.880000000000003</v>
      </c>
      <c r="M1038" s="2">
        <v>9.93</v>
      </c>
      <c r="N1038" s="2">
        <v>7.13</v>
      </c>
      <c r="O1038" s="2">
        <v>4.1900000000000004</v>
      </c>
      <c r="P1038" s="2">
        <v>39.299999999999997</v>
      </c>
      <c r="Q1038" s="2">
        <v>28.21</v>
      </c>
      <c r="R1038" s="2">
        <v>16.600000000000001</v>
      </c>
      <c r="S1038" s="4">
        <f>VLOOKUP([1]Initial_Data8!C1038,[1]Ratings_Numbers!$A$1:$B$21,2,FALSE)</f>
        <v>3</v>
      </c>
      <c r="T1038" s="4">
        <f t="shared" si="18"/>
        <v>0</v>
      </c>
      <c r="U1038" s="7">
        <v>197684.8</v>
      </c>
      <c r="V1038" s="3" t="s">
        <v>146</v>
      </c>
      <c r="W1038" s="4"/>
      <c r="X1038" s="4"/>
      <c r="Y1038" s="4"/>
      <c r="Z1038" s="4"/>
    </row>
    <row r="1039" spans="1:26" ht="64.5" customHeight="1" thickBot="1" x14ac:dyDescent="0.4">
      <c r="A1039" s="5" t="s">
        <v>161</v>
      </c>
      <c r="B1039" s="5" t="s">
        <v>110</v>
      </c>
      <c r="C1039" s="5" t="s">
        <v>27</v>
      </c>
      <c r="D1039" s="2">
        <v>40451</v>
      </c>
      <c r="E1039" s="2">
        <v>-4.0999999999999996</v>
      </c>
      <c r="F1039" s="2">
        <v>3.13</v>
      </c>
      <c r="G1039" s="2">
        <v>-4.96</v>
      </c>
      <c r="H1039" s="2">
        <v>12.44</v>
      </c>
      <c r="I1039" s="2">
        <v>9.24</v>
      </c>
      <c r="J1039" s="2">
        <v>10.220000000000001</v>
      </c>
      <c r="K1039" s="2">
        <v>492</v>
      </c>
      <c r="L1039" s="2">
        <v>41.12</v>
      </c>
      <c r="M1039" s="2">
        <v>9.41</v>
      </c>
      <c r="N1039" s="2">
        <v>6.82</v>
      </c>
      <c r="O1039" s="2">
        <v>4</v>
      </c>
      <c r="P1039" s="2">
        <v>37.950000000000003</v>
      </c>
      <c r="Q1039" s="2">
        <v>27.51</v>
      </c>
      <c r="R1039" s="2">
        <v>16.12</v>
      </c>
      <c r="S1039" s="4">
        <f>VLOOKUP([1]Initial_Data8!C1039,[1]Ratings_Numbers!$A$1:$B$21,2,FALSE)</f>
        <v>3</v>
      </c>
      <c r="T1039" s="4">
        <f t="shared" si="18"/>
        <v>0</v>
      </c>
      <c r="U1039" s="7">
        <v>205169.5</v>
      </c>
      <c r="V1039" s="3" t="s">
        <v>146</v>
      </c>
      <c r="W1039" s="4"/>
      <c r="X1039" s="4"/>
      <c r="Y1039" s="4"/>
      <c r="Z1039" s="4"/>
    </row>
    <row r="1040" spans="1:26" ht="64.5" customHeight="1" thickBot="1" x14ac:dyDescent="0.4">
      <c r="A1040" s="5" t="s">
        <v>161</v>
      </c>
      <c r="B1040" s="5" t="s">
        <v>111</v>
      </c>
      <c r="C1040" s="5" t="s">
        <v>27</v>
      </c>
      <c r="D1040" s="2">
        <v>40543</v>
      </c>
      <c r="E1040" s="2">
        <v>-3.87</v>
      </c>
      <c r="F1040" s="2">
        <v>2.8</v>
      </c>
      <c r="G1040" s="2">
        <v>-4.66</v>
      </c>
      <c r="H1040" s="2">
        <v>16.71</v>
      </c>
      <c r="I1040" s="2">
        <v>13.24</v>
      </c>
      <c r="J1040" s="2">
        <v>14.31</v>
      </c>
      <c r="K1040" s="2">
        <v>487</v>
      </c>
      <c r="L1040" s="2">
        <v>42.26</v>
      </c>
      <c r="M1040" s="2">
        <v>19.41</v>
      </c>
      <c r="N1040" s="2">
        <v>14.28</v>
      </c>
      <c r="O1040" s="2">
        <v>8.5</v>
      </c>
      <c r="P1040" s="2">
        <v>35.950000000000003</v>
      </c>
      <c r="Q1040" s="2">
        <v>26.44</v>
      </c>
      <c r="R1040" s="2">
        <v>15.74</v>
      </c>
      <c r="S1040" s="4">
        <f>VLOOKUP([1]Initial_Data8!C1040,[1]Ratings_Numbers!$A$1:$B$21,2,FALSE)</f>
        <v>3</v>
      </c>
      <c r="T1040" s="4">
        <f t="shared" si="18"/>
        <v>0</v>
      </c>
      <c r="U1040" s="7">
        <v>198316.4</v>
      </c>
      <c r="V1040" s="3" t="s">
        <v>146</v>
      </c>
      <c r="W1040" s="4"/>
      <c r="X1040" s="4"/>
      <c r="Y1040" s="4"/>
      <c r="Z1040" s="4"/>
    </row>
    <row r="1041" spans="1:26" ht="64.5" customHeight="1" thickBot="1" x14ac:dyDescent="0.4">
      <c r="A1041" s="5" t="s">
        <v>161</v>
      </c>
      <c r="B1041" s="5" t="s">
        <v>112</v>
      </c>
      <c r="C1041" s="5" t="s">
        <v>27</v>
      </c>
      <c r="D1041" s="2">
        <v>40633</v>
      </c>
      <c r="E1041" s="2">
        <v>-4.5999999999999996</v>
      </c>
      <c r="F1041" s="2">
        <v>3.12</v>
      </c>
      <c r="G1041" s="2">
        <v>-5.74</v>
      </c>
      <c r="H1041" s="2">
        <v>7.85</v>
      </c>
      <c r="I1041" s="2">
        <v>4.84</v>
      </c>
      <c r="J1041" s="2">
        <v>5.54</v>
      </c>
      <c r="K1041" s="2">
        <v>492</v>
      </c>
      <c r="L1041" s="2">
        <v>42.51</v>
      </c>
      <c r="M1041" s="2">
        <v>19.34</v>
      </c>
      <c r="N1041" s="2">
        <v>14.38</v>
      </c>
      <c r="O1041" s="2">
        <v>8.44</v>
      </c>
      <c r="P1041" s="2">
        <v>34.42</v>
      </c>
      <c r="Q1041" s="2">
        <v>25.61</v>
      </c>
      <c r="R1041" s="2">
        <v>15.02</v>
      </c>
      <c r="S1041" s="4">
        <f>VLOOKUP([1]Initial_Data8!C1041,[1]Ratings_Numbers!$A$1:$B$21,2,FALSE)</f>
        <v>3</v>
      </c>
      <c r="T1041" s="4">
        <f t="shared" si="18"/>
        <v>0</v>
      </c>
      <c r="U1041" s="7">
        <v>206681.7</v>
      </c>
      <c r="V1041" s="3" t="s">
        <v>146</v>
      </c>
      <c r="W1041" s="4"/>
      <c r="X1041" s="4"/>
      <c r="Y1041" s="4"/>
      <c r="Z1041" s="4"/>
    </row>
    <row r="1042" spans="1:26" ht="64.5" customHeight="1" thickBot="1" x14ac:dyDescent="0.4">
      <c r="A1042" s="5" t="s">
        <v>161</v>
      </c>
      <c r="B1042" s="5" t="s">
        <v>86</v>
      </c>
      <c r="C1042" s="5" t="s">
        <v>27</v>
      </c>
      <c r="D1042" s="2">
        <v>40724</v>
      </c>
      <c r="E1042" s="2">
        <v>-4.37</v>
      </c>
      <c r="F1042" s="2">
        <v>2.77</v>
      </c>
      <c r="G1042" s="2">
        <v>-5.34</v>
      </c>
      <c r="H1042" s="2">
        <v>13.89</v>
      </c>
      <c r="I1042" s="2">
        <v>9.94</v>
      </c>
      <c r="J1042" s="2">
        <v>11.59</v>
      </c>
      <c r="K1042" s="2">
        <v>497</v>
      </c>
      <c r="L1042" s="2">
        <v>42.59</v>
      </c>
      <c r="M1042" s="2">
        <v>19.350000000000001</v>
      </c>
      <c r="N1042" s="2">
        <v>14.44</v>
      </c>
      <c r="O1042" s="2">
        <v>8.43</v>
      </c>
      <c r="P1042" s="2">
        <v>34.01</v>
      </c>
      <c r="Q1042" s="2">
        <v>25.38</v>
      </c>
      <c r="R1042" s="2">
        <v>14.82</v>
      </c>
      <c r="S1042" s="4">
        <f>VLOOKUP([1]Initial_Data8!C1042,[1]Ratings_Numbers!$A$1:$B$21,2,FALSE)</f>
        <v>3</v>
      </c>
      <c r="T1042" s="4">
        <f t="shared" si="18"/>
        <v>0</v>
      </c>
      <c r="U1042" s="7">
        <v>191706.8</v>
      </c>
      <c r="V1042" s="3" t="s">
        <v>146</v>
      </c>
      <c r="W1042" s="4"/>
      <c r="X1042" s="4"/>
      <c r="Y1042" s="4"/>
      <c r="Z1042" s="4"/>
    </row>
    <row r="1043" spans="1:26" ht="64.5" customHeight="1" thickBot="1" x14ac:dyDescent="0.4">
      <c r="A1043" s="5" t="s">
        <v>161</v>
      </c>
      <c r="B1043" s="5" t="s">
        <v>87</v>
      </c>
      <c r="C1043" s="5" t="s">
        <v>27</v>
      </c>
      <c r="D1043" s="2">
        <v>40816</v>
      </c>
      <c r="E1043" s="2">
        <v>-4.0199999999999996</v>
      </c>
      <c r="F1043" s="2">
        <v>3.13</v>
      </c>
      <c r="G1043" s="2">
        <v>-4.97</v>
      </c>
      <c r="H1043" s="2">
        <v>9.89</v>
      </c>
      <c r="I1043" s="2">
        <v>5.49</v>
      </c>
      <c r="J1043" s="2">
        <v>7.63</v>
      </c>
      <c r="K1043" s="2">
        <v>507</v>
      </c>
      <c r="L1043" s="2">
        <v>41.49</v>
      </c>
      <c r="M1043" s="2">
        <v>19.920000000000002</v>
      </c>
      <c r="N1043" s="2">
        <v>14.55</v>
      </c>
      <c r="O1043" s="2">
        <v>8.4700000000000006</v>
      </c>
      <c r="P1043" s="2">
        <v>36.909999999999997</v>
      </c>
      <c r="Q1043" s="2">
        <v>26.96</v>
      </c>
      <c r="R1043" s="2">
        <v>15.69</v>
      </c>
      <c r="S1043" s="4">
        <f>VLOOKUP([1]Initial_Data8!C1043,[1]Ratings_Numbers!$A$1:$B$21,2,FALSE)</f>
        <v>3</v>
      </c>
      <c r="T1043" s="4">
        <f t="shared" si="18"/>
        <v>0</v>
      </c>
      <c r="U1043" s="7">
        <v>176172.5</v>
      </c>
      <c r="V1043" s="3" t="s">
        <v>146</v>
      </c>
      <c r="W1043" s="4"/>
      <c r="X1043" s="4"/>
      <c r="Y1043" s="4"/>
      <c r="Z1043" s="4"/>
    </row>
    <row r="1044" spans="1:26" ht="64.5" customHeight="1" thickBot="1" x14ac:dyDescent="0.4">
      <c r="A1044" s="5" t="s">
        <v>161</v>
      </c>
      <c r="B1044" s="5" t="s">
        <v>88</v>
      </c>
      <c r="C1044" s="5" t="s">
        <v>27</v>
      </c>
      <c r="D1044" s="2">
        <v>40908</v>
      </c>
      <c r="E1044" s="2">
        <v>-4.6399999999999997</v>
      </c>
      <c r="F1044" s="2">
        <v>3.49</v>
      </c>
      <c r="G1044" s="2">
        <v>-5.89</v>
      </c>
      <c r="H1044" s="2">
        <v>12.1</v>
      </c>
      <c r="I1044" s="2">
        <v>7.21</v>
      </c>
      <c r="J1044" s="2">
        <v>9.64</v>
      </c>
      <c r="K1044" s="2">
        <v>515</v>
      </c>
      <c r="L1044" s="2">
        <v>41.98</v>
      </c>
      <c r="M1044" s="2">
        <v>19.28</v>
      </c>
      <c r="N1044" s="2">
        <v>14.21</v>
      </c>
      <c r="O1044" s="2">
        <v>8.3000000000000007</v>
      </c>
      <c r="P1044" s="2">
        <v>35.74</v>
      </c>
      <c r="Q1044" s="2">
        <v>26.33</v>
      </c>
      <c r="R1044" s="2">
        <v>15.38</v>
      </c>
      <c r="S1044" s="4">
        <f>VLOOKUP([1]Initial_Data8!C1044,[1]Ratings_Numbers!$A$1:$B$21,2,FALSE)</f>
        <v>3</v>
      </c>
      <c r="T1044" s="4">
        <f t="shared" si="18"/>
        <v>0</v>
      </c>
      <c r="U1044" s="7">
        <v>189220.9</v>
      </c>
      <c r="V1044" s="3" t="s">
        <v>146</v>
      </c>
      <c r="W1044" s="4"/>
      <c r="X1044" s="4"/>
      <c r="Y1044" s="4"/>
      <c r="Z1044" s="4"/>
    </row>
    <row r="1045" spans="1:26" ht="64.5" customHeight="1" thickBot="1" x14ac:dyDescent="0.4">
      <c r="A1045" s="5" t="s">
        <v>161</v>
      </c>
      <c r="B1045" s="5" t="s">
        <v>89</v>
      </c>
      <c r="C1045" s="5" t="s">
        <v>27</v>
      </c>
      <c r="D1045" s="2">
        <v>40999</v>
      </c>
      <c r="E1045" s="2">
        <v>-4.63</v>
      </c>
      <c r="F1045" s="2">
        <v>3.08</v>
      </c>
      <c r="G1045" s="2">
        <v>-5.74</v>
      </c>
      <c r="H1045" s="2">
        <v>12.65</v>
      </c>
      <c r="I1045" s="2">
        <v>8.58</v>
      </c>
      <c r="J1045" s="2">
        <v>10.29</v>
      </c>
      <c r="K1045" s="2">
        <v>531</v>
      </c>
      <c r="L1045" s="2">
        <v>42.78</v>
      </c>
      <c r="M1045" s="2">
        <v>19.149999999999999</v>
      </c>
      <c r="N1045" s="2">
        <v>14.26</v>
      </c>
      <c r="O1045" s="2">
        <v>8.39</v>
      </c>
      <c r="P1045" s="2">
        <v>34.299999999999997</v>
      </c>
      <c r="Q1045" s="2">
        <v>25.54</v>
      </c>
      <c r="R1045" s="2">
        <v>15.03</v>
      </c>
      <c r="S1045" s="4">
        <f>VLOOKUP([1]Initial_Data8!C1045,[1]Ratings_Numbers!$A$1:$B$21,2,FALSE)</f>
        <v>3</v>
      </c>
      <c r="T1045" s="4">
        <f t="shared" si="18"/>
        <v>0</v>
      </c>
      <c r="U1045" s="7">
        <v>201155.1</v>
      </c>
      <c r="V1045" s="3" t="s">
        <v>146</v>
      </c>
      <c r="W1045" s="4"/>
      <c r="X1045" s="4"/>
      <c r="Y1045" s="4"/>
      <c r="Z1045" s="4"/>
    </row>
    <row r="1046" spans="1:26" ht="64.5" customHeight="1" thickBot="1" x14ac:dyDescent="0.4">
      <c r="A1046" s="5" t="s">
        <v>161</v>
      </c>
      <c r="B1046" s="5" t="s">
        <v>90</v>
      </c>
      <c r="C1046" s="5" t="s">
        <v>27</v>
      </c>
      <c r="D1046" s="2">
        <v>41090</v>
      </c>
      <c r="E1046" s="2">
        <v>-4.71</v>
      </c>
      <c r="F1046" s="2">
        <v>3.14</v>
      </c>
      <c r="G1046" s="2">
        <v>-5.91</v>
      </c>
      <c r="H1046" s="2">
        <v>11.79</v>
      </c>
      <c r="I1046" s="2">
        <v>7.35</v>
      </c>
      <c r="J1046" s="2">
        <v>9.4700000000000006</v>
      </c>
      <c r="K1046" s="2">
        <v>545</v>
      </c>
      <c r="L1046" s="2">
        <v>43.12</v>
      </c>
      <c r="M1046" s="2">
        <v>18.79</v>
      </c>
      <c r="N1046" s="2">
        <v>14.06</v>
      </c>
      <c r="O1046" s="2">
        <v>8.3000000000000007</v>
      </c>
      <c r="P1046" s="2">
        <v>33.64</v>
      </c>
      <c r="Q1046" s="2">
        <v>25.17</v>
      </c>
      <c r="R1046" s="2">
        <v>14.86</v>
      </c>
      <c r="S1046" s="4">
        <f>VLOOKUP([1]Initial_Data8!C1046,[1]Ratings_Numbers!$A$1:$B$21,2,FALSE)</f>
        <v>3</v>
      </c>
      <c r="T1046" s="4">
        <f t="shared" si="18"/>
        <v>0</v>
      </c>
      <c r="U1046" s="7">
        <v>206399.4</v>
      </c>
      <c r="V1046" s="3" t="s">
        <v>146</v>
      </c>
      <c r="W1046" s="4"/>
      <c r="X1046" s="4"/>
      <c r="Y1046" s="4"/>
      <c r="Z1046" s="4"/>
    </row>
    <row r="1047" spans="1:26" ht="64.5" customHeight="1" thickBot="1" x14ac:dyDescent="0.4">
      <c r="A1047" s="5" t="s">
        <v>161</v>
      </c>
      <c r="B1047" s="5" t="s">
        <v>91</v>
      </c>
      <c r="C1047" s="5" t="s">
        <v>27</v>
      </c>
      <c r="D1047" s="2">
        <v>41182</v>
      </c>
      <c r="E1047" s="2">
        <v>-4.57</v>
      </c>
      <c r="F1047" s="2">
        <v>2.83</v>
      </c>
      <c r="G1047" s="2">
        <v>-5.62</v>
      </c>
      <c r="H1047" s="2">
        <v>14.29</v>
      </c>
      <c r="I1047" s="2">
        <v>9.49</v>
      </c>
      <c r="J1047" s="2">
        <v>11.91</v>
      </c>
      <c r="K1047" s="2">
        <v>544</v>
      </c>
      <c r="L1047" s="2">
        <v>43.53</v>
      </c>
      <c r="M1047" s="2">
        <v>18.899999999999999</v>
      </c>
      <c r="N1047" s="2">
        <v>14.2</v>
      </c>
      <c r="O1047" s="2">
        <v>8.43</v>
      </c>
      <c r="P1047" s="2">
        <v>33.06</v>
      </c>
      <c r="Q1047" s="2">
        <v>24.85</v>
      </c>
      <c r="R1047" s="2">
        <v>14.74</v>
      </c>
      <c r="S1047" s="4">
        <f>VLOOKUP([1]Initial_Data8!C1047,[1]Ratings_Numbers!$A$1:$B$21,2,FALSE)</f>
        <v>3</v>
      </c>
      <c r="T1047" s="4">
        <f t="shared" si="18"/>
        <v>0</v>
      </c>
      <c r="U1047" s="7">
        <v>219271.9</v>
      </c>
      <c r="V1047" s="3" t="s">
        <v>146</v>
      </c>
      <c r="W1047" s="4"/>
      <c r="X1047" s="4"/>
      <c r="Y1047" s="4"/>
      <c r="Z1047" s="4"/>
    </row>
    <row r="1048" spans="1:26" ht="64.5" customHeight="1" thickBot="1" x14ac:dyDescent="0.4">
      <c r="A1048" s="5" t="s">
        <v>161</v>
      </c>
      <c r="B1048" s="5" t="s">
        <v>113</v>
      </c>
      <c r="C1048" s="5" t="s">
        <v>27</v>
      </c>
      <c r="D1048" s="2">
        <v>41274</v>
      </c>
      <c r="E1048" s="2">
        <v>-4.2</v>
      </c>
      <c r="F1048" s="2">
        <v>2.57</v>
      </c>
      <c r="G1048" s="2">
        <v>-5.09</v>
      </c>
      <c r="H1048" s="2">
        <v>16.489999999999998</v>
      </c>
      <c r="I1048" s="2">
        <v>11.54</v>
      </c>
      <c r="J1048" s="2">
        <v>13.94</v>
      </c>
      <c r="K1048" s="2">
        <v>522</v>
      </c>
      <c r="L1048" s="2">
        <v>43.9</v>
      </c>
      <c r="M1048" s="2">
        <v>18.87</v>
      </c>
      <c r="N1048" s="2">
        <v>14.22</v>
      </c>
      <c r="O1048" s="2">
        <v>8.4600000000000009</v>
      </c>
      <c r="P1048" s="2">
        <v>32.75</v>
      </c>
      <c r="Q1048" s="2">
        <v>24.67</v>
      </c>
      <c r="R1048" s="2">
        <v>14.68</v>
      </c>
      <c r="S1048" s="4">
        <f>VLOOKUP([1]Initial_Data8!C1048,[1]Ratings_Numbers!$A$1:$B$21,2,FALSE)</f>
        <v>3</v>
      </c>
      <c r="T1048" s="4">
        <f t="shared" si="18"/>
        <v>0</v>
      </c>
      <c r="U1048" s="7">
        <v>220253.2</v>
      </c>
      <c r="V1048" s="3" t="s">
        <v>146</v>
      </c>
      <c r="W1048" s="4"/>
      <c r="X1048" s="4"/>
      <c r="Y1048" s="4"/>
      <c r="Z1048" s="4"/>
    </row>
    <row r="1049" spans="1:26" ht="64.5" customHeight="1" thickBot="1" x14ac:dyDescent="0.4">
      <c r="A1049" s="5" t="s">
        <v>161</v>
      </c>
      <c r="B1049" s="5" t="s">
        <v>114</v>
      </c>
      <c r="C1049" s="5" t="s">
        <v>27</v>
      </c>
      <c r="D1049" s="2">
        <v>41364</v>
      </c>
      <c r="E1049" s="2">
        <v>-4.1900000000000004</v>
      </c>
      <c r="F1049" s="2">
        <v>2.36</v>
      </c>
      <c r="G1049" s="2">
        <v>-5.05</v>
      </c>
      <c r="H1049" s="2">
        <v>17.47</v>
      </c>
      <c r="I1049" s="2">
        <v>13.39</v>
      </c>
      <c r="J1049" s="2">
        <v>14.51</v>
      </c>
      <c r="K1049" s="2">
        <v>540</v>
      </c>
      <c r="L1049" s="2">
        <v>44.78</v>
      </c>
      <c r="M1049" s="2">
        <v>18.25</v>
      </c>
      <c r="N1049" s="2">
        <v>13.9</v>
      </c>
      <c r="O1049" s="2">
        <v>8.34</v>
      </c>
      <c r="P1049" s="2">
        <v>31.29</v>
      </c>
      <c r="Q1049" s="2">
        <v>23.84</v>
      </c>
      <c r="R1049" s="2">
        <v>14.3</v>
      </c>
      <c r="S1049" s="4">
        <f>VLOOKUP([1]Initial_Data8!C1049,[1]Ratings_Numbers!$A$1:$B$21,2,FALSE)</f>
        <v>3</v>
      </c>
      <c r="T1049" s="4">
        <f t="shared" si="18"/>
        <v>0</v>
      </c>
      <c r="U1049" s="7">
        <v>256830.1</v>
      </c>
      <c r="V1049" s="3" t="s">
        <v>146</v>
      </c>
      <c r="W1049" s="4"/>
      <c r="X1049" s="4"/>
      <c r="Y1049" s="4"/>
      <c r="Z1049" s="4"/>
    </row>
    <row r="1050" spans="1:26" ht="64.5" customHeight="1" thickBot="1" x14ac:dyDescent="0.4">
      <c r="A1050" s="5" t="s">
        <v>161</v>
      </c>
      <c r="B1050" s="5" t="s">
        <v>115</v>
      </c>
      <c r="C1050" s="5" t="s">
        <v>27</v>
      </c>
      <c r="D1050" s="2">
        <v>41455</v>
      </c>
      <c r="E1050" s="2">
        <v>-3.98</v>
      </c>
      <c r="F1050" s="2">
        <v>2.2000000000000002</v>
      </c>
      <c r="G1050" s="2">
        <v>-4.75</v>
      </c>
      <c r="H1050" s="2">
        <v>15.73</v>
      </c>
      <c r="I1050" s="2">
        <v>11.17</v>
      </c>
      <c r="J1050" s="2">
        <v>13.33</v>
      </c>
      <c r="K1050" s="2">
        <v>559</v>
      </c>
      <c r="L1050" s="2">
        <v>45.24</v>
      </c>
      <c r="M1050" s="2">
        <v>18.47</v>
      </c>
      <c r="N1050" s="2">
        <v>14.08</v>
      </c>
      <c r="O1050" s="2">
        <v>8.48</v>
      </c>
      <c r="P1050" s="2">
        <v>31.2</v>
      </c>
      <c r="Q1050" s="2">
        <v>23.78</v>
      </c>
      <c r="R1050" s="2">
        <v>14.32</v>
      </c>
      <c r="S1050" s="4">
        <f>VLOOKUP([1]Initial_Data8!C1050,[1]Ratings_Numbers!$A$1:$B$21,2,FALSE)</f>
        <v>3</v>
      </c>
      <c r="T1050" s="4">
        <f t="shared" si="18"/>
        <v>0</v>
      </c>
      <c r="U1050" s="7">
        <v>277135.09999999998</v>
      </c>
      <c r="V1050" s="3" t="s">
        <v>146</v>
      </c>
      <c r="W1050" s="4"/>
      <c r="X1050" s="4"/>
      <c r="Y1050" s="4"/>
      <c r="Z1050" s="4"/>
    </row>
    <row r="1051" spans="1:26" ht="64.5" customHeight="1" thickBot="1" x14ac:dyDescent="0.4">
      <c r="A1051" s="5" t="s">
        <v>161</v>
      </c>
      <c r="B1051" s="5" t="s">
        <v>116</v>
      </c>
      <c r="C1051" s="5" t="s">
        <v>27</v>
      </c>
      <c r="D1051" s="2">
        <v>41547</v>
      </c>
      <c r="E1051" s="2">
        <v>-3.87</v>
      </c>
      <c r="F1051" s="2">
        <v>2.15</v>
      </c>
      <c r="G1051" s="2">
        <v>-4.58</v>
      </c>
      <c r="H1051" s="2">
        <v>16.03</v>
      </c>
      <c r="I1051" s="2">
        <v>10.92</v>
      </c>
      <c r="J1051" s="2">
        <v>13.7</v>
      </c>
      <c r="K1051" s="2">
        <v>581</v>
      </c>
      <c r="L1051" s="2">
        <v>45.49</v>
      </c>
      <c r="M1051" s="2">
        <v>18.93</v>
      </c>
      <c r="N1051" s="2">
        <v>14.44</v>
      </c>
      <c r="O1051" s="2">
        <v>8.74</v>
      </c>
      <c r="P1051" s="2">
        <v>31.1</v>
      </c>
      <c r="Q1051" s="2">
        <v>23.72</v>
      </c>
      <c r="R1051" s="2">
        <v>14.35</v>
      </c>
      <c r="S1051" s="4">
        <f>VLOOKUP([1]Initial_Data8!C1051,[1]Ratings_Numbers!$A$1:$B$21,2,FALSE)</f>
        <v>3</v>
      </c>
      <c r="T1051" s="4">
        <f t="shared" si="18"/>
        <v>0</v>
      </c>
      <c r="U1051" s="7">
        <v>280126.3</v>
      </c>
      <c r="V1051" s="3" t="s">
        <v>146</v>
      </c>
      <c r="W1051" s="4"/>
      <c r="X1051" s="4"/>
      <c r="Y1051" s="4"/>
      <c r="Z1051" s="4"/>
    </row>
    <row r="1052" spans="1:26" ht="64.5" customHeight="1" thickBot="1" x14ac:dyDescent="0.4">
      <c r="A1052" s="5" t="s">
        <v>161</v>
      </c>
      <c r="B1052" s="5" t="s">
        <v>92</v>
      </c>
      <c r="C1052" s="5" t="s">
        <v>27</v>
      </c>
      <c r="D1052" s="2">
        <v>41639</v>
      </c>
      <c r="E1052" s="2">
        <v>-4.01</v>
      </c>
      <c r="F1052" s="2">
        <v>2.3199999999999998</v>
      </c>
      <c r="G1052" s="2">
        <v>-4.88</v>
      </c>
      <c r="H1052" s="2">
        <v>17.09</v>
      </c>
      <c r="I1052" s="2">
        <v>11.52</v>
      </c>
      <c r="J1052" s="2">
        <v>12.99</v>
      </c>
      <c r="K1052" s="2">
        <v>603</v>
      </c>
      <c r="L1052" s="2">
        <v>45.76</v>
      </c>
      <c r="M1052" s="2">
        <v>20.78</v>
      </c>
      <c r="N1052" s="2">
        <v>15.72</v>
      </c>
      <c r="O1052" s="2">
        <v>9.6199999999999992</v>
      </c>
      <c r="P1052" s="2">
        <v>32.17</v>
      </c>
      <c r="Q1052" s="2">
        <v>24.34</v>
      </c>
      <c r="R1052" s="2">
        <v>14.89</v>
      </c>
      <c r="S1052" s="4">
        <f>VLOOKUP([1]Initial_Data8!C1052,[1]Ratings_Numbers!$A$1:$B$21,2,FALSE)</f>
        <v>3</v>
      </c>
      <c r="T1052" s="4">
        <f t="shared" si="18"/>
        <v>0</v>
      </c>
      <c r="U1052" s="7">
        <v>292459.40000000002</v>
      </c>
      <c r="V1052" s="3" t="s">
        <v>146</v>
      </c>
      <c r="W1052" s="4"/>
      <c r="X1052" s="4"/>
      <c r="Y1052" s="4"/>
      <c r="Z1052" s="4"/>
    </row>
    <row r="1053" spans="1:26" ht="64.5" customHeight="1" thickBot="1" x14ac:dyDescent="0.4">
      <c r="A1053" s="5" t="s">
        <v>161</v>
      </c>
      <c r="B1053" s="5" t="s">
        <v>93</v>
      </c>
      <c r="C1053" s="5" t="s">
        <v>27</v>
      </c>
      <c r="D1053" s="2">
        <v>41729</v>
      </c>
      <c r="E1053" s="2">
        <v>-4.0999999999999996</v>
      </c>
      <c r="F1053" s="2">
        <v>2.4</v>
      </c>
      <c r="G1053" s="2">
        <v>-5.04</v>
      </c>
      <c r="H1053" s="2">
        <v>13.62</v>
      </c>
      <c r="I1053" s="2">
        <v>9.41</v>
      </c>
      <c r="J1053" s="2">
        <v>10.95</v>
      </c>
      <c r="K1053" s="2">
        <v>663</v>
      </c>
      <c r="L1053" s="2">
        <v>45.99</v>
      </c>
      <c r="M1053" s="2">
        <v>20.74</v>
      </c>
      <c r="N1053" s="2">
        <v>15.73</v>
      </c>
      <c r="O1053" s="2">
        <v>9.65</v>
      </c>
      <c r="P1053" s="2">
        <v>31.8</v>
      </c>
      <c r="Q1053" s="2">
        <v>24.13</v>
      </c>
      <c r="R1053" s="2">
        <v>14.79</v>
      </c>
      <c r="S1053" s="4">
        <f>VLOOKUP([1]Initial_Data8!C1053,[1]Ratings_Numbers!$A$1:$B$21,2,FALSE)</f>
        <v>3</v>
      </c>
      <c r="T1053" s="4">
        <f t="shared" si="18"/>
        <v>0</v>
      </c>
      <c r="U1053" s="7">
        <v>308057.59999999998</v>
      </c>
      <c r="V1053" s="3" t="s">
        <v>146</v>
      </c>
      <c r="W1053" s="4"/>
      <c r="X1053" s="4"/>
      <c r="Y1053" s="4"/>
      <c r="Z1053" s="4"/>
    </row>
    <row r="1054" spans="1:26" ht="64.5" customHeight="1" thickBot="1" x14ac:dyDescent="0.4">
      <c r="A1054" s="5" t="s">
        <v>161</v>
      </c>
      <c r="B1054" s="5" t="s">
        <v>94</v>
      </c>
      <c r="C1054" s="5" t="s">
        <v>27</v>
      </c>
      <c r="D1054" s="2">
        <v>41820</v>
      </c>
      <c r="E1054" s="2">
        <v>-4.17</v>
      </c>
      <c r="F1054" s="2">
        <v>2.27</v>
      </c>
      <c r="G1054" s="2">
        <v>-5.1100000000000003</v>
      </c>
      <c r="H1054" s="2">
        <v>16.170000000000002</v>
      </c>
      <c r="I1054" s="2">
        <v>11.5</v>
      </c>
      <c r="J1054" s="2">
        <v>13.61</v>
      </c>
      <c r="K1054" s="2">
        <v>707</v>
      </c>
      <c r="L1054" s="2">
        <v>46.39</v>
      </c>
      <c r="M1054" s="2">
        <v>20.63</v>
      </c>
      <c r="N1054" s="2">
        <v>15.71</v>
      </c>
      <c r="O1054" s="2">
        <v>9.68</v>
      </c>
      <c r="P1054" s="2">
        <v>31.29</v>
      </c>
      <c r="Q1054" s="2">
        <v>23.83</v>
      </c>
      <c r="R1054" s="2">
        <v>14.69</v>
      </c>
      <c r="S1054" s="4">
        <f>VLOOKUP([1]Initial_Data8!C1054,[1]Ratings_Numbers!$A$1:$B$21,2,FALSE)</f>
        <v>3</v>
      </c>
      <c r="T1054" s="4">
        <f t="shared" si="18"/>
        <v>0</v>
      </c>
      <c r="U1054" s="7">
        <v>311880.2</v>
      </c>
      <c r="V1054" s="3" t="s">
        <v>146</v>
      </c>
      <c r="W1054" s="4"/>
      <c r="X1054" s="4"/>
      <c r="Y1054" s="4"/>
      <c r="Z1054" s="4"/>
    </row>
    <row r="1055" spans="1:26" ht="64.5" customHeight="1" thickBot="1" x14ac:dyDescent="0.4">
      <c r="A1055" s="5" t="s">
        <v>161</v>
      </c>
      <c r="B1055" s="5" t="s">
        <v>95</v>
      </c>
      <c r="C1055" s="5" t="s">
        <v>27</v>
      </c>
      <c r="D1055" s="2">
        <v>41912</v>
      </c>
      <c r="E1055" s="2">
        <v>-4.37</v>
      </c>
      <c r="F1055" s="2">
        <v>2.3199999999999998</v>
      </c>
      <c r="G1055" s="2">
        <v>-5.44</v>
      </c>
      <c r="H1055" s="2">
        <v>11.53</v>
      </c>
      <c r="I1055" s="2">
        <v>6.54</v>
      </c>
      <c r="J1055" s="2">
        <v>9.26</v>
      </c>
      <c r="K1055" s="2">
        <v>817</v>
      </c>
      <c r="L1055" s="2">
        <v>45.9</v>
      </c>
      <c r="M1055" s="2">
        <v>20.68</v>
      </c>
      <c r="N1055" s="2">
        <v>15.77</v>
      </c>
      <c r="O1055" s="2">
        <v>9.61</v>
      </c>
      <c r="P1055" s="2">
        <v>31.13</v>
      </c>
      <c r="Q1055" s="2">
        <v>23.74</v>
      </c>
      <c r="R1055" s="2">
        <v>14.46</v>
      </c>
      <c r="S1055" s="4">
        <f>VLOOKUP([1]Initial_Data8!C1055,[1]Ratings_Numbers!$A$1:$B$21,2,FALSE)</f>
        <v>3</v>
      </c>
      <c r="T1055" s="4">
        <f t="shared" si="18"/>
        <v>0</v>
      </c>
      <c r="U1055" s="7">
        <v>339898.2</v>
      </c>
      <c r="V1055" s="3" t="s">
        <v>146</v>
      </c>
      <c r="W1055" s="4"/>
      <c r="X1055" s="4"/>
      <c r="Y1055" s="4"/>
      <c r="Z1055" s="4"/>
    </row>
    <row r="1056" spans="1:26" ht="64.5" customHeight="1" thickBot="1" x14ac:dyDescent="0.4">
      <c r="A1056" s="5" t="s">
        <v>161</v>
      </c>
      <c r="B1056" s="5" t="s">
        <v>96</v>
      </c>
      <c r="C1056" s="5" t="s">
        <v>27</v>
      </c>
      <c r="D1056" s="2">
        <v>42004</v>
      </c>
      <c r="E1056" s="2">
        <v>-4.17</v>
      </c>
      <c r="F1056" s="2">
        <v>2.5499999999999998</v>
      </c>
      <c r="G1056" s="2">
        <v>-5.15</v>
      </c>
      <c r="H1056" s="2">
        <v>8.2899999999999991</v>
      </c>
      <c r="I1056" s="2">
        <v>3.59</v>
      </c>
      <c r="J1056" s="2">
        <v>6.48</v>
      </c>
      <c r="K1056" s="2">
        <v>1066</v>
      </c>
      <c r="L1056" s="2">
        <v>45.67</v>
      </c>
      <c r="M1056" s="2">
        <v>22.76</v>
      </c>
      <c r="N1056" s="2">
        <v>17.13</v>
      </c>
      <c r="O1056" s="2">
        <v>10.52</v>
      </c>
      <c r="P1056" s="2">
        <v>32.869999999999997</v>
      </c>
      <c r="Q1056" s="2">
        <v>24.74</v>
      </c>
      <c r="R1056" s="2">
        <v>15.19</v>
      </c>
      <c r="S1056" s="4">
        <f>VLOOKUP([1]Initial_Data8!C1056,[1]Ratings_Numbers!$A$1:$B$21,2,FALSE)</f>
        <v>3</v>
      </c>
      <c r="T1056" s="4">
        <f t="shared" si="18"/>
        <v>0</v>
      </c>
      <c r="U1056" s="7">
        <v>371318</v>
      </c>
      <c r="V1056" s="3" t="s">
        <v>146</v>
      </c>
      <c r="W1056" s="4"/>
      <c r="X1056" s="4"/>
      <c r="Y1056" s="4"/>
      <c r="Z1056" s="4"/>
    </row>
    <row r="1057" spans="1:26" ht="64.5" customHeight="1" thickBot="1" x14ac:dyDescent="0.4">
      <c r="A1057" s="5" t="s">
        <v>161</v>
      </c>
      <c r="B1057" s="5" t="s">
        <v>97</v>
      </c>
      <c r="C1057" s="5" t="s">
        <v>27</v>
      </c>
      <c r="D1057" s="2">
        <v>42094</v>
      </c>
      <c r="E1057" s="2">
        <v>-3.85</v>
      </c>
      <c r="F1057" s="2">
        <v>2.57</v>
      </c>
      <c r="G1057" s="2">
        <v>-4.7300000000000004</v>
      </c>
      <c r="H1057" s="2">
        <v>11.88</v>
      </c>
      <c r="I1057" s="2">
        <v>7.94</v>
      </c>
      <c r="J1057" s="2">
        <v>9.74</v>
      </c>
      <c r="K1057" s="2">
        <v>875</v>
      </c>
      <c r="L1057" s="2">
        <v>45.47</v>
      </c>
      <c r="M1057" s="2">
        <v>23.12</v>
      </c>
      <c r="N1057" s="2">
        <v>17.22</v>
      </c>
      <c r="O1057" s="2">
        <v>10.66</v>
      </c>
      <c r="P1057" s="2">
        <v>34.22</v>
      </c>
      <c r="Q1057" s="2">
        <v>25.5</v>
      </c>
      <c r="R1057" s="2">
        <v>15.78</v>
      </c>
      <c r="S1057" s="4">
        <f>VLOOKUP([1]Initial_Data8!C1057,[1]Ratings_Numbers!$A$1:$B$21,2,FALSE)</f>
        <v>3</v>
      </c>
      <c r="T1057" s="4">
        <f t="shared" si="18"/>
        <v>0</v>
      </c>
      <c r="U1057" s="7">
        <v>357348.6</v>
      </c>
      <c r="V1057" s="3" t="s">
        <v>146</v>
      </c>
      <c r="W1057" s="4"/>
      <c r="X1057" s="4"/>
      <c r="Y1057" s="4"/>
      <c r="Z1057" s="4"/>
    </row>
    <row r="1058" spans="1:26" ht="64.5" customHeight="1" thickBot="1" x14ac:dyDescent="0.4">
      <c r="A1058" s="5" t="s">
        <v>161</v>
      </c>
      <c r="B1058" s="5" t="s">
        <v>98</v>
      </c>
      <c r="C1058" s="5" t="s">
        <v>27</v>
      </c>
      <c r="D1058" s="2">
        <v>42185</v>
      </c>
      <c r="E1058" s="2">
        <v>-4.26</v>
      </c>
      <c r="F1058" s="2">
        <v>2.84</v>
      </c>
      <c r="G1058" s="2">
        <v>-5.34</v>
      </c>
      <c r="H1058" s="2">
        <v>9.0500000000000007</v>
      </c>
      <c r="I1058" s="2">
        <v>5.55</v>
      </c>
      <c r="J1058" s="2">
        <v>7.05</v>
      </c>
      <c r="K1058" s="2">
        <v>967</v>
      </c>
      <c r="L1058" s="2">
        <v>45.5</v>
      </c>
      <c r="M1058" s="2">
        <v>22.98</v>
      </c>
      <c r="N1058" s="2">
        <v>17.16</v>
      </c>
      <c r="O1058" s="2">
        <v>10.59</v>
      </c>
      <c r="P1058" s="2">
        <v>33.94</v>
      </c>
      <c r="Q1058" s="2">
        <v>25.34</v>
      </c>
      <c r="R1058" s="2">
        <v>15.64</v>
      </c>
      <c r="S1058" s="4">
        <f>VLOOKUP([1]Initial_Data8!C1058,[1]Ratings_Numbers!$A$1:$B$21,2,FALSE)</f>
        <v>3</v>
      </c>
      <c r="T1058" s="4">
        <f t="shared" si="18"/>
        <v>0</v>
      </c>
      <c r="U1058" s="7">
        <v>336607.5</v>
      </c>
      <c r="V1058" s="3" t="s">
        <v>146</v>
      </c>
      <c r="W1058" s="4"/>
      <c r="X1058" s="4"/>
      <c r="Y1058" s="4"/>
      <c r="Z1058" s="4"/>
    </row>
    <row r="1059" spans="1:26" ht="64.5" customHeight="1" thickBot="1" x14ac:dyDescent="0.4">
      <c r="A1059" s="5" t="s">
        <v>161</v>
      </c>
      <c r="B1059" s="5" t="s">
        <v>99</v>
      </c>
      <c r="C1059" s="5" t="s">
        <v>27</v>
      </c>
      <c r="D1059" s="2">
        <v>42277</v>
      </c>
      <c r="E1059" s="2">
        <v>-3.6</v>
      </c>
      <c r="F1059" s="2">
        <v>2.2799999999999998</v>
      </c>
      <c r="G1059" s="2">
        <v>-4.3499999999999996</v>
      </c>
      <c r="H1059" s="2">
        <v>19.57</v>
      </c>
      <c r="I1059" s="2">
        <v>13.83</v>
      </c>
      <c r="J1059" s="2">
        <v>17.27</v>
      </c>
      <c r="K1059" s="2">
        <v>865</v>
      </c>
      <c r="L1059" s="2">
        <v>45.52</v>
      </c>
      <c r="M1059" s="2">
        <v>23.03</v>
      </c>
      <c r="N1059" s="2">
        <v>17.21</v>
      </c>
      <c r="O1059" s="2">
        <v>10.61</v>
      </c>
      <c r="P1059" s="2">
        <v>33.79</v>
      </c>
      <c r="Q1059" s="2">
        <v>25.25</v>
      </c>
      <c r="R1059" s="2">
        <v>15.57</v>
      </c>
      <c r="S1059" s="4">
        <f>VLOOKUP([1]Initial_Data8!C1059,[1]Ratings_Numbers!$A$1:$B$21,2,FALSE)</f>
        <v>3</v>
      </c>
      <c r="T1059" s="4">
        <f t="shared" si="18"/>
        <v>0</v>
      </c>
      <c r="U1059" s="7">
        <v>320848.59999999998</v>
      </c>
      <c r="V1059" s="3" t="s">
        <v>146</v>
      </c>
      <c r="W1059" s="4"/>
      <c r="X1059" s="4"/>
      <c r="Y1059" s="4"/>
      <c r="Z1059" s="4"/>
    </row>
    <row r="1060" spans="1:26" ht="64.5" customHeight="1" thickBot="1" x14ac:dyDescent="0.4">
      <c r="A1060" s="5" t="s">
        <v>161</v>
      </c>
      <c r="B1060" s="5" t="s">
        <v>100</v>
      </c>
      <c r="C1060" s="5" t="s">
        <v>27</v>
      </c>
      <c r="D1060" s="2">
        <v>42369</v>
      </c>
      <c r="E1060" s="2">
        <v>-3.66</v>
      </c>
      <c r="F1060" s="2">
        <v>2.19</v>
      </c>
      <c r="G1060" s="2">
        <v>-4.4000000000000004</v>
      </c>
      <c r="H1060" s="2">
        <v>12.58</v>
      </c>
      <c r="I1060" s="2">
        <v>7.29</v>
      </c>
      <c r="J1060" s="2">
        <v>10.130000000000001</v>
      </c>
      <c r="K1060" s="2">
        <v>808</v>
      </c>
      <c r="L1060" s="2">
        <v>46.27</v>
      </c>
      <c r="M1060" s="2">
        <v>22.33</v>
      </c>
      <c r="N1060" s="2">
        <v>16.84</v>
      </c>
      <c r="O1060" s="2">
        <v>10.46</v>
      </c>
      <c r="P1060" s="2">
        <v>32.590000000000003</v>
      </c>
      <c r="Q1060" s="2">
        <v>24.58</v>
      </c>
      <c r="R1060" s="2">
        <v>15.26</v>
      </c>
      <c r="S1060" s="4">
        <f>VLOOKUP([1]Initial_Data8!C1060,[1]Ratings_Numbers!$A$1:$B$21,2,FALSE)</f>
        <v>3</v>
      </c>
      <c r="T1060" s="4">
        <f t="shared" si="18"/>
        <v>0</v>
      </c>
      <c r="U1060" s="7">
        <v>324985.40000000002</v>
      </c>
      <c r="V1060" s="3" t="s">
        <v>146</v>
      </c>
      <c r="W1060" s="4"/>
      <c r="X1060" s="4"/>
      <c r="Y1060" s="4"/>
      <c r="Z1060" s="4"/>
    </row>
    <row r="1061" spans="1:26" ht="64.5" customHeight="1" thickBot="1" x14ac:dyDescent="0.4">
      <c r="A1061" s="5" t="s">
        <v>161</v>
      </c>
      <c r="B1061" s="5" t="s">
        <v>101</v>
      </c>
      <c r="C1061" s="5" t="s">
        <v>27</v>
      </c>
      <c r="D1061" s="2">
        <v>42460</v>
      </c>
      <c r="E1061" s="2">
        <v>-2.85</v>
      </c>
      <c r="F1061" s="2">
        <v>2.7</v>
      </c>
      <c r="G1061" s="2">
        <v>-3.46</v>
      </c>
      <c r="H1061" s="2">
        <v>8.32</v>
      </c>
      <c r="I1061" s="2">
        <v>5.89</v>
      </c>
      <c r="J1061" s="2">
        <v>6.5</v>
      </c>
      <c r="K1061" s="2">
        <v>1173</v>
      </c>
      <c r="L1061" s="2">
        <v>44.12</v>
      </c>
      <c r="M1061" s="2">
        <v>22.19</v>
      </c>
      <c r="N1061" s="2">
        <v>15.99</v>
      </c>
      <c r="O1061" s="2">
        <v>9.91</v>
      </c>
      <c r="P1061" s="2">
        <v>38.78</v>
      </c>
      <c r="Q1061" s="2">
        <v>27.94</v>
      </c>
      <c r="R1061" s="2">
        <v>17.32</v>
      </c>
      <c r="S1061" s="4">
        <f>VLOOKUP([1]Initial_Data8!C1061,[1]Ratings_Numbers!$A$1:$B$21,2,FALSE)</f>
        <v>3</v>
      </c>
      <c r="T1061" s="4">
        <f t="shared" si="18"/>
        <v>0</v>
      </c>
      <c r="U1061" s="7">
        <v>350839</v>
      </c>
      <c r="V1061" s="3" t="s">
        <v>146</v>
      </c>
      <c r="W1061" s="4"/>
      <c r="X1061" s="4"/>
      <c r="Y1061" s="4"/>
      <c r="Z1061" s="4"/>
    </row>
    <row r="1062" spans="1:26" ht="64.5" customHeight="1" thickBot="1" x14ac:dyDescent="0.4">
      <c r="A1062" s="5" t="s">
        <v>161</v>
      </c>
      <c r="B1062" s="5" t="s">
        <v>102</v>
      </c>
      <c r="C1062" s="5" t="s">
        <v>27</v>
      </c>
      <c r="D1062" s="2">
        <v>42551</v>
      </c>
      <c r="E1062" s="2">
        <v>-2.85</v>
      </c>
      <c r="F1062" s="2">
        <v>2.61</v>
      </c>
      <c r="G1062" s="2">
        <v>-3.46</v>
      </c>
      <c r="H1062" s="2">
        <v>14.21</v>
      </c>
      <c r="I1062" s="2">
        <v>9.67</v>
      </c>
      <c r="J1062" s="2">
        <v>11.14</v>
      </c>
      <c r="K1062" s="2">
        <v>727</v>
      </c>
      <c r="L1062" s="2">
        <v>44.37</v>
      </c>
      <c r="M1062" s="2">
        <v>22.01</v>
      </c>
      <c r="N1062" s="2">
        <v>15.94</v>
      </c>
      <c r="O1062" s="2">
        <v>9.8800000000000008</v>
      </c>
      <c r="P1062" s="2">
        <v>38.090000000000003</v>
      </c>
      <c r="Q1062" s="2">
        <v>27.58</v>
      </c>
      <c r="R1062" s="2">
        <v>17.11</v>
      </c>
      <c r="S1062" s="4">
        <f>VLOOKUP([1]Initial_Data8!C1062,[1]Ratings_Numbers!$A$1:$B$21,2,FALSE)</f>
        <v>3</v>
      </c>
      <c r="T1062" s="4">
        <f t="shared" si="18"/>
        <v>0</v>
      </c>
      <c r="U1062" s="7">
        <v>356666.3</v>
      </c>
      <c r="V1062" s="3" t="s">
        <v>146</v>
      </c>
      <c r="W1062" s="4"/>
      <c r="X1062" s="4"/>
      <c r="Y1062" s="4"/>
      <c r="Z1062" s="4"/>
    </row>
    <row r="1063" spans="1:26" ht="64.5" customHeight="1" thickBot="1" x14ac:dyDescent="0.4">
      <c r="A1063" s="5" t="s">
        <v>161</v>
      </c>
      <c r="B1063" s="5" t="s">
        <v>130</v>
      </c>
      <c r="C1063" s="5" t="s">
        <v>27</v>
      </c>
      <c r="D1063" s="2">
        <v>42643</v>
      </c>
      <c r="E1063" s="2">
        <v>-3.22</v>
      </c>
      <c r="F1063" s="2">
        <v>2.87</v>
      </c>
      <c r="G1063" s="2">
        <v>-4</v>
      </c>
      <c r="H1063" s="2">
        <v>13.24</v>
      </c>
      <c r="I1063" s="2">
        <v>10.09</v>
      </c>
      <c r="J1063" s="2">
        <v>11.09</v>
      </c>
      <c r="K1063" s="2">
        <v>1043</v>
      </c>
      <c r="L1063" s="2">
        <v>44.58</v>
      </c>
      <c r="M1063" s="2">
        <v>21.57</v>
      </c>
      <c r="N1063" s="2">
        <v>15.71</v>
      </c>
      <c r="O1063" s="2">
        <v>9.74</v>
      </c>
      <c r="P1063" s="2">
        <v>37.340000000000003</v>
      </c>
      <c r="Q1063" s="2">
        <v>27.19</v>
      </c>
      <c r="R1063" s="2">
        <v>16.850000000000001</v>
      </c>
      <c r="S1063" s="4">
        <f>VLOOKUP([1]Initial_Data8!C1063,[1]Ratings_Numbers!$A$1:$B$21,2,FALSE)</f>
        <v>3</v>
      </c>
      <c r="T1063" s="4">
        <f t="shared" si="18"/>
        <v>0</v>
      </c>
      <c r="U1063" s="7">
        <v>355472.4</v>
      </c>
      <c r="V1063" s="3" t="s">
        <v>146</v>
      </c>
      <c r="W1063" s="4"/>
      <c r="X1063" s="4"/>
      <c r="Y1063" s="4"/>
      <c r="Z1063" s="4"/>
    </row>
    <row r="1064" spans="1:26" ht="14.25" customHeight="1" thickBot="1" x14ac:dyDescent="0.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4"/>
      <c r="T1064" s="4"/>
      <c r="U1064" s="4"/>
      <c r="V1064" s="4"/>
      <c r="W1064" s="4"/>
      <c r="X1064" s="4"/>
      <c r="Y1064" s="4"/>
      <c r="Z1064" s="4"/>
    </row>
    <row r="1065" spans="1:26" ht="28.5" customHeight="1" thickBot="1" x14ac:dyDescent="0.4">
      <c r="A1065" s="5" t="s">
        <v>162</v>
      </c>
      <c r="B1065" s="5" t="s">
        <v>88</v>
      </c>
      <c r="C1065" s="5" t="s">
        <v>31</v>
      </c>
      <c r="D1065" s="2">
        <v>40908</v>
      </c>
      <c r="E1065" s="2">
        <v>-0.34</v>
      </c>
      <c r="F1065" s="2">
        <v>0.42</v>
      </c>
      <c r="G1065" s="2">
        <v>-0.46</v>
      </c>
      <c r="H1065" s="2">
        <v>176.8</v>
      </c>
      <c r="I1065" s="2">
        <v>38.44</v>
      </c>
      <c r="J1065" s="2">
        <v>131.4</v>
      </c>
      <c r="K1065" s="2">
        <v>35</v>
      </c>
      <c r="L1065" s="2">
        <v>64.56</v>
      </c>
      <c r="M1065" s="2">
        <v>15.43</v>
      </c>
      <c r="N1065" s="2">
        <v>13.31</v>
      </c>
      <c r="O1065" s="2">
        <v>9.9600000000000009</v>
      </c>
      <c r="P1065" s="2">
        <v>15.97</v>
      </c>
      <c r="Q1065" s="2">
        <v>13.77</v>
      </c>
      <c r="R1065" s="2">
        <v>10.31</v>
      </c>
      <c r="S1065" s="4">
        <f>VLOOKUP([1]Initial_Data8!C1065,[1]Ratings_Numbers!$A$1:$B$21,2,FALSE)</f>
        <v>5</v>
      </c>
      <c r="T1065" s="6">
        <v>0</v>
      </c>
      <c r="U1065" s="7">
        <v>445.6635</v>
      </c>
      <c r="V1065" s="3" t="s">
        <v>29</v>
      </c>
      <c r="W1065" s="4"/>
      <c r="X1065" s="4"/>
      <c r="Y1065" s="4"/>
      <c r="Z1065" s="4"/>
    </row>
    <row r="1066" spans="1:26" ht="28.5" customHeight="1" thickBot="1" x14ac:dyDescent="0.4">
      <c r="A1066" s="5" t="s">
        <v>162</v>
      </c>
      <c r="B1066" s="5" t="s">
        <v>89</v>
      </c>
      <c r="C1066" s="5" t="s">
        <v>31</v>
      </c>
      <c r="D1066" s="2">
        <v>40999</v>
      </c>
      <c r="E1066" s="2">
        <v>-0.3</v>
      </c>
      <c r="F1066" s="2">
        <v>0.43</v>
      </c>
      <c r="G1066" s="2">
        <v>-0.42</v>
      </c>
      <c r="H1066" s="2">
        <v>180.48</v>
      </c>
      <c r="I1066" s="2">
        <v>32.36</v>
      </c>
      <c r="J1066" s="2">
        <v>122.9</v>
      </c>
      <c r="K1066" s="2">
        <v>31</v>
      </c>
      <c r="L1066" s="2">
        <v>65.11</v>
      </c>
      <c r="M1066" s="2">
        <v>15.16</v>
      </c>
      <c r="N1066" s="2">
        <v>13.08</v>
      </c>
      <c r="O1066" s="2">
        <v>9.8699999999999992</v>
      </c>
      <c r="P1066" s="2">
        <v>15.93</v>
      </c>
      <c r="Q1066" s="2">
        <v>13.74</v>
      </c>
      <c r="R1066" s="2">
        <v>10.37</v>
      </c>
      <c r="S1066" s="4">
        <f>VLOOKUP([1]Initial_Data8!C1066,[1]Ratings_Numbers!$A$1:$B$21,2,FALSE)</f>
        <v>5</v>
      </c>
      <c r="T1066" s="4">
        <f t="shared" ref="T1066:T1084" si="19">S1066-S1065</f>
        <v>0</v>
      </c>
      <c r="U1066" s="7">
        <v>402.37670000000003</v>
      </c>
      <c r="V1066" s="3" t="s">
        <v>29</v>
      </c>
      <c r="W1066" s="4"/>
      <c r="X1066" s="4"/>
      <c r="Y1066" s="4"/>
      <c r="Z1066" s="4"/>
    </row>
    <row r="1067" spans="1:26" ht="28.5" customHeight="1" thickBot="1" x14ac:dyDescent="0.4">
      <c r="A1067" s="5" t="s">
        <v>162</v>
      </c>
      <c r="B1067" s="5" t="s">
        <v>90</v>
      </c>
      <c r="C1067" s="5" t="s">
        <v>31</v>
      </c>
      <c r="D1067" s="2">
        <v>41090</v>
      </c>
      <c r="E1067" s="2">
        <v>-0.3</v>
      </c>
      <c r="F1067" s="2">
        <v>0.42</v>
      </c>
      <c r="G1067" s="2">
        <v>-0.41</v>
      </c>
      <c r="H1067" s="2">
        <v>270.05</v>
      </c>
      <c r="I1067" s="2">
        <v>37.61</v>
      </c>
      <c r="J1067" s="2">
        <v>182.48</v>
      </c>
      <c r="K1067" s="2">
        <v>21</v>
      </c>
      <c r="L1067" s="2">
        <v>67.42</v>
      </c>
      <c r="M1067" s="2">
        <v>14.54</v>
      </c>
      <c r="N1067" s="2">
        <v>12.67</v>
      </c>
      <c r="O1067" s="2">
        <v>9.8000000000000007</v>
      </c>
      <c r="P1067" s="2">
        <v>14.73</v>
      </c>
      <c r="Q1067" s="2">
        <v>12.84</v>
      </c>
      <c r="R1067" s="2">
        <v>9.93</v>
      </c>
      <c r="S1067" s="4">
        <f>VLOOKUP([1]Initial_Data8!C1067,[1]Ratings_Numbers!$A$1:$B$21,2,FALSE)</f>
        <v>5</v>
      </c>
      <c r="T1067" s="4">
        <f t="shared" si="19"/>
        <v>0</v>
      </c>
      <c r="U1067" s="7">
        <v>367.75139999999999</v>
      </c>
      <c r="V1067" s="3" t="s">
        <v>29</v>
      </c>
      <c r="W1067" s="4"/>
      <c r="X1067" s="4"/>
      <c r="Y1067" s="4"/>
      <c r="Z1067" s="4"/>
    </row>
    <row r="1068" spans="1:26" ht="28.5" customHeight="1" thickBot="1" x14ac:dyDescent="0.4">
      <c r="A1068" s="5" t="s">
        <v>162</v>
      </c>
      <c r="B1068" s="5" t="s">
        <v>91</v>
      </c>
      <c r="C1068" s="5" t="s">
        <v>31</v>
      </c>
      <c r="D1068" s="2">
        <v>41181</v>
      </c>
      <c r="E1068" s="2">
        <v>-0.31</v>
      </c>
      <c r="F1068" s="2">
        <v>0.44</v>
      </c>
      <c r="G1068" s="2">
        <v>-0.45</v>
      </c>
      <c r="H1068" s="2">
        <v>409.57</v>
      </c>
      <c r="I1068" s="2">
        <v>37.46</v>
      </c>
      <c r="J1068" s="2">
        <v>274.36</v>
      </c>
      <c r="K1068" s="2">
        <v>14</v>
      </c>
      <c r="L1068" s="2">
        <v>66.19</v>
      </c>
      <c r="M1068" s="2">
        <v>14.41</v>
      </c>
      <c r="N1068" s="2">
        <v>12.58</v>
      </c>
      <c r="O1068" s="2">
        <v>9.5399999999999991</v>
      </c>
      <c r="P1068" s="2">
        <v>14.52</v>
      </c>
      <c r="Q1068" s="2">
        <v>12.68</v>
      </c>
      <c r="R1068" s="2">
        <v>9.61</v>
      </c>
      <c r="S1068" s="4">
        <f>VLOOKUP([1]Initial_Data8!C1068,[1]Ratings_Numbers!$A$1:$B$21,2,FALSE)</f>
        <v>5</v>
      </c>
      <c r="T1068" s="4">
        <f t="shared" si="19"/>
        <v>0</v>
      </c>
      <c r="U1068" s="7">
        <v>361.85320000000002</v>
      </c>
      <c r="V1068" s="3" t="s">
        <v>29</v>
      </c>
      <c r="W1068" s="4"/>
      <c r="X1068" s="4"/>
      <c r="Y1068" s="4"/>
      <c r="Z1068" s="4"/>
    </row>
    <row r="1069" spans="1:26" ht="28.5" customHeight="1" thickBot="1" x14ac:dyDescent="0.4">
      <c r="A1069" s="5" t="s">
        <v>162</v>
      </c>
      <c r="B1069" s="5" t="s">
        <v>113</v>
      </c>
      <c r="C1069" s="5" t="s">
        <v>31</v>
      </c>
      <c r="D1069" s="2">
        <v>41272</v>
      </c>
      <c r="E1069" s="2">
        <v>-0.41</v>
      </c>
      <c r="F1069" s="2">
        <v>0.92</v>
      </c>
      <c r="G1069" s="2">
        <v>-0.62</v>
      </c>
      <c r="H1069" s="2">
        <v>215</v>
      </c>
      <c r="I1069" s="2">
        <v>28.56</v>
      </c>
      <c r="J1069" s="2">
        <v>131.46</v>
      </c>
      <c r="K1069" s="2">
        <v>24</v>
      </c>
      <c r="L1069" s="2">
        <v>60.7</v>
      </c>
      <c r="M1069" s="2">
        <v>25.65</v>
      </c>
      <c r="N1069" s="2">
        <v>20.32</v>
      </c>
      <c r="O1069" s="2">
        <v>15.57</v>
      </c>
      <c r="P1069" s="2">
        <v>26.26</v>
      </c>
      <c r="Q1069" s="2">
        <v>20.8</v>
      </c>
      <c r="R1069" s="2">
        <v>15.94</v>
      </c>
      <c r="S1069" s="4">
        <f>VLOOKUP([1]Initial_Data8!C1069,[1]Ratings_Numbers!$A$1:$B$21,2,FALSE)</f>
        <v>5</v>
      </c>
      <c r="T1069" s="4">
        <f t="shared" si="19"/>
        <v>0</v>
      </c>
      <c r="U1069" s="7">
        <v>331.97770000000003</v>
      </c>
      <c r="V1069" s="3" t="s">
        <v>29</v>
      </c>
      <c r="W1069" s="4"/>
      <c r="X1069" s="4"/>
      <c r="Y1069" s="4"/>
      <c r="Z1069" s="4"/>
    </row>
    <row r="1070" spans="1:26" ht="28.5" customHeight="1" thickBot="1" x14ac:dyDescent="0.4">
      <c r="A1070" s="5" t="s">
        <v>162</v>
      </c>
      <c r="B1070" s="5" t="s">
        <v>114</v>
      </c>
      <c r="C1070" s="5" t="s">
        <v>31</v>
      </c>
      <c r="D1070" s="2">
        <v>41363</v>
      </c>
      <c r="E1070" s="2">
        <v>-0.4</v>
      </c>
      <c r="F1070" s="2">
        <v>0.99</v>
      </c>
      <c r="G1070" s="2">
        <v>-0.64</v>
      </c>
      <c r="H1070" s="2">
        <v>62.78</v>
      </c>
      <c r="I1070" s="2">
        <v>18.97</v>
      </c>
      <c r="J1070" s="2">
        <v>34.51</v>
      </c>
      <c r="K1070" s="2">
        <v>73</v>
      </c>
      <c r="L1070" s="2">
        <v>61.62</v>
      </c>
      <c r="M1070" s="2">
        <v>25.67</v>
      </c>
      <c r="N1070" s="2">
        <v>20.399999999999999</v>
      </c>
      <c r="O1070" s="2">
        <v>15.82</v>
      </c>
      <c r="P1070" s="2">
        <v>25.84</v>
      </c>
      <c r="Q1070" s="2">
        <v>20.54</v>
      </c>
      <c r="R1070" s="2">
        <v>15.93</v>
      </c>
      <c r="S1070" s="4">
        <f>VLOOKUP([1]Initial_Data8!C1070,[1]Ratings_Numbers!$A$1:$B$21,2,FALSE)</f>
        <v>5</v>
      </c>
      <c r="T1070" s="4">
        <f t="shared" si="19"/>
        <v>0</v>
      </c>
      <c r="U1070" s="7">
        <v>333.72829999999999</v>
      </c>
      <c r="V1070" s="3" t="s">
        <v>29</v>
      </c>
      <c r="W1070" s="4"/>
      <c r="X1070" s="4"/>
      <c r="Y1070" s="4"/>
      <c r="Z1070" s="4"/>
    </row>
    <row r="1071" spans="1:26" ht="28.5" customHeight="1" thickBot="1" x14ac:dyDescent="0.4">
      <c r="A1071" s="5" t="s">
        <v>162</v>
      </c>
      <c r="B1071" s="5" t="s">
        <v>115</v>
      </c>
      <c r="C1071" s="5" t="s">
        <v>31</v>
      </c>
      <c r="D1071" s="2">
        <v>41454</v>
      </c>
      <c r="E1071" s="2">
        <v>-0.46</v>
      </c>
      <c r="F1071" s="2">
        <v>1.1000000000000001</v>
      </c>
      <c r="G1071" s="2">
        <v>-0.76</v>
      </c>
      <c r="H1071" s="2">
        <v>78.5</v>
      </c>
      <c r="I1071" s="2">
        <v>15.65</v>
      </c>
      <c r="J1071" s="2">
        <v>45.32</v>
      </c>
      <c r="K1071" s="2">
        <v>60</v>
      </c>
      <c r="L1071" s="2">
        <v>62.85</v>
      </c>
      <c r="M1071" s="2">
        <v>24.42</v>
      </c>
      <c r="N1071" s="2">
        <v>19.55</v>
      </c>
      <c r="O1071" s="2">
        <v>15.35</v>
      </c>
      <c r="P1071" s="2">
        <v>24.91</v>
      </c>
      <c r="Q1071" s="2">
        <v>19.940000000000001</v>
      </c>
      <c r="R1071" s="2">
        <v>15.66</v>
      </c>
      <c r="S1071" s="4">
        <f>VLOOKUP([1]Initial_Data8!C1071,[1]Ratings_Numbers!$A$1:$B$21,2,FALSE)</f>
        <v>5</v>
      </c>
      <c r="T1071" s="4">
        <f t="shared" si="19"/>
        <v>0</v>
      </c>
      <c r="U1071" s="7">
        <v>335.0598</v>
      </c>
      <c r="V1071" s="3" t="s">
        <v>29</v>
      </c>
      <c r="W1071" s="4"/>
      <c r="X1071" s="4"/>
      <c r="Y1071" s="4"/>
      <c r="Z1071" s="4"/>
    </row>
    <row r="1072" spans="1:26" ht="28.5" customHeight="1" thickBot="1" x14ac:dyDescent="0.4">
      <c r="A1072" s="5" t="s">
        <v>162</v>
      </c>
      <c r="B1072" s="5" t="s">
        <v>116</v>
      </c>
      <c r="C1072" s="5" t="s">
        <v>31</v>
      </c>
      <c r="D1072" s="2">
        <v>41545</v>
      </c>
      <c r="E1072" s="2">
        <v>-0.61</v>
      </c>
      <c r="F1072" s="2">
        <v>1.1399999999999999</v>
      </c>
      <c r="G1072" s="2">
        <v>-1.02</v>
      </c>
      <c r="H1072" s="2">
        <v>98.66</v>
      </c>
      <c r="I1072" s="2">
        <v>23.95</v>
      </c>
      <c r="J1072" s="2">
        <v>62.57</v>
      </c>
      <c r="K1072" s="2">
        <v>56</v>
      </c>
      <c r="L1072" s="2">
        <v>61.24</v>
      </c>
      <c r="M1072" s="2">
        <v>23.73</v>
      </c>
      <c r="N1072" s="2">
        <v>19.079999999999998</v>
      </c>
      <c r="O1072" s="2">
        <v>14.53</v>
      </c>
      <c r="P1072" s="2">
        <v>24.36</v>
      </c>
      <c r="Q1072" s="2">
        <v>19.59</v>
      </c>
      <c r="R1072" s="2">
        <v>14.92</v>
      </c>
      <c r="S1072" s="4">
        <f>VLOOKUP([1]Initial_Data8!C1072,[1]Ratings_Numbers!$A$1:$B$21,2,FALSE)</f>
        <v>5</v>
      </c>
      <c r="T1072" s="4">
        <f t="shared" si="19"/>
        <v>0</v>
      </c>
      <c r="U1072" s="7">
        <v>392.82729999999998</v>
      </c>
      <c r="V1072" s="3" t="s">
        <v>29</v>
      </c>
      <c r="W1072" s="4"/>
      <c r="X1072" s="4"/>
      <c r="Y1072" s="4"/>
      <c r="Z1072" s="4"/>
    </row>
    <row r="1073" spans="1:26" ht="28.5" customHeight="1" thickBot="1" x14ac:dyDescent="0.4">
      <c r="A1073" s="5" t="s">
        <v>162</v>
      </c>
      <c r="B1073" s="5" t="s">
        <v>92</v>
      </c>
      <c r="C1073" s="5" t="s">
        <v>31</v>
      </c>
      <c r="D1073" s="2">
        <v>41636</v>
      </c>
      <c r="E1073" s="2">
        <v>-0.63</v>
      </c>
      <c r="F1073" s="2">
        <v>1.0900000000000001</v>
      </c>
      <c r="G1073" s="2">
        <v>-1.05</v>
      </c>
      <c r="H1073" s="2">
        <v>100.09</v>
      </c>
      <c r="I1073" s="2">
        <v>20.46</v>
      </c>
      <c r="J1073" s="2">
        <v>64.53</v>
      </c>
      <c r="K1073" s="2">
        <v>55</v>
      </c>
      <c r="L1073" s="2">
        <v>63.08</v>
      </c>
      <c r="M1073" s="2">
        <v>22.6</v>
      </c>
      <c r="N1073" s="2">
        <v>18.36</v>
      </c>
      <c r="O1073" s="2">
        <v>14.25</v>
      </c>
      <c r="P1073" s="2">
        <v>23.08</v>
      </c>
      <c r="Q1073" s="2">
        <v>18.75</v>
      </c>
      <c r="R1073" s="2">
        <v>14.56</v>
      </c>
      <c r="S1073" s="4">
        <f>VLOOKUP([1]Initial_Data8!C1073,[1]Ratings_Numbers!$A$1:$B$21,2,FALSE)</f>
        <v>5</v>
      </c>
      <c r="T1073" s="4">
        <f t="shared" si="19"/>
        <v>0</v>
      </c>
      <c r="U1073" s="7">
        <v>354.7176</v>
      </c>
      <c r="V1073" s="3" t="s">
        <v>29</v>
      </c>
      <c r="W1073" s="4"/>
      <c r="X1073" s="4"/>
      <c r="Y1073" s="4"/>
      <c r="Z1073" s="4"/>
    </row>
    <row r="1074" spans="1:26" ht="28.5" customHeight="1" thickBot="1" x14ac:dyDescent="0.4">
      <c r="A1074" s="5" t="s">
        <v>162</v>
      </c>
      <c r="B1074" s="5" t="s">
        <v>93</v>
      </c>
      <c r="C1074" s="5" t="s">
        <v>31</v>
      </c>
      <c r="D1074" s="2">
        <v>41727</v>
      </c>
      <c r="E1074" s="2">
        <v>-0.59</v>
      </c>
      <c r="F1074" s="2">
        <v>1.08</v>
      </c>
      <c r="G1074" s="2">
        <v>-0.97</v>
      </c>
      <c r="H1074" s="2">
        <v>122.08</v>
      </c>
      <c r="I1074" s="2">
        <v>16.04</v>
      </c>
      <c r="J1074" s="2">
        <v>67.84</v>
      </c>
      <c r="K1074" s="2">
        <v>37</v>
      </c>
      <c r="L1074" s="2">
        <v>63.13</v>
      </c>
      <c r="M1074" s="2">
        <v>22.7</v>
      </c>
      <c r="N1074" s="2">
        <v>18.489999999999998</v>
      </c>
      <c r="O1074" s="2">
        <v>14.33</v>
      </c>
      <c r="P1074" s="2">
        <v>22.76</v>
      </c>
      <c r="Q1074" s="2">
        <v>18.54</v>
      </c>
      <c r="R1074" s="2">
        <v>14.37</v>
      </c>
      <c r="S1074" s="4">
        <f>VLOOKUP([1]Initial_Data8!C1074,[1]Ratings_Numbers!$A$1:$B$21,2,FALSE)</f>
        <v>5</v>
      </c>
      <c r="T1074" s="4">
        <f t="shared" si="19"/>
        <v>0</v>
      </c>
      <c r="U1074" s="7">
        <v>357.08100000000002</v>
      </c>
      <c r="V1074" s="3" t="s">
        <v>29</v>
      </c>
      <c r="W1074" s="4"/>
      <c r="X1074" s="4"/>
      <c r="Y1074" s="4"/>
      <c r="Z1074" s="4"/>
    </row>
    <row r="1075" spans="1:26" ht="28.5" customHeight="1" thickBot="1" x14ac:dyDescent="0.4">
      <c r="A1075" s="5" t="s">
        <v>162</v>
      </c>
      <c r="B1075" s="5" t="s">
        <v>94</v>
      </c>
      <c r="C1075" s="5" t="s">
        <v>31</v>
      </c>
      <c r="D1075" s="2">
        <v>41818</v>
      </c>
      <c r="E1075" s="2">
        <v>-0.47</v>
      </c>
      <c r="F1075" s="2">
        <v>0.98</v>
      </c>
      <c r="G1075" s="2">
        <v>-0.76</v>
      </c>
      <c r="H1075" s="2">
        <v>122.73</v>
      </c>
      <c r="I1075" s="2">
        <v>28.45</v>
      </c>
      <c r="J1075" s="2">
        <v>78.45</v>
      </c>
      <c r="K1075" s="2">
        <v>49</v>
      </c>
      <c r="L1075" s="2">
        <v>64.540000000000006</v>
      </c>
      <c r="M1075" s="2">
        <v>22.25</v>
      </c>
      <c r="N1075" s="2">
        <v>18.190000000000001</v>
      </c>
      <c r="O1075" s="2">
        <v>14.36</v>
      </c>
      <c r="P1075" s="2">
        <v>22.27</v>
      </c>
      <c r="Q1075" s="2">
        <v>18.21</v>
      </c>
      <c r="R1075" s="2">
        <v>14.37</v>
      </c>
      <c r="S1075" s="4">
        <f>VLOOKUP([1]Initial_Data8!C1075,[1]Ratings_Numbers!$A$1:$B$21,2,FALSE)</f>
        <v>5</v>
      </c>
      <c r="T1075" s="4">
        <f t="shared" si="19"/>
        <v>0</v>
      </c>
      <c r="U1075" s="7">
        <v>376.02480000000003</v>
      </c>
      <c r="V1075" s="3" t="s">
        <v>29</v>
      </c>
      <c r="W1075" s="4"/>
      <c r="X1075" s="4"/>
      <c r="Y1075" s="4"/>
      <c r="Z1075" s="4"/>
    </row>
    <row r="1076" spans="1:26" ht="28.5" customHeight="1" thickBot="1" x14ac:dyDescent="0.4">
      <c r="A1076" s="5" t="s">
        <v>162</v>
      </c>
      <c r="B1076" s="5" t="s">
        <v>95</v>
      </c>
      <c r="C1076" s="5" t="s">
        <v>31</v>
      </c>
      <c r="D1076" s="2">
        <v>41909</v>
      </c>
      <c r="E1076" s="2">
        <v>-0.39</v>
      </c>
      <c r="F1076" s="2">
        <v>0.92</v>
      </c>
      <c r="G1076" s="2">
        <v>-0.61</v>
      </c>
      <c r="H1076" s="2">
        <v>127.13</v>
      </c>
      <c r="I1076" s="2">
        <v>37.01</v>
      </c>
      <c r="J1076" s="2">
        <v>85.66</v>
      </c>
      <c r="K1076" s="2">
        <v>53</v>
      </c>
      <c r="L1076" s="2">
        <v>62.89</v>
      </c>
      <c r="M1076" s="2">
        <v>21.24</v>
      </c>
      <c r="N1076" s="2">
        <v>17.23</v>
      </c>
      <c r="O1076" s="2">
        <v>13.36</v>
      </c>
      <c r="P1076" s="2">
        <v>23.28</v>
      </c>
      <c r="Q1076" s="2">
        <v>18.88</v>
      </c>
      <c r="R1076" s="2">
        <v>14.64</v>
      </c>
      <c r="S1076" s="4">
        <f>VLOOKUP([1]Initial_Data8!C1076,[1]Ratings_Numbers!$A$1:$B$21,2,FALSE)</f>
        <v>5</v>
      </c>
      <c r="T1076" s="4">
        <f t="shared" si="19"/>
        <v>0</v>
      </c>
      <c r="U1076" s="7">
        <v>327.065</v>
      </c>
      <c r="V1076" s="3" t="s">
        <v>29</v>
      </c>
      <c r="W1076" s="4"/>
      <c r="X1076" s="4"/>
      <c r="Y1076" s="4"/>
      <c r="Z1076" s="4"/>
    </row>
    <row r="1077" spans="1:26" ht="28.5" customHeight="1" thickBot="1" x14ac:dyDescent="0.4">
      <c r="A1077" s="5" t="s">
        <v>162</v>
      </c>
      <c r="B1077" s="5" t="s">
        <v>96</v>
      </c>
      <c r="C1077" s="5" t="s">
        <v>31</v>
      </c>
      <c r="D1077" s="2">
        <v>42000</v>
      </c>
      <c r="E1077" s="2">
        <v>-0.31</v>
      </c>
      <c r="F1077" s="2">
        <v>0.89</v>
      </c>
      <c r="G1077" s="2">
        <v>-0.49</v>
      </c>
      <c r="H1077" s="2">
        <v>125.04</v>
      </c>
      <c r="I1077" s="2">
        <v>35.590000000000003</v>
      </c>
      <c r="J1077" s="2">
        <v>84.02</v>
      </c>
      <c r="K1077" s="2">
        <v>53</v>
      </c>
      <c r="L1077" s="2">
        <v>61.78</v>
      </c>
      <c r="M1077" s="2">
        <v>21.24</v>
      </c>
      <c r="N1077" s="2">
        <v>17.12</v>
      </c>
      <c r="O1077" s="2">
        <v>13.12</v>
      </c>
      <c r="P1077" s="2">
        <v>24.05</v>
      </c>
      <c r="Q1077" s="2">
        <v>19.39</v>
      </c>
      <c r="R1077" s="2">
        <v>14.86</v>
      </c>
      <c r="S1077" s="4">
        <f>VLOOKUP([1]Initial_Data8!C1077,[1]Ratings_Numbers!$A$1:$B$21,2,FALSE)</f>
        <v>5</v>
      </c>
      <c r="T1077" s="4">
        <f t="shared" si="19"/>
        <v>0</v>
      </c>
      <c r="U1077" s="7">
        <v>390.90710000000001</v>
      </c>
      <c r="V1077" s="3" t="s">
        <v>29</v>
      </c>
      <c r="W1077" s="4"/>
      <c r="X1077" s="4"/>
      <c r="Y1077" s="4"/>
      <c r="Z1077" s="4"/>
    </row>
    <row r="1078" spans="1:26" ht="28.5" customHeight="1" thickBot="1" x14ac:dyDescent="0.4">
      <c r="A1078" s="5" t="s">
        <v>162</v>
      </c>
      <c r="B1078" s="5" t="s">
        <v>97</v>
      </c>
      <c r="C1078" s="5" t="s">
        <v>31</v>
      </c>
      <c r="D1078" s="2">
        <v>42091</v>
      </c>
      <c r="E1078" s="2">
        <v>-0.31</v>
      </c>
      <c r="F1078" s="2">
        <v>0.86</v>
      </c>
      <c r="G1078" s="2">
        <v>-0.48</v>
      </c>
      <c r="H1078" s="2">
        <v>112.24</v>
      </c>
      <c r="I1078" s="2">
        <v>21.86</v>
      </c>
      <c r="J1078" s="2">
        <v>62.26</v>
      </c>
      <c r="K1078" s="2">
        <v>42</v>
      </c>
      <c r="L1078" s="2">
        <v>62.34</v>
      </c>
      <c r="M1078" s="2">
        <v>21.69</v>
      </c>
      <c r="N1078" s="2">
        <v>17.54</v>
      </c>
      <c r="O1078" s="2">
        <v>13.52</v>
      </c>
      <c r="P1078" s="2">
        <v>23.7</v>
      </c>
      <c r="Q1078" s="2">
        <v>19.16</v>
      </c>
      <c r="R1078" s="2">
        <v>14.77</v>
      </c>
      <c r="S1078" s="4">
        <f>VLOOKUP([1]Initial_Data8!C1078,[1]Ratings_Numbers!$A$1:$B$21,2,FALSE)</f>
        <v>5</v>
      </c>
      <c r="T1078" s="4">
        <f t="shared" si="19"/>
        <v>0</v>
      </c>
      <c r="U1078" s="7">
        <v>563.84400000000005</v>
      </c>
      <c r="V1078" s="3" t="s">
        <v>29</v>
      </c>
      <c r="W1078" s="4"/>
      <c r="X1078" s="4"/>
      <c r="Y1078" s="4"/>
      <c r="Z1078" s="4"/>
    </row>
    <row r="1079" spans="1:26" ht="28.5" customHeight="1" thickBot="1" x14ac:dyDescent="0.4">
      <c r="A1079" s="5" t="s">
        <v>162</v>
      </c>
      <c r="B1079" s="5" t="s">
        <v>98</v>
      </c>
      <c r="C1079" s="5" t="s">
        <v>31</v>
      </c>
      <c r="D1079" s="2">
        <v>42182</v>
      </c>
      <c r="E1079" s="2">
        <v>-0.34</v>
      </c>
      <c r="F1079" s="2">
        <v>0.91</v>
      </c>
      <c r="G1079" s="2">
        <v>-0.54</v>
      </c>
      <c r="H1079" s="2">
        <v>95.98</v>
      </c>
      <c r="I1079" s="2">
        <v>27.21</v>
      </c>
      <c r="J1079" s="2">
        <v>54.64</v>
      </c>
      <c r="K1079" s="2">
        <v>53</v>
      </c>
      <c r="L1079" s="2">
        <v>64.760000000000005</v>
      </c>
      <c r="M1079" s="2">
        <v>20.68</v>
      </c>
      <c r="N1079" s="2">
        <v>16.87</v>
      </c>
      <c r="O1079" s="2">
        <v>13.39</v>
      </c>
      <c r="P1079" s="2">
        <v>22.58</v>
      </c>
      <c r="Q1079" s="2">
        <v>18.420000000000002</v>
      </c>
      <c r="R1079" s="2">
        <v>14.62</v>
      </c>
      <c r="S1079" s="4">
        <f>VLOOKUP([1]Initial_Data8!C1079,[1]Ratings_Numbers!$A$1:$B$21,2,FALSE)</f>
        <v>5</v>
      </c>
      <c r="T1079" s="4">
        <f t="shared" si="19"/>
        <v>0</v>
      </c>
      <c r="U1079" s="7">
        <v>631.90710000000001</v>
      </c>
      <c r="V1079" s="3" t="s">
        <v>29</v>
      </c>
      <c r="W1079" s="4"/>
      <c r="X1079" s="4"/>
      <c r="Y1079" s="4"/>
      <c r="Z1079" s="4"/>
    </row>
    <row r="1080" spans="1:26" ht="28.5" customHeight="1" thickBot="1" x14ac:dyDescent="0.4">
      <c r="A1080" s="5" t="s">
        <v>162</v>
      </c>
      <c r="B1080" s="5" t="s">
        <v>99</v>
      </c>
      <c r="C1080" s="5" t="s">
        <v>31</v>
      </c>
      <c r="D1080" s="2">
        <v>42273</v>
      </c>
      <c r="E1080" s="2">
        <v>-0.23</v>
      </c>
      <c r="F1080" s="2">
        <v>1.5</v>
      </c>
      <c r="G1080" s="2">
        <v>-0.37</v>
      </c>
      <c r="H1080" s="2">
        <v>55.75</v>
      </c>
      <c r="I1080" s="2">
        <v>31.32</v>
      </c>
      <c r="J1080" s="2">
        <v>36.14</v>
      </c>
      <c r="K1080" s="2">
        <v>116</v>
      </c>
      <c r="L1080" s="2">
        <v>58.85</v>
      </c>
      <c r="M1080" s="2">
        <v>34.58</v>
      </c>
      <c r="N1080" s="2">
        <v>25.33</v>
      </c>
      <c r="O1080" s="2">
        <v>20.350000000000001</v>
      </c>
      <c r="P1080" s="2">
        <v>36.53</v>
      </c>
      <c r="Q1080" s="2">
        <v>26.76</v>
      </c>
      <c r="R1080" s="2">
        <v>21.5</v>
      </c>
      <c r="S1080" s="4">
        <f>VLOOKUP([1]Initial_Data8!C1080,[1]Ratings_Numbers!$A$1:$B$21,2,FALSE)</f>
        <v>5</v>
      </c>
      <c r="T1080" s="4">
        <f t="shared" si="19"/>
        <v>0</v>
      </c>
      <c r="U1080" s="7">
        <v>464.48809999999997</v>
      </c>
      <c r="V1080" s="3" t="s">
        <v>29</v>
      </c>
      <c r="W1080" s="4"/>
      <c r="X1080" s="4"/>
      <c r="Y1080" s="4"/>
      <c r="Z1080" s="4"/>
    </row>
    <row r="1081" spans="1:26" ht="28.5" customHeight="1" thickBot="1" x14ac:dyDescent="0.4">
      <c r="A1081" s="5" t="s">
        <v>162</v>
      </c>
      <c r="B1081" s="5" t="s">
        <v>100</v>
      </c>
      <c r="C1081" s="5" t="s">
        <v>31</v>
      </c>
      <c r="D1081" s="2">
        <v>42364</v>
      </c>
      <c r="E1081" s="2">
        <v>-0.38</v>
      </c>
      <c r="F1081" s="2">
        <v>1.62</v>
      </c>
      <c r="G1081" s="2">
        <v>-0.61</v>
      </c>
      <c r="H1081" s="2">
        <v>51.15</v>
      </c>
      <c r="I1081" s="2">
        <v>22.62</v>
      </c>
      <c r="J1081" s="2">
        <v>34.119999999999997</v>
      </c>
      <c r="K1081" s="2">
        <v>126</v>
      </c>
      <c r="L1081" s="2">
        <v>60.14</v>
      </c>
      <c r="M1081" s="2">
        <v>32.33</v>
      </c>
      <c r="N1081" s="2">
        <v>23.67</v>
      </c>
      <c r="O1081" s="2">
        <v>19.440000000000001</v>
      </c>
      <c r="P1081" s="2">
        <v>36.58</v>
      </c>
      <c r="Q1081" s="2">
        <v>26.78</v>
      </c>
      <c r="R1081" s="2">
        <v>22</v>
      </c>
      <c r="S1081" s="4">
        <f>VLOOKUP([1]Initial_Data8!C1081,[1]Ratings_Numbers!$A$1:$B$21,2,FALSE)</f>
        <v>5</v>
      </c>
      <c r="T1081" s="4">
        <f t="shared" si="19"/>
        <v>0</v>
      </c>
      <c r="U1081" s="7">
        <v>637.61829999999998</v>
      </c>
      <c r="V1081" s="3" t="s">
        <v>29</v>
      </c>
      <c r="W1081" s="4"/>
      <c r="X1081" s="4"/>
      <c r="Y1081" s="4"/>
      <c r="Z1081" s="4"/>
    </row>
    <row r="1082" spans="1:26" ht="28.5" customHeight="1" thickBot="1" x14ac:dyDescent="0.4">
      <c r="A1082" s="5" t="s">
        <v>162</v>
      </c>
      <c r="B1082" s="5" t="s">
        <v>101</v>
      </c>
      <c r="C1082" s="5" t="s">
        <v>31</v>
      </c>
      <c r="D1082" s="2">
        <v>42462</v>
      </c>
      <c r="E1082" s="2">
        <v>0.17</v>
      </c>
      <c r="F1082" s="2">
        <v>1.82</v>
      </c>
      <c r="G1082" s="2">
        <v>0.28000000000000003</v>
      </c>
      <c r="H1082" s="2">
        <v>22.03</v>
      </c>
      <c r="I1082" s="2">
        <v>14.07</v>
      </c>
      <c r="J1082" s="2">
        <v>12.35</v>
      </c>
      <c r="K1082" s="2">
        <v>208</v>
      </c>
      <c r="L1082" s="2">
        <v>58.85</v>
      </c>
      <c r="M1082" s="2">
        <v>35.08</v>
      </c>
      <c r="N1082" s="2">
        <v>24.9</v>
      </c>
      <c r="O1082" s="2">
        <v>20.65</v>
      </c>
      <c r="P1082" s="2">
        <v>40.869999999999997</v>
      </c>
      <c r="Q1082" s="2">
        <v>29.01</v>
      </c>
      <c r="R1082" s="2">
        <v>24.05</v>
      </c>
      <c r="S1082" s="4">
        <f>VLOOKUP([1]Initial_Data8!C1082,[1]Ratings_Numbers!$A$1:$B$21,2,FALSE)</f>
        <v>5</v>
      </c>
      <c r="T1082" s="4">
        <f t="shared" si="19"/>
        <v>0</v>
      </c>
      <c r="U1082" s="7">
        <v>499.54969999999997</v>
      </c>
      <c r="V1082" s="3" t="s">
        <v>29</v>
      </c>
      <c r="W1082" s="4"/>
      <c r="X1082" s="4"/>
      <c r="Y1082" s="4"/>
      <c r="Z1082" s="4"/>
    </row>
    <row r="1083" spans="1:26" ht="28.5" customHeight="1" thickBot="1" x14ac:dyDescent="0.4">
      <c r="A1083" s="5" t="s">
        <v>162</v>
      </c>
      <c r="B1083" s="5" t="s">
        <v>102</v>
      </c>
      <c r="C1083" s="5" t="s">
        <v>31</v>
      </c>
      <c r="D1083" s="2">
        <v>42553</v>
      </c>
      <c r="E1083" s="2">
        <v>0.27</v>
      </c>
      <c r="F1083" s="2">
        <v>2.31</v>
      </c>
      <c r="G1083" s="2">
        <v>0.45</v>
      </c>
      <c r="H1083" s="2">
        <v>17.3</v>
      </c>
      <c r="I1083" s="2">
        <v>4.5</v>
      </c>
      <c r="J1083" s="2">
        <v>7.05</v>
      </c>
      <c r="K1083" s="2">
        <v>187</v>
      </c>
      <c r="L1083" s="2">
        <v>56.68</v>
      </c>
      <c r="M1083" s="2">
        <v>38.64</v>
      </c>
      <c r="N1083" s="2">
        <v>26.47</v>
      </c>
      <c r="O1083" s="2">
        <v>21.9</v>
      </c>
      <c r="P1083" s="2">
        <v>45.96</v>
      </c>
      <c r="Q1083" s="2">
        <v>31.49</v>
      </c>
      <c r="R1083" s="2">
        <v>26.05</v>
      </c>
      <c r="S1083" s="4">
        <f>VLOOKUP([1]Initial_Data8!C1083,[1]Ratings_Numbers!$A$1:$B$21,2,FALSE)</f>
        <v>5</v>
      </c>
      <c r="T1083" s="4">
        <f t="shared" si="19"/>
        <v>0</v>
      </c>
      <c r="U1083" s="7">
        <v>502.05430000000001</v>
      </c>
      <c r="V1083" s="3" t="s">
        <v>29</v>
      </c>
      <c r="W1083" s="4"/>
      <c r="X1083" s="4"/>
      <c r="Y1083" s="4"/>
      <c r="Z1083" s="4"/>
    </row>
    <row r="1084" spans="1:26" ht="28.5" customHeight="1" thickBot="1" x14ac:dyDescent="0.4">
      <c r="A1084" s="5" t="s">
        <v>162</v>
      </c>
      <c r="B1084" s="5" t="s">
        <v>130</v>
      </c>
      <c r="C1084" s="5" t="s">
        <v>31</v>
      </c>
      <c r="D1084" s="2">
        <v>42644</v>
      </c>
      <c r="E1084" s="2">
        <v>0.19</v>
      </c>
      <c r="F1084" s="2">
        <v>2.1800000000000002</v>
      </c>
      <c r="G1084" s="2">
        <v>0.3</v>
      </c>
      <c r="H1084" s="2">
        <v>35.5</v>
      </c>
      <c r="I1084" s="2">
        <v>18.18</v>
      </c>
      <c r="J1084" s="2">
        <v>24.79</v>
      </c>
      <c r="K1084" s="2">
        <v>180</v>
      </c>
      <c r="L1084" s="2">
        <v>57.03</v>
      </c>
      <c r="M1084" s="2">
        <v>37.57</v>
      </c>
      <c r="N1084" s="2">
        <v>26.24</v>
      </c>
      <c r="O1084" s="2">
        <v>21.43</v>
      </c>
      <c r="P1084" s="2">
        <v>43.15</v>
      </c>
      <c r="Q1084" s="2">
        <v>30.14</v>
      </c>
      <c r="R1084" s="2">
        <v>24.61</v>
      </c>
      <c r="S1084" s="4">
        <f>VLOOKUP([1]Initial_Data8!C1084,[1]Ratings_Numbers!$A$1:$B$21,2,FALSE)</f>
        <v>5</v>
      </c>
      <c r="T1084" s="4">
        <f t="shared" si="19"/>
        <v>0</v>
      </c>
      <c r="U1084" s="7">
        <v>716.20820000000003</v>
      </c>
      <c r="V1084" s="3" t="s">
        <v>29</v>
      </c>
      <c r="W1084" s="4"/>
      <c r="X1084" s="4"/>
      <c r="Y1084" s="4"/>
      <c r="Z1084" s="4"/>
    </row>
    <row r="1085" spans="1:26" ht="14.25" customHeight="1" thickBot="1" x14ac:dyDescent="0.4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4"/>
      <c r="T1085" s="4"/>
      <c r="U1085" s="4"/>
      <c r="V1085" s="4"/>
      <c r="W1085" s="4"/>
      <c r="X1085" s="4"/>
      <c r="Y1085" s="4"/>
      <c r="Z1085" s="4"/>
    </row>
    <row r="1086" spans="1:26" ht="28.5" customHeight="1" thickBot="1" x14ac:dyDescent="0.4">
      <c r="A1086" s="5" t="s">
        <v>163</v>
      </c>
      <c r="B1086" s="5" t="s">
        <v>72</v>
      </c>
      <c r="C1086" s="5" t="s">
        <v>35</v>
      </c>
      <c r="D1086" s="2">
        <v>38352</v>
      </c>
      <c r="E1086" s="2">
        <v>0.96</v>
      </c>
      <c r="F1086" s="2">
        <v>1.41</v>
      </c>
      <c r="G1086" s="2">
        <v>1.05</v>
      </c>
      <c r="H1086" s="2">
        <v>3.71</v>
      </c>
      <c r="I1086" s="2">
        <v>3.08</v>
      </c>
      <c r="J1086" s="2">
        <v>3.32</v>
      </c>
      <c r="K1086" s="2">
        <v>1120</v>
      </c>
      <c r="L1086" s="2">
        <v>30.22</v>
      </c>
      <c r="M1086" s="2">
        <v>52.66</v>
      </c>
      <c r="N1086" s="2">
        <v>31.96</v>
      </c>
      <c r="O1086" s="2">
        <v>18.38</v>
      </c>
      <c r="P1086" s="2">
        <v>64.77</v>
      </c>
      <c r="Q1086" s="2">
        <v>39.31</v>
      </c>
      <c r="R1086" s="2">
        <v>22.61</v>
      </c>
      <c r="S1086" s="4">
        <f>VLOOKUP([1]Initial_Data8!C1086,[1]Ratings_Numbers!$A$1:$B$21,2,FALSE)</f>
        <v>9</v>
      </c>
      <c r="T1086" s="6">
        <v>0</v>
      </c>
      <c r="U1086" s="7">
        <v>125837.12880000001</v>
      </c>
      <c r="V1086" s="3" t="s">
        <v>127</v>
      </c>
      <c r="W1086" s="4"/>
      <c r="X1086" s="4"/>
      <c r="Y1086" s="4"/>
      <c r="Z1086" s="4"/>
    </row>
    <row r="1087" spans="1:26" ht="28.5" customHeight="1" thickBot="1" x14ac:dyDescent="0.4">
      <c r="A1087" s="5" t="s">
        <v>163</v>
      </c>
      <c r="B1087" s="5" t="s">
        <v>73</v>
      </c>
      <c r="C1087" s="5" t="s">
        <v>35</v>
      </c>
      <c r="D1087" s="2">
        <v>38442</v>
      </c>
      <c r="E1087" s="2">
        <v>1.1599999999999999</v>
      </c>
      <c r="F1087" s="2">
        <v>1.52</v>
      </c>
      <c r="G1087" s="2">
        <v>1.27</v>
      </c>
      <c r="H1087" s="2">
        <v>16.510000000000002</v>
      </c>
      <c r="I1087" s="2">
        <v>15.25</v>
      </c>
      <c r="J1087" s="2">
        <v>15.06</v>
      </c>
      <c r="K1087" s="2">
        <v>281</v>
      </c>
      <c r="L1087" s="2">
        <v>31.69</v>
      </c>
      <c r="M1087" s="2">
        <v>49.02</v>
      </c>
      <c r="N1087" s="2">
        <v>29.22</v>
      </c>
      <c r="O1087" s="2">
        <v>17.82</v>
      </c>
      <c r="P1087" s="2">
        <v>67.77</v>
      </c>
      <c r="Q1087" s="2">
        <v>40.39</v>
      </c>
      <c r="R1087" s="2">
        <v>24.63</v>
      </c>
      <c r="S1087" s="4">
        <f>VLOOKUP([1]Initial_Data8!C1087,[1]Ratings_Numbers!$A$1:$B$21,2,FALSE)</f>
        <v>9</v>
      </c>
      <c r="T1087" s="4">
        <f t="shared" ref="T1087:T1099" si="20">S1087-S1086</f>
        <v>0</v>
      </c>
      <c r="U1087" s="7">
        <v>135299.84570000001</v>
      </c>
      <c r="V1087" s="3" t="s">
        <v>127</v>
      </c>
      <c r="W1087" s="4"/>
      <c r="X1087" s="4"/>
      <c r="Y1087" s="4"/>
      <c r="Z1087" s="4"/>
    </row>
    <row r="1088" spans="1:26" ht="28.5" customHeight="1" thickBot="1" x14ac:dyDescent="0.4">
      <c r="A1088" s="5" t="s">
        <v>163</v>
      </c>
      <c r="B1088" s="5" t="s">
        <v>122</v>
      </c>
      <c r="C1088" s="5" t="s">
        <v>35</v>
      </c>
      <c r="D1088" s="2">
        <v>38533</v>
      </c>
      <c r="E1088" s="2">
        <v>1.05</v>
      </c>
      <c r="F1088" s="2">
        <v>1.66</v>
      </c>
      <c r="G1088" s="2">
        <v>1.1499999999999999</v>
      </c>
      <c r="H1088" s="2">
        <v>15.48</v>
      </c>
      <c r="I1088" s="2">
        <v>13.8</v>
      </c>
      <c r="J1088" s="2">
        <v>14.2</v>
      </c>
      <c r="K1088" s="2">
        <v>320</v>
      </c>
      <c r="L1088" s="2">
        <v>30.86</v>
      </c>
      <c r="M1088" s="2">
        <v>50.05</v>
      </c>
      <c r="N1088" s="2">
        <v>28.92</v>
      </c>
      <c r="O1088" s="2">
        <v>17.59</v>
      </c>
      <c r="P1088" s="2">
        <v>73.099999999999994</v>
      </c>
      <c r="Q1088" s="2">
        <v>42.23</v>
      </c>
      <c r="R1088" s="2">
        <v>25.69</v>
      </c>
      <c r="S1088" s="4">
        <f>VLOOKUP([1]Initial_Data8!C1088,[1]Ratings_Numbers!$A$1:$B$21,2,FALSE)</f>
        <v>9</v>
      </c>
      <c r="T1088" s="4">
        <f t="shared" si="20"/>
        <v>0</v>
      </c>
      <c r="U1088" s="7">
        <v>134163.7009</v>
      </c>
      <c r="V1088" s="3" t="s">
        <v>127</v>
      </c>
      <c r="W1088" s="4"/>
      <c r="X1088" s="4"/>
      <c r="Y1088" s="4"/>
      <c r="Z1088" s="4"/>
    </row>
    <row r="1089" spans="1:26" ht="28.5" customHeight="1" thickBot="1" x14ac:dyDescent="0.4">
      <c r="A1089" s="5" t="s">
        <v>163</v>
      </c>
      <c r="B1089" s="5" t="s">
        <v>123</v>
      </c>
      <c r="C1089" s="5" t="s">
        <v>35</v>
      </c>
      <c r="D1089" s="2">
        <v>38625</v>
      </c>
      <c r="E1089" s="2">
        <v>0.99</v>
      </c>
      <c r="F1089" s="2">
        <v>1.45</v>
      </c>
      <c r="G1089" s="2">
        <v>1.08</v>
      </c>
      <c r="H1089" s="2">
        <v>16.36</v>
      </c>
      <c r="I1089" s="2">
        <v>14.41</v>
      </c>
      <c r="J1089" s="2">
        <v>15.03</v>
      </c>
      <c r="K1089" s="2">
        <v>306</v>
      </c>
      <c r="L1089" s="2">
        <v>32.53</v>
      </c>
      <c r="M1089" s="2">
        <v>49.15</v>
      </c>
      <c r="N1089" s="2">
        <v>30.07</v>
      </c>
      <c r="O1089" s="2">
        <v>18.05</v>
      </c>
      <c r="P1089" s="2">
        <v>63.43</v>
      </c>
      <c r="Q1089" s="2">
        <v>38.81</v>
      </c>
      <c r="R1089" s="2">
        <v>23.3</v>
      </c>
      <c r="S1089" s="4">
        <f>VLOOKUP([1]Initial_Data8!C1089,[1]Ratings_Numbers!$A$1:$B$21,2,FALSE)</f>
        <v>9</v>
      </c>
      <c r="T1089" s="4">
        <f t="shared" si="20"/>
        <v>0</v>
      </c>
      <c r="U1089" s="7">
        <v>153334.03700000001</v>
      </c>
      <c r="V1089" s="3" t="s">
        <v>127</v>
      </c>
      <c r="W1089" s="4"/>
      <c r="X1089" s="4"/>
      <c r="Y1089" s="4"/>
      <c r="Z1089" s="4"/>
    </row>
    <row r="1090" spans="1:26" ht="28.5" customHeight="1" thickBot="1" x14ac:dyDescent="0.4">
      <c r="A1090" s="5" t="s">
        <v>163</v>
      </c>
      <c r="B1090" s="5" t="s">
        <v>124</v>
      </c>
      <c r="C1090" s="5" t="s">
        <v>35</v>
      </c>
      <c r="D1090" s="2">
        <v>38717</v>
      </c>
      <c r="E1090" s="2">
        <v>0.94</v>
      </c>
      <c r="F1090" s="2">
        <v>1.39</v>
      </c>
      <c r="G1090" s="2">
        <v>1.03</v>
      </c>
      <c r="H1090" s="2">
        <v>6.79</v>
      </c>
      <c r="I1090" s="2">
        <v>5.68</v>
      </c>
      <c r="J1090" s="2">
        <v>6.09</v>
      </c>
      <c r="K1090" s="2">
        <v>649</v>
      </c>
      <c r="L1090" s="2">
        <v>33.08</v>
      </c>
      <c r="M1090" s="2">
        <v>44.84</v>
      </c>
      <c r="N1090" s="2">
        <v>27.93</v>
      </c>
      <c r="O1090" s="2">
        <v>16.55</v>
      </c>
      <c r="P1090" s="2">
        <v>60.57</v>
      </c>
      <c r="Q1090" s="2">
        <v>37.72</v>
      </c>
      <c r="R1090" s="2">
        <v>22.36</v>
      </c>
      <c r="S1090" s="4">
        <f>VLOOKUP([1]Initial_Data8!C1090,[1]Ratings_Numbers!$A$1:$B$21,2,FALSE)</f>
        <v>9</v>
      </c>
      <c r="T1090" s="4">
        <f t="shared" si="20"/>
        <v>0</v>
      </c>
      <c r="U1090" s="7">
        <v>155736.2359</v>
      </c>
      <c r="V1090" s="3" t="s">
        <v>127</v>
      </c>
      <c r="W1090" s="4"/>
      <c r="X1090" s="4"/>
      <c r="Y1090" s="4"/>
      <c r="Z1090" s="4"/>
    </row>
    <row r="1091" spans="1:26" ht="28.5" customHeight="1" thickBot="1" x14ac:dyDescent="0.4">
      <c r="A1091" s="5" t="s">
        <v>163</v>
      </c>
      <c r="B1091" s="5" t="s">
        <v>74</v>
      </c>
      <c r="C1091" s="5" t="s">
        <v>35</v>
      </c>
      <c r="D1091" s="2">
        <v>38898</v>
      </c>
      <c r="E1091" s="2">
        <v>0.98</v>
      </c>
      <c r="F1091" s="2">
        <v>1.44</v>
      </c>
      <c r="G1091" s="2">
        <v>1.06</v>
      </c>
      <c r="H1091" s="2">
        <v>30.27</v>
      </c>
      <c r="I1091" s="2">
        <v>28.14</v>
      </c>
      <c r="J1091" s="2">
        <v>28.42</v>
      </c>
      <c r="K1091" s="2">
        <v>119</v>
      </c>
      <c r="L1091" s="2">
        <v>37.18</v>
      </c>
      <c r="M1091" s="2">
        <v>35.56</v>
      </c>
      <c r="N1091" s="2">
        <v>23.77</v>
      </c>
      <c r="O1091" s="2">
        <v>14.51</v>
      </c>
      <c r="P1091" s="2">
        <v>49.59</v>
      </c>
      <c r="Q1091" s="2">
        <v>33.15</v>
      </c>
      <c r="R1091" s="2">
        <v>20.239999999999998</v>
      </c>
      <c r="S1091" s="4">
        <f>VLOOKUP([1]Initial_Data8!C1091,[1]Ratings_Numbers!$A$1:$B$21,2,FALSE)</f>
        <v>9</v>
      </c>
      <c r="T1091" s="4">
        <f t="shared" si="20"/>
        <v>0</v>
      </c>
      <c r="U1091" s="7">
        <v>153508.2476</v>
      </c>
      <c r="V1091" s="3" t="s">
        <v>127</v>
      </c>
      <c r="W1091" s="4"/>
      <c r="X1091" s="4"/>
      <c r="Y1091" s="4"/>
      <c r="Z1091" s="4"/>
    </row>
    <row r="1092" spans="1:26" ht="28.5" customHeight="1" thickBot="1" x14ac:dyDescent="0.4">
      <c r="A1092" s="5" t="s">
        <v>163</v>
      </c>
      <c r="B1092" s="5" t="s">
        <v>75</v>
      </c>
      <c r="C1092" s="5" t="s">
        <v>33</v>
      </c>
      <c r="D1092" s="2">
        <v>38990</v>
      </c>
      <c r="E1092" s="2">
        <v>0.93</v>
      </c>
      <c r="F1092" s="2">
        <v>1.41</v>
      </c>
      <c r="G1092" s="2">
        <v>1</v>
      </c>
      <c r="H1092" s="2">
        <v>62.02</v>
      </c>
      <c r="I1092" s="2">
        <v>56.27</v>
      </c>
      <c r="J1092" s="2">
        <v>58.03</v>
      </c>
      <c r="K1092" s="2">
        <v>59</v>
      </c>
      <c r="L1092" s="2">
        <v>38.22</v>
      </c>
      <c r="M1092" s="2">
        <v>29.39</v>
      </c>
      <c r="N1092" s="2">
        <v>20.46</v>
      </c>
      <c r="O1092" s="2">
        <v>12.27</v>
      </c>
      <c r="P1092" s="2">
        <v>43.65</v>
      </c>
      <c r="Q1092" s="2">
        <v>30.39</v>
      </c>
      <c r="R1092" s="2">
        <v>18.22</v>
      </c>
      <c r="S1092" s="4">
        <f>VLOOKUP([1]Initial_Data8!C1092,[1]Ratings_Numbers!$A$1:$B$21,2,FALSE)</f>
        <v>8</v>
      </c>
      <c r="T1092" s="4">
        <f t="shared" si="20"/>
        <v>-1</v>
      </c>
      <c r="U1092" s="7">
        <v>160413.67079999999</v>
      </c>
      <c r="V1092" s="3" t="s">
        <v>127</v>
      </c>
      <c r="W1092" s="4"/>
      <c r="X1092" s="4"/>
      <c r="Y1092" s="4"/>
      <c r="Z1092" s="4"/>
    </row>
    <row r="1093" spans="1:26" ht="28.5" customHeight="1" thickBot="1" x14ac:dyDescent="0.4">
      <c r="A1093" s="5" t="s">
        <v>163</v>
      </c>
      <c r="B1093" s="5" t="s">
        <v>76</v>
      </c>
      <c r="C1093" s="5" t="s">
        <v>33</v>
      </c>
      <c r="D1093" s="2">
        <v>39082</v>
      </c>
      <c r="E1093" s="2">
        <v>0.27</v>
      </c>
      <c r="F1093" s="2">
        <v>0.67</v>
      </c>
      <c r="G1093" s="2">
        <v>0.28999999999999998</v>
      </c>
      <c r="H1093" s="2">
        <v>4.8899999999999997</v>
      </c>
      <c r="I1093" s="2">
        <v>4.1399999999999997</v>
      </c>
      <c r="J1093" s="2">
        <v>4.53</v>
      </c>
      <c r="K1093" s="2">
        <v>621</v>
      </c>
      <c r="L1093" s="2">
        <v>38</v>
      </c>
      <c r="M1093" s="2">
        <v>18.72</v>
      </c>
      <c r="N1093" s="2">
        <v>15.42</v>
      </c>
      <c r="O1093" s="2">
        <v>7.11</v>
      </c>
      <c r="P1093" s="2">
        <v>21.42</v>
      </c>
      <c r="Q1093" s="2">
        <v>17.64</v>
      </c>
      <c r="R1093" s="2">
        <v>8.14</v>
      </c>
      <c r="S1093" s="4">
        <f>VLOOKUP([1]Initial_Data8!C1093,[1]Ratings_Numbers!$A$1:$B$21,2,FALSE)</f>
        <v>8</v>
      </c>
      <c r="T1093" s="4">
        <f t="shared" si="20"/>
        <v>0</v>
      </c>
      <c r="U1093" s="7">
        <v>179971.4852</v>
      </c>
      <c r="V1093" s="3" t="s">
        <v>127</v>
      </c>
      <c r="W1093" s="4"/>
      <c r="X1093" s="4"/>
      <c r="Y1093" s="4"/>
      <c r="Z1093" s="4"/>
    </row>
    <row r="1094" spans="1:26" ht="28.5" customHeight="1" thickBot="1" x14ac:dyDescent="0.4">
      <c r="A1094" s="5" t="s">
        <v>163</v>
      </c>
      <c r="B1094" s="5" t="s">
        <v>78</v>
      </c>
      <c r="C1094" s="5" t="s">
        <v>33</v>
      </c>
      <c r="D1094" s="2">
        <v>39263</v>
      </c>
      <c r="E1094" s="2">
        <v>0.24</v>
      </c>
      <c r="F1094" s="2">
        <v>0.97</v>
      </c>
      <c r="G1094" s="2">
        <v>0.25</v>
      </c>
      <c r="H1094" s="2">
        <v>22.51</v>
      </c>
      <c r="I1094" s="2">
        <v>21.25</v>
      </c>
      <c r="J1094" s="2">
        <v>21.47</v>
      </c>
      <c r="K1094" s="2">
        <v>59</v>
      </c>
      <c r="L1094" s="2">
        <v>32.71</v>
      </c>
      <c r="M1094" s="2">
        <v>26.59</v>
      </c>
      <c r="N1094" s="2">
        <v>17.57</v>
      </c>
      <c r="O1094" s="2">
        <v>8.6999999999999993</v>
      </c>
      <c r="P1094" s="2">
        <v>51.32</v>
      </c>
      <c r="Q1094" s="2">
        <v>33.909999999999997</v>
      </c>
      <c r="R1094" s="2">
        <v>16.79</v>
      </c>
      <c r="S1094" s="4">
        <f>VLOOKUP([1]Initial_Data8!C1094,[1]Ratings_Numbers!$A$1:$B$21,2,FALSE)</f>
        <v>8</v>
      </c>
      <c r="T1094" s="4">
        <f t="shared" si="20"/>
        <v>0</v>
      </c>
      <c r="U1094" s="7">
        <v>147636.7886</v>
      </c>
      <c r="V1094" s="3" t="s">
        <v>127</v>
      </c>
      <c r="W1094" s="4"/>
      <c r="X1094" s="4"/>
      <c r="Y1094" s="4"/>
      <c r="Z1094" s="4"/>
    </row>
    <row r="1095" spans="1:26" ht="28.5" customHeight="1" thickBot="1" x14ac:dyDescent="0.4">
      <c r="A1095" s="5" t="s">
        <v>163</v>
      </c>
      <c r="B1095" s="5" t="s">
        <v>79</v>
      </c>
      <c r="C1095" s="5" t="s">
        <v>33</v>
      </c>
      <c r="D1095" s="2">
        <v>39355</v>
      </c>
      <c r="E1095" s="2">
        <v>0.11</v>
      </c>
      <c r="F1095" s="2">
        <v>1.26</v>
      </c>
      <c r="G1095" s="2">
        <v>0.11</v>
      </c>
      <c r="H1095" s="2">
        <v>47.33</v>
      </c>
      <c r="I1095" s="2">
        <v>44.74</v>
      </c>
      <c r="J1095" s="2">
        <v>45.48</v>
      </c>
      <c r="K1095" s="2">
        <v>27</v>
      </c>
      <c r="L1095" s="2">
        <v>33.33</v>
      </c>
      <c r="M1095" s="2">
        <v>20.53</v>
      </c>
      <c r="N1095" s="2">
        <v>14.01</v>
      </c>
      <c r="O1095" s="2">
        <v>6.84</v>
      </c>
      <c r="P1095" s="2">
        <v>46.55</v>
      </c>
      <c r="Q1095" s="2">
        <v>31.76</v>
      </c>
      <c r="R1095" s="2">
        <v>15.51</v>
      </c>
      <c r="S1095" s="4">
        <f>VLOOKUP([1]Initial_Data8!C1095,[1]Ratings_Numbers!$A$1:$B$21,2,FALSE)</f>
        <v>8</v>
      </c>
      <c r="T1095" s="4">
        <f t="shared" si="20"/>
        <v>0</v>
      </c>
      <c r="U1095" s="7">
        <v>146408.14430000001</v>
      </c>
      <c r="V1095" s="3" t="s">
        <v>127</v>
      </c>
      <c r="W1095" s="4"/>
      <c r="X1095" s="4"/>
      <c r="Y1095" s="4"/>
      <c r="Z1095" s="4"/>
    </row>
    <row r="1096" spans="1:26" ht="28.5" customHeight="1" thickBot="1" x14ac:dyDescent="0.4">
      <c r="A1096" s="5" t="s">
        <v>163</v>
      </c>
      <c r="B1096" s="5" t="s">
        <v>105</v>
      </c>
      <c r="C1096" s="5" t="s">
        <v>33</v>
      </c>
      <c r="D1096" s="2">
        <v>39447</v>
      </c>
      <c r="E1096" s="2">
        <v>-0.02</v>
      </c>
      <c r="F1096" s="2">
        <v>1.03</v>
      </c>
      <c r="G1096" s="2">
        <v>-0.02</v>
      </c>
      <c r="H1096" s="2">
        <v>74.2</v>
      </c>
      <c r="I1096" s="2">
        <v>62.47</v>
      </c>
      <c r="J1096" s="2">
        <v>70.33</v>
      </c>
      <c r="K1096" s="2">
        <v>15</v>
      </c>
      <c r="L1096" s="2">
        <v>32.729999999999997</v>
      </c>
      <c r="M1096" s="2">
        <v>12.62</v>
      </c>
      <c r="N1096" s="2">
        <v>10.09</v>
      </c>
      <c r="O1096" s="2">
        <v>4.13</v>
      </c>
      <c r="P1096" s="2">
        <v>25.07</v>
      </c>
      <c r="Q1096" s="2">
        <v>20.05</v>
      </c>
      <c r="R1096" s="2">
        <v>8.2100000000000009</v>
      </c>
      <c r="S1096" s="4">
        <f>VLOOKUP([1]Initial_Data8!C1096,[1]Ratings_Numbers!$A$1:$B$21,2,FALSE)</f>
        <v>8</v>
      </c>
      <c r="T1096" s="4">
        <f t="shared" si="20"/>
        <v>0</v>
      </c>
      <c r="U1096" s="7">
        <v>159298.20970000001</v>
      </c>
      <c r="V1096" s="3" t="s">
        <v>127</v>
      </c>
      <c r="W1096" s="4"/>
      <c r="X1096" s="4"/>
      <c r="Y1096" s="4"/>
      <c r="Z1096" s="4"/>
    </row>
    <row r="1097" spans="1:26" ht="28.5" customHeight="1" thickBot="1" x14ac:dyDescent="0.4">
      <c r="A1097" s="5" t="s">
        <v>163</v>
      </c>
      <c r="B1097" s="5" t="s">
        <v>107</v>
      </c>
      <c r="C1097" s="5" t="s">
        <v>33</v>
      </c>
      <c r="D1097" s="2">
        <v>39629</v>
      </c>
      <c r="E1097" s="2">
        <v>0.46</v>
      </c>
      <c r="F1097" s="2">
        <v>0.56999999999999995</v>
      </c>
      <c r="G1097" s="2">
        <v>0.48</v>
      </c>
      <c r="H1097" s="2">
        <v>78.44</v>
      </c>
      <c r="I1097" s="2">
        <v>76.22</v>
      </c>
      <c r="J1097" s="2">
        <v>75.61</v>
      </c>
      <c r="K1097" s="2">
        <v>18</v>
      </c>
      <c r="L1097" s="2">
        <v>18.87</v>
      </c>
      <c r="M1097" s="2">
        <v>15.28</v>
      </c>
      <c r="N1097" s="2">
        <v>9.07</v>
      </c>
      <c r="O1097" s="2">
        <v>2.88</v>
      </c>
      <c r="P1097" s="2">
        <v>68.38</v>
      </c>
      <c r="Q1097" s="2">
        <v>40.61</v>
      </c>
      <c r="R1097" s="2">
        <v>12.9</v>
      </c>
      <c r="S1097" s="4">
        <f>VLOOKUP([1]Initial_Data8!C1097,[1]Ratings_Numbers!$A$1:$B$21,2,FALSE)</f>
        <v>8</v>
      </c>
      <c r="T1097" s="4">
        <f t="shared" si="20"/>
        <v>0</v>
      </c>
      <c r="U1097" s="7">
        <v>42344.316200000001</v>
      </c>
      <c r="V1097" s="3" t="s">
        <v>127</v>
      </c>
      <c r="W1097" s="4"/>
      <c r="X1097" s="4"/>
      <c r="Y1097" s="4"/>
      <c r="Z1097" s="4"/>
    </row>
    <row r="1098" spans="1:26" ht="28.5" customHeight="1" thickBot="1" x14ac:dyDescent="0.4">
      <c r="A1098" s="5" t="s">
        <v>163</v>
      </c>
      <c r="B1098" s="5" t="s">
        <v>108</v>
      </c>
      <c r="C1098" s="5" t="s">
        <v>33</v>
      </c>
      <c r="D1098" s="2">
        <v>39721</v>
      </c>
      <c r="E1098" s="2">
        <v>-0.01</v>
      </c>
      <c r="F1098" s="2">
        <v>0.18</v>
      </c>
      <c r="G1098" s="2">
        <v>-0.01</v>
      </c>
      <c r="H1098" s="2">
        <v>55.92</v>
      </c>
      <c r="I1098" s="2">
        <v>54.08</v>
      </c>
      <c r="J1098" s="2">
        <v>53.84</v>
      </c>
      <c r="K1098" s="2">
        <v>25</v>
      </c>
      <c r="L1098" s="2">
        <v>20.21</v>
      </c>
      <c r="M1098" s="2">
        <v>14.38</v>
      </c>
      <c r="N1098" s="2">
        <v>11.87</v>
      </c>
      <c r="O1098" s="2">
        <v>2.91</v>
      </c>
      <c r="P1098" s="2">
        <v>21.18</v>
      </c>
      <c r="Q1098" s="2">
        <v>17.48</v>
      </c>
      <c r="R1098" s="2">
        <v>4.28</v>
      </c>
      <c r="S1098" s="4">
        <f>VLOOKUP([1]Initial_Data8!C1098,[1]Ratings_Numbers!$A$1:$B$21,2,FALSE)</f>
        <v>8</v>
      </c>
      <c r="T1098" s="4">
        <f t="shared" si="20"/>
        <v>0</v>
      </c>
      <c r="U1098" s="7">
        <v>40875.5625</v>
      </c>
      <c r="V1098" s="3" t="s">
        <v>127</v>
      </c>
      <c r="W1098" s="4"/>
      <c r="X1098" s="4"/>
      <c r="Y1098" s="4"/>
      <c r="Z1098" s="4"/>
    </row>
    <row r="1099" spans="1:26" ht="28.5" customHeight="1" thickBot="1" x14ac:dyDescent="0.4">
      <c r="A1099" s="5" t="s">
        <v>163</v>
      </c>
      <c r="B1099" s="5" t="s">
        <v>80</v>
      </c>
      <c r="C1099" s="5" t="s">
        <v>33</v>
      </c>
      <c r="D1099" s="2">
        <v>39813</v>
      </c>
      <c r="E1099" s="2">
        <v>-0.09</v>
      </c>
      <c r="F1099" s="2">
        <v>1.52</v>
      </c>
      <c r="G1099" s="2">
        <v>-0.09</v>
      </c>
      <c r="H1099" s="2">
        <v>8.5399999999999991</v>
      </c>
      <c r="I1099" s="2">
        <v>7.76</v>
      </c>
      <c r="J1099" s="2">
        <v>8.16</v>
      </c>
      <c r="K1099" s="2">
        <v>140</v>
      </c>
      <c r="L1099" s="2">
        <v>10.39</v>
      </c>
      <c r="M1099" s="2">
        <v>259.51</v>
      </c>
      <c r="N1099" s="2">
        <v>71.239999999999995</v>
      </c>
      <c r="O1099" s="2">
        <v>26.97</v>
      </c>
      <c r="P1099" s="2">
        <v>264.29000000000002</v>
      </c>
      <c r="Q1099" s="2">
        <v>72.55</v>
      </c>
      <c r="R1099" s="2">
        <v>27.46</v>
      </c>
      <c r="S1099" s="4">
        <f>VLOOKUP([1]Initial_Data8!C1099,[1]Ratings_Numbers!$A$1:$B$21,2,FALSE)</f>
        <v>8</v>
      </c>
      <c r="T1099" s="4">
        <f t="shared" si="20"/>
        <v>0</v>
      </c>
      <c r="U1099" s="7">
        <v>31044.256099999999</v>
      </c>
      <c r="V1099" s="3" t="s">
        <v>127</v>
      </c>
      <c r="W1099" s="4"/>
      <c r="X1099" s="4"/>
      <c r="Y1099" s="4"/>
      <c r="Z1099" s="4"/>
    </row>
    <row r="1100" spans="1:26" ht="14.25" customHeight="1" thickBot="1" x14ac:dyDescent="0.4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4"/>
      <c r="T1100" s="4"/>
      <c r="U1100" s="4"/>
      <c r="V1100" s="4"/>
      <c r="W1100" s="4"/>
      <c r="X1100" s="4"/>
      <c r="Y1100" s="4"/>
      <c r="Z1100" s="4"/>
    </row>
    <row r="1101" spans="1:26" ht="46.5" customHeight="1" thickBot="1" x14ac:dyDescent="0.4">
      <c r="A1101" s="5" t="s">
        <v>164</v>
      </c>
      <c r="B1101" s="5" t="s">
        <v>24</v>
      </c>
      <c r="C1101" s="5" t="s">
        <v>32</v>
      </c>
      <c r="D1101" s="2">
        <v>34789</v>
      </c>
      <c r="E1101" s="2">
        <v>1.0900000000000001</v>
      </c>
      <c r="F1101" s="2">
        <v>2.37</v>
      </c>
      <c r="G1101" s="2">
        <v>1.94</v>
      </c>
      <c r="H1101" s="2">
        <v>7.98</v>
      </c>
      <c r="I1101" s="2">
        <v>5.6</v>
      </c>
      <c r="J1101" s="2">
        <v>4.6500000000000004</v>
      </c>
      <c r="K1101" s="2">
        <v>62</v>
      </c>
      <c r="L1101" s="2">
        <v>24.24</v>
      </c>
      <c r="M1101" s="2">
        <v>40.03</v>
      </c>
      <c r="N1101" s="2">
        <v>25.97</v>
      </c>
      <c r="O1101" s="2">
        <v>12.01</v>
      </c>
      <c r="P1101" s="2">
        <v>54.13</v>
      </c>
      <c r="Q1101" s="2">
        <v>35.119999999999997</v>
      </c>
      <c r="R1101" s="2">
        <v>16.239999999999998</v>
      </c>
      <c r="S1101" s="4">
        <f>VLOOKUP([1]Initial_Data8!C1101,[1]Ratings_Numbers!$A$1:$B$21,2,FALSE)</f>
        <v>6</v>
      </c>
      <c r="T1101" s="6">
        <v>0</v>
      </c>
      <c r="U1101" s="7">
        <v>8528.2278000000006</v>
      </c>
      <c r="V1101" s="3" t="s">
        <v>165</v>
      </c>
      <c r="W1101" s="4"/>
      <c r="X1101" s="4"/>
      <c r="Y1101" s="4"/>
      <c r="Z1101" s="4"/>
    </row>
    <row r="1102" spans="1:26" ht="46.5" customHeight="1" thickBot="1" x14ac:dyDescent="0.4">
      <c r="A1102" s="5" t="s">
        <v>164</v>
      </c>
      <c r="B1102" s="5" t="s">
        <v>30</v>
      </c>
      <c r="C1102" s="5" t="s">
        <v>32</v>
      </c>
      <c r="D1102" s="2">
        <v>34880</v>
      </c>
      <c r="E1102" s="2">
        <v>0.62</v>
      </c>
      <c r="F1102" s="2">
        <v>1.64</v>
      </c>
      <c r="G1102" s="2">
        <v>1.04</v>
      </c>
      <c r="H1102" s="2">
        <v>8.91</v>
      </c>
      <c r="I1102" s="2">
        <v>6.18</v>
      </c>
      <c r="J1102" s="2">
        <v>5.72</v>
      </c>
      <c r="K1102" s="2">
        <v>67</v>
      </c>
      <c r="L1102" s="2">
        <v>24.82</v>
      </c>
      <c r="M1102" s="2">
        <v>40.78</v>
      </c>
      <c r="N1102" s="2">
        <v>27.54</v>
      </c>
      <c r="O1102" s="2">
        <v>11.08</v>
      </c>
      <c r="P1102" s="2">
        <v>48.08</v>
      </c>
      <c r="Q1102" s="2">
        <v>32.47</v>
      </c>
      <c r="R1102" s="2">
        <v>13.06</v>
      </c>
      <c r="S1102" s="4">
        <f>VLOOKUP([1]Initial_Data8!C1102,[1]Ratings_Numbers!$A$1:$B$21,2,FALSE)</f>
        <v>6</v>
      </c>
      <c r="T1102" s="4">
        <f t="shared" ref="T1102:T1181" si="21">S1102-S1101</f>
        <v>0</v>
      </c>
      <c r="U1102" s="7">
        <v>9627.7343999999994</v>
      </c>
      <c r="V1102" s="3" t="s">
        <v>165</v>
      </c>
      <c r="W1102" s="4"/>
      <c r="X1102" s="4"/>
      <c r="Y1102" s="4"/>
      <c r="Z1102" s="4"/>
    </row>
    <row r="1103" spans="1:26" ht="46.5" customHeight="1" thickBot="1" x14ac:dyDescent="0.4">
      <c r="A1103" s="5" t="s">
        <v>164</v>
      </c>
      <c r="B1103" s="5" t="s">
        <v>34</v>
      </c>
      <c r="C1103" s="5" t="s">
        <v>32</v>
      </c>
      <c r="D1103" s="2">
        <v>34972</v>
      </c>
      <c r="E1103" s="2">
        <v>1.18</v>
      </c>
      <c r="F1103" s="2">
        <v>2.56</v>
      </c>
      <c r="G1103" s="2">
        <v>1.9</v>
      </c>
      <c r="H1103" s="2">
        <v>10.28</v>
      </c>
      <c r="I1103" s="2">
        <v>7.56</v>
      </c>
      <c r="J1103" s="2">
        <v>6.77</v>
      </c>
      <c r="K1103" s="2">
        <v>57</v>
      </c>
      <c r="L1103" s="2">
        <v>25.11</v>
      </c>
      <c r="M1103" s="2">
        <v>72.5</v>
      </c>
      <c r="N1103" s="2">
        <v>40.11</v>
      </c>
      <c r="O1103" s="2">
        <v>19.98</v>
      </c>
      <c r="P1103" s="2">
        <v>80.73</v>
      </c>
      <c r="Q1103" s="2">
        <v>44.67</v>
      </c>
      <c r="R1103" s="2">
        <v>22.25</v>
      </c>
      <c r="S1103" s="4">
        <f>VLOOKUP([1]Initial_Data8!C1103,[1]Ratings_Numbers!$A$1:$B$21,2,FALSE)</f>
        <v>6</v>
      </c>
      <c r="T1103" s="4">
        <f t="shared" si="21"/>
        <v>0</v>
      </c>
      <c r="U1103" s="7">
        <v>10782.4573</v>
      </c>
      <c r="V1103" s="3" t="s">
        <v>165</v>
      </c>
      <c r="W1103" s="4"/>
      <c r="X1103" s="4"/>
      <c r="Y1103" s="4"/>
      <c r="Z1103" s="4"/>
    </row>
    <row r="1104" spans="1:26" ht="46.5" customHeight="1" thickBot="1" x14ac:dyDescent="0.4">
      <c r="A1104" s="5" t="s">
        <v>164</v>
      </c>
      <c r="B1104" s="5" t="s">
        <v>38</v>
      </c>
      <c r="C1104" s="5" t="s">
        <v>32</v>
      </c>
      <c r="D1104" s="2">
        <v>35064</v>
      </c>
      <c r="E1104" s="2">
        <v>0.47</v>
      </c>
      <c r="F1104" s="2">
        <v>1.29</v>
      </c>
      <c r="G1104" s="2">
        <v>0.72</v>
      </c>
      <c r="H1104" s="2">
        <v>13</v>
      </c>
      <c r="I1104" s="2">
        <v>7.93</v>
      </c>
      <c r="J1104" s="2">
        <v>9.16</v>
      </c>
      <c r="K1104" s="2">
        <v>58</v>
      </c>
      <c r="L1104" s="2">
        <v>25.2</v>
      </c>
      <c r="M1104" s="2">
        <v>33.74</v>
      </c>
      <c r="N1104" s="2">
        <v>23.8</v>
      </c>
      <c r="O1104" s="2">
        <v>10.33</v>
      </c>
      <c r="P1104" s="2">
        <v>41.76</v>
      </c>
      <c r="Q1104" s="2">
        <v>29.46</v>
      </c>
      <c r="R1104" s="2">
        <v>12.79</v>
      </c>
      <c r="S1104" s="4">
        <f>VLOOKUP([1]Initial_Data8!C1104,[1]Ratings_Numbers!$A$1:$B$21,2,FALSE)</f>
        <v>6</v>
      </c>
      <c r="T1104" s="4">
        <f t="shared" si="21"/>
        <v>0</v>
      </c>
      <c r="U1104" s="7">
        <v>11581.486000000001</v>
      </c>
      <c r="V1104" s="3" t="s">
        <v>165</v>
      </c>
      <c r="W1104" s="4"/>
      <c r="X1104" s="4"/>
      <c r="Y1104" s="4"/>
      <c r="Z1104" s="4"/>
    </row>
    <row r="1105" spans="1:26" ht="46.5" customHeight="1" thickBot="1" x14ac:dyDescent="0.4">
      <c r="A1105" s="5" t="s">
        <v>164</v>
      </c>
      <c r="B1105" s="5" t="s">
        <v>40</v>
      </c>
      <c r="C1105" s="5" t="s">
        <v>32</v>
      </c>
      <c r="D1105" s="2">
        <v>35155</v>
      </c>
      <c r="E1105" s="2">
        <v>0.39</v>
      </c>
      <c r="F1105" s="2">
        <v>1.28</v>
      </c>
      <c r="G1105" s="2">
        <v>0.6</v>
      </c>
      <c r="H1105" s="2">
        <v>8.9</v>
      </c>
      <c r="I1105" s="2">
        <v>6.67</v>
      </c>
      <c r="J1105" s="2">
        <v>5.29</v>
      </c>
      <c r="K1105" s="2">
        <v>58</v>
      </c>
      <c r="L1105" s="2">
        <v>25.41</v>
      </c>
      <c r="M1105" s="2">
        <v>36.619999999999997</v>
      </c>
      <c r="N1105" s="2">
        <v>25.12</v>
      </c>
      <c r="O1105" s="2">
        <v>10.24</v>
      </c>
      <c r="P1105" s="2">
        <v>45.79</v>
      </c>
      <c r="Q1105" s="2">
        <v>31.41</v>
      </c>
      <c r="R1105" s="2">
        <v>12.8</v>
      </c>
      <c r="S1105" s="4">
        <f>VLOOKUP([1]Initial_Data8!C1105,[1]Ratings_Numbers!$A$1:$B$21,2,FALSE)</f>
        <v>6</v>
      </c>
      <c r="T1105" s="4">
        <f t="shared" si="21"/>
        <v>0</v>
      </c>
      <c r="U1105" s="7">
        <v>13671.152</v>
      </c>
      <c r="V1105" s="3" t="s">
        <v>165</v>
      </c>
      <c r="W1105" s="4"/>
      <c r="X1105" s="4"/>
      <c r="Y1105" s="4"/>
      <c r="Z1105" s="4"/>
    </row>
    <row r="1106" spans="1:26" ht="46.5" customHeight="1" thickBot="1" x14ac:dyDescent="0.4">
      <c r="A1106" s="5" t="s">
        <v>164</v>
      </c>
      <c r="B1106" s="5" t="s">
        <v>166</v>
      </c>
      <c r="C1106" s="5" t="s">
        <v>32</v>
      </c>
      <c r="D1106" s="2">
        <v>35246</v>
      </c>
      <c r="E1106" s="2">
        <v>0.32</v>
      </c>
      <c r="F1106" s="2">
        <v>1.1200000000000001</v>
      </c>
      <c r="G1106" s="2">
        <v>0.48</v>
      </c>
      <c r="H1106" s="2">
        <v>12.07</v>
      </c>
      <c r="I1106" s="2">
        <v>8.89</v>
      </c>
      <c r="J1106" s="2">
        <v>8.23</v>
      </c>
      <c r="K1106" s="2">
        <v>56</v>
      </c>
      <c r="L1106" s="2">
        <v>25.6</v>
      </c>
      <c r="M1106" s="2">
        <v>33.840000000000003</v>
      </c>
      <c r="N1106" s="2">
        <v>23.95</v>
      </c>
      <c r="O1106" s="2">
        <v>9.5299999999999994</v>
      </c>
      <c r="P1106" s="2">
        <v>41.27</v>
      </c>
      <c r="Q1106" s="2">
        <v>29.21</v>
      </c>
      <c r="R1106" s="2">
        <v>11.63</v>
      </c>
      <c r="S1106" s="4">
        <f>VLOOKUP([1]Initial_Data8!C1106,[1]Ratings_Numbers!$A$1:$B$21,2,FALSE)</f>
        <v>6</v>
      </c>
      <c r="T1106" s="4">
        <f t="shared" si="21"/>
        <v>0</v>
      </c>
      <c r="U1106" s="7">
        <v>13898.6702</v>
      </c>
      <c r="V1106" s="3" t="s">
        <v>165</v>
      </c>
      <c r="W1106" s="4"/>
      <c r="X1106" s="4"/>
      <c r="Y1106" s="4"/>
      <c r="Z1106" s="4"/>
    </row>
    <row r="1107" spans="1:26" ht="46.5" customHeight="1" thickBot="1" x14ac:dyDescent="0.4">
      <c r="A1107" s="5" t="s">
        <v>164</v>
      </c>
      <c r="B1107" s="5" t="s">
        <v>167</v>
      </c>
      <c r="C1107" s="5" t="s">
        <v>32</v>
      </c>
      <c r="D1107" s="2">
        <v>35338</v>
      </c>
      <c r="E1107" s="2">
        <v>0.22</v>
      </c>
      <c r="F1107" s="2">
        <v>1.05</v>
      </c>
      <c r="G1107" s="2">
        <v>0.33</v>
      </c>
      <c r="H1107" s="2">
        <v>12.31</v>
      </c>
      <c r="I1107" s="2">
        <v>9.2200000000000006</v>
      </c>
      <c r="J1107" s="2">
        <v>8.41</v>
      </c>
      <c r="K1107" s="2">
        <v>54</v>
      </c>
      <c r="L1107" s="2">
        <v>25.95</v>
      </c>
      <c r="M1107" s="2">
        <v>31.35</v>
      </c>
      <c r="N1107" s="2">
        <v>22.5</v>
      </c>
      <c r="O1107" s="2">
        <v>8.9499999999999993</v>
      </c>
      <c r="P1107" s="2">
        <v>39.33</v>
      </c>
      <c r="Q1107" s="2">
        <v>28.23</v>
      </c>
      <c r="R1107" s="2">
        <v>11.23</v>
      </c>
      <c r="S1107" s="4">
        <f>VLOOKUP([1]Initial_Data8!C1107,[1]Ratings_Numbers!$A$1:$B$21,2,FALSE)</f>
        <v>6</v>
      </c>
      <c r="T1107" s="4">
        <f t="shared" si="21"/>
        <v>0</v>
      </c>
      <c r="U1107" s="7">
        <v>14469.677100000001</v>
      </c>
      <c r="V1107" s="3" t="s">
        <v>165</v>
      </c>
      <c r="W1107" s="4"/>
      <c r="X1107" s="4"/>
      <c r="Y1107" s="4"/>
      <c r="Z1107" s="4"/>
    </row>
    <row r="1108" spans="1:26" ht="46.5" customHeight="1" thickBot="1" x14ac:dyDescent="0.4">
      <c r="A1108" s="5" t="s">
        <v>164</v>
      </c>
      <c r="B1108" s="5" t="s">
        <v>168</v>
      </c>
      <c r="C1108" s="5" t="s">
        <v>32</v>
      </c>
      <c r="D1108" s="2">
        <v>35430</v>
      </c>
      <c r="E1108" s="2">
        <v>0.25</v>
      </c>
      <c r="F1108" s="2">
        <v>1</v>
      </c>
      <c r="G1108" s="2">
        <v>0.37</v>
      </c>
      <c r="H1108" s="2">
        <v>14.66</v>
      </c>
      <c r="I1108" s="2">
        <v>8.6199999999999992</v>
      </c>
      <c r="J1108" s="2">
        <v>10.55</v>
      </c>
      <c r="K1108" s="2">
        <v>53</v>
      </c>
      <c r="L1108" s="2">
        <v>25.72</v>
      </c>
      <c r="M1108" s="2">
        <v>27.54</v>
      </c>
      <c r="N1108" s="2">
        <v>20.52</v>
      </c>
      <c r="O1108" s="2">
        <v>8.58</v>
      </c>
      <c r="P1108" s="2">
        <v>34.21</v>
      </c>
      <c r="Q1108" s="2">
        <v>25.49</v>
      </c>
      <c r="R1108" s="2">
        <v>10.66</v>
      </c>
      <c r="S1108" s="4">
        <f>VLOOKUP([1]Initial_Data8!C1108,[1]Ratings_Numbers!$A$1:$B$21,2,FALSE)</f>
        <v>6</v>
      </c>
      <c r="T1108" s="4">
        <f t="shared" si="21"/>
        <v>0</v>
      </c>
      <c r="U1108" s="7">
        <v>15765.8441</v>
      </c>
      <c r="V1108" s="3" t="s">
        <v>165</v>
      </c>
      <c r="W1108" s="4"/>
      <c r="X1108" s="4"/>
      <c r="Y1108" s="4"/>
      <c r="Z1108" s="4"/>
    </row>
    <row r="1109" spans="1:26" ht="46.5" customHeight="1" thickBot="1" x14ac:dyDescent="0.4">
      <c r="A1109" s="5" t="s">
        <v>164</v>
      </c>
      <c r="B1109" s="5" t="s">
        <v>169</v>
      </c>
      <c r="C1109" s="5" t="s">
        <v>32</v>
      </c>
      <c r="D1109" s="2">
        <v>35520</v>
      </c>
      <c r="E1109" s="2">
        <v>0.18</v>
      </c>
      <c r="F1109" s="2">
        <v>0.94</v>
      </c>
      <c r="G1109" s="2">
        <v>0.26</v>
      </c>
      <c r="H1109" s="2">
        <v>12.25</v>
      </c>
      <c r="I1109" s="2">
        <v>8.9</v>
      </c>
      <c r="J1109" s="2">
        <v>7.85</v>
      </c>
      <c r="K1109" s="2">
        <v>48</v>
      </c>
      <c r="L1109" s="2">
        <v>25.4</v>
      </c>
      <c r="M1109" s="2">
        <v>29.88</v>
      </c>
      <c r="N1109" s="2">
        <v>21.77</v>
      </c>
      <c r="O1109" s="2">
        <v>8.3800000000000008</v>
      </c>
      <c r="P1109" s="2">
        <v>37.299999999999997</v>
      </c>
      <c r="Q1109" s="2">
        <v>27.17</v>
      </c>
      <c r="R1109" s="2">
        <v>10.46</v>
      </c>
      <c r="S1109" s="4">
        <f>VLOOKUP([1]Initial_Data8!C1109,[1]Ratings_Numbers!$A$1:$B$21,2,FALSE)</f>
        <v>6</v>
      </c>
      <c r="T1109" s="4">
        <f t="shared" si="21"/>
        <v>0</v>
      </c>
      <c r="U1109" s="7">
        <v>17944.342400000001</v>
      </c>
      <c r="V1109" s="3" t="s">
        <v>165</v>
      </c>
      <c r="W1109" s="4"/>
      <c r="X1109" s="4"/>
      <c r="Y1109" s="4"/>
      <c r="Z1109" s="4"/>
    </row>
    <row r="1110" spans="1:26" ht="46.5" customHeight="1" thickBot="1" x14ac:dyDescent="0.4">
      <c r="A1110" s="5" t="s">
        <v>164</v>
      </c>
      <c r="B1110" s="5" t="s">
        <v>42</v>
      </c>
      <c r="C1110" s="5" t="s">
        <v>32</v>
      </c>
      <c r="D1110" s="2">
        <v>35611</v>
      </c>
      <c r="E1110" s="2">
        <v>0.12</v>
      </c>
      <c r="F1110" s="2">
        <v>0.92</v>
      </c>
      <c r="G1110" s="2">
        <v>0.17</v>
      </c>
      <c r="H1110" s="2">
        <v>14.69</v>
      </c>
      <c r="I1110" s="2">
        <v>10.84</v>
      </c>
      <c r="J1110" s="2">
        <v>10.220000000000001</v>
      </c>
      <c r="K1110" s="2">
        <v>49</v>
      </c>
      <c r="L1110" s="2">
        <v>25.44</v>
      </c>
      <c r="M1110" s="2">
        <v>28.93</v>
      </c>
      <c r="N1110" s="2">
        <v>21.22</v>
      </c>
      <c r="O1110" s="2">
        <v>8.11</v>
      </c>
      <c r="P1110" s="2">
        <v>36.299999999999997</v>
      </c>
      <c r="Q1110" s="2">
        <v>26.63</v>
      </c>
      <c r="R1110" s="2">
        <v>10.18</v>
      </c>
      <c r="S1110" s="4">
        <f>VLOOKUP([1]Initial_Data8!C1110,[1]Ratings_Numbers!$A$1:$B$21,2,FALSE)</f>
        <v>6</v>
      </c>
      <c r="T1110" s="4">
        <f t="shared" si="21"/>
        <v>0</v>
      </c>
      <c r="U1110" s="7">
        <v>19540.2752</v>
      </c>
      <c r="V1110" s="3" t="s">
        <v>165</v>
      </c>
      <c r="W1110" s="4"/>
      <c r="X1110" s="4"/>
      <c r="Y1110" s="4"/>
      <c r="Z1110" s="4"/>
    </row>
    <row r="1111" spans="1:26" ht="46.5" customHeight="1" thickBot="1" x14ac:dyDescent="0.4">
      <c r="A1111" s="5" t="s">
        <v>164</v>
      </c>
      <c r="B1111" s="5" t="s">
        <v>44</v>
      </c>
      <c r="C1111" s="5" t="s">
        <v>32</v>
      </c>
      <c r="D1111" s="2">
        <v>35703</v>
      </c>
      <c r="E1111" s="2">
        <v>0.14000000000000001</v>
      </c>
      <c r="F1111" s="2">
        <v>0.87</v>
      </c>
      <c r="G1111" s="2">
        <v>0.21</v>
      </c>
      <c r="H1111" s="2">
        <v>14.22</v>
      </c>
      <c r="I1111" s="2">
        <v>10.71</v>
      </c>
      <c r="J1111" s="2">
        <v>10.1</v>
      </c>
      <c r="K1111" s="2">
        <v>49</v>
      </c>
      <c r="L1111" s="2">
        <v>25.4</v>
      </c>
      <c r="M1111" s="2">
        <v>28.74</v>
      </c>
      <c r="N1111" s="2">
        <v>21.22</v>
      </c>
      <c r="O1111" s="2">
        <v>8.06</v>
      </c>
      <c r="P1111" s="2">
        <v>35.450000000000003</v>
      </c>
      <c r="Q1111" s="2">
        <v>26.17</v>
      </c>
      <c r="R1111" s="2">
        <v>9.93</v>
      </c>
      <c r="S1111" s="4">
        <f>VLOOKUP([1]Initial_Data8!C1111,[1]Ratings_Numbers!$A$1:$B$21,2,FALSE)</f>
        <v>6</v>
      </c>
      <c r="T1111" s="4">
        <f t="shared" si="21"/>
        <v>0</v>
      </c>
      <c r="U1111" s="7">
        <v>18871.1374</v>
      </c>
      <c r="V1111" s="3" t="s">
        <v>165</v>
      </c>
      <c r="W1111" s="4"/>
      <c r="X1111" s="4"/>
      <c r="Y1111" s="4"/>
      <c r="Z1111" s="4"/>
    </row>
    <row r="1112" spans="1:26" ht="46.5" customHeight="1" thickBot="1" x14ac:dyDescent="0.4">
      <c r="A1112" s="5" t="s">
        <v>164</v>
      </c>
      <c r="B1112" s="5" t="s">
        <v>46</v>
      </c>
      <c r="C1112" s="5" t="s">
        <v>32</v>
      </c>
      <c r="D1112" s="2">
        <v>35795</v>
      </c>
      <c r="E1112" s="2">
        <v>0.33</v>
      </c>
      <c r="F1112" s="2">
        <v>0.81</v>
      </c>
      <c r="G1112" s="2">
        <v>0.48</v>
      </c>
      <c r="H1112" s="2">
        <v>16.809999999999999</v>
      </c>
      <c r="I1112" s="2">
        <v>10.49</v>
      </c>
      <c r="J1112" s="2">
        <v>12.51</v>
      </c>
      <c r="K1112" s="2">
        <v>47</v>
      </c>
      <c r="L1112" s="2">
        <v>24.77</v>
      </c>
      <c r="M1112" s="2">
        <v>26.16</v>
      </c>
      <c r="N1112" s="2">
        <v>19.73</v>
      </c>
      <c r="O1112" s="2">
        <v>7.76</v>
      </c>
      <c r="P1112" s="2">
        <v>32.56</v>
      </c>
      <c r="Q1112" s="2">
        <v>24.56</v>
      </c>
      <c r="R1112" s="2">
        <v>9.65</v>
      </c>
      <c r="S1112" s="4">
        <f>VLOOKUP([1]Initial_Data8!C1112,[1]Ratings_Numbers!$A$1:$B$21,2,FALSE)</f>
        <v>6</v>
      </c>
      <c r="T1112" s="4">
        <f t="shared" si="21"/>
        <v>0</v>
      </c>
      <c r="U1112" s="7">
        <v>16679.232100000001</v>
      </c>
      <c r="V1112" s="3" t="s">
        <v>165</v>
      </c>
      <c r="W1112" s="4"/>
      <c r="X1112" s="4"/>
      <c r="Y1112" s="4"/>
      <c r="Z1112" s="4"/>
    </row>
    <row r="1113" spans="1:26" ht="46.5" customHeight="1" thickBot="1" x14ac:dyDescent="0.4">
      <c r="A1113" s="5" t="s">
        <v>164</v>
      </c>
      <c r="B1113" s="5" t="s">
        <v>48</v>
      </c>
      <c r="C1113" s="5" t="s">
        <v>32</v>
      </c>
      <c r="D1113" s="2">
        <v>35885</v>
      </c>
      <c r="E1113" s="2">
        <v>0.32</v>
      </c>
      <c r="F1113" s="2">
        <v>0.82</v>
      </c>
      <c r="G1113" s="2">
        <v>0.45</v>
      </c>
      <c r="H1113" s="2">
        <v>10.68</v>
      </c>
      <c r="I1113" s="2">
        <v>7.92</v>
      </c>
      <c r="J1113" s="2">
        <v>6.83</v>
      </c>
      <c r="K1113" s="2">
        <v>47</v>
      </c>
      <c r="L1113" s="2">
        <v>24.43</v>
      </c>
      <c r="M1113" s="2">
        <v>26.77</v>
      </c>
      <c r="N1113" s="2">
        <v>20.079999999999998</v>
      </c>
      <c r="O1113" s="2">
        <v>7.24</v>
      </c>
      <c r="P1113" s="2">
        <v>33.340000000000003</v>
      </c>
      <c r="Q1113" s="2">
        <v>25</v>
      </c>
      <c r="R1113" s="2">
        <v>9.01</v>
      </c>
      <c r="S1113" s="4">
        <f>VLOOKUP([1]Initial_Data8!C1113,[1]Ratings_Numbers!$A$1:$B$21,2,FALSE)</f>
        <v>6</v>
      </c>
      <c r="T1113" s="4">
        <f t="shared" si="21"/>
        <v>0</v>
      </c>
      <c r="U1113" s="7">
        <v>21186.8259</v>
      </c>
      <c r="V1113" s="3" t="s">
        <v>165</v>
      </c>
      <c r="W1113" s="4"/>
      <c r="X1113" s="4"/>
      <c r="Y1113" s="4"/>
      <c r="Z1113" s="4"/>
    </row>
    <row r="1114" spans="1:26" ht="46.5" customHeight="1" thickBot="1" x14ac:dyDescent="0.4">
      <c r="A1114" s="5" t="s">
        <v>164</v>
      </c>
      <c r="B1114" s="5" t="s">
        <v>51</v>
      </c>
      <c r="C1114" s="5" t="s">
        <v>32</v>
      </c>
      <c r="D1114" s="2">
        <v>35976</v>
      </c>
      <c r="E1114" s="2">
        <v>0.3</v>
      </c>
      <c r="F1114" s="2">
        <v>0.78</v>
      </c>
      <c r="G1114" s="2">
        <v>0.41</v>
      </c>
      <c r="H1114" s="2">
        <v>16.93</v>
      </c>
      <c r="I1114" s="2">
        <v>13.25</v>
      </c>
      <c r="J1114" s="2">
        <v>12.96</v>
      </c>
      <c r="K1114" s="2">
        <v>45</v>
      </c>
      <c r="L1114" s="2">
        <v>24.58</v>
      </c>
      <c r="M1114" s="2">
        <v>25.74</v>
      </c>
      <c r="N1114" s="2">
        <v>19.43</v>
      </c>
      <c r="O1114" s="2">
        <v>6.99</v>
      </c>
      <c r="P1114" s="2">
        <v>32.51</v>
      </c>
      <c r="Q1114" s="2">
        <v>24.53</v>
      </c>
      <c r="R1114" s="2">
        <v>8.83</v>
      </c>
      <c r="S1114" s="4">
        <f>VLOOKUP([1]Initial_Data8!C1114,[1]Ratings_Numbers!$A$1:$B$21,2,FALSE)</f>
        <v>6</v>
      </c>
      <c r="T1114" s="4">
        <f t="shared" si="21"/>
        <v>0</v>
      </c>
      <c r="U1114" s="7">
        <v>21092.7749</v>
      </c>
      <c r="V1114" s="3" t="s">
        <v>165</v>
      </c>
      <c r="W1114" s="4"/>
      <c r="X1114" s="4"/>
      <c r="Y1114" s="4"/>
      <c r="Z1114" s="4"/>
    </row>
    <row r="1115" spans="1:26" ht="46.5" customHeight="1" thickBot="1" x14ac:dyDescent="0.4">
      <c r="A1115" s="5" t="s">
        <v>164</v>
      </c>
      <c r="B1115" s="5" t="s">
        <v>53</v>
      </c>
      <c r="C1115" s="5" t="s">
        <v>32</v>
      </c>
      <c r="D1115" s="2">
        <v>36068</v>
      </c>
      <c r="E1115" s="2">
        <v>0.51</v>
      </c>
      <c r="F1115" s="2">
        <v>1.02</v>
      </c>
      <c r="G1115" s="2">
        <v>0.7</v>
      </c>
      <c r="H1115" s="2">
        <v>15.94</v>
      </c>
      <c r="I1115" s="2">
        <v>11.65</v>
      </c>
      <c r="J1115" s="2">
        <v>12.1</v>
      </c>
      <c r="K1115" s="2">
        <v>48</v>
      </c>
      <c r="L1115" s="2">
        <v>23.93</v>
      </c>
      <c r="M1115" s="2">
        <v>33.22</v>
      </c>
      <c r="N1115" s="2">
        <v>23.14</v>
      </c>
      <c r="O1115" s="2">
        <v>8.7799999999999994</v>
      </c>
      <c r="P1115" s="2">
        <v>43.56</v>
      </c>
      <c r="Q1115" s="2">
        <v>30.34</v>
      </c>
      <c r="R1115" s="2">
        <v>11.51</v>
      </c>
      <c r="S1115" s="4">
        <f>VLOOKUP([1]Initial_Data8!C1115,[1]Ratings_Numbers!$A$1:$B$21,2,FALSE)</f>
        <v>6</v>
      </c>
      <c r="T1115" s="4">
        <f t="shared" si="21"/>
        <v>0</v>
      </c>
      <c r="U1115" s="7">
        <v>17261.651000000002</v>
      </c>
      <c r="V1115" s="3" t="s">
        <v>165</v>
      </c>
      <c r="W1115" s="4"/>
      <c r="X1115" s="4"/>
      <c r="Y1115" s="4"/>
      <c r="Z1115" s="4"/>
    </row>
    <row r="1116" spans="1:26" ht="46.5" customHeight="1" thickBot="1" x14ac:dyDescent="0.4">
      <c r="A1116" s="5" t="s">
        <v>164</v>
      </c>
      <c r="B1116" s="5" t="s">
        <v>155</v>
      </c>
      <c r="C1116" s="5" t="s">
        <v>32</v>
      </c>
      <c r="D1116" s="2">
        <v>36160</v>
      </c>
      <c r="E1116" s="2">
        <v>0.59</v>
      </c>
      <c r="F1116" s="2">
        <v>1.0900000000000001</v>
      </c>
      <c r="G1116" s="2">
        <v>0.82</v>
      </c>
      <c r="H1116" s="2">
        <v>12.46</v>
      </c>
      <c r="I1116" s="2">
        <v>6.6</v>
      </c>
      <c r="J1116" s="2">
        <v>8.77</v>
      </c>
      <c r="K1116" s="2">
        <v>57</v>
      </c>
      <c r="L1116" s="2">
        <v>24.64</v>
      </c>
      <c r="M1116" s="2">
        <v>29.88</v>
      </c>
      <c r="N1116" s="2">
        <v>21.14</v>
      </c>
      <c r="O1116" s="2">
        <v>8.84</v>
      </c>
      <c r="P1116" s="2">
        <v>41.35</v>
      </c>
      <c r="Q1116" s="2">
        <v>29.25</v>
      </c>
      <c r="R1116" s="2">
        <v>12.23</v>
      </c>
      <c r="S1116" s="4">
        <f>VLOOKUP([1]Initial_Data8!C1116,[1]Ratings_Numbers!$A$1:$B$21,2,FALSE)</f>
        <v>6</v>
      </c>
      <c r="T1116" s="4">
        <f t="shared" si="21"/>
        <v>0</v>
      </c>
      <c r="U1116" s="7">
        <v>24474.404999999999</v>
      </c>
      <c r="V1116" s="3" t="s">
        <v>165</v>
      </c>
      <c r="W1116" s="4"/>
      <c r="X1116" s="4"/>
      <c r="Y1116" s="4"/>
      <c r="Z1116" s="4"/>
    </row>
    <row r="1117" spans="1:26" ht="46.5" customHeight="1" thickBot="1" x14ac:dyDescent="0.4">
      <c r="A1117" s="5" t="s">
        <v>164</v>
      </c>
      <c r="B1117" s="5" t="s">
        <v>156</v>
      </c>
      <c r="C1117" s="5" t="s">
        <v>32</v>
      </c>
      <c r="D1117" s="2">
        <v>36250</v>
      </c>
      <c r="E1117" s="2">
        <v>0.54</v>
      </c>
      <c r="F1117" s="2">
        <v>1.05</v>
      </c>
      <c r="G1117" s="2">
        <v>0.73</v>
      </c>
      <c r="H1117" s="2">
        <v>11.15</v>
      </c>
      <c r="I1117" s="2">
        <v>8.34</v>
      </c>
      <c r="J1117" s="2">
        <v>7.82</v>
      </c>
      <c r="K1117" s="2">
        <v>55</v>
      </c>
      <c r="L1117" s="2">
        <v>25.12</v>
      </c>
      <c r="M1117" s="2">
        <v>31.35</v>
      </c>
      <c r="N1117" s="2">
        <v>21.73</v>
      </c>
      <c r="O1117" s="2">
        <v>8.67</v>
      </c>
      <c r="P1117" s="2">
        <v>44.3</v>
      </c>
      <c r="Q1117" s="2">
        <v>30.7</v>
      </c>
      <c r="R1117" s="2">
        <v>12.25</v>
      </c>
      <c r="S1117" s="4">
        <f>VLOOKUP([1]Initial_Data8!C1117,[1]Ratings_Numbers!$A$1:$B$21,2,FALSE)</f>
        <v>6</v>
      </c>
      <c r="T1117" s="4">
        <f t="shared" si="21"/>
        <v>0</v>
      </c>
      <c r="U1117" s="7">
        <v>30575.557400000002</v>
      </c>
      <c r="V1117" s="3" t="s">
        <v>165</v>
      </c>
      <c r="W1117" s="4"/>
      <c r="X1117" s="4"/>
      <c r="Y1117" s="4"/>
      <c r="Z1117" s="4"/>
    </row>
    <row r="1118" spans="1:26" ht="46.5" customHeight="1" thickBot="1" x14ac:dyDescent="0.4">
      <c r="A1118" s="5" t="s">
        <v>164</v>
      </c>
      <c r="B1118" s="5" t="s">
        <v>136</v>
      </c>
      <c r="C1118" s="5" t="s">
        <v>32</v>
      </c>
      <c r="D1118" s="2">
        <v>36341</v>
      </c>
      <c r="E1118" s="2">
        <v>0.56000000000000005</v>
      </c>
      <c r="F1118" s="2">
        <v>1.17</v>
      </c>
      <c r="G1118" s="2">
        <v>0.76</v>
      </c>
      <c r="H1118" s="2">
        <v>14.65</v>
      </c>
      <c r="I1118" s="2">
        <v>11.02</v>
      </c>
      <c r="J1118" s="2">
        <v>11.19</v>
      </c>
      <c r="K1118" s="2">
        <v>57</v>
      </c>
      <c r="L1118" s="2">
        <v>33.22</v>
      </c>
      <c r="M1118" s="2">
        <v>27.16</v>
      </c>
      <c r="N1118" s="2">
        <v>20.53</v>
      </c>
      <c r="O1118" s="2">
        <v>9.58</v>
      </c>
      <c r="P1118" s="2">
        <v>32.299999999999997</v>
      </c>
      <c r="Q1118" s="2">
        <v>24.41</v>
      </c>
      <c r="R1118" s="2">
        <v>11.39</v>
      </c>
      <c r="S1118" s="4">
        <f>VLOOKUP([1]Initial_Data8!C1118,[1]Ratings_Numbers!$A$1:$B$21,2,FALSE)</f>
        <v>6</v>
      </c>
      <c r="T1118" s="4">
        <f t="shared" si="21"/>
        <v>0</v>
      </c>
      <c r="U1118" s="7">
        <v>34657.487999999998</v>
      </c>
      <c r="V1118" s="3" t="s">
        <v>165</v>
      </c>
      <c r="W1118" s="4"/>
      <c r="X1118" s="4"/>
      <c r="Y1118" s="4"/>
      <c r="Z1118" s="4"/>
    </row>
    <row r="1119" spans="1:26" ht="46.5" customHeight="1" thickBot="1" x14ac:dyDescent="0.4">
      <c r="A1119" s="5" t="s">
        <v>164</v>
      </c>
      <c r="B1119" s="5" t="s">
        <v>137</v>
      </c>
      <c r="C1119" s="5" t="s">
        <v>32</v>
      </c>
      <c r="D1119" s="2">
        <v>36433</v>
      </c>
      <c r="E1119" s="2">
        <v>0.97</v>
      </c>
      <c r="F1119" s="2">
        <v>2.09</v>
      </c>
      <c r="G1119" s="2">
        <v>1.43</v>
      </c>
      <c r="H1119" s="2">
        <v>5.21</v>
      </c>
      <c r="I1119" s="2">
        <v>2.0099999999999998</v>
      </c>
      <c r="J1119" s="2">
        <v>1.89</v>
      </c>
      <c r="K1119" s="2">
        <v>63</v>
      </c>
      <c r="L1119" s="2">
        <v>30.77</v>
      </c>
      <c r="M1119" s="2">
        <v>37.659999999999997</v>
      </c>
      <c r="N1119" s="2">
        <v>25.68</v>
      </c>
      <c r="O1119" s="2">
        <v>12.32</v>
      </c>
      <c r="P1119" s="2">
        <v>46.64</v>
      </c>
      <c r="Q1119" s="2">
        <v>31.81</v>
      </c>
      <c r="R1119" s="2">
        <v>15.26</v>
      </c>
      <c r="S1119" s="4">
        <f>VLOOKUP([1]Initial_Data8!C1119,[1]Ratings_Numbers!$A$1:$B$21,2,FALSE)</f>
        <v>6</v>
      </c>
      <c r="T1119" s="4">
        <f t="shared" si="21"/>
        <v>0</v>
      </c>
      <c r="U1119" s="7">
        <v>28395.3256</v>
      </c>
      <c r="V1119" s="3" t="s">
        <v>165</v>
      </c>
      <c r="W1119" s="4"/>
      <c r="X1119" s="4"/>
      <c r="Y1119" s="4"/>
      <c r="Z1119" s="4"/>
    </row>
    <row r="1120" spans="1:26" ht="46.5" customHeight="1" thickBot="1" x14ac:dyDescent="0.4">
      <c r="A1120" s="5" t="s">
        <v>164</v>
      </c>
      <c r="B1120" s="5" t="s">
        <v>56</v>
      </c>
      <c r="C1120" s="5" t="s">
        <v>32</v>
      </c>
      <c r="D1120" s="2">
        <v>36525</v>
      </c>
      <c r="E1120" s="2">
        <v>1.64</v>
      </c>
      <c r="F1120" s="2">
        <v>3.5</v>
      </c>
      <c r="G1120" s="2">
        <v>2.73</v>
      </c>
      <c r="H1120" s="2">
        <v>3.26</v>
      </c>
      <c r="I1120" s="2">
        <v>0</v>
      </c>
      <c r="J1120" s="2">
        <v>0.55000000000000004</v>
      </c>
      <c r="K1120" s="2">
        <v>85</v>
      </c>
      <c r="L1120" s="2">
        <v>29.21</v>
      </c>
      <c r="M1120" s="2">
        <v>38.130000000000003</v>
      </c>
      <c r="N1120" s="2">
        <v>24.86</v>
      </c>
      <c r="O1120" s="2">
        <v>12.67</v>
      </c>
      <c r="P1120" s="2">
        <v>53.39</v>
      </c>
      <c r="Q1120" s="2">
        <v>34.81</v>
      </c>
      <c r="R1120" s="2">
        <v>17.73</v>
      </c>
      <c r="S1120" s="4">
        <f>VLOOKUP([1]Initial_Data8!C1120,[1]Ratings_Numbers!$A$1:$B$21,2,FALSE)</f>
        <v>6</v>
      </c>
      <c r="T1120" s="4">
        <f t="shared" si="21"/>
        <v>0</v>
      </c>
      <c r="U1120" s="7">
        <v>30845.49</v>
      </c>
      <c r="V1120" s="3" t="s">
        <v>165</v>
      </c>
      <c r="W1120" s="4"/>
      <c r="X1120" s="4"/>
      <c r="Y1120" s="4"/>
      <c r="Z1120" s="4"/>
    </row>
    <row r="1121" spans="1:26" ht="46.5" customHeight="1" thickBot="1" x14ac:dyDescent="0.4">
      <c r="A1121" s="5" t="s">
        <v>164</v>
      </c>
      <c r="B1121" s="5" t="s">
        <v>57</v>
      </c>
      <c r="C1121" s="5" t="s">
        <v>32</v>
      </c>
      <c r="D1121" s="2">
        <v>36616</v>
      </c>
      <c r="E1121" s="2">
        <v>1.56</v>
      </c>
      <c r="F1121" s="2">
        <v>2.9</v>
      </c>
      <c r="G1121" s="2">
        <v>2.4500000000000002</v>
      </c>
      <c r="H1121" s="2">
        <v>10.220000000000001</v>
      </c>
      <c r="I1121" s="2">
        <v>8.11</v>
      </c>
      <c r="J1121" s="2">
        <v>7.76</v>
      </c>
      <c r="K1121" s="2">
        <v>86</v>
      </c>
      <c r="L1121" s="2">
        <v>29.07</v>
      </c>
      <c r="M1121" s="2">
        <v>43.4</v>
      </c>
      <c r="N1121" s="2">
        <v>27.64</v>
      </c>
      <c r="O1121" s="2">
        <v>13.41</v>
      </c>
      <c r="P1121" s="2">
        <v>57.03</v>
      </c>
      <c r="Q1121" s="2">
        <v>36.32</v>
      </c>
      <c r="R1121" s="2">
        <v>17.62</v>
      </c>
      <c r="S1121" s="4">
        <f>VLOOKUP([1]Initial_Data8!C1121,[1]Ratings_Numbers!$A$1:$B$21,2,FALSE)</f>
        <v>6</v>
      </c>
      <c r="T1121" s="4">
        <f t="shared" si="21"/>
        <v>0</v>
      </c>
      <c r="U1121" s="7">
        <v>29730.982499999998</v>
      </c>
      <c r="V1121" s="3" t="s">
        <v>165</v>
      </c>
      <c r="W1121" s="4"/>
      <c r="X1121" s="4"/>
      <c r="Y1121" s="4"/>
      <c r="Z1121" s="4"/>
    </row>
    <row r="1122" spans="1:26" ht="46.5" customHeight="1" thickBot="1" x14ac:dyDescent="0.4">
      <c r="A1122" s="5" t="s">
        <v>164</v>
      </c>
      <c r="B1122" s="5" t="s">
        <v>58</v>
      </c>
      <c r="C1122" s="5" t="s">
        <v>32</v>
      </c>
      <c r="D1122" s="2">
        <v>36707</v>
      </c>
      <c r="E1122" s="2">
        <v>1.4</v>
      </c>
      <c r="F1122" s="2">
        <v>2.58</v>
      </c>
      <c r="G1122" s="2">
        <v>2.11</v>
      </c>
      <c r="H1122" s="2">
        <v>11.77</v>
      </c>
      <c r="I1122" s="2">
        <v>9.4600000000000009</v>
      </c>
      <c r="J1122" s="2">
        <v>9.44</v>
      </c>
      <c r="K1122" s="2">
        <v>93</v>
      </c>
      <c r="L1122" s="2">
        <v>29.33</v>
      </c>
      <c r="M1122" s="2">
        <v>42.83</v>
      </c>
      <c r="N1122" s="2">
        <v>27.03</v>
      </c>
      <c r="O1122" s="2">
        <v>13.33</v>
      </c>
      <c r="P1122" s="2">
        <v>58.41</v>
      </c>
      <c r="Q1122" s="2">
        <v>36.869999999999997</v>
      </c>
      <c r="R1122" s="2">
        <v>18.190000000000001</v>
      </c>
      <c r="S1122" s="4">
        <f>VLOOKUP([1]Initial_Data8!C1122,[1]Ratings_Numbers!$A$1:$B$21,2,FALSE)</f>
        <v>6</v>
      </c>
      <c r="T1122" s="4">
        <f t="shared" si="21"/>
        <v>0</v>
      </c>
      <c r="U1122" s="7">
        <v>27563.567599999998</v>
      </c>
      <c r="V1122" s="3" t="s">
        <v>165</v>
      </c>
      <c r="W1122" s="4"/>
      <c r="X1122" s="4"/>
      <c r="Y1122" s="4"/>
      <c r="Z1122" s="4"/>
    </row>
    <row r="1123" spans="1:26" ht="46.5" customHeight="1" thickBot="1" x14ac:dyDescent="0.4">
      <c r="A1123" s="5" t="s">
        <v>164</v>
      </c>
      <c r="B1123" s="5" t="s">
        <v>59</v>
      </c>
      <c r="C1123" s="5" t="s">
        <v>32</v>
      </c>
      <c r="D1123" s="2">
        <v>36799</v>
      </c>
      <c r="E1123" s="2">
        <v>1.03</v>
      </c>
      <c r="F1123" s="2">
        <v>1.74</v>
      </c>
      <c r="G1123" s="2">
        <v>1.4</v>
      </c>
      <c r="H1123" s="2">
        <v>10.93</v>
      </c>
      <c r="I1123" s="2">
        <v>7.78</v>
      </c>
      <c r="J1123" s="2">
        <v>8.76</v>
      </c>
      <c r="K1123" s="2">
        <v>97</v>
      </c>
      <c r="L1123" s="2">
        <v>30.73</v>
      </c>
      <c r="M1123" s="2">
        <v>41.12</v>
      </c>
      <c r="N1123" s="2">
        <v>26.71</v>
      </c>
      <c r="O1123" s="2">
        <v>13.38</v>
      </c>
      <c r="P1123" s="2">
        <v>53.97</v>
      </c>
      <c r="Q1123" s="2">
        <v>35.049999999999997</v>
      </c>
      <c r="R1123" s="2">
        <v>17.559999999999999</v>
      </c>
      <c r="S1123" s="4">
        <f>VLOOKUP([1]Initial_Data8!C1123,[1]Ratings_Numbers!$A$1:$B$21,2,FALSE)</f>
        <v>6</v>
      </c>
      <c r="T1123" s="4">
        <f t="shared" si="21"/>
        <v>0</v>
      </c>
      <c r="U1123" s="7">
        <v>32492.405599999998</v>
      </c>
      <c r="V1123" s="3" t="s">
        <v>165</v>
      </c>
      <c r="W1123" s="4"/>
      <c r="X1123" s="4"/>
      <c r="Y1123" s="4"/>
      <c r="Z1123" s="4"/>
    </row>
    <row r="1124" spans="1:26" ht="46.5" customHeight="1" thickBot="1" x14ac:dyDescent="0.4">
      <c r="A1124" s="5" t="s">
        <v>164</v>
      </c>
      <c r="B1124" s="5" t="s">
        <v>60</v>
      </c>
      <c r="C1124" s="5" t="s">
        <v>32</v>
      </c>
      <c r="D1124" s="2">
        <v>36891</v>
      </c>
      <c r="E1124" s="2">
        <v>1.02</v>
      </c>
      <c r="F1124" s="2">
        <v>1.53</v>
      </c>
      <c r="G1124" s="2">
        <v>1.29</v>
      </c>
      <c r="H1124" s="2">
        <v>9.1</v>
      </c>
      <c r="I1124" s="2">
        <v>5.61</v>
      </c>
      <c r="J1124" s="2">
        <v>7.03</v>
      </c>
      <c r="K1124" s="2">
        <v>106</v>
      </c>
      <c r="L1124" s="2">
        <v>30.21</v>
      </c>
      <c r="M1124" s="2">
        <v>40.46</v>
      </c>
      <c r="N1124" s="2">
        <v>25.94</v>
      </c>
      <c r="O1124" s="2">
        <v>13.7</v>
      </c>
      <c r="P1124" s="2">
        <v>56</v>
      </c>
      <c r="Q1124" s="2">
        <v>35.9</v>
      </c>
      <c r="R1124" s="2">
        <v>18.97</v>
      </c>
      <c r="S1124" s="4">
        <f>VLOOKUP([1]Initial_Data8!C1124,[1]Ratings_Numbers!$A$1:$B$21,2,FALSE)</f>
        <v>6</v>
      </c>
      <c r="T1124" s="4">
        <f t="shared" si="21"/>
        <v>0</v>
      </c>
      <c r="U1124" s="7">
        <v>36977.809200000003</v>
      </c>
      <c r="V1124" s="3" t="s">
        <v>165</v>
      </c>
      <c r="W1124" s="4"/>
      <c r="X1124" s="4"/>
      <c r="Y1124" s="4"/>
      <c r="Z1124" s="4"/>
    </row>
    <row r="1125" spans="1:26" ht="46.5" customHeight="1" thickBot="1" x14ac:dyDescent="0.4">
      <c r="A1125" s="5" t="s">
        <v>164</v>
      </c>
      <c r="B1125" s="5" t="s">
        <v>61</v>
      </c>
      <c r="C1125" s="5" t="s">
        <v>32</v>
      </c>
      <c r="D1125" s="2">
        <v>36981</v>
      </c>
      <c r="E1125" s="2">
        <v>0.99</v>
      </c>
      <c r="F1125" s="2">
        <v>1.5</v>
      </c>
      <c r="G1125" s="2">
        <v>1.26</v>
      </c>
      <c r="H1125" s="2">
        <v>9.34</v>
      </c>
      <c r="I1125" s="2">
        <v>7.01</v>
      </c>
      <c r="J1125" s="2">
        <v>7.26</v>
      </c>
      <c r="K1125" s="2">
        <v>107</v>
      </c>
      <c r="L1125" s="2">
        <v>30.12</v>
      </c>
      <c r="M1125" s="2">
        <v>48.5</v>
      </c>
      <c r="N1125" s="2">
        <v>30.37</v>
      </c>
      <c r="O1125" s="2">
        <v>15.42</v>
      </c>
      <c r="P1125" s="2">
        <v>59.69</v>
      </c>
      <c r="Q1125" s="2">
        <v>37.380000000000003</v>
      </c>
      <c r="R1125" s="2">
        <v>18.97</v>
      </c>
      <c r="S1125" s="4">
        <f>VLOOKUP([1]Initial_Data8!C1125,[1]Ratings_Numbers!$A$1:$B$21,2,FALSE)</f>
        <v>6</v>
      </c>
      <c r="T1125" s="4">
        <f t="shared" si="21"/>
        <v>0</v>
      </c>
      <c r="U1125" s="7">
        <v>34504.948799999998</v>
      </c>
      <c r="V1125" s="3" t="s">
        <v>165</v>
      </c>
      <c r="W1125" s="4"/>
      <c r="X1125" s="4"/>
      <c r="Y1125" s="4"/>
      <c r="Z1125" s="4"/>
    </row>
    <row r="1126" spans="1:26" ht="46.5" customHeight="1" thickBot="1" x14ac:dyDescent="0.4">
      <c r="A1126" s="5" t="s">
        <v>164</v>
      </c>
      <c r="B1126" s="5" t="s">
        <v>118</v>
      </c>
      <c r="C1126" s="5" t="s">
        <v>32</v>
      </c>
      <c r="D1126" s="2">
        <v>37072</v>
      </c>
      <c r="E1126" s="2">
        <v>0.94</v>
      </c>
      <c r="F1126" s="2">
        <v>1.47</v>
      </c>
      <c r="G1126" s="2">
        <v>1.18</v>
      </c>
      <c r="H1126" s="2">
        <v>11.14</v>
      </c>
      <c r="I1126" s="2">
        <v>8.83</v>
      </c>
      <c r="J1126" s="2">
        <v>9.07</v>
      </c>
      <c r="K1126" s="2">
        <v>109</v>
      </c>
      <c r="L1126" s="2">
        <v>31.31</v>
      </c>
      <c r="M1126" s="2">
        <v>45.13</v>
      </c>
      <c r="N1126" s="2">
        <v>28.64</v>
      </c>
      <c r="O1126" s="2">
        <v>14.87</v>
      </c>
      <c r="P1126" s="2">
        <v>57.56</v>
      </c>
      <c r="Q1126" s="2">
        <v>36.53</v>
      </c>
      <c r="R1126" s="2">
        <v>18.96</v>
      </c>
      <c r="S1126" s="4">
        <f>VLOOKUP([1]Initial_Data8!C1126,[1]Ratings_Numbers!$A$1:$B$21,2,FALSE)</f>
        <v>6</v>
      </c>
      <c r="T1126" s="4">
        <f t="shared" si="21"/>
        <v>0</v>
      </c>
      <c r="U1126" s="7">
        <v>34501.504000000001</v>
      </c>
      <c r="V1126" s="3" t="s">
        <v>165</v>
      </c>
      <c r="W1126" s="4"/>
      <c r="X1126" s="4"/>
      <c r="Y1126" s="4"/>
      <c r="Z1126" s="4"/>
    </row>
    <row r="1127" spans="1:26" ht="46.5" customHeight="1" thickBot="1" x14ac:dyDescent="0.4">
      <c r="A1127" s="5" t="s">
        <v>164</v>
      </c>
      <c r="B1127" s="5" t="s">
        <v>119</v>
      </c>
      <c r="C1127" s="5" t="s">
        <v>32</v>
      </c>
      <c r="D1127" s="2">
        <v>37164</v>
      </c>
      <c r="E1127" s="2">
        <v>0.92</v>
      </c>
      <c r="F1127" s="2">
        <v>1.57</v>
      </c>
      <c r="G1127" s="2">
        <v>1.1599999999999999</v>
      </c>
      <c r="H1127" s="2">
        <v>10.42</v>
      </c>
      <c r="I1127" s="2">
        <v>8.0399999999999991</v>
      </c>
      <c r="J1127" s="2">
        <v>8.2200000000000006</v>
      </c>
      <c r="K1127" s="2">
        <v>100</v>
      </c>
      <c r="L1127" s="2">
        <v>31.69</v>
      </c>
      <c r="M1127" s="2">
        <v>43.74</v>
      </c>
      <c r="N1127" s="2">
        <v>27.48</v>
      </c>
      <c r="O1127" s="2">
        <v>14.56</v>
      </c>
      <c r="P1127" s="2">
        <v>59.17</v>
      </c>
      <c r="Q1127" s="2">
        <v>37.18</v>
      </c>
      <c r="R1127" s="2">
        <v>19.7</v>
      </c>
      <c r="S1127" s="4">
        <f>VLOOKUP([1]Initial_Data8!C1127,[1]Ratings_Numbers!$A$1:$B$21,2,FALSE)</f>
        <v>6</v>
      </c>
      <c r="T1127" s="4">
        <f t="shared" si="21"/>
        <v>0</v>
      </c>
      <c r="U1127" s="7">
        <v>21787.0635</v>
      </c>
      <c r="V1127" s="3" t="s">
        <v>165</v>
      </c>
      <c r="W1127" s="4"/>
      <c r="X1127" s="4"/>
      <c r="Y1127" s="4"/>
      <c r="Z1127" s="4"/>
    </row>
    <row r="1128" spans="1:26" ht="46.5" customHeight="1" thickBot="1" x14ac:dyDescent="0.4">
      <c r="A1128" s="5" t="s">
        <v>164</v>
      </c>
      <c r="B1128" s="5" t="s">
        <v>120</v>
      </c>
      <c r="C1128" s="5" t="s">
        <v>32</v>
      </c>
      <c r="D1128" s="2">
        <v>37256</v>
      </c>
      <c r="E1128" s="2">
        <v>0.82</v>
      </c>
      <c r="F1128" s="2">
        <v>1.53</v>
      </c>
      <c r="G1128" s="2">
        <v>1.05</v>
      </c>
      <c r="H1128" s="2">
        <v>8.0299999999999994</v>
      </c>
      <c r="I1128" s="2">
        <v>6</v>
      </c>
      <c r="J1128" s="2">
        <v>5.86</v>
      </c>
      <c r="K1128" s="2">
        <v>110</v>
      </c>
      <c r="L1128" s="2">
        <v>31.03</v>
      </c>
      <c r="M1128" s="2">
        <v>45.33</v>
      </c>
      <c r="N1128" s="2">
        <v>29.61</v>
      </c>
      <c r="O1128" s="2">
        <v>15.71</v>
      </c>
      <c r="P1128" s="2">
        <v>53.05</v>
      </c>
      <c r="Q1128" s="2">
        <v>34.659999999999997</v>
      </c>
      <c r="R1128" s="2">
        <v>18.39</v>
      </c>
      <c r="S1128" s="4">
        <f>VLOOKUP([1]Initial_Data8!C1128,[1]Ratings_Numbers!$A$1:$B$21,2,FALSE)</f>
        <v>6</v>
      </c>
      <c r="T1128" s="4">
        <f t="shared" si="21"/>
        <v>0</v>
      </c>
      <c r="U1128" s="7">
        <v>30515.636200000001</v>
      </c>
      <c r="V1128" s="3" t="s">
        <v>165</v>
      </c>
      <c r="W1128" s="4"/>
      <c r="X1128" s="4"/>
      <c r="Y1128" s="4"/>
      <c r="Z1128" s="4"/>
    </row>
    <row r="1129" spans="1:26" ht="46.5" customHeight="1" thickBot="1" x14ac:dyDescent="0.4">
      <c r="A1129" s="5" t="s">
        <v>164</v>
      </c>
      <c r="B1129" s="5" t="s">
        <v>121</v>
      </c>
      <c r="C1129" s="5" t="s">
        <v>32</v>
      </c>
      <c r="D1129" s="2">
        <v>37346</v>
      </c>
      <c r="E1129" s="2">
        <v>0.8</v>
      </c>
      <c r="F1129" s="2">
        <v>1.42</v>
      </c>
      <c r="G1129" s="2">
        <v>1.01</v>
      </c>
      <c r="H1129" s="2">
        <v>9.82</v>
      </c>
      <c r="I1129" s="2">
        <v>7.92</v>
      </c>
      <c r="J1129" s="2">
        <v>8.0500000000000007</v>
      </c>
      <c r="K1129" s="2">
        <v>99</v>
      </c>
      <c r="L1129" s="2">
        <v>32.01</v>
      </c>
      <c r="M1129" s="2">
        <v>45.67</v>
      </c>
      <c r="N1129" s="2">
        <v>30.27</v>
      </c>
      <c r="O1129" s="2">
        <v>15.34</v>
      </c>
      <c r="P1129" s="2">
        <v>50.88</v>
      </c>
      <c r="Q1129" s="2">
        <v>33.72</v>
      </c>
      <c r="R1129" s="2">
        <v>17.100000000000001</v>
      </c>
      <c r="S1129" s="4">
        <f>VLOOKUP([1]Initial_Data8!C1129,[1]Ratings_Numbers!$A$1:$B$21,2,FALSE)</f>
        <v>6</v>
      </c>
      <c r="T1129" s="4">
        <f t="shared" si="21"/>
        <v>0</v>
      </c>
      <c r="U1129" s="7">
        <v>35086.137799999997</v>
      </c>
      <c r="V1129" s="3" t="s">
        <v>165</v>
      </c>
      <c r="W1129" s="4"/>
      <c r="X1129" s="4"/>
      <c r="Y1129" s="4"/>
      <c r="Z1129" s="4"/>
    </row>
    <row r="1130" spans="1:26" ht="46.5" customHeight="1" thickBot="1" x14ac:dyDescent="0.4">
      <c r="A1130" s="5" t="s">
        <v>164</v>
      </c>
      <c r="B1130" s="5" t="s">
        <v>62</v>
      </c>
      <c r="C1130" s="5" t="s">
        <v>32</v>
      </c>
      <c r="D1130" s="2">
        <v>37437</v>
      </c>
      <c r="E1130" s="2">
        <v>0.75</v>
      </c>
      <c r="F1130" s="2">
        <v>1.51</v>
      </c>
      <c r="G1130" s="2">
        <v>0.94</v>
      </c>
      <c r="H1130" s="2">
        <v>12.71</v>
      </c>
      <c r="I1130" s="2">
        <v>10.9</v>
      </c>
      <c r="J1130" s="2">
        <v>10.74</v>
      </c>
      <c r="K1130" s="2">
        <v>96</v>
      </c>
      <c r="L1130" s="2">
        <v>32.28</v>
      </c>
      <c r="M1130" s="2">
        <v>48.5</v>
      </c>
      <c r="N1130" s="2">
        <v>31.91</v>
      </c>
      <c r="O1130" s="2">
        <v>16.39</v>
      </c>
      <c r="P1130" s="2">
        <v>52.02</v>
      </c>
      <c r="Q1130" s="2">
        <v>34.22</v>
      </c>
      <c r="R1130" s="2">
        <v>17.57</v>
      </c>
      <c r="S1130" s="4">
        <f>VLOOKUP([1]Initial_Data8!C1130,[1]Ratings_Numbers!$A$1:$B$21,2,FALSE)</f>
        <v>6</v>
      </c>
      <c r="T1130" s="4">
        <f t="shared" si="21"/>
        <v>0</v>
      </c>
      <c r="U1130" s="7">
        <v>32029.991699999999</v>
      </c>
      <c r="V1130" s="3" t="s">
        <v>165</v>
      </c>
      <c r="W1130" s="4"/>
      <c r="X1130" s="4"/>
      <c r="Y1130" s="4"/>
      <c r="Z1130" s="4"/>
    </row>
    <row r="1131" spans="1:26" ht="46.5" customHeight="1" thickBot="1" x14ac:dyDescent="0.4">
      <c r="A1131" s="5" t="s">
        <v>164</v>
      </c>
      <c r="B1131" s="5" t="s">
        <v>63</v>
      </c>
      <c r="C1131" s="5" t="s">
        <v>32</v>
      </c>
      <c r="D1131" s="2">
        <v>37529</v>
      </c>
      <c r="E1131" s="2">
        <v>0.64</v>
      </c>
      <c r="F1131" s="2">
        <v>1.44</v>
      </c>
      <c r="G1131" s="2">
        <v>0.78</v>
      </c>
      <c r="H1131" s="2">
        <v>12.63</v>
      </c>
      <c r="I1131" s="2">
        <v>10.89</v>
      </c>
      <c r="J1131" s="2">
        <v>10.77</v>
      </c>
      <c r="K1131" s="2">
        <v>93</v>
      </c>
      <c r="L1131" s="2">
        <v>33.96</v>
      </c>
      <c r="M1131" s="2">
        <v>46.2</v>
      </c>
      <c r="N1131" s="2">
        <v>30.87</v>
      </c>
      <c r="O1131" s="2">
        <v>16.38</v>
      </c>
      <c r="P1131" s="2">
        <v>49.66</v>
      </c>
      <c r="Q1131" s="2">
        <v>33.18</v>
      </c>
      <c r="R1131" s="2">
        <v>17.61</v>
      </c>
      <c r="S1131" s="4">
        <f>VLOOKUP([1]Initial_Data8!C1131,[1]Ratings_Numbers!$A$1:$B$21,2,FALSE)</f>
        <v>6</v>
      </c>
      <c r="T1131" s="4">
        <f t="shared" si="21"/>
        <v>0</v>
      </c>
      <c r="U1131" s="7">
        <v>26757.335899999998</v>
      </c>
      <c r="V1131" s="3" t="s">
        <v>165</v>
      </c>
      <c r="W1131" s="4"/>
      <c r="X1131" s="4"/>
      <c r="Y1131" s="4"/>
      <c r="Z1131" s="4"/>
    </row>
    <row r="1132" spans="1:26" ht="46.5" customHeight="1" thickBot="1" x14ac:dyDescent="0.4">
      <c r="A1132" s="5" t="s">
        <v>164</v>
      </c>
      <c r="B1132" s="5" t="s">
        <v>64</v>
      </c>
      <c r="C1132" s="5" t="s">
        <v>32</v>
      </c>
      <c r="D1132" s="2">
        <v>37621</v>
      </c>
      <c r="E1132" s="2">
        <v>0.64</v>
      </c>
      <c r="F1132" s="2">
        <v>1.33</v>
      </c>
      <c r="G1132" s="2">
        <v>0.76</v>
      </c>
      <c r="H1132" s="2">
        <v>10.94</v>
      </c>
      <c r="I1132" s="2">
        <v>8.99</v>
      </c>
      <c r="J1132" s="2">
        <v>8.89</v>
      </c>
      <c r="K1132" s="2">
        <v>93</v>
      </c>
      <c r="L1132" s="2">
        <v>28.72</v>
      </c>
      <c r="M1132" s="2">
        <v>49.42</v>
      </c>
      <c r="N1132" s="2">
        <v>32.520000000000003</v>
      </c>
      <c r="O1132" s="2">
        <v>15.92</v>
      </c>
      <c r="P1132" s="2">
        <v>52</v>
      </c>
      <c r="Q1132" s="2">
        <v>34.21</v>
      </c>
      <c r="R1132" s="2">
        <v>16.75</v>
      </c>
      <c r="S1132" s="4">
        <f>VLOOKUP([1]Initial_Data8!C1132,[1]Ratings_Numbers!$A$1:$B$21,2,FALSE)</f>
        <v>6</v>
      </c>
      <c r="T1132" s="4">
        <f t="shared" si="21"/>
        <v>0</v>
      </c>
      <c r="U1132" s="7">
        <v>29088.2628</v>
      </c>
      <c r="V1132" s="3" t="s">
        <v>165</v>
      </c>
      <c r="W1132" s="4"/>
      <c r="X1132" s="4"/>
      <c r="Y1132" s="4"/>
      <c r="Z1132" s="4"/>
    </row>
    <row r="1133" spans="1:26" ht="46.5" customHeight="1" thickBot="1" x14ac:dyDescent="0.4">
      <c r="A1133" s="5" t="s">
        <v>164</v>
      </c>
      <c r="B1133" s="5" t="s">
        <v>65</v>
      </c>
      <c r="C1133" s="5" t="s">
        <v>32</v>
      </c>
      <c r="D1133" s="2">
        <v>37711</v>
      </c>
      <c r="E1133" s="2">
        <v>0.67</v>
      </c>
      <c r="F1133" s="2">
        <v>1.33</v>
      </c>
      <c r="G1133" s="2">
        <v>0.81</v>
      </c>
      <c r="H1133" s="2">
        <v>11.18</v>
      </c>
      <c r="I1133" s="2">
        <v>9.89</v>
      </c>
      <c r="J1133" s="2">
        <v>9.1999999999999993</v>
      </c>
      <c r="K1133" s="2">
        <v>91</v>
      </c>
      <c r="L1133" s="2">
        <v>29.21</v>
      </c>
      <c r="M1133" s="2">
        <v>47.75</v>
      </c>
      <c r="N1133" s="2">
        <v>31.72</v>
      </c>
      <c r="O1133" s="2">
        <v>15.59</v>
      </c>
      <c r="P1133" s="2">
        <v>50.56</v>
      </c>
      <c r="Q1133" s="2">
        <v>33.58</v>
      </c>
      <c r="R1133" s="2">
        <v>16.5</v>
      </c>
      <c r="S1133" s="4">
        <f>VLOOKUP([1]Initial_Data8!C1133,[1]Ratings_Numbers!$A$1:$B$21,2,FALSE)</f>
        <v>6</v>
      </c>
      <c r="T1133" s="4">
        <f t="shared" si="21"/>
        <v>0</v>
      </c>
      <c r="U1133" s="7">
        <v>27034.915300000001</v>
      </c>
      <c r="V1133" s="3" t="s">
        <v>165</v>
      </c>
      <c r="W1133" s="4"/>
      <c r="X1133" s="4"/>
      <c r="Y1133" s="4"/>
      <c r="Z1133" s="4"/>
    </row>
    <row r="1134" spans="1:26" ht="46.5" customHeight="1" thickBot="1" x14ac:dyDescent="0.4">
      <c r="A1134" s="5" t="s">
        <v>164</v>
      </c>
      <c r="B1134" s="5" t="s">
        <v>66</v>
      </c>
      <c r="C1134" s="5" t="s">
        <v>32</v>
      </c>
      <c r="D1134" s="2">
        <v>37802</v>
      </c>
      <c r="E1134" s="2">
        <v>0.56000000000000005</v>
      </c>
      <c r="F1134" s="2">
        <v>1.32</v>
      </c>
      <c r="G1134" s="2">
        <v>0.67</v>
      </c>
      <c r="H1134" s="2">
        <v>13.12</v>
      </c>
      <c r="I1134" s="2">
        <v>11.34</v>
      </c>
      <c r="J1134" s="2">
        <v>11.11</v>
      </c>
      <c r="K1134" s="2">
        <v>93</v>
      </c>
      <c r="L1134" s="2">
        <v>30.82</v>
      </c>
      <c r="M1134" s="2">
        <v>43.7</v>
      </c>
      <c r="N1134" s="2">
        <v>29.9</v>
      </c>
      <c r="O1134" s="2">
        <v>14.98</v>
      </c>
      <c r="P1134" s="2">
        <v>46.18</v>
      </c>
      <c r="Q1134" s="2">
        <v>31.59</v>
      </c>
      <c r="R1134" s="2">
        <v>15.83</v>
      </c>
      <c r="S1134" s="4">
        <f>VLOOKUP([1]Initial_Data8!C1134,[1]Ratings_Numbers!$A$1:$B$21,2,FALSE)</f>
        <v>6</v>
      </c>
      <c r="T1134" s="4">
        <f t="shared" si="21"/>
        <v>0</v>
      </c>
      <c r="U1134" s="7">
        <v>33206.166400000002</v>
      </c>
      <c r="V1134" s="3" t="s">
        <v>165</v>
      </c>
      <c r="W1134" s="4"/>
      <c r="X1134" s="4"/>
      <c r="Y1134" s="4"/>
      <c r="Z1134" s="4"/>
    </row>
    <row r="1135" spans="1:26" ht="46.5" customHeight="1" thickBot="1" x14ac:dyDescent="0.4">
      <c r="A1135" s="5" t="s">
        <v>164</v>
      </c>
      <c r="B1135" s="5" t="s">
        <v>67</v>
      </c>
      <c r="C1135" s="5" t="s">
        <v>32</v>
      </c>
      <c r="D1135" s="2">
        <v>37894</v>
      </c>
      <c r="E1135" s="2">
        <v>0.9</v>
      </c>
      <c r="F1135" s="2">
        <v>1.46</v>
      </c>
      <c r="G1135" s="2">
        <v>1.08</v>
      </c>
      <c r="H1135" s="2">
        <v>13.17</v>
      </c>
      <c r="I1135" s="2">
        <v>11.84</v>
      </c>
      <c r="J1135" s="2">
        <v>11.03</v>
      </c>
      <c r="K1135" s="2">
        <v>95</v>
      </c>
      <c r="L1135" s="2">
        <v>29.71</v>
      </c>
      <c r="M1135" s="2">
        <v>41.5</v>
      </c>
      <c r="N1135" s="2">
        <v>27.91</v>
      </c>
      <c r="O1135" s="2">
        <v>13.65</v>
      </c>
      <c r="P1135" s="2">
        <v>48.69</v>
      </c>
      <c r="Q1135" s="2">
        <v>32.75</v>
      </c>
      <c r="R1135" s="2">
        <v>16.02</v>
      </c>
      <c r="S1135" s="4">
        <f>VLOOKUP([1]Initial_Data8!C1135,[1]Ratings_Numbers!$A$1:$B$21,2,FALSE)</f>
        <v>6</v>
      </c>
      <c r="T1135" s="4">
        <f t="shared" si="21"/>
        <v>0</v>
      </c>
      <c r="U1135" s="7">
        <v>36364.799500000001</v>
      </c>
      <c r="V1135" s="3" t="s">
        <v>165</v>
      </c>
      <c r="W1135" s="4"/>
      <c r="X1135" s="4"/>
      <c r="Y1135" s="4"/>
      <c r="Z1135" s="4"/>
    </row>
    <row r="1136" spans="1:26" ht="46.5" customHeight="1" thickBot="1" x14ac:dyDescent="0.4">
      <c r="A1136" s="5" t="s">
        <v>164</v>
      </c>
      <c r="B1136" s="5" t="s">
        <v>68</v>
      </c>
      <c r="C1136" s="5" t="s">
        <v>32</v>
      </c>
      <c r="D1136" s="2">
        <v>37986</v>
      </c>
      <c r="E1136" s="2">
        <v>0.79</v>
      </c>
      <c r="F1136" s="2">
        <v>1.38</v>
      </c>
      <c r="G1136" s="2">
        <v>0.96</v>
      </c>
      <c r="H1136" s="2">
        <v>12.04</v>
      </c>
      <c r="I1136" s="2">
        <v>9.67</v>
      </c>
      <c r="J1136" s="2">
        <v>9.66</v>
      </c>
      <c r="K1136" s="2">
        <v>96</v>
      </c>
      <c r="L1136" s="2">
        <v>33.19</v>
      </c>
      <c r="M1136" s="2">
        <v>34.29</v>
      </c>
      <c r="N1136" s="2">
        <v>24.03</v>
      </c>
      <c r="O1136" s="2">
        <v>12.07</v>
      </c>
      <c r="P1136" s="2">
        <v>42.69</v>
      </c>
      <c r="Q1136" s="2">
        <v>29.92</v>
      </c>
      <c r="R1136" s="2">
        <v>15.03</v>
      </c>
      <c r="S1136" s="4">
        <f>VLOOKUP([1]Initial_Data8!C1136,[1]Ratings_Numbers!$A$1:$B$21,2,FALSE)</f>
        <v>6</v>
      </c>
      <c r="T1136" s="4">
        <f t="shared" si="21"/>
        <v>0</v>
      </c>
      <c r="U1136" s="7">
        <v>48717.655700000003</v>
      </c>
      <c r="V1136" s="3" t="s">
        <v>165</v>
      </c>
      <c r="W1136" s="4"/>
      <c r="X1136" s="4"/>
      <c r="Y1136" s="4"/>
      <c r="Z1136" s="4"/>
    </row>
    <row r="1137" spans="1:26" ht="46.5" customHeight="1" thickBot="1" x14ac:dyDescent="0.4">
      <c r="A1137" s="5" t="s">
        <v>164</v>
      </c>
      <c r="B1137" s="5" t="s">
        <v>69</v>
      </c>
      <c r="C1137" s="5" t="s">
        <v>32</v>
      </c>
      <c r="D1137" s="2">
        <v>38077</v>
      </c>
      <c r="E1137" s="2">
        <v>0.67</v>
      </c>
      <c r="F1137" s="2">
        <v>1.26</v>
      </c>
      <c r="G1137" s="2">
        <v>0.82</v>
      </c>
      <c r="H1137" s="2">
        <v>14.08</v>
      </c>
      <c r="I1137" s="2">
        <v>12.24</v>
      </c>
      <c r="J1137" s="2">
        <v>11.07</v>
      </c>
      <c r="K1137" s="2">
        <v>87</v>
      </c>
      <c r="L1137" s="2">
        <v>33.64</v>
      </c>
      <c r="M1137" s="2">
        <v>33.07</v>
      </c>
      <c r="N1137" s="2">
        <v>23.82</v>
      </c>
      <c r="O1137" s="2">
        <v>11.86</v>
      </c>
      <c r="P1137" s="2">
        <v>38.85</v>
      </c>
      <c r="Q1137" s="2">
        <v>27.98</v>
      </c>
      <c r="R1137" s="2">
        <v>13.93</v>
      </c>
      <c r="S1137" s="4">
        <f>VLOOKUP([1]Initial_Data8!C1137,[1]Ratings_Numbers!$A$1:$B$21,2,FALSE)</f>
        <v>6</v>
      </c>
      <c r="T1137" s="4">
        <f t="shared" si="21"/>
        <v>0</v>
      </c>
      <c r="U1137" s="7">
        <v>44354.230199999998</v>
      </c>
      <c r="V1137" s="3" t="s">
        <v>165</v>
      </c>
      <c r="W1137" s="4"/>
      <c r="X1137" s="4"/>
      <c r="Y1137" s="4"/>
      <c r="Z1137" s="4"/>
    </row>
    <row r="1138" spans="1:26" ht="46.5" customHeight="1" thickBot="1" x14ac:dyDescent="0.4">
      <c r="A1138" s="5" t="s">
        <v>164</v>
      </c>
      <c r="B1138" s="5" t="s">
        <v>70</v>
      </c>
      <c r="C1138" s="5" t="s">
        <v>32</v>
      </c>
      <c r="D1138" s="2">
        <v>38168</v>
      </c>
      <c r="E1138" s="2">
        <v>0.56999999999999995</v>
      </c>
      <c r="F1138" s="2">
        <v>1.19</v>
      </c>
      <c r="G1138" s="2">
        <v>0.7</v>
      </c>
      <c r="H1138" s="2">
        <v>16.510000000000002</v>
      </c>
      <c r="I1138" s="2">
        <v>14.4</v>
      </c>
      <c r="J1138" s="2">
        <v>13.74</v>
      </c>
      <c r="K1138" s="2">
        <v>91</v>
      </c>
      <c r="L1138" s="2">
        <v>34.01</v>
      </c>
      <c r="M1138" s="2">
        <v>31.95</v>
      </c>
      <c r="N1138" s="2">
        <v>23.26</v>
      </c>
      <c r="O1138" s="2">
        <v>11.57</v>
      </c>
      <c r="P1138" s="2">
        <v>37.35</v>
      </c>
      <c r="Q1138" s="2">
        <v>27.2</v>
      </c>
      <c r="R1138" s="2">
        <v>13.53</v>
      </c>
      <c r="S1138" s="4">
        <f>VLOOKUP([1]Initial_Data8!C1138,[1]Ratings_Numbers!$A$1:$B$21,2,FALSE)</f>
        <v>6</v>
      </c>
      <c r="T1138" s="4">
        <f t="shared" si="21"/>
        <v>0</v>
      </c>
      <c r="U1138" s="7">
        <v>46804.003900000003</v>
      </c>
      <c r="V1138" s="3" t="s">
        <v>165</v>
      </c>
      <c r="W1138" s="4"/>
      <c r="X1138" s="4"/>
      <c r="Y1138" s="4"/>
      <c r="Z1138" s="4"/>
    </row>
    <row r="1139" spans="1:26" ht="46.5" customHeight="1" thickBot="1" x14ac:dyDescent="0.4">
      <c r="A1139" s="5" t="s">
        <v>164</v>
      </c>
      <c r="B1139" s="5" t="s">
        <v>71</v>
      </c>
      <c r="C1139" s="5" t="s">
        <v>32</v>
      </c>
      <c r="D1139" s="2">
        <v>38260</v>
      </c>
      <c r="E1139" s="2">
        <v>0.51</v>
      </c>
      <c r="F1139" s="2">
        <v>1.1599999999999999</v>
      </c>
      <c r="G1139" s="2">
        <v>0.62</v>
      </c>
      <c r="H1139" s="2">
        <v>16.45</v>
      </c>
      <c r="I1139" s="2">
        <v>14.11</v>
      </c>
      <c r="J1139" s="2">
        <v>13.87</v>
      </c>
      <c r="K1139" s="2">
        <v>89</v>
      </c>
      <c r="L1139" s="2">
        <v>34.65</v>
      </c>
      <c r="M1139" s="2">
        <v>30.66</v>
      </c>
      <c r="N1139" s="2">
        <v>22.47</v>
      </c>
      <c r="O1139" s="2">
        <v>11.3</v>
      </c>
      <c r="P1139" s="2">
        <v>36.46</v>
      </c>
      <c r="Q1139" s="2">
        <v>26.72</v>
      </c>
      <c r="R1139" s="2">
        <v>13.44</v>
      </c>
      <c r="S1139" s="4">
        <f>VLOOKUP([1]Initial_Data8!C1139,[1]Ratings_Numbers!$A$1:$B$21,2,FALSE)</f>
        <v>6</v>
      </c>
      <c r="T1139" s="4">
        <f t="shared" si="21"/>
        <v>0</v>
      </c>
      <c r="U1139" s="7">
        <v>47721.195299999999</v>
      </c>
      <c r="V1139" s="3" t="s">
        <v>165</v>
      </c>
      <c r="W1139" s="4"/>
      <c r="X1139" s="4"/>
      <c r="Y1139" s="4"/>
      <c r="Z1139" s="4"/>
    </row>
    <row r="1140" spans="1:26" ht="46.5" customHeight="1" thickBot="1" x14ac:dyDescent="0.4">
      <c r="A1140" s="5" t="s">
        <v>164</v>
      </c>
      <c r="B1140" s="5" t="s">
        <v>72</v>
      </c>
      <c r="C1140" s="5" t="s">
        <v>32</v>
      </c>
      <c r="D1140" s="2">
        <v>38352</v>
      </c>
      <c r="E1140" s="2">
        <v>0.61</v>
      </c>
      <c r="F1140" s="2">
        <v>1.25</v>
      </c>
      <c r="G1140" s="2">
        <v>0.74</v>
      </c>
      <c r="H1140" s="2">
        <v>13.21</v>
      </c>
      <c r="I1140" s="2">
        <v>9.33</v>
      </c>
      <c r="J1140" s="2">
        <v>10.77</v>
      </c>
      <c r="K1140" s="2">
        <v>96</v>
      </c>
      <c r="L1140" s="2">
        <v>35.28</v>
      </c>
      <c r="M1140" s="2">
        <v>27.88</v>
      </c>
      <c r="N1140" s="2">
        <v>20.37</v>
      </c>
      <c r="O1140" s="2">
        <v>10.46</v>
      </c>
      <c r="P1140" s="2">
        <v>36.840000000000003</v>
      </c>
      <c r="Q1140" s="2">
        <v>26.92</v>
      </c>
      <c r="R1140" s="2">
        <v>13.83</v>
      </c>
      <c r="S1140" s="4">
        <f>VLOOKUP([1]Initial_Data8!C1140,[1]Ratings_Numbers!$A$1:$B$21,2,FALSE)</f>
        <v>6</v>
      </c>
      <c r="T1140" s="4">
        <f t="shared" si="21"/>
        <v>0</v>
      </c>
      <c r="U1140" s="7">
        <v>52821.978300000002</v>
      </c>
      <c r="V1140" s="3" t="s">
        <v>165</v>
      </c>
      <c r="W1140" s="4"/>
      <c r="X1140" s="4"/>
      <c r="Y1140" s="4"/>
      <c r="Z1140" s="4"/>
    </row>
    <row r="1141" spans="1:26" ht="46.5" customHeight="1" thickBot="1" x14ac:dyDescent="0.4">
      <c r="A1141" s="5" t="s">
        <v>164</v>
      </c>
      <c r="B1141" s="5" t="s">
        <v>73</v>
      </c>
      <c r="C1141" s="5" t="s">
        <v>32</v>
      </c>
      <c r="D1141" s="2">
        <v>38442</v>
      </c>
      <c r="E1141" s="2">
        <v>0.52</v>
      </c>
      <c r="F1141" s="2">
        <v>1.05</v>
      </c>
      <c r="G1141" s="2">
        <v>0.63</v>
      </c>
      <c r="H1141" s="2">
        <v>13.14</v>
      </c>
      <c r="I1141" s="2">
        <v>11.17</v>
      </c>
      <c r="J1141" s="2">
        <v>10.88</v>
      </c>
      <c r="K1141" s="2">
        <v>100</v>
      </c>
      <c r="L1141" s="2">
        <v>36.26</v>
      </c>
      <c r="M1141" s="2">
        <v>27.02</v>
      </c>
      <c r="N1141" s="2">
        <v>20.63</v>
      </c>
      <c r="O1141" s="2">
        <v>10.42</v>
      </c>
      <c r="P1141" s="2">
        <v>31</v>
      </c>
      <c r="Q1141" s="2">
        <v>23.67</v>
      </c>
      <c r="R1141" s="2">
        <v>11.95</v>
      </c>
      <c r="S1141" s="4">
        <f>VLOOKUP([1]Initial_Data8!C1141,[1]Ratings_Numbers!$A$1:$B$21,2,FALSE)</f>
        <v>6</v>
      </c>
      <c r="T1141" s="4">
        <f t="shared" si="21"/>
        <v>0</v>
      </c>
      <c r="U1141" s="7">
        <v>52031.940399999999</v>
      </c>
      <c r="V1141" s="3" t="s">
        <v>165</v>
      </c>
      <c r="W1141" s="4"/>
      <c r="X1141" s="4"/>
      <c r="Y1141" s="4"/>
      <c r="Z1141" s="4"/>
    </row>
    <row r="1142" spans="1:26" ht="46.5" customHeight="1" thickBot="1" x14ac:dyDescent="0.4">
      <c r="A1142" s="5" t="s">
        <v>164</v>
      </c>
      <c r="B1142" s="5" t="s">
        <v>122</v>
      </c>
      <c r="C1142" s="5" t="s">
        <v>32</v>
      </c>
      <c r="D1142" s="2">
        <v>38533</v>
      </c>
      <c r="E1142" s="2">
        <v>0.91</v>
      </c>
      <c r="F1142" s="2">
        <v>1.49</v>
      </c>
      <c r="G1142" s="2">
        <v>1.08</v>
      </c>
      <c r="H1142" s="2">
        <v>14.38</v>
      </c>
      <c r="I1142" s="2">
        <v>12.44</v>
      </c>
      <c r="J1142" s="2">
        <v>12.41</v>
      </c>
      <c r="K1142" s="2">
        <v>120</v>
      </c>
      <c r="L1142" s="2">
        <v>34.1</v>
      </c>
      <c r="M1142" s="2">
        <v>40.840000000000003</v>
      </c>
      <c r="N1142" s="2">
        <v>28.26</v>
      </c>
      <c r="O1142" s="2">
        <v>14.77</v>
      </c>
      <c r="P1142" s="2">
        <v>44.54</v>
      </c>
      <c r="Q1142" s="2">
        <v>30.81</v>
      </c>
      <c r="R1142" s="2">
        <v>16.100000000000001</v>
      </c>
      <c r="S1142" s="4">
        <f>VLOOKUP([1]Initial_Data8!C1142,[1]Ratings_Numbers!$A$1:$B$21,2,FALSE)</f>
        <v>6</v>
      </c>
      <c r="T1142" s="4">
        <f t="shared" si="21"/>
        <v>0</v>
      </c>
      <c r="U1142" s="7">
        <v>52621.355199999998</v>
      </c>
      <c r="V1142" s="3" t="s">
        <v>165</v>
      </c>
      <c r="W1142" s="4"/>
      <c r="X1142" s="4"/>
      <c r="Y1142" s="4"/>
      <c r="Z1142" s="4"/>
    </row>
    <row r="1143" spans="1:26" ht="46.5" customHeight="1" thickBot="1" x14ac:dyDescent="0.4">
      <c r="A1143" s="5" t="s">
        <v>164</v>
      </c>
      <c r="B1143" s="5" t="s">
        <v>123</v>
      </c>
      <c r="C1143" s="5" t="s">
        <v>32</v>
      </c>
      <c r="D1143" s="2">
        <v>38625</v>
      </c>
      <c r="E1143" s="2">
        <v>0.96</v>
      </c>
      <c r="F1143" s="2">
        <v>1.56</v>
      </c>
      <c r="G1143" s="2">
        <v>1.1399999999999999</v>
      </c>
      <c r="H1143" s="2">
        <v>12.21</v>
      </c>
      <c r="I1143" s="2">
        <v>10.07</v>
      </c>
      <c r="J1143" s="2">
        <v>10.25</v>
      </c>
      <c r="K1143" s="2">
        <v>135</v>
      </c>
      <c r="L1143" s="2">
        <v>34.18</v>
      </c>
      <c r="M1143" s="2">
        <v>38.22</v>
      </c>
      <c r="N1143" s="2">
        <v>26.02</v>
      </c>
      <c r="O1143" s="2">
        <v>13.82</v>
      </c>
      <c r="P1143" s="2">
        <v>46.9</v>
      </c>
      <c r="Q1143" s="2">
        <v>31.93</v>
      </c>
      <c r="R1143" s="2">
        <v>16.96</v>
      </c>
      <c r="S1143" s="4">
        <f>VLOOKUP([1]Initial_Data8!C1143,[1]Ratings_Numbers!$A$1:$B$21,2,FALSE)</f>
        <v>6</v>
      </c>
      <c r="T1143" s="4">
        <f t="shared" si="21"/>
        <v>0</v>
      </c>
      <c r="U1143" s="7">
        <v>52806.946900000003</v>
      </c>
      <c r="V1143" s="3" t="s">
        <v>165</v>
      </c>
      <c r="W1143" s="4"/>
      <c r="X1143" s="4"/>
      <c r="Y1143" s="4"/>
      <c r="Z1143" s="4"/>
    </row>
    <row r="1144" spans="1:26" ht="46.5" customHeight="1" thickBot="1" x14ac:dyDescent="0.4">
      <c r="A1144" s="5" t="s">
        <v>164</v>
      </c>
      <c r="B1144" s="5" t="s">
        <v>124</v>
      </c>
      <c r="C1144" s="5" t="s">
        <v>32</v>
      </c>
      <c r="D1144" s="2">
        <v>38717</v>
      </c>
      <c r="E1144" s="2">
        <v>0.97</v>
      </c>
      <c r="F1144" s="2">
        <v>1.59</v>
      </c>
      <c r="G1144" s="2">
        <v>1.1599999999999999</v>
      </c>
      <c r="H1144" s="2">
        <v>10.33</v>
      </c>
      <c r="I1144" s="2">
        <v>7.7</v>
      </c>
      <c r="J1144" s="2">
        <v>8.5399999999999991</v>
      </c>
      <c r="K1144" s="2">
        <v>143</v>
      </c>
      <c r="L1144" s="2">
        <v>37</v>
      </c>
      <c r="M1144" s="2">
        <v>33.4</v>
      </c>
      <c r="N1144" s="2">
        <v>22.82</v>
      </c>
      <c r="O1144" s="2">
        <v>12.92</v>
      </c>
      <c r="P1144" s="2">
        <v>46.37</v>
      </c>
      <c r="Q1144" s="2">
        <v>31.68</v>
      </c>
      <c r="R1144" s="2">
        <v>17.940000000000001</v>
      </c>
      <c r="S1144" s="4">
        <f>VLOOKUP([1]Initial_Data8!C1144,[1]Ratings_Numbers!$A$1:$B$21,2,FALSE)</f>
        <v>6</v>
      </c>
      <c r="T1144" s="4">
        <f t="shared" si="21"/>
        <v>0</v>
      </c>
      <c r="U1144" s="7">
        <v>56684.521200000003</v>
      </c>
      <c r="V1144" s="3" t="s">
        <v>165</v>
      </c>
      <c r="W1144" s="4"/>
      <c r="X1144" s="4"/>
      <c r="Y1144" s="4"/>
      <c r="Z1144" s="4"/>
    </row>
    <row r="1145" spans="1:26" ht="46.5" customHeight="1" thickBot="1" x14ac:dyDescent="0.4">
      <c r="A1145" s="5" t="s">
        <v>164</v>
      </c>
      <c r="B1145" s="5" t="s">
        <v>125</v>
      </c>
      <c r="C1145" s="5" t="s">
        <v>32</v>
      </c>
      <c r="D1145" s="2">
        <v>38807</v>
      </c>
      <c r="E1145" s="2">
        <v>0.92</v>
      </c>
      <c r="F1145" s="2">
        <v>1.54</v>
      </c>
      <c r="G1145" s="2">
        <v>1.0900000000000001</v>
      </c>
      <c r="H1145" s="2">
        <v>10.89</v>
      </c>
      <c r="I1145" s="2">
        <v>9.09</v>
      </c>
      <c r="J1145" s="2">
        <v>9.0299999999999994</v>
      </c>
      <c r="K1145" s="2">
        <v>142</v>
      </c>
      <c r="L1145" s="2">
        <v>36.909999999999997</v>
      </c>
      <c r="M1145" s="2">
        <v>32.79</v>
      </c>
      <c r="N1145" s="2">
        <v>22.53</v>
      </c>
      <c r="O1145" s="2">
        <v>12.66</v>
      </c>
      <c r="P1145" s="2">
        <v>45.56</v>
      </c>
      <c r="Q1145" s="2">
        <v>31.3</v>
      </c>
      <c r="R1145" s="2">
        <v>17.59</v>
      </c>
      <c r="S1145" s="4">
        <f>VLOOKUP([1]Initial_Data8!C1145,[1]Ratings_Numbers!$A$1:$B$21,2,FALSE)</f>
        <v>6</v>
      </c>
      <c r="T1145" s="4">
        <f t="shared" si="21"/>
        <v>0</v>
      </c>
      <c r="U1145" s="7">
        <v>58600.036999999997</v>
      </c>
      <c r="V1145" s="3" t="s">
        <v>165</v>
      </c>
      <c r="W1145" s="4"/>
      <c r="X1145" s="4"/>
      <c r="Y1145" s="4"/>
      <c r="Z1145" s="4"/>
    </row>
    <row r="1146" spans="1:26" ht="46.5" customHeight="1" thickBot="1" x14ac:dyDescent="0.4">
      <c r="A1146" s="5" t="s">
        <v>164</v>
      </c>
      <c r="B1146" s="5" t="s">
        <v>74</v>
      </c>
      <c r="C1146" s="5" t="s">
        <v>32</v>
      </c>
      <c r="D1146" s="2">
        <v>38898</v>
      </c>
      <c r="E1146" s="2">
        <v>0.88</v>
      </c>
      <c r="F1146" s="2">
        <v>1.56</v>
      </c>
      <c r="G1146" s="2">
        <v>1.04</v>
      </c>
      <c r="H1146" s="2">
        <v>12.88</v>
      </c>
      <c r="I1146" s="2">
        <v>11.12</v>
      </c>
      <c r="J1146" s="2">
        <v>11.23</v>
      </c>
      <c r="K1146" s="2">
        <v>155</v>
      </c>
      <c r="L1146" s="2">
        <v>37.520000000000003</v>
      </c>
      <c r="M1146" s="2">
        <v>36.630000000000003</v>
      </c>
      <c r="N1146" s="2">
        <v>25.19</v>
      </c>
      <c r="O1146" s="2">
        <v>14.36</v>
      </c>
      <c r="P1146" s="2">
        <v>45.44</v>
      </c>
      <c r="Q1146" s="2">
        <v>31.24</v>
      </c>
      <c r="R1146" s="2">
        <v>17.82</v>
      </c>
      <c r="S1146" s="4">
        <f>VLOOKUP([1]Initial_Data8!C1146,[1]Ratings_Numbers!$A$1:$B$21,2,FALSE)</f>
        <v>6</v>
      </c>
      <c r="T1146" s="4">
        <f t="shared" si="21"/>
        <v>0</v>
      </c>
      <c r="U1146" s="7">
        <v>64144.873</v>
      </c>
      <c r="V1146" s="3" t="s">
        <v>165</v>
      </c>
      <c r="W1146" s="4"/>
      <c r="X1146" s="4"/>
      <c r="Y1146" s="4"/>
      <c r="Z1146" s="4"/>
    </row>
    <row r="1147" spans="1:26" ht="46.5" customHeight="1" thickBot="1" x14ac:dyDescent="0.4">
      <c r="A1147" s="5" t="s">
        <v>164</v>
      </c>
      <c r="B1147" s="5" t="s">
        <v>75</v>
      </c>
      <c r="C1147" s="5" t="s">
        <v>32</v>
      </c>
      <c r="D1147" s="2">
        <v>38990</v>
      </c>
      <c r="E1147" s="2">
        <v>0.78</v>
      </c>
      <c r="F1147" s="2">
        <v>1.41</v>
      </c>
      <c r="G1147" s="2">
        <v>0.91</v>
      </c>
      <c r="H1147" s="2">
        <v>12.17</v>
      </c>
      <c r="I1147" s="2">
        <v>10.72</v>
      </c>
      <c r="J1147" s="2">
        <v>10.56</v>
      </c>
      <c r="K1147" s="2">
        <v>156</v>
      </c>
      <c r="L1147" s="2">
        <v>38.18</v>
      </c>
      <c r="M1147" s="2">
        <v>35.72</v>
      </c>
      <c r="N1147" s="2">
        <v>25.17</v>
      </c>
      <c r="O1147" s="2">
        <v>14.25</v>
      </c>
      <c r="P1147" s="2">
        <v>41.91</v>
      </c>
      <c r="Q1147" s="2">
        <v>29.53</v>
      </c>
      <c r="R1147" s="2">
        <v>16.72</v>
      </c>
      <c r="S1147" s="4">
        <f>VLOOKUP([1]Initial_Data8!C1147,[1]Ratings_Numbers!$A$1:$B$21,2,FALSE)</f>
        <v>6</v>
      </c>
      <c r="T1147" s="4">
        <f t="shared" si="21"/>
        <v>0</v>
      </c>
      <c r="U1147" s="7">
        <v>63581.282599999999</v>
      </c>
      <c r="V1147" s="3" t="s">
        <v>165</v>
      </c>
      <c r="W1147" s="4"/>
      <c r="X1147" s="4"/>
      <c r="Y1147" s="4"/>
      <c r="Z1147" s="4"/>
    </row>
    <row r="1148" spans="1:26" ht="46.5" customHeight="1" thickBot="1" x14ac:dyDescent="0.4">
      <c r="A1148" s="5" t="s">
        <v>164</v>
      </c>
      <c r="B1148" s="5" t="s">
        <v>76</v>
      </c>
      <c r="C1148" s="5" t="s">
        <v>32</v>
      </c>
      <c r="D1148" s="2">
        <v>39082</v>
      </c>
      <c r="E1148" s="2">
        <v>0.76</v>
      </c>
      <c r="F1148" s="2">
        <v>1.3</v>
      </c>
      <c r="G1148" s="2">
        <v>0.88</v>
      </c>
      <c r="H1148" s="2">
        <v>11.04</v>
      </c>
      <c r="I1148" s="2">
        <v>8.52</v>
      </c>
      <c r="J1148" s="2">
        <v>9.33</v>
      </c>
      <c r="K1148" s="2">
        <v>153</v>
      </c>
      <c r="L1148" s="2">
        <v>36.69</v>
      </c>
      <c r="M1148" s="2">
        <v>38.81</v>
      </c>
      <c r="N1148" s="2">
        <v>27</v>
      </c>
      <c r="O1148" s="2">
        <v>14.93</v>
      </c>
      <c r="P1148" s="2">
        <v>43.74</v>
      </c>
      <c r="Q1148" s="2">
        <v>30.43</v>
      </c>
      <c r="R1148" s="2">
        <v>16.82</v>
      </c>
      <c r="S1148" s="4">
        <f>VLOOKUP([1]Initial_Data8!C1148,[1]Ratings_Numbers!$A$1:$B$21,2,FALSE)</f>
        <v>6</v>
      </c>
      <c r="T1148" s="4">
        <f t="shared" si="21"/>
        <v>0</v>
      </c>
      <c r="U1148" s="7">
        <v>62251.163999999997</v>
      </c>
      <c r="V1148" s="3" t="s">
        <v>165</v>
      </c>
      <c r="W1148" s="4"/>
      <c r="X1148" s="4"/>
      <c r="Y1148" s="4"/>
      <c r="Z1148" s="4"/>
    </row>
    <row r="1149" spans="1:26" ht="46.5" customHeight="1" thickBot="1" x14ac:dyDescent="0.4">
      <c r="A1149" s="5" t="s">
        <v>164</v>
      </c>
      <c r="B1149" s="5" t="s">
        <v>77</v>
      </c>
      <c r="C1149" s="5" t="s">
        <v>32</v>
      </c>
      <c r="D1149" s="2">
        <v>39172</v>
      </c>
      <c r="E1149" s="2">
        <v>0.78</v>
      </c>
      <c r="F1149" s="2">
        <v>1.31</v>
      </c>
      <c r="G1149" s="2">
        <v>0.92</v>
      </c>
      <c r="H1149" s="2">
        <v>11.88</v>
      </c>
      <c r="I1149" s="2">
        <v>10.220000000000001</v>
      </c>
      <c r="J1149" s="2">
        <v>10.029999999999999</v>
      </c>
      <c r="K1149" s="2">
        <v>150</v>
      </c>
      <c r="L1149" s="2">
        <v>37.270000000000003</v>
      </c>
      <c r="M1149" s="2">
        <v>37.1</v>
      </c>
      <c r="N1149" s="2">
        <v>25.84</v>
      </c>
      <c r="O1149" s="2">
        <v>14.48</v>
      </c>
      <c r="P1149" s="2">
        <v>43.59</v>
      </c>
      <c r="Q1149" s="2">
        <v>30.36</v>
      </c>
      <c r="R1149" s="2">
        <v>17.010000000000002</v>
      </c>
      <c r="S1149" s="4">
        <f>VLOOKUP([1]Initial_Data8!C1149,[1]Ratings_Numbers!$A$1:$B$21,2,FALSE)</f>
        <v>6</v>
      </c>
      <c r="T1149" s="4">
        <f t="shared" si="21"/>
        <v>0</v>
      </c>
      <c r="U1149" s="7">
        <v>64637.973899999997</v>
      </c>
      <c r="V1149" s="3" t="s">
        <v>165</v>
      </c>
      <c r="W1149" s="4"/>
      <c r="X1149" s="4"/>
      <c r="Y1149" s="4"/>
      <c r="Z1149" s="4"/>
    </row>
    <row r="1150" spans="1:26" ht="46.5" customHeight="1" thickBot="1" x14ac:dyDescent="0.4">
      <c r="A1150" s="5" t="s">
        <v>164</v>
      </c>
      <c r="B1150" s="5" t="s">
        <v>78</v>
      </c>
      <c r="C1150" s="5" t="s">
        <v>32</v>
      </c>
      <c r="D1150" s="2">
        <v>39263</v>
      </c>
      <c r="E1150" s="2">
        <v>0.71</v>
      </c>
      <c r="F1150" s="2">
        <v>1.33</v>
      </c>
      <c r="G1150" s="2">
        <v>0.82</v>
      </c>
      <c r="H1150" s="2">
        <v>13.14</v>
      </c>
      <c r="I1150" s="2">
        <v>11.6</v>
      </c>
      <c r="J1150" s="2">
        <v>11.44</v>
      </c>
      <c r="K1150" s="2">
        <v>163</v>
      </c>
      <c r="L1150" s="2">
        <v>37.97</v>
      </c>
      <c r="M1150" s="2">
        <v>35.08</v>
      </c>
      <c r="N1150" s="2">
        <v>24.57</v>
      </c>
      <c r="O1150" s="2">
        <v>13.93</v>
      </c>
      <c r="P1150" s="2">
        <v>42.79</v>
      </c>
      <c r="Q1150" s="2">
        <v>29.97</v>
      </c>
      <c r="R1150" s="2">
        <v>17</v>
      </c>
      <c r="S1150" s="4">
        <f>VLOOKUP([1]Initial_Data8!C1150,[1]Ratings_Numbers!$A$1:$B$21,2,FALSE)</f>
        <v>6</v>
      </c>
      <c r="T1150" s="4">
        <f t="shared" si="21"/>
        <v>0</v>
      </c>
      <c r="U1150" s="7">
        <v>68518.38</v>
      </c>
      <c r="V1150" s="3" t="s">
        <v>165</v>
      </c>
      <c r="W1150" s="4"/>
      <c r="X1150" s="4"/>
      <c r="Y1150" s="4"/>
      <c r="Z1150" s="4"/>
    </row>
    <row r="1151" spans="1:26" ht="46.5" customHeight="1" thickBot="1" x14ac:dyDescent="0.4">
      <c r="A1151" s="5" t="s">
        <v>164</v>
      </c>
      <c r="B1151" s="5" t="s">
        <v>79</v>
      </c>
      <c r="C1151" s="5" t="s">
        <v>32</v>
      </c>
      <c r="D1151" s="2">
        <v>39355</v>
      </c>
      <c r="E1151" s="2">
        <v>0.83</v>
      </c>
      <c r="F1151" s="2">
        <v>1.4</v>
      </c>
      <c r="G1151" s="2">
        <v>0.97</v>
      </c>
      <c r="H1151" s="2">
        <v>12.27</v>
      </c>
      <c r="I1151" s="2">
        <v>10.25</v>
      </c>
      <c r="J1151" s="2">
        <v>10.55</v>
      </c>
      <c r="K1151" s="2">
        <v>179</v>
      </c>
      <c r="L1151" s="2">
        <v>37.9</v>
      </c>
      <c r="M1151" s="2">
        <v>33.39</v>
      </c>
      <c r="N1151" s="2">
        <v>23.17</v>
      </c>
      <c r="O1151" s="2">
        <v>13.2</v>
      </c>
      <c r="P1151" s="2">
        <v>44.12</v>
      </c>
      <c r="Q1151" s="2">
        <v>30.61</v>
      </c>
      <c r="R1151" s="2">
        <v>17.43</v>
      </c>
      <c r="S1151" s="4">
        <f>VLOOKUP([1]Initial_Data8!C1151,[1]Ratings_Numbers!$A$1:$B$21,2,FALSE)</f>
        <v>6</v>
      </c>
      <c r="T1151" s="4">
        <f t="shared" si="21"/>
        <v>0</v>
      </c>
      <c r="U1151" s="7">
        <v>79555.131999999998</v>
      </c>
      <c r="V1151" s="3" t="s">
        <v>165</v>
      </c>
      <c r="W1151" s="4"/>
      <c r="X1151" s="4"/>
      <c r="Y1151" s="4"/>
      <c r="Z1151" s="4"/>
    </row>
    <row r="1152" spans="1:26" ht="46.5" customHeight="1" thickBot="1" x14ac:dyDescent="0.4">
      <c r="A1152" s="5" t="s">
        <v>164</v>
      </c>
      <c r="B1152" s="5" t="s">
        <v>105</v>
      </c>
      <c r="C1152" s="5" t="s">
        <v>32</v>
      </c>
      <c r="D1152" s="2">
        <v>39447</v>
      </c>
      <c r="E1152" s="2">
        <v>0.76</v>
      </c>
      <c r="F1152" s="2">
        <v>1.3</v>
      </c>
      <c r="G1152" s="2">
        <v>0.89</v>
      </c>
      <c r="H1152" s="2">
        <v>12.09</v>
      </c>
      <c r="I1152" s="2">
        <v>9.25</v>
      </c>
      <c r="J1152" s="2">
        <v>10.3</v>
      </c>
      <c r="K1152" s="2">
        <v>174</v>
      </c>
      <c r="L1152" s="2">
        <v>39.130000000000003</v>
      </c>
      <c r="M1152" s="2">
        <v>35.99</v>
      </c>
      <c r="N1152" s="2">
        <v>25.51</v>
      </c>
      <c r="O1152" s="2">
        <v>14.69</v>
      </c>
      <c r="P1152" s="2">
        <v>41.08</v>
      </c>
      <c r="Q1152" s="2">
        <v>29.12</v>
      </c>
      <c r="R1152" s="2">
        <v>16.760000000000002</v>
      </c>
      <c r="S1152" s="4">
        <f>VLOOKUP([1]Initial_Data8!C1152,[1]Ratings_Numbers!$A$1:$B$21,2,FALSE)</f>
        <v>6</v>
      </c>
      <c r="T1152" s="4">
        <f t="shared" si="21"/>
        <v>0</v>
      </c>
      <c r="U1152" s="7">
        <v>75280.687399999995</v>
      </c>
      <c r="V1152" s="3" t="s">
        <v>165</v>
      </c>
      <c r="W1152" s="4"/>
      <c r="X1152" s="4"/>
      <c r="Y1152" s="4"/>
      <c r="Z1152" s="4"/>
    </row>
    <row r="1153" spans="1:26" ht="46.5" customHeight="1" thickBot="1" x14ac:dyDescent="0.4">
      <c r="A1153" s="5" t="s">
        <v>164</v>
      </c>
      <c r="B1153" s="5" t="s">
        <v>106</v>
      </c>
      <c r="C1153" s="5" t="s">
        <v>32</v>
      </c>
      <c r="D1153" s="2">
        <v>39538</v>
      </c>
      <c r="E1153" s="2">
        <v>0.82</v>
      </c>
      <c r="F1153" s="2">
        <v>1.39</v>
      </c>
      <c r="G1153" s="2">
        <v>0.95</v>
      </c>
      <c r="H1153" s="2">
        <v>12.08</v>
      </c>
      <c r="I1153" s="2">
        <v>10.33</v>
      </c>
      <c r="J1153" s="2">
        <v>10.15</v>
      </c>
      <c r="K1153" s="2">
        <v>165</v>
      </c>
      <c r="L1153" s="2">
        <v>37.83</v>
      </c>
      <c r="M1153" s="2">
        <v>35.51</v>
      </c>
      <c r="N1153" s="2">
        <v>24.59</v>
      </c>
      <c r="O1153" s="2">
        <v>14.05</v>
      </c>
      <c r="P1153" s="2">
        <v>44.38</v>
      </c>
      <c r="Q1153" s="2">
        <v>30.74</v>
      </c>
      <c r="R1153" s="2">
        <v>17.559999999999999</v>
      </c>
      <c r="S1153" s="4">
        <f>VLOOKUP([1]Initial_Data8!C1153,[1]Ratings_Numbers!$A$1:$B$21,2,FALSE)</f>
        <v>6</v>
      </c>
      <c r="T1153" s="4">
        <f t="shared" si="21"/>
        <v>0</v>
      </c>
      <c r="U1153" s="7">
        <v>66975.874800000005</v>
      </c>
      <c r="V1153" s="3" t="s">
        <v>165</v>
      </c>
      <c r="W1153" s="4"/>
      <c r="X1153" s="4"/>
      <c r="Y1153" s="4"/>
      <c r="Z1153" s="4"/>
    </row>
    <row r="1154" spans="1:26" ht="46.5" customHeight="1" thickBot="1" x14ac:dyDescent="0.4">
      <c r="A1154" s="5" t="s">
        <v>164</v>
      </c>
      <c r="B1154" s="5" t="s">
        <v>107</v>
      </c>
      <c r="C1154" s="5" t="s">
        <v>32</v>
      </c>
      <c r="D1154" s="2">
        <v>39629</v>
      </c>
      <c r="E1154" s="2">
        <v>0.84</v>
      </c>
      <c r="F1154" s="2">
        <v>1.44</v>
      </c>
      <c r="G1154" s="2">
        <v>0.98</v>
      </c>
      <c r="H1154" s="2">
        <v>13.78</v>
      </c>
      <c r="I1154" s="2">
        <v>11.71</v>
      </c>
      <c r="J1154" s="2">
        <v>11.93</v>
      </c>
      <c r="K1154" s="2">
        <v>176</v>
      </c>
      <c r="L1154" s="2">
        <v>37.47</v>
      </c>
      <c r="M1154" s="2">
        <v>35.450000000000003</v>
      </c>
      <c r="N1154" s="2">
        <v>24.13</v>
      </c>
      <c r="O1154" s="2">
        <v>13.86</v>
      </c>
      <c r="P1154" s="2">
        <v>46.92</v>
      </c>
      <c r="Q1154" s="2">
        <v>31.94</v>
      </c>
      <c r="R1154" s="2">
        <v>18.350000000000001</v>
      </c>
      <c r="S1154" s="4">
        <f>VLOOKUP([1]Initial_Data8!C1154,[1]Ratings_Numbers!$A$1:$B$21,2,FALSE)</f>
        <v>6</v>
      </c>
      <c r="T1154" s="4">
        <f t="shared" si="21"/>
        <v>0</v>
      </c>
      <c r="U1154" s="7">
        <v>59500.814899999998</v>
      </c>
      <c r="V1154" s="3" t="s">
        <v>165</v>
      </c>
      <c r="W1154" s="4"/>
      <c r="X1154" s="4"/>
      <c r="Y1154" s="4"/>
      <c r="Z1154" s="4"/>
    </row>
    <row r="1155" spans="1:26" ht="46.5" customHeight="1" thickBot="1" x14ac:dyDescent="0.4">
      <c r="A1155" s="5" t="s">
        <v>164</v>
      </c>
      <c r="B1155" s="5" t="s">
        <v>108</v>
      </c>
      <c r="C1155" s="5" t="s">
        <v>32</v>
      </c>
      <c r="D1155" s="2">
        <v>39721</v>
      </c>
      <c r="E1155" s="2">
        <v>0.76</v>
      </c>
      <c r="F1155" s="2">
        <v>1.36</v>
      </c>
      <c r="G1155" s="2">
        <v>0.89</v>
      </c>
      <c r="H1155" s="2">
        <v>13.42</v>
      </c>
      <c r="I1155" s="2">
        <v>11.64</v>
      </c>
      <c r="J1155" s="2">
        <v>11.58</v>
      </c>
      <c r="K1155" s="2">
        <v>177</v>
      </c>
      <c r="L1155" s="2">
        <v>37.11</v>
      </c>
      <c r="M1155" s="2">
        <v>36.799999999999997</v>
      </c>
      <c r="N1155" s="2">
        <v>25.03</v>
      </c>
      <c r="O1155" s="2">
        <v>14.28</v>
      </c>
      <c r="P1155" s="2">
        <v>47.05</v>
      </c>
      <c r="Q1155" s="2">
        <v>32</v>
      </c>
      <c r="R1155" s="2">
        <v>18.260000000000002</v>
      </c>
      <c r="S1155" s="4">
        <f>VLOOKUP([1]Initial_Data8!C1155,[1]Ratings_Numbers!$A$1:$B$21,2,FALSE)</f>
        <v>6</v>
      </c>
      <c r="T1155" s="4">
        <f t="shared" si="21"/>
        <v>0</v>
      </c>
      <c r="U1155" s="7">
        <v>57093.999900000003</v>
      </c>
      <c r="V1155" s="3" t="s">
        <v>165</v>
      </c>
      <c r="W1155" s="4"/>
      <c r="X1155" s="4"/>
      <c r="Y1155" s="4"/>
      <c r="Z1155" s="4"/>
    </row>
    <row r="1156" spans="1:26" ht="46.5" customHeight="1" thickBot="1" x14ac:dyDescent="0.4">
      <c r="A1156" s="5" t="s">
        <v>164</v>
      </c>
      <c r="B1156" s="5" t="s">
        <v>80</v>
      </c>
      <c r="C1156" s="5" t="s">
        <v>32</v>
      </c>
      <c r="D1156" s="2">
        <v>39813</v>
      </c>
      <c r="E1156" s="2">
        <v>0.8</v>
      </c>
      <c r="F1156" s="2">
        <v>1.51</v>
      </c>
      <c r="G1156" s="2">
        <v>0.94</v>
      </c>
      <c r="H1156" s="2">
        <v>12.59</v>
      </c>
      <c r="I1156" s="2">
        <v>9.93</v>
      </c>
      <c r="J1156" s="2">
        <v>10.54</v>
      </c>
      <c r="K1156" s="2">
        <v>171</v>
      </c>
      <c r="L1156" s="2">
        <v>27.73</v>
      </c>
      <c r="M1156" s="2">
        <v>55.16</v>
      </c>
      <c r="N1156" s="2">
        <v>32.869999999999997</v>
      </c>
      <c r="O1156" s="2">
        <v>16.43</v>
      </c>
      <c r="P1156" s="2">
        <v>67.8</v>
      </c>
      <c r="Q1156" s="2">
        <v>40.409999999999997</v>
      </c>
      <c r="R1156" s="2">
        <v>20.190000000000001</v>
      </c>
      <c r="S1156" s="4">
        <f>VLOOKUP([1]Initial_Data8!C1156,[1]Ratings_Numbers!$A$1:$B$21,2,FALSE)</f>
        <v>6</v>
      </c>
      <c r="T1156" s="4">
        <f t="shared" si="21"/>
        <v>0</v>
      </c>
      <c r="U1156" s="7">
        <v>50209.371200000001</v>
      </c>
      <c r="V1156" s="3" t="s">
        <v>165</v>
      </c>
      <c r="W1156" s="4"/>
      <c r="X1156" s="4"/>
      <c r="Y1156" s="4"/>
      <c r="Z1156" s="4"/>
    </row>
    <row r="1157" spans="1:26" ht="46.5" customHeight="1" thickBot="1" x14ac:dyDescent="0.4">
      <c r="A1157" s="5" t="s">
        <v>164</v>
      </c>
      <c r="B1157" s="5" t="s">
        <v>81</v>
      </c>
      <c r="C1157" s="5" t="s">
        <v>32</v>
      </c>
      <c r="D1157" s="2">
        <v>39903</v>
      </c>
      <c r="E1157" s="2">
        <v>0.89</v>
      </c>
      <c r="F1157" s="2">
        <v>1.5</v>
      </c>
      <c r="G1157" s="2">
        <v>1.05</v>
      </c>
      <c r="H1157" s="2">
        <v>8.89</v>
      </c>
      <c r="I1157" s="2">
        <v>7.72</v>
      </c>
      <c r="J1157" s="2">
        <v>7.14</v>
      </c>
      <c r="K1157" s="2">
        <v>175</v>
      </c>
      <c r="L1157" s="2">
        <v>28.86</v>
      </c>
      <c r="M1157" s="2">
        <v>55.49</v>
      </c>
      <c r="N1157" s="2">
        <v>33.729999999999997</v>
      </c>
      <c r="O1157" s="2">
        <v>17</v>
      </c>
      <c r="P1157" s="2">
        <v>64.5</v>
      </c>
      <c r="Q1157" s="2">
        <v>39.21</v>
      </c>
      <c r="R1157" s="2">
        <v>19.760000000000002</v>
      </c>
      <c r="S1157" s="4">
        <f>VLOOKUP([1]Initial_Data8!C1157,[1]Ratings_Numbers!$A$1:$B$21,2,FALSE)</f>
        <v>6</v>
      </c>
      <c r="T1157" s="4">
        <f t="shared" si="21"/>
        <v>0</v>
      </c>
      <c r="U1157" s="7">
        <v>40488.692999999999</v>
      </c>
      <c r="V1157" s="3" t="s">
        <v>165</v>
      </c>
      <c r="W1157" s="4"/>
      <c r="X1157" s="4"/>
      <c r="Y1157" s="4"/>
      <c r="Z1157" s="4"/>
    </row>
    <row r="1158" spans="1:26" ht="46.5" customHeight="1" thickBot="1" x14ac:dyDescent="0.4">
      <c r="A1158" s="5" t="s">
        <v>164</v>
      </c>
      <c r="B1158" s="5" t="s">
        <v>82</v>
      </c>
      <c r="C1158" s="5" t="s">
        <v>32</v>
      </c>
      <c r="D1158" s="2">
        <v>39994</v>
      </c>
      <c r="E1158" s="2">
        <v>0.85</v>
      </c>
      <c r="F1158" s="2">
        <v>1.6</v>
      </c>
      <c r="G1158" s="2">
        <v>1.01</v>
      </c>
      <c r="H1158" s="2">
        <v>10.96</v>
      </c>
      <c r="I1158" s="2">
        <v>9.7100000000000009</v>
      </c>
      <c r="J1158" s="2">
        <v>9.25</v>
      </c>
      <c r="K1158" s="2">
        <v>177</v>
      </c>
      <c r="L1158" s="2">
        <v>30.73</v>
      </c>
      <c r="M1158" s="2">
        <v>47.38</v>
      </c>
      <c r="N1158" s="2">
        <v>29.84</v>
      </c>
      <c r="O1158" s="2">
        <v>15.42</v>
      </c>
      <c r="P1158" s="2">
        <v>58.76</v>
      </c>
      <c r="Q1158" s="2">
        <v>37.01</v>
      </c>
      <c r="R1158" s="2">
        <v>19.13</v>
      </c>
      <c r="S1158" s="4">
        <f>VLOOKUP([1]Initial_Data8!C1158,[1]Ratings_Numbers!$A$1:$B$21,2,FALSE)</f>
        <v>6</v>
      </c>
      <c r="T1158" s="4">
        <f t="shared" si="21"/>
        <v>0</v>
      </c>
      <c r="U1158" s="7">
        <v>48908.565900000001</v>
      </c>
      <c r="V1158" s="3" t="s">
        <v>165</v>
      </c>
      <c r="W1158" s="4"/>
      <c r="X1158" s="4"/>
      <c r="Y1158" s="4"/>
      <c r="Z1158" s="4"/>
    </row>
    <row r="1159" spans="1:26" ht="46.5" customHeight="1" thickBot="1" x14ac:dyDescent="0.4">
      <c r="A1159" s="5" t="s">
        <v>164</v>
      </c>
      <c r="B1159" s="5" t="s">
        <v>83</v>
      </c>
      <c r="C1159" s="5" t="s">
        <v>32</v>
      </c>
      <c r="D1159" s="2">
        <v>40086</v>
      </c>
      <c r="E1159" s="2">
        <v>0.75</v>
      </c>
      <c r="F1159" s="2">
        <v>1.61</v>
      </c>
      <c r="G1159" s="2">
        <v>0.9</v>
      </c>
      <c r="H1159" s="2">
        <v>12.28</v>
      </c>
      <c r="I1159" s="2">
        <v>11.07</v>
      </c>
      <c r="J1159" s="2">
        <v>10.42</v>
      </c>
      <c r="K1159" s="2">
        <v>170</v>
      </c>
      <c r="L1159" s="2">
        <v>32.11</v>
      </c>
      <c r="M1159" s="2">
        <v>44.43</v>
      </c>
      <c r="N1159" s="2">
        <v>29.02</v>
      </c>
      <c r="O1159" s="2">
        <v>15.16</v>
      </c>
      <c r="P1159" s="2">
        <v>53.1</v>
      </c>
      <c r="Q1159" s="2">
        <v>34.68</v>
      </c>
      <c r="R1159" s="2">
        <v>18.12</v>
      </c>
      <c r="S1159" s="4">
        <f>VLOOKUP([1]Initial_Data8!C1159,[1]Ratings_Numbers!$A$1:$B$21,2,FALSE)</f>
        <v>6</v>
      </c>
      <c r="T1159" s="4">
        <f t="shared" si="21"/>
        <v>0</v>
      </c>
      <c r="U1159" s="7">
        <v>57124.276700000002</v>
      </c>
      <c r="V1159" s="3" t="s">
        <v>165</v>
      </c>
      <c r="W1159" s="4"/>
      <c r="X1159" s="4"/>
      <c r="Y1159" s="4"/>
      <c r="Z1159" s="4"/>
    </row>
    <row r="1160" spans="1:26" ht="46.5" customHeight="1" thickBot="1" x14ac:dyDescent="0.4">
      <c r="A1160" s="5" t="s">
        <v>164</v>
      </c>
      <c r="B1160" s="5" t="s">
        <v>84</v>
      </c>
      <c r="C1160" s="5" t="s">
        <v>32</v>
      </c>
      <c r="D1160" s="2">
        <v>40178</v>
      </c>
      <c r="E1160" s="2">
        <v>0.69</v>
      </c>
      <c r="F1160" s="2">
        <v>1.51</v>
      </c>
      <c r="G1160" s="2">
        <v>0.82</v>
      </c>
      <c r="H1160" s="2">
        <v>11.69</v>
      </c>
      <c r="I1160" s="2">
        <v>9.7100000000000009</v>
      </c>
      <c r="J1160" s="2">
        <v>9.8699999999999992</v>
      </c>
      <c r="K1160" s="2">
        <v>183</v>
      </c>
      <c r="L1160" s="2">
        <v>35.99</v>
      </c>
      <c r="M1160" s="2">
        <v>38.61</v>
      </c>
      <c r="N1160" s="2">
        <v>26.52</v>
      </c>
      <c r="O1160" s="2">
        <v>14.81</v>
      </c>
      <c r="P1160" s="2">
        <v>45.56</v>
      </c>
      <c r="Q1160" s="2">
        <v>31.3</v>
      </c>
      <c r="R1160" s="2">
        <v>17.47</v>
      </c>
      <c r="S1160" s="4">
        <f>VLOOKUP([1]Initial_Data8!C1160,[1]Ratings_Numbers!$A$1:$B$21,2,FALSE)</f>
        <v>6</v>
      </c>
      <c r="T1160" s="4">
        <f t="shared" si="21"/>
        <v>0</v>
      </c>
      <c r="U1160" s="7">
        <v>65019.262199999997</v>
      </c>
      <c r="V1160" s="3" t="s">
        <v>165</v>
      </c>
      <c r="W1160" s="4"/>
      <c r="X1160" s="4"/>
      <c r="Y1160" s="4"/>
      <c r="Z1160" s="4"/>
    </row>
    <row r="1161" spans="1:26" ht="46.5" customHeight="1" thickBot="1" x14ac:dyDescent="0.4">
      <c r="A1161" s="5" t="s">
        <v>164</v>
      </c>
      <c r="B1161" s="5" t="s">
        <v>85</v>
      </c>
      <c r="C1161" s="5" t="s">
        <v>32</v>
      </c>
      <c r="D1161" s="2">
        <v>40268</v>
      </c>
      <c r="E1161" s="2">
        <v>0.89</v>
      </c>
      <c r="F1161" s="2">
        <v>1.77</v>
      </c>
      <c r="G1161" s="2">
        <v>1.06</v>
      </c>
      <c r="H1161" s="2">
        <v>9.9499999999999993</v>
      </c>
      <c r="I1161" s="2">
        <v>8.9600000000000009</v>
      </c>
      <c r="J1161" s="2">
        <v>8.19</v>
      </c>
      <c r="K1161" s="2">
        <v>186</v>
      </c>
      <c r="L1161" s="2">
        <v>34.19</v>
      </c>
      <c r="M1161" s="2">
        <v>46.96</v>
      </c>
      <c r="N1161" s="2">
        <v>30.08</v>
      </c>
      <c r="O1161" s="2">
        <v>17.13</v>
      </c>
      <c r="P1161" s="2">
        <v>56.11</v>
      </c>
      <c r="Q1161" s="2">
        <v>35.94</v>
      </c>
      <c r="R1161" s="2">
        <v>20.47</v>
      </c>
      <c r="S1161" s="4">
        <f>VLOOKUP([1]Initial_Data8!C1161,[1]Ratings_Numbers!$A$1:$B$21,2,FALSE)</f>
        <v>6</v>
      </c>
      <c r="T1161" s="4">
        <f t="shared" si="21"/>
        <v>0</v>
      </c>
      <c r="U1161" s="7">
        <v>68684.022299999997</v>
      </c>
      <c r="V1161" s="3" t="s">
        <v>165</v>
      </c>
      <c r="W1161" s="4"/>
      <c r="X1161" s="4"/>
      <c r="Y1161" s="4"/>
      <c r="Z1161" s="4"/>
    </row>
    <row r="1162" spans="1:26" ht="46.5" customHeight="1" thickBot="1" x14ac:dyDescent="0.4">
      <c r="A1162" s="5" t="s">
        <v>164</v>
      </c>
      <c r="B1162" s="5" t="s">
        <v>109</v>
      </c>
      <c r="C1162" s="5" t="s">
        <v>32</v>
      </c>
      <c r="D1162" s="2">
        <v>40359</v>
      </c>
      <c r="E1162" s="2">
        <v>0.85</v>
      </c>
      <c r="F1162" s="2">
        <v>1.73</v>
      </c>
      <c r="G1162" s="2">
        <v>1.01</v>
      </c>
      <c r="H1162" s="2">
        <v>11.57</v>
      </c>
      <c r="I1162" s="2">
        <v>10.49</v>
      </c>
      <c r="J1162" s="2">
        <v>9.8000000000000007</v>
      </c>
      <c r="K1162" s="2">
        <v>192</v>
      </c>
      <c r="L1162" s="2">
        <v>34.17</v>
      </c>
      <c r="M1162" s="2">
        <v>48</v>
      </c>
      <c r="N1162" s="2">
        <v>30.44</v>
      </c>
      <c r="O1162" s="2">
        <v>17.21</v>
      </c>
      <c r="P1162" s="2">
        <v>57.69</v>
      </c>
      <c r="Q1162" s="2">
        <v>36.58</v>
      </c>
      <c r="R1162" s="2">
        <v>20.68</v>
      </c>
      <c r="S1162" s="4">
        <f>VLOOKUP([1]Initial_Data8!C1162,[1]Ratings_Numbers!$A$1:$B$21,2,FALSE)</f>
        <v>6</v>
      </c>
      <c r="T1162" s="4">
        <f t="shared" si="21"/>
        <v>0</v>
      </c>
      <c r="U1162" s="7">
        <v>60305.915300000001</v>
      </c>
      <c r="V1162" s="3" t="s">
        <v>165</v>
      </c>
      <c r="W1162" s="4"/>
      <c r="X1162" s="4"/>
      <c r="Y1162" s="4"/>
      <c r="Z1162" s="4"/>
    </row>
    <row r="1163" spans="1:26" ht="46.5" customHeight="1" thickBot="1" x14ac:dyDescent="0.4">
      <c r="A1163" s="5" t="s">
        <v>164</v>
      </c>
      <c r="B1163" s="5" t="s">
        <v>110</v>
      </c>
      <c r="C1163" s="5" t="s">
        <v>32</v>
      </c>
      <c r="D1163" s="2">
        <v>40451</v>
      </c>
      <c r="E1163" s="2">
        <v>0.77</v>
      </c>
      <c r="F1163" s="2">
        <v>1.72</v>
      </c>
      <c r="G1163" s="2">
        <v>0.92</v>
      </c>
      <c r="H1163" s="2">
        <v>12.47</v>
      </c>
      <c r="I1163" s="2">
        <v>11.25</v>
      </c>
      <c r="J1163" s="2">
        <v>10.59</v>
      </c>
      <c r="K1163" s="2">
        <v>182</v>
      </c>
      <c r="L1163" s="2">
        <v>35.04</v>
      </c>
      <c r="M1163" s="2">
        <v>44.62</v>
      </c>
      <c r="N1163" s="2">
        <v>28.88</v>
      </c>
      <c r="O1163" s="2">
        <v>16.61</v>
      </c>
      <c r="P1163" s="2">
        <v>54.5</v>
      </c>
      <c r="Q1163" s="2">
        <v>35.28</v>
      </c>
      <c r="R1163" s="2">
        <v>20.28</v>
      </c>
      <c r="S1163" s="4">
        <f>VLOOKUP([1]Initial_Data8!C1163,[1]Ratings_Numbers!$A$1:$B$21,2,FALSE)</f>
        <v>6</v>
      </c>
      <c r="T1163" s="4">
        <f t="shared" si="21"/>
        <v>0</v>
      </c>
      <c r="U1163" s="7">
        <v>65774.287299999996</v>
      </c>
      <c r="V1163" s="3" t="s">
        <v>165</v>
      </c>
      <c r="W1163" s="4"/>
      <c r="X1163" s="4"/>
      <c r="Y1163" s="4"/>
      <c r="Z1163" s="4"/>
    </row>
    <row r="1164" spans="1:26" ht="46.5" customHeight="1" thickBot="1" x14ac:dyDescent="0.4">
      <c r="A1164" s="5" t="s">
        <v>164</v>
      </c>
      <c r="B1164" s="5" t="s">
        <v>111</v>
      </c>
      <c r="C1164" s="5" t="s">
        <v>32</v>
      </c>
      <c r="D1164" s="2">
        <v>40543</v>
      </c>
      <c r="E1164" s="2">
        <v>0.73</v>
      </c>
      <c r="F1164" s="2">
        <v>1.43</v>
      </c>
      <c r="G1164" s="2">
        <v>0.86</v>
      </c>
      <c r="H1164" s="2">
        <v>13.18</v>
      </c>
      <c r="I1164" s="2">
        <v>10.61</v>
      </c>
      <c r="J1164" s="2">
        <v>11.1</v>
      </c>
      <c r="K1164" s="2">
        <v>167</v>
      </c>
      <c r="L1164" s="2">
        <v>36.56</v>
      </c>
      <c r="M1164" s="2">
        <v>44.2</v>
      </c>
      <c r="N1164" s="2">
        <v>30.39</v>
      </c>
      <c r="O1164" s="2">
        <v>17.11</v>
      </c>
      <c r="P1164" s="2">
        <v>45.43</v>
      </c>
      <c r="Q1164" s="2">
        <v>31.24</v>
      </c>
      <c r="R1164" s="2">
        <v>17.59</v>
      </c>
      <c r="S1164" s="4">
        <f>VLOOKUP([1]Initial_Data8!C1164,[1]Ratings_Numbers!$A$1:$B$21,2,FALSE)</f>
        <v>6</v>
      </c>
      <c r="T1164" s="4">
        <f t="shared" si="21"/>
        <v>0</v>
      </c>
      <c r="U1164" s="7">
        <v>72522.295700000002</v>
      </c>
      <c r="V1164" s="3" t="s">
        <v>165</v>
      </c>
      <c r="W1164" s="4"/>
      <c r="X1164" s="4"/>
      <c r="Y1164" s="4"/>
      <c r="Z1164" s="4"/>
    </row>
    <row r="1165" spans="1:26" ht="46.5" customHeight="1" thickBot="1" x14ac:dyDescent="0.4">
      <c r="A1165" s="5" t="s">
        <v>164</v>
      </c>
      <c r="B1165" s="5" t="s">
        <v>112</v>
      </c>
      <c r="C1165" s="5" t="s">
        <v>32</v>
      </c>
      <c r="D1165" s="2">
        <v>40633</v>
      </c>
      <c r="E1165" s="2">
        <v>0.7</v>
      </c>
      <c r="F1165" s="2">
        <v>1.43</v>
      </c>
      <c r="G1165" s="2">
        <v>0.82</v>
      </c>
      <c r="H1165" s="2">
        <v>12.15</v>
      </c>
      <c r="I1165" s="2">
        <v>10.78</v>
      </c>
      <c r="J1165" s="2">
        <v>10.23</v>
      </c>
      <c r="K1165" s="2">
        <v>165</v>
      </c>
      <c r="L1165" s="2">
        <v>36.47</v>
      </c>
      <c r="M1165" s="2">
        <v>42.59</v>
      </c>
      <c r="N1165" s="2">
        <v>29.43</v>
      </c>
      <c r="O1165" s="2">
        <v>16.46</v>
      </c>
      <c r="P1165" s="2">
        <v>44.73</v>
      </c>
      <c r="Q1165" s="2">
        <v>30.91</v>
      </c>
      <c r="R1165" s="2">
        <v>17.29</v>
      </c>
      <c r="S1165" s="4">
        <f>VLOOKUP([1]Initial_Data8!C1165,[1]Ratings_Numbers!$A$1:$B$21,2,FALSE)</f>
        <v>6</v>
      </c>
      <c r="T1165" s="4">
        <f t="shared" si="21"/>
        <v>0</v>
      </c>
      <c r="U1165" s="7">
        <v>77476.9231</v>
      </c>
      <c r="V1165" s="3" t="s">
        <v>165</v>
      </c>
      <c r="W1165" s="4"/>
      <c r="X1165" s="4"/>
      <c r="Y1165" s="4"/>
      <c r="Z1165" s="4"/>
    </row>
    <row r="1166" spans="1:26" ht="46.5" customHeight="1" thickBot="1" x14ac:dyDescent="0.4">
      <c r="A1166" s="5" t="s">
        <v>164</v>
      </c>
      <c r="B1166" s="5" t="s">
        <v>86</v>
      </c>
      <c r="C1166" s="5" t="s">
        <v>32</v>
      </c>
      <c r="D1166" s="2">
        <v>40724</v>
      </c>
      <c r="E1166" s="2">
        <v>0.67</v>
      </c>
      <c r="F1166" s="2">
        <v>1.5</v>
      </c>
      <c r="G1166" s="2">
        <v>0.79</v>
      </c>
      <c r="H1166" s="2">
        <v>14.97</v>
      </c>
      <c r="I1166" s="2">
        <v>13.32</v>
      </c>
      <c r="J1166" s="2">
        <v>13.11</v>
      </c>
      <c r="K1166" s="2">
        <v>164</v>
      </c>
      <c r="L1166" s="2">
        <v>36.56</v>
      </c>
      <c r="M1166" s="2">
        <v>39.409999999999997</v>
      </c>
      <c r="N1166" s="2">
        <v>26.75</v>
      </c>
      <c r="O1166" s="2">
        <v>15.27</v>
      </c>
      <c r="P1166" s="2">
        <v>47.32</v>
      </c>
      <c r="Q1166" s="2">
        <v>32.119999999999997</v>
      </c>
      <c r="R1166" s="2">
        <v>18.34</v>
      </c>
      <c r="S1166" s="4">
        <f>VLOOKUP([1]Initial_Data8!C1166,[1]Ratings_Numbers!$A$1:$B$21,2,FALSE)</f>
        <v>6</v>
      </c>
      <c r="T1166" s="4">
        <f t="shared" si="21"/>
        <v>0</v>
      </c>
      <c r="U1166" s="7">
        <v>80430.181500000006</v>
      </c>
      <c r="V1166" s="3" t="s">
        <v>165</v>
      </c>
      <c r="W1166" s="4"/>
      <c r="X1166" s="4"/>
      <c r="Y1166" s="4"/>
      <c r="Z1166" s="4"/>
    </row>
    <row r="1167" spans="1:26" ht="46.5" customHeight="1" thickBot="1" x14ac:dyDescent="0.4">
      <c r="A1167" s="5" t="s">
        <v>164</v>
      </c>
      <c r="B1167" s="5" t="s">
        <v>87</v>
      </c>
      <c r="C1167" s="5" t="s">
        <v>32</v>
      </c>
      <c r="D1167" s="2">
        <v>40816</v>
      </c>
      <c r="E1167" s="2">
        <v>0.59</v>
      </c>
      <c r="F1167" s="2">
        <v>1.45</v>
      </c>
      <c r="G1167" s="2">
        <v>0.69</v>
      </c>
      <c r="H1167" s="2">
        <v>15.01</v>
      </c>
      <c r="I1167" s="2">
        <v>13.44</v>
      </c>
      <c r="J1167" s="2">
        <v>12.96</v>
      </c>
      <c r="K1167" s="2">
        <v>166</v>
      </c>
      <c r="L1167" s="2">
        <v>36.47</v>
      </c>
      <c r="M1167" s="2">
        <v>39.729999999999997</v>
      </c>
      <c r="N1167" s="2">
        <v>26.93</v>
      </c>
      <c r="O1167" s="2">
        <v>15.34</v>
      </c>
      <c r="P1167" s="2">
        <v>47.52</v>
      </c>
      <c r="Q1167" s="2">
        <v>32.21</v>
      </c>
      <c r="R1167" s="2">
        <v>18.34</v>
      </c>
      <c r="S1167" s="4">
        <f>VLOOKUP([1]Initial_Data8!C1167,[1]Ratings_Numbers!$A$1:$B$21,2,FALSE)</f>
        <v>6</v>
      </c>
      <c r="T1167" s="4">
        <f t="shared" si="21"/>
        <v>0</v>
      </c>
      <c r="U1167" s="7">
        <v>63752.328399999999</v>
      </c>
      <c r="V1167" s="3" t="s">
        <v>165</v>
      </c>
      <c r="W1167" s="4"/>
      <c r="X1167" s="4"/>
      <c r="Y1167" s="4"/>
      <c r="Z1167" s="4"/>
    </row>
    <row r="1168" spans="1:26" ht="46.5" customHeight="1" thickBot="1" x14ac:dyDescent="0.4">
      <c r="A1168" s="5" t="s">
        <v>164</v>
      </c>
      <c r="B1168" s="5" t="s">
        <v>88</v>
      </c>
      <c r="C1168" s="5" t="s">
        <v>32</v>
      </c>
      <c r="D1168" s="2">
        <v>40908</v>
      </c>
      <c r="E1168" s="2">
        <v>0.47</v>
      </c>
      <c r="F1168" s="2">
        <v>1.31</v>
      </c>
      <c r="G1168" s="2">
        <v>0.55000000000000004</v>
      </c>
      <c r="H1168" s="2">
        <v>12.12</v>
      </c>
      <c r="I1168" s="2">
        <v>9.82</v>
      </c>
      <c r="J1168" s="2">
        <v>10.42</v>
      </c>
      <c r="K1168" s="2">
        <v>177</v>
      </c>
      <c r="L1168" s="2">
        <v>35.61</v>
      </c>
      <c r="M1168" s="2">
        <v>40.99</v>
      </c>
      <c r="N1168" s="2">
        <v>28.41</v>
      </c>
      <c r="O1168" s="2">
        <v>15.46</v>
      </c>
      <c r="P1168" s="2">
        <v>44.27</v>
      </c>
      <c r="Q1168" s="2">
        <v>30.68</v>
      </c>
      <c r="R1168" s="2">
        <v>16.7</v>
      </c>
      <c r="S1168" s="4">
        <f>VLOOKUP([1]Initial_Data8!C1168,[1]Ratings_Numbers!$A$1:$B$21,2,FALSE)</f>
        <v>6</v>
      </c>
      <c r="T1168" s="4">
        <f t="shared" si="21"/>
        <v>0</v>
      </c>
      <c r="U1168" s="7">
        <v>66308.856</v>
      </c>
      <c r="V1168" s="3" t="s">
        <v>165</v>
      </c>
      <c r="W1168" s="4"/>
      <c r="X1168" s="4"/>
      <c r="Y1168" s="4"/>
      <c r="Z1168" s="4"/>
    </row>
    <row r="1169" spans="1:26" ht="46.5" customHeight="1" thickBot="1" x14ac:dyDescent="0.4">
      <c r="A1169" s="5" t="s">
        <v>164</v>
      </c>
      <c r="B1169" s="5" t="s">
        <v>89</v>
      </c>
      <c r="C1169" s="5" t="s">
        <v>32</v>
      </c>
      <c r="D1169" s="2">
        <v>40999</v>
      </c>
      <c r="E1169" s="2">
        <v>0.38</v>
      </c>
      <c r="F1169" s="2">
        <v>1.25</v>
      </c>
      <c r="G1169" s="2">
        <v>0.45</v>
      </c>
      <c r="H1169" s="2">
        <v>12.38</v>
      </c>
      <c r="I1169" s="2">
        <v>10.91</v>
      </c>
      <c r="J1169" s="2">
        <v>10.45</v>
      </c>
      <c r="K1169" s="2">
        <v>164</v>
      </c>
      <c r="L1169" s="2">
        <v>36.44</v>
      </c>
      <c r="M1169" s="2">
        <v>39.89</v>
      </c>
      <c r="N1169" s="2">
        <v>28.26</v>
      </c>
      <c r="O1169" s="2">
        <v>15.38</v>
      </c>
      <c r="P1169" s="2">
        <v>41.15</v>
      </c>
      <c r="Q1169" s="2">
        <v>29.15</v>
      </c>
      <c r="R1169" s="2">
        <v>15.86</v>
      </c>
      <c r="S1169" s="4">
        <f>VLOOKUP([1]Initial_Data8!C1169,[1]Ratings_Numbers!$A$1:$B$21,2,FALSE)</f>
        <v>6</v>
      </c>
      <c r="T1169" s="4">
        <f t="shared" si="21"/>
        <v>0</v>
      </c>
      <c r="U1169" s="7">
        <v>75588.045100000003</v>
      </c>
      <c r="V1169" s="3" t="s">
        <v>165</v>
      </c>
      <c r="W1169" s="4"/>
      <c r="X1169" s="4"/>
      <c r="Y1169" s="4"/>
      <c r="Z1169" s="4"/>
    </row>
    <row r="1170" spans="1:26" ht="46.5" customHeight="1" thickBot="1" x14ac:dyDescent="0.4">
      <c r="A1170" s="5" t="s">
        <v>164</v>
      </c>
      <c r="B1170" s="5" t="s">
        <v>90</v>
      </c>
      <c r="C1170" s="5" t="s">
        <v>32</v>
      </c>
      <c r="D1170" s="2">
        <v>41090</v>
      </c>
      <c r="E1170" s="2">
        <v>1.61</v>
      </c>
      <c r="F1170" s="2">
        <v>2.63</v>
      </c>
      <c r="G1170" s="2">
        <v>1.87</v>
      </c>
      <c r="H1170" s="2">
        <v>13.07</v>
      </c>
      <c r="I1170" s="2">
        <v>11.49</v>
      </c>
      <c r="J1170" s="2">
        <v>11.47</v>
      </c>
      <c r="K1170" s="2">
        <v>190</v>
      </c>
      <c r="L1170" s="2">
        <v>30.28</v>
      </c>
      <c r="M1170" s="2">
        <v>85.34</v>
      </c>
      <c r="N1170" s="2">
        <v>45.77</v>
      </c>
      <c r="O1170" s="2">
        <v>27.39</v>
      </c>
      <c r="P1170" s="2">
        <v>86.47</v>
      </c>
      <c r="Q1170" s="2">
        <v>46.37</v>
      </c>
      <c r="R1170" s="2">
        <v>27.76</v>
      </c>
      <c r="S1170" s="4">
        <f>VLOOKUP([1]Initial_Data8!C1170,[1]Ratings_Numbers!$A$1:$B$21,2,FALSE)</f>
        <v>6</v>
      </c>
      <c r="T1170" s="4">
        <f t="shared" si="21"/>
        <v>0</v>
      </c>
      <c r="U1170" s="7">
        <v>68867.289900000003</v>
      </c>
      <c r="V1170" s="3" t="s">
        <v>165</v>
      </c>
      <c r="W1170" s="4"/>
      <c r="X1170" s="4"/>
      <c r="Y1170" s="4"/>
      <c r="Z1170" s="4"/>
    </row>
    <row r="1171" spans="1:26" ht="46.5" customHeight="1" thickBot="1" x14ac:dyDescent="0.4">
      <c r="A1171" s="5" t="s">
        <v>164</v>
      </c>
      <c r="B1171" s="5" t="s">
        <v>91</v>
      </c>
      <c r="C1171" s="5" t="s">
        <v>32</v>
      </c>
      <c r="D1171" s="2">
        <v>41182</v>
      </c>
      <c r="E1171" s="2">
        <v>2.46</v>
      </c>
      <c r="F1171" s="2">
        <v>3.69</v>
      </c>
      <c r="G1171" s="2">
        <v>2.89</v>
      </c>
      <c r="H1171" s="2">
        <v>9.4700000000000006</v>
      </c>
      <c r="I1171" s="2">
        <v>8.1</v>
      </c>
      <c r="J1171" s="2">
        <v>7.85</v>
      </c>
      <c r="K1171" s="2">
        <v>260</v>
      </c>
      <c r="L1171" s="2">
        <v>27.14</v>
      </c>
      <c r="M1171" s="2">
        <v>88.93</v>
      </c>
      <c r="N1171" s="2">
        <v>42.54</v>
      </c>
      <c r="O1171" s="2">
        <v>25.46</v>
      </c>
      <c r="P1171" s="2">
        <v>109.03</v>
      </c>
      <c r="Q1171" s="2">
        <v>52.16</v>
      </c>
      <c r="R1171" s="2">
        <v>31.21</v>
      </c>
      <c r="S1171" s="4">
        <f>VLOOKUP([1]Initial_Data8!C1171,[1]Ratings_Numbers!$A$1:$B$21,2,FALSE)</f>
        <v>6</v>
      </c>
      <c r="T1171" s="4">
        <f t="shared" si="21"/>
        <v>0</v>
      </c>
      <c r="U1171" s="7">
        <v>71756.271099999998</v>
      </c>
      <c r="V1171" s="3" t="s">
        <v>165</v>
      </c>
      <c r="W1171" s="4"/>
      <c r="X1171" s="4"/>
      <c r="Y1171" s="4"/>
      <c r="Z1171" s="4"/>
    </row>
    <row r="1172" spans="1:26" ht="46.5" customHeight="1" thickBot="1" x14ac:dyDescent="0.4">
      <c r="A1172" s="5" t="s">
        <v>164</v>
      </c>
      <c r="B1172" s="5" t="s">
        <v>113</v>
      </c>
      <c r="C1172" s="5" t="s">
        <v>32</v>
      </c>
      <c r="D1172" s="2">
        <v>41274</v>
      </c>
      <c r="E1172" s="2">
        <v>2</v>
      </c>
      <c r="F1172" s="2">
        <v>3.02</v>
      </c>
      <c r="G1172" s="2">
        <v>2.39</v>
      </c>
      <c r="H1172" s="2">
        <v>7.99</v>
      </c>
      <c r="I1172" s="2">
        <v>5.61</v>
      </c>
      <c r="J1172" s="2">
        <v>6.28</v>
      </c>
      <c r="K1172" s="2">
        <v>279</v>
      </c>
      <c r="L1172" s="2">
        <v>28.98</v>
      </c>
      <c r="M1172" s="2">
        <v>79.09</v>
      </c>
      <c r="N1172" s="2">
        <v>42.74</v>
      </c>
      <c r="O1172" s="2">
        <v>24.16</v>
      </c>
      <c r="P1172" s="2">
        <v>85.04</v>
      </c>
      <c r="Q1172" s="2">
        <v>45.96</v>
      </c>
      <c r="R1172" s="2">
        <v>25.97</v>
      </c>
      <c r="S1172" s="4">
        <f>VLOOKUP([1]Initial_Data8!C1172,[1]Ratings_Numbers!$A$1:$B$21,2,FALSE)</f>
        <v>6</v>
      </c>
      <c r="T1172" s="4">
        <f t="shared" si="21"/>
        <v>0</v>
      </c>
      <c r="U1172" s="7">
        <v>75354.806500000006</v>
      </c>
      <c r="V1172" s="3" t="s">
        <v>165</v>
      </c>
      <c r="W1172" s="4"/>
      <c r="X1172" s="4"/>
      <c r="Y1172" s="4"/>
      <c r="Z1172" s="4"/>
    </row>
    <row r="1173" spans="1:26" ht="46.5" customHeight="1" thickBot="1" x14ac:dyDescent="0.4">
      <c r="A1173" s="5" t="s">
        <v>164</v>
      </c>
      <c r="B1173" s="5" t="s">
        <v>114</v>
      </c>
      <c r="C1173" s="5" t="s">
        <v>32</v>
      </c>
      <c r="D1173" s="2">
        <v>41364</v>
      </c>
      <c r="E1173" s="2">
        <v>1.88</v>
      </c>
      <c r="F1173" s="2">
        <v>2.86</v>
      </c>
      <c r="G1173" s="2">
        <v>2.2599999999999998</v>
      </c>
      <c r="H1173" s="2">
        <v>9.61</v>
      </c>
      <c r="I1173" s="2">
        <v>8.26</v>
      </c>
      <c r="J1173" s="2">
        <v>7.87</v>
      </c>
      <c r="K1173" s="2">
        <v>255</v>
      </c>
      <c r="L1173" s="2">
        <v>29.59</v>
      </c>
      <c r="M1173" s="2">
        <v>77.55</v>
      </c>
      <c r="N1173" s="2">
        <v>42.6</v>
      </c>
      <c r="O1173" s="2">
        <v>24.37</v>
      </c>
      <c r="P1173" s="2">
        <v>82.05</v>
      </c>
      <c r="Q1173" s="2">
        <v>45.07</v>
      </c>
      <c r="R1173" s="2">
        <v>25.79</v>
      </c>
      <c r="S1173" s="4">
        <f>VLOOKUP([1]Initial_Data8!C1173,[1]Ratings_Numbers!$A$1:$B$21,2,FALSE)</f>
        <v>6</v>
      </c>
      <c r="T1173" s="4">
        <f t="shared" si="21"/>
        <v>0</v>
      </c>
      <c r="U1173" s="7">
        <v>85890.265299999999</v>
      </c>
      <c r="V1173" s="3" t="s">
        <v>165</v>
      </c>
      <c r="W1173" s="4"/>
      <c r="X1173" s="4"/>
      <c r="Y1173" s="4"/>
      <c r="Z1173" s="4"/>
    </row>
    <row r="1174" spans="1:26" ht="46.5" customHeight="1" thickBot="1" x14ac:dyDescent="0.4">
      <c r="A1174" s="5" t="s">
        <v>164</v>
      </c>
      <c r="B1174" s="5" t="s">
        <v>115</v>
      </c>
      <c r="C1174" s="5" t="s">
        <v>32</v>
      </c>
      <c r="D1174" s="2">
        <v>41455</v>
      </c>
      <c r="E1174" s="2">
        <v>1.66</v>
      </c>
      <c r="F1174" s="2">
        <v>2.61</v>
      </c>
      <c r="G1174" s="2">
        <v>2.02</v>
      </c>
      <c r="H1174" s="2">
        <v>10.83</v>
      </c>
      <c r="I1174" s="2">
        <v>9.27</v>
      </c>
      <c r="J1174" s="2">
        <v>9.2200000000000006</v>
      </c>
      <c r="K1174" s="2">
        <v>272</v>
      </c>
      <c r="L1174" s="2">
        <v>30.41</v>
      </c>
      <c r="M1174" s="2">
        <v>71.38</v>
      </c>
      <c r="N1174" s="2">
        <v>40.590000000000003</v>
      </c>
      <c r="O1174" s="2">
        <v>22.96</v>
      </c>
      <c r="P1174" s="2">
        <v>75.87</v>
      </c>
      <c r="Q1174" s="2">
        <v>43.14</v>
      </c>
      <c r="R1174" s="2">
        <v>24.4</v>
      </c>
      <c r="S1174" s="4">
        <f>VLOOKUP([1]Initial_Data8!C1174,[1]Ratings_Numbers!$A$1:$B$21,2,FALSE)</f>
        <v>6</v>
      </c>
      <c r="T1174" s="4">
        <f t="shared" si="21"/>
        <v>0</v>
      </c>
      <c r="U1174" s="7">
        <v>85273.315700000006</v>
      </c>
      <c r="V1174" s="3" t="s">
        <v>165</v>
      </c>
      <c r="W1174" s="4"/>
      <c r="X1174" s="4"/>
      <c r="Y1174" s="4"/>
      <c r="Z1174" s="4"/>
    </row>
    <row r="1175" spans="1:26" ht="46.5" customHeight="1" thickBot="1" x14ac:dyDescent="0.4">
      <c r="A1175" s="5" t="s">
        <v>164</v>
      </c>
      <c r="B1175" s="5" t="s">
        <v>116</v>
      </c>
      <c r="C1175" s="5" t="s">
        <v>32</v>
      </c>
      <c r="D1175" s="2">
        <v>41547</v>
      </c>
      <c r="E1175" s="2">
        <v>1.59</v>
      </c>
      <c r="F1175" s="2">
        <v>2.46</v>
      </c>
      <c r="G1175" s="2">
        <v>1.92</v>
      </c>
      <c r="H1175" s="2">
        <v>11.36</v>
      </c>
      <c r="I1175" s="2">
        <v>9.6199999999999992</v>
      </c>
      <c r="J1175" s="2">
        <v>9.5399999999999991</v>
      </c>
      <c r="K1175" s="2">
        <v>248</v>
      </c>
      <c r="L1175" s="2">
        <v>31.64</v>
      </c>
      <c r="M1175" s="2">
        <v>65.86</v>
      </c>
      <c r="N1175" s="2">
        <v>38.619999999999997</v>
      </c>
      <c r="O1175" s="2">
        <v>21.9</v>
      </c>
      <c r="P1175" s="2">
        <v>70.53</v>
      </c>
      <c r="Q1175" s="2">
        <v>41.36</v>
      </c>
      <c r="R1175" s="2">
        <v>23.46</v>
      </c>
      <c r="S1175" s="4">
        <f>VLOOKUP([1]Initial_Data8!C1175,[1]Ratings_Numbers!$A$1:$B$21,2,FALSE)</f>
        <v>6</v>
      </c>
      <c r="T1175" s="4">
        <f t="shared" si="21"/>
        <v>0</v>
      </c>
      <c r="U1175" s="7">
        <v>98933.6875</v>
      </c>
      <c r="V1175" s="3" t="s">
        <v>165</v>
      </c>
      <c r="W1175" s="4"/>
      <c r="X1175" s="4"/>
      <c r="Y1175" s="4"/>
      <c r="Z1175" s="4"/>
    </row>
    <row r="1176" spans="1:26" ht="46.5" customHeight="1" thickBot="1" x14ac:dyDescent="0.4">
      <c r="A1176" s="5" t="s">
        <v>164</v>
      </c>
      <c r="B1176" s="5" t="s">
        <v>92</v>
      </c>
      <c r="C1176" s="5" t="s">
        <v>32</v>
      </c>
      <c r="D1176" s="2">
        <v>41639</v>
      </c>
      <c r="E1176" s="2">
        <v>1.42</v>
      </c>
      <c r="F1176" s="2">
        <v>2.2000000000000002</v>
      </c>
      <c r="G1176" s="2">
        <v>1.7</v>
      </c>
      <c r="H1176" s="2">
        <v>10.87</v>
      </c>
      <c r="I1176" s="2">
        <v>8.24</v>
      </c>
      <c r="J1176" s="2">
        <v>9</v>
      </c>
      <c r="K1176" s="2">
        <v>259</v>
      </c>
      <c r="L1176" s="2">
        <v>35.17</v>
      </c>
      <c r="M1176" s="2">
        <v>59.23</v>
      </c>
      <c r="N1176" s="2">
        <v>36.85</v>
      </c>
      <c r="O1176" s="2">
        <v>21.79</v>
      </c>
      <c r="P1176" s="2">
        <v>60.73</v>
      </c>
      <c r="Q1176" s="2">
        <v>37.78</v>
      </c>
      <c r="R1176" s="2">
        <v>22.34</v>
      </c>
      <c r="S1176" s="4">
        <f>VLOOKUP([1]Initial_Data8!C1176,[1]Ratings_Numbers!$A$1:$B$21,2,FALSE)</f>
        <v>6</v>
      </c>
      <c r="T1176" s="4">
        <f t="shared" si="21"/>
        <v>0</v>
      </c>
      <c r="U1176" s="7">
        <v>104318.8668</v>
      </c>
      <c r="V1176" s="3" t="s">
        <v>165</v>
      </c>
      <c r="W1176" s="4"/>
      <c r="X1176" s="4"/>
      <c r="Y1176" s="4"/>
      <c r="Z1176" s="4"/>
    </row>
    <row r="1177" spans="1:26" ht="46.5" customHeight="1" thickBot="1" x14ac:dyDescent="0.4">
      <c r="A1177" s="5" t="s">
        <v>164</v>
      </c>
      <c r="B1177" s="5" t="s">
        <v>93</v>
      </c>
      <c r="C1177" s="5" t="s">
        <v>32</v>
      </c>
      <c r="D1177" s="2">
        <v>41729</v>
      </c>
      <c r="E1177" s="2">
        <v>1.4</v>
      </c>
      <c r="F1177" s="2">
        <v>2.15</v>
      </c>
      <c r="G1177" s="2">
        <v>1.67</v>
      </c>
      <c r="H1177" s="2">
        <v>10.56</v>
      </c>
      <c r="I1177" s="2">
        <v>8.9600000000000009</v>
      </c>
      <c r="J1177" s="2">
        <v>8.6300000000000008</v>
      </c>
      <c r="K1177" s="2">
        <v>243</v>
      </c>
      <c r="L1177" s="2">
        <v>35.42</v>
      </c>
      <c r="M1177" s="2">
        <v>58.34</v>
      </c>
      <c r="N1177" s="2">
        <v>36.64</v>
      </c>
      <c r="O1177" s="2">
        <v>21.64</v>
      </c>
      <c r="P1177" s="2">
        <v>59.24</v>
      </c>
      <c r="Q1177" s="2">
        <v>37.200000000000003</v>
      </c>
      <c r="R1177" s="2">
        <v>21.97</v>
      </c>
      <c r="S1177" s="4">
        <f>VLOOKUP([1]Initial_Data8!C1177,[1]Ratings_Numbers!$A$1:$B$21,2,FALSE)</f>
        <v>6</v>
      </c>
      <c r="T1177" s="4">
        <f t="shared" si="21"/>
        <v>0</v>
      </c>
      <c r="U1177" s="7">
        <v>107110.8885</v>
      </c>
      <c r="V1177" s="3" t="s">
        <v>165</v>
      </c>
      <c r="W1177" s="4"/>
      <c r="X1177" s="4"/>
      <c r="Y1177" s="4"/>
      <c r="Z1177" s="4"/>
    </row>
    <row r="1178" spans="1:26" ht="46.5" customHeight="1" thickBot="1" x14ac:dyDescent="0.4">
      <c r="A1178" s="5" t="s">
        <v>164</v>
      </c>
      <c r="B1178" s="5" t="s">
        <v>94</v>
      </c>
      <c r="C1178" s="5" t="s">
        <v>32</v>
      </c>
      <c r="D1178" s="2">
        <v>41820</v>
      </c>
      <c r="E1178" s="2">
        <v>1.37</v>
      </c>
      <c r="F1178" s="2">
        <v>2.19</v>
      </c>
      <c r="G1178" s="2">
        <v>1.65</v>
      </c>
      <c r="H1178" s="2">
        <v>11.52</v>
      </c>
      <c r="I1178" s="2">
        <v>9.59</v>
      </c>
      <c r="J1178" s="2">
        <v>9.61</v>
      </c>
      <c r="K1178" s="2">
        <v>245</v>
      </c>
      <c r="L1178" s="2">
        <v>36.67</v>
      </c>
      <c r="M1178" s="2">
        <v>50.47</v>
      </c>
      <c r="N1178" s="2">
        <v>32.19</v>
      </c>
      <c r="O1178" s="2">
        <v>19.36</v>
      </c>
      <c r="P1178" s="2">
        <v>56.8</v>
      </c>
      <c r="Q1178" s="2">
        <v>36.22</v>
      </c>
      <c r="R1178" s="2">
        <v>21.78</v>
      </c>
      <c r="S1178" s="4">
        <f>VLOOKUP([1]Initial_Data8!C1178,[1]Ratings_Numbers!$A$1:$B$21,2,FALSE)</f>
        <v>6</v>
      </c>
      <c r="T1178" s="4">
        <f t="shared" si="21"/>
        <v>0</v>
      </c>
      <c r="U1178" s="7">
        <v>105614.81630000001</v>
      </c>
      <c r="V1178" s="3" t="s">
        <v>165</v>
      </c>
      <c r="W1178" s="4"/>
      <c r="X1178" s="4"/>
      <c r="Y1178" s="4"/>
      <c r="Z1178" s="4"/>
    </row>
    <row r="1179" spans="1:26" ht="46.5" customHeight="1" thickBot="1" x14ac:dyDescent="0.4">
      <c r="A1179" s="5" t="s">
        <v>164</v>
      </c>
      <c r="B1179" s="5" t="s">
        <v>95</v>
      </c>
      <c r="C1179" s="5" t="s">
        <v>32</v>
      </c>
      <c r="D1179" s="2">
        <v>41912</v>
      </c>
      <c r="E1179" s="2">
        <v>1.33</v>
      </c>
      <c r="F1179" s="2">
        <v>2.13</v>
      </c>
      <c r="G1179" s="2">
        <v>1.59</v>
      </c>
      <c r="H1179" s="2">
        <v>12.89</v>
      </c>
      <c r="I1179" s="2">
        <v>11.22</v>
      </c>
      <c r="J1179" s="2">
        <v>11.11</v>
      </c>
      <c r="K1179" s="2">
        <v>235</v>
      </c>
      <c r="L1179" s="2">
        <v>37.1</v>
      </c>
      <c r="M1179" s="2">
        <v>50.26</v>
      </c>
      <c r="N1179" s="2">
        <v>32.159999999999997</v>
      </c>
      <c r="O1179" s="2">
        <v>19.46</v>
      </c>
      <c r="P1179" s="2">
        <v>56.28</v>
      </c>
      <c r="Q1179" s="2">
        <v>36.01</v>
      </c>
      <c r="R1179" s="2">
        <v>21.79</v>
      </c>
      <c r="S1179" s="4">
        <f>VLOOKUP([1]Initial_Data8!C1179,[1]Ratings_Numbers!$A$1:$B$21,2,FALSE)</f>
        <v>6</v>
      </c>
      <c r="T1179" s="4">
        <f t="shared" si="21"/>
        <v>0</v>
      </c>
      <c r="U1179" s="7">
        <v>96271.119099999996</v>
      </c>
      <c r="V1179" s="3" t="s">
        <v>165</v>
      </c>
      <c r="W1179" s="4"/>
      <c r="X1179" s="4"/>
      <c r="Y1179" s="4"/>
      <c r="Z1179" s="4"/>
    </row>
    <row r="1180" spans="1:26" ht="46.5" customHeight="1" thickBot="1" x14ac:dyDescent="0.4">
      <c r="A1180" s="5" t="s">
        <v>164</v>
      </c>
      <c r="B1180" s="5" t="s">
        <v>96</v>
      </c>
      <c r="C1180" s="5" t="s">
        <v>32</v>
      </c>
      <c r="D1180" s="2">
        <v>42004</v>
      </c>
      <c r="E1180" s="2">
        <v>1.3</v>
      </c>
      <c r="F1180" s="2">
        <v>2.11</v>
      </c>
      <c r="G1180" s="2">
        <v>1.55</v>
      </c>
      <c r="H1180" s="2">
        <v>7.29</v>
      </c>
      <c r="I1180" s="2">
        <v>5.79</v>
      </c>
      <c r="J1180" s="2">
        <v>6.05</v>
      </c>
      <c r="K1180" s="2">
        <v>377</v>
      </c>
      <c r="L1180" s="2">
        <v>34.22</v>
      </c>
      <c r="M1180" s="2">
        <v>54.38</v>
      </c>
      <c r="N1180" s="2">
        <v>33.94</v>
      </c>
      <c r="O1180" s="2">
        <v>19.5</v>
      </c>
      <c r="P1180" s="2">
        <v>60.24</v>
      </c>
      <c r="Q1180" s="2">
        <v>37.590000000000003</v>
      </c>
      <c r="R1180" s="2">
        <v>21.6</v>
      </c>
      <c r="S1180" s="4">
        <f>VLOOKUP([1]Initial_Data8!C1180,[1]Ratings_Numbers!$A$1:$B$21,2,FALSE)</f>
        <v>6</v>
      </c>
      <c r="T1180" s="4">
        <f t="shared" si="21"/>
        <v>0</v>
      </c>
      <c r="U1180" s="7">
        <v>104578.125</v>
      </c>
      <c r="V1180" s="3" t="s">
        <v>165</v>
      </c>
      <c r="W1180" s="4"/>
      <c r="X1180" s="4"/>
      <c r="Y1180" s="4"/>
      <c r="Z1180" s="4"/>
    </row>
    <row r="1181" spans="1:26" ht="46.5" customHeight="1" thickBot="1" x14ac:dyDescent="0.4">
      <c r="A1181" s="5" t="s">
        <v>164</v>
      </c>
      <c r="B1181" s="5" t="s">
        <v>97</v>
      </c>
      <c r="C1181" s="5" t="s">
        <v>32</v>
      </c>
      <c r="D1181" s="2">
        <v>42094</v>
      </c>
      <c r="E1181" s="2">
        <v>1.49</v>
      </c>
      <c r="F1181" s="2">
        <v>2.33</v>
      </c>
      <c r="G1181" s="2">
        <v>1.77</v>
      </c>
      <c r="H1181" s="2">
        <v>11.05</v>
      </c>
      <c r="I1181" s="2">
        <v>9.3800000000000008</v>
      </c>
      <c r="J1181" s="2">
        <v>9.1300000000000008</v>
      </c>
      <c r="K1181" s="2">
        <v>239</v>
      </c>
      <c r="L1181" s="2">
        <v>31.37</v>
      </c>
      <c r="M1181" s="2">
        <v>58.77</v>
      </c>
      <c r="N1181" s="2">
        <v>34.049999999999997</v>
      </c>
      <c r="O1181" s="2">
        <v>19.5</v>
      </c>
      <c r="P1181" s="2">
        <v>72.58</v>
      </c>
      <c r="Q1181" s="2">
        <v>42.06</v>
      </c>
      <c r="R1181" s="2">
        <v>24.08</v>
      </c>
      <c r="S1181" s="4">
        <f>VLOOKUP([1]Initial_Data8!C1181,[1]Ratings_Numbers!$A$1:$B$21,2,FALSE)</f>
        <v>6</v>
      </c>
      <c r="T1181" s="4">
        <f t="shared" si="21"/>
        <v>0</v>
      </c>
      <c r="U1181" s="7">
        <v>104331.65029999999</v>
      </c>
      <c r="V1181" s="3" t="s">
        <v>165</v>
      </c>
      <c r="W1181" s="4"/>
      <c r="X1181" s="4"/>
      <c r="Y1181" s="4"/>
      <c r="Z1181" s="4"/>
    </row>
    <row r="1182" spans="1:26" ht="46.5" customHeight="1" thickBot="1" x14ac:dyDescent="0.4">
      <c r="A1182" s="5" t="s">
        <v>164</v>
      </c>
      <c r="B1182" s="5" t="s">
        <v>98</v>
      </c>
      <c r="C1182" s="5" t="s">
        <v>32</v>
      </c>
      <c r="D1182" s="2">
        <v>42185</v>
      </c>
      <c r="E1182" s="2">
        <v>1.46</v>
      </c>
      <c r="F1182" s="2">
        <v>2.37</v>
      </c>
      <c r="G1182" s="2">
        <v>1.74</v>
      </c>
      <c r="H1182" s="2">
        <v>11.72</v>
      </c>
      <c r="I1182" s="2">
        <v>10.119999999999999</v>
      </c>
      <c r="J1182" s="2">
        <v>9.86</v>
      </c>
      <c r="K1182" s="2">
        <v>245</v>
      </c>
      <c r="L1182" s="2">
        <v>32.74</v>
      </c>
      <c r="M1182" s="2">
        <v>60.77</v>
      </c>
      <c r="N1182" s="2">
        <v>35.75</v>
      </c>
      <c r="O1182" s="2">
        <v>21.01</v>
      </c>
      <c r="P1182" s="2">
        <v>69.98</v>
      </c>
      <c r="Q1182" s="2">
        <v>41.17</v>
      </c>
      <c r="R1182" s="2">
        <v>24.19</v>
      </c>
      <c r="S1182" s="4">
        <f>VLOOKUP([1]Initial_Data8!C1182,[1]Ratings_Numbers!$A$1:$B$21,2,FALSE)</f>
        <v>6</v>
      </c>
      <c r="T1182" s="4">
        <f t="shared" ref="T1182:T1187" si="22">S1182-S1181</f>
        <v>0</v>
      </c>
      <c r="U1182" s="7">
        <v>98794.007899999997</v>
      </c>
      <c r="V1182" s="3" t="s">
        <v>165</v>
      </c>
      <c r="W1182" s="4"/>
      <c r="X1182" s="4"/>
      <c r="Y1182" s="4"/>
      <c r="Z1182" s="4"/>
    </row>
    <row r="1183" spans="1:26" ht="46.5" customHeight="1" thickBot="1" x14ac:dyDescent="0.4">
      <c r="A1183" s="5" t="s">
        <v>164</v>
      </c>
      <c r="B1183" s="5" t="s">
        <v>99</v>
      </c>
      <c r="C1183" s="5" t="s">
        <v>25</v>
      </c>
      <c r="D1183" s="2">
        <v>42277</v>
      </c>
      <c r="E1183" s="2">
        <v>1.56</v>
      </c>
      <c r="F1183" s="2">
        <v>2.4700000000000002</v>
      </c>
      <c r="G1183" s="2">
        <v>1.87</v>
      </c>
      <c r="H1183" s="2">
        <v>12.31</v>
      </c>
      <c r="I1183" s="2">
        <v>10.47</v>
      </c>
      <c r="J1183" s="2">
        <v>10.32</v>
      </c>
      <c r="K1183" s="2">
        <v>223</v>
      </c>
      <c r="L1183" s="2">
        <v>33.130000000000003</v>
      </c>
      <c r="M1183" s="2">
        <v>60.37</v>
      </c>
      <c r="N1183" s="2">
        <v>35.42</v>
      </c>
      <c r="O1183" s="2">
        <v>21.09</v>
      </c>
      <c r="P1183" s="2">
        <v>70.430000000000007</v>
      </c>
      <c r="Q1183" s="2">
        <v>41.33</v>
      </c>
      <c r="R1183" s="2">
        <v>24.6</v>
      </c>
      <c r="S1183" s="4">
        <f>VLOOKUP([1]Initial_Data8!C1183,[1]Ratings_Numbers!$A$1:$B$21,2,FALSE)</f>
        <v>7</v>
      </c>
      <c r="T1183" s="4">
        <f t="shared" si="22"/>
        <v>1</v>
      </c>
      <c r="U1183" s="7">
        <v>78935.993199999997</v>
      </c>
      <c r="V1183" s="3" t="s">
        <v>165</v>
      </c>
      <c r="W1183" s="4"/>
      <c r="X1183" s="4"/>
      <c r="Y1183" s="4"/>
      <c r="Z1183" s="4"/>
    </row>
    <row r="1184" spans="1:26" ht="46.5" customHeight="1" thickBot="1" x14ac:dyDescent="0.4">
      <c r="A1184" s="5" t="s">
        <v>164</v>
      </c>
      <c r="B1184" s="5" t="s">
        <v>100</v>
      </c>
      <c r="C1184" s="5" t="s">
        <v>25</v>
      </c>
      <c r="D1184" s="2">
        <v>42369</v>
      </c>
      <c r="E1184" s="2">
        <v>1.47</v>
      </c>
      <c r="F1184" s="2">
        <v>2.8</v>
      </c>
      <c r="G1184" s="2">
        <v>1.83</v>
      </c>
      <c r="H1184" s="2">
        <v>3.59</v>
      </c>
      <c r="I1184" s="2">
        <v>1.01</v>
      </c>
      <c r="J1184" s="2">
        <v>1.65</v>
      </c>
      <c r="K1184" s="2">
        <v>238</v>
      </c>
      <c r="L1184" s="2">
        <v>31.27</v>
      </c>
      <c r="M1184" s="2">
        <v>66.7</v>
      </c>
      <c r="N1184" s="2">
        <v>39.119999999999997</v>
      </c>
      <c r="O1184" s="2">
        <v>22.08</v>
      </c>
      <c r="P1184" s="2">
        <v>70.510000000000005</v>
      </c>
      <c r="Q1184" s="2">
        <v>41.35</v>
      </c>
      <c r="R1184" s="2">
        <v>23.35</v>
      </c>
      <c r="S1184" s="4">
        <f>VLOOKUP([1]Initial_Data8!C1184,[1]Ratings_Numbers!$A$1:$B$21,2,FALSE)</f>
        <v>7</v>
      </c>
      <c r="T1184" s="4">
        <f t="shared" si="22"/>
        <v>0</v>
      </c>
      <c r="U1184" s="7">
        <v>80539.708100000003</v>
      </c>
      <c r="V1184" s="3" t="s">
        <v>165</v>
      </c>
      <c r="W1184" s="4"/>
      <c r="X1184" s="4"/>
      <c r="Y1184" s="4"/>
      <c r="Z1184" s="4"/>
    </row>
    <row r="1185" spans="1:26" ht="46.5" customHeight="1" thickBot="1" x14ac:dyDescent="0.4">
      <c r="A1185" s="5" t="s">
        <v>164</v>
      </c>
      <c r="B1185" s="5" t="s">
        <v>101</v>
      </c>
      <c r="C1185" s="5" t="s">
        <v>25</v>
      </c>
      <c r="D1185" s="2">
        <v>42460</v>
      </c>
      <c r="E1185" s="2">
        <v>1.78</v>
      </c>
      <c r="F1185" s="2">
        <v>3.27</v>
      </c>
      <c r="G1185" s="2">
        <v>2.2400000000000002</v>
      </c>
      <c r="H1185" s="2">
        <v>10</v>
      </c>
      <c r="I1185" s="2">
        <v>8.5</v>
      </c>
      <c r="J1185" s="2">
        <v>8.07</v>
      </c>
      <c r="K1185" s="2">
        <v>241</v>
      </c>
      <c r="L1185" s="2">
        <v>32.01</v>
      </c>
      <c r="M1185" s="2">
        <v>72.22</v>
      </c>
      <c r="N1185" s="2">
        <v>40.86</v>
      </c>
      <c r="O1185" s="2">
        <v>24.49</v>
      </c>
      <c r="P1185" s="2">
        <v>76.760000000000005</v>
      </c>
      <c r="Q1185" s="2">
        <v>43.43</v>
      </c>
      <c r="R1185" s="2">
        <v>26.03</v>
      </c>
      <c r="S1185" s="4">
        <f>VLOOKUP([1]Initial_Data8!C1185,[1]Ratings_Numbers!$A$1:$B$21,2,FALSE)</f>
        <v>7</v>
      </c>
      <c r="T1185" s="4">
        <f t="shared" si="22"/>
        <v>0</v>
      </c>
      <c r="U1185" s="7">
        <v>83770.255000000005</v>
      </c>
      <c r="V1185" s="3" t="s">
        <v>165</v>
      </c>
      <c r="W1185" s="4"/>
      <c r="X1185" s="4"/>
      <c r="Y1185" s="4"/>
      <c r="Z1185" s="4"/>
    </row>
    <row r="1186" spans="1:26" ht="46.5" customHeight="1" thickBot="1" x14ac:dyDescent="0.4">
      <c r="A1186" s="5" t="s">
        <v>164</v>
      </c>
      <c r="B1186" s="5" t="s">
        <v>102</v>
      </c>
      <c r="C1186" s="5" t="s">
        <v>25</v>
      </c>
      <c r="D1186" s="2">
        <v>42551</v>
      </c>
      <c r="E1186" s="2">
        <v>1.78</v>
      </c>
      <c r="F1186" s="2">
        <v>3.23</v>
      </c>
      <c r="G1186" s="2">
        <v>2.2599999999999998</v>
      </c>
      <c r="H1186" s="2">
        <v>11.42</v>
      </c>
      <c r="I1186" s="2">
        <v>9.68</v>
      </c>
      <c r="J1186" s="2">
        <v>9.42</v>
      </c>
      <c r="K1186" s="2">
        <v>248</v>
      </c>
      <c r="L1186" s="2">
        <v>32.51</v>
      </c>
      <c r="M1186" s="2">
        <v>65.02</v>
      </c>
      <c r="N1186" s="2">
        <v>37.630000000000003</v>
      </c>
      <c r="O1186" s="2">
        <v>22.5</v>
      </c>
      <c r="P1186" s="2">
        <v>72.790000000000006</v>
      </c>
      <c r="Q1186" s="2">
        <v>42.13</v>
      </c>
      <c r="R1186" s="2">
        <v>25.19</v>
      </c>
      <c r="S1186" s="4">
        <f>VLOOKUP([1]Initial_Data8!C1186,[1]Ratings_Numbers!$A$1:$B$21,2,FALSE)</f>
        <v>7</v>
      </c>
      <c r="T1186" s="4">
        <f t="shared" si="22"/>
        <v>0</v>
      </c>
      <c r="U1186" s="7">
        <v>85826.858600000007</v>
      </c>
      <c r="V1186" s="3" t="s">
        <v>165</v>
      </c>
      <c r="W1186" s="4"/>
      <c r="X1186" s="4"/>
      <c r="Y1186" s="4"/>
      <c r="Z1186" s="4"/>
    </row>
    <row r="1187" spans="1:26" ht="46.5" customHeight="1" thickBot="1" x14ac:dyDescent="0.4">
      <c r="A1187" s="5" t="s">
        <v>164</v>
      </c>
      <c r="B1187" s="5" t="s">
        <v>130</v>
      </c>
      <c r="C1187" s="5" t="s">
        <v>25</v>
      </c>
      <c r="D1187" s="2">
        <v>42643</v>
      </c>
      <c r="E1187" s="2">
        <v>1.76</v>
      </c>
      <c r="F1187" s="2">
        <v>3.27</v>
      </c>
      <c r="G1187" s="2">
        <v>2.25</v>
      </c>
      <c r="H1187" s="2">
        <v>10.9</v>
      </c>
      <c r="I1187" s="2">
        <v>8.98</v>
      </c>
      <c r="J1187" s="2">
        <v>8.93</v>
      </c>
      <c r="K1187" s="2">
        <v>252</v>
      </c>
      <c r="L1187" s="2">
        <v>32.409999999999997</v>
      </c>
      <c r="M1187" s="2">
        <v>64.959999999999994</v>
      </c>
      <c r="N1187" s="2">
        <v>37.57</v>
      </c>
      <c r="O1187" s="2">
        <v>22.42</v>
      </c>
      <c r="P1187" s="2">
        <v>72.930000000000007</v>
      </c>
      <c r="Q1187" s="2">
        <v>42.17</v>
      </c>
      <c r="R1187" s="2">
        <v>25.17</v>
      </c>
      <c r="S1187" s="4">
        <f>VLOOKUP([1]Initial_Data8!C1187,[1]Ratings_Numbers!$A$1:$B$21,2,FALSE)</f>
        <v>7</v>
      </c>
      <c r="T1187" s="4">
        <f t="shared" si="22"/>
        <v>0</v>
      </c>
      <c r="U1187" s="7">
        <v>83658.017800000001</v>
      </c>
      <c r="V1187" s="3" t="s">
        <v>165</v>
      </c>
      <c r="W1187" s="4"/>
      <c r="X1187" s="4"/>
      <c r="Y1187" s="4"/>
      <c r="Z1187" s="4"/>
    </row>
    <row r="1188" spans="1:26" ht="14.25" customHeight="1" thickBot="1" x14ac:dyDescent="0.4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4"/>
      <c r="T1188" s="4"/>
      <c r="U1188" s="4"/>
      <c r="V1188" s="4"/>
      <c r="W1188" s="4"/>
      <c r="X1188" s="4"/>
      <c r="Y1188" s="4"/>
      <c r="Z1188" s="4"/>
    </row>
    <row r="1189" spans="1:26" ht="37.5" customHeight="1" thickBot="1" x14ac:dyDescent="0.4">
      <c r="A1189" s="5" t="s">
        <v>170</v>
      </c>
      <c r="B1189" s="5" t="s">
        <v>82</v>
      </c>
      <c r="C1189" s="5" t="s">
        <v>39</v>
      </c>
      <c r="D1189" s="2">
        <v>39662</v>
      </c>
      <c r="E1189" s="2">
        <v>1.36</v>
      </c>
      <c r="F1189" s="2">
        <v>2.7</v>
      </c>
      <c r="G1189" s="2">
        <v>1.79</v>
      </c>
      <c r="H1189" s="2">
        <v>5.74</v>
      </c>
      <c r="I1189" s="2">
        <v>2.91</v>
      </c>
      <c r="J1189" s="2">
        <v>3.96</v>
      </c>
      <c r="K1189" s="2">
        <v>47</v>
      </c>
      <c r="L1189" s="2">
        <v>30.39</v>
      </c>
      <c r="M1189" s="2">
        <v>131.91999999999999</v>
      </c>
      <c r="N1189" s="2">
        <v>56.79</v>
      </c>
      <c r="O1189" s="2">
        <v>40.090000000000003</v>
      </c>
      <c r="P1189" s="2">
        <v>132.29</v>
      </c>
      <c r="Q1189" s="2">
        <v>56.95</v>
      </c>
      <c r="R1189" s="2">
        <v>40.200000000000003</v>
      </c>
      <c r="S1189" s="4">
        <f>VLOOKUP([1]Initial_Data8!C1189,[1]Ratings_Numbers!$A$1:$B$21,2,FALSE)</f>
        <v>12</v>
      </c>
      <c r="T1189" s="6">
        <v>0</v>
      </c>
      <c r="U1189" s="7">
        <v>5461.29</v>
      </c>
      <c r="V1189" s="3" t="s">
        <v>134</v>
      </c>
      <c r="W1189" s="4"/>
      <c r="X1189" s="4"/>
      <c r="Y1189" s="4"/>
      <c r="Z1189" s="4"/>
    </row>
    <row r="1190" spans="1:26" ht="37.5" customHeight="1" thickBot="1" x14ac:dyDescent="0.4">
      <c r="A1190" s="5" t="s">
        <v>170</v>
      </c>
      <c r="B1190" s="5" t="s">
        <v>83</v>
      </c>
      <c r="C1190" s="5" t="s">
        <v>39</v>
      </c>
      <c r="D1190" s="2">
        <v>39753</v>
      </c>
      <c r="E1190" s="2">
        <v>1.81</v>
      </c>
      <c r="F1190" s="2">
        <v>2.74</v>
      </c>
      <c r="G1190" s="2">
        <v>2.38</v>
      </c>
      <c r="H1190" s="2">
        <v>2.8</v>
      </c>
      <c r="I1190" s="2">
        <v>-0.25</v>
      </c>
      <c r="J1190" s="2">
        <v>0.93</v>
      </c>
      <c r="K1190" s="2">
        <v>44</v>
      </c>
      <c r="L1190" s="2">
        <v>27.58</v>
      </c>
      <c r="M1190" s="2">
        <v>148.26</v>
      </c>
      <c r="N1190" s="2">
        <v>59.72</v>
      </c>
      <c r="O1190" s="2">
        <v>40.909999999999997</v>
      </c>
      <c r="P1190" s="2">
        <v>148.26</v>
      </c>
      <c r="Q1190" s="2">
        <v>59.72</v>
      </c>
      <c r="R1190" s="2">
        <v>40.909999999999997</v>
      </c>
      <c r="S1190" s="4">
        <f>VLOOKUP([1]Initial_Data8!C1190,[1]Ratings_Numbers!$A$1:$B$21,2,FALSE)</f>
        <v>12</v>
      </c>
      <c r="T1190" s="4">
        <f t="shared" ref="T1190:T1203" si="23">S1190-S1189</f>
        <v>0</v>
      </c>
      <c r="U1190" s="7">
        <v>3905.48</v>
      </c>
      <c r="V1190" s="3" t="s">
        <v>134</v>
      </c>
      <c r="W1190" s="4"/>
      <c r="X1190" s="4"/>
      <c r="Y1190" s="4"/>
      <c r="Z1190" s="4"/>
    </row>
    <row r="1191" spans="1:26" ht="37.5" customHeight="1" thickBot="1" x14ac:dyDescent="0.4">
      <c r="A1191" s="5" t="s">
        <v>170</v>
      </c>
      <c r="B1191" s="5" t="s">
        <v>84</v>
      </c>
      <c r="C1191" s="5" t="s">
        <v>39</v>
      </c>
      <c r="D1191" s="2">
        <v>39844</v>
      </c>
      <c r="E1191" s="2">
        <v>1.85</v>
      </c>
      <c r="F1191" s="2">
        <v>4.92</v>
      </c>
      <c r="G1191" s="2">
        <v>2.93</v>
      </c>
      <c r="H1191" s="2">
        <v>5.52</v>
      </c>
      <c r="I1191" s="2">
        <v>3.88</v>
      </c>
      <c r="J1191" s="2">
        <v>3.44</v>
      </c>
      <c r="K1191" s="2">
        <v>44.6</v>
      </c>
      <c r="L1191" s="2">
        <v>26.88</v>
      </c>
      <c r="M1191" s="2">
        <v>154.51</v>
      </c>
      <c r="N1191" s="2">
        <v>60.71</v>
      </c>
      <c r="O1191" s="2">
        <v>41.55</v>
      </c>
      <c r="P1191" s="2">
        <v>154.51</v>
      </c>
      <c r="Q1191" s="2">
        <v>60.71</v>
      </c>
      <c r="R1191" s="2">
        <v>41.55</v>
      </c>
      <c r="S1191" s="4">
        <f>VLOOKUP([1]Initial_Data8!C1191,[1]Ratings_Numbers!$A$1:$B$21,2,FALSE)</f>
        <v>12</v>
      </c>
      <c r="T1191" s="4">
        <f t="shared" si="23"/>
        <v>0</v>
      </c>
      <c r="U1191" s="7">
        <v>2542.3200000000002</v>
      </c>
      <c r="V1191" s="3" t="s">
        <v>134</v>
      </c>
      <c r="W1191" s="4"/>
      <c r="X1191" s="4"/>
      <c r="Y1191" s="4"/>
      <c r="Z1191" s="4"/>
    </row>
    <row r="1192" spans="1:26" ht="37.5" customHeight="1" thickBot="1" x14ac:dyDescent="0.4">
      <c r="A1192" s="5" t="s">
        <v>170</v>
      </c>
      <c r="B1192" s="5" t="s">
        <v>85</v>
      </c>
      <c r="C1192" s="5" t="s">
        <v>37</v>
      </c>
      <c r="D1192" s="2">
        <v>39935</v>
      </c>
      <c r="E1192" s="2">
        <v>2.46</v>
      </c>
      <c r="F1192" s="2">
        <v>6.51</v>
      </c>
      <c r="G1192" s="2">
        <v>4.41</v>
      </c>
      <c r="H1192" s="2">
        <v>2.56</v>
      </c>
      <c r="I1192" s="2">
        <v>1.74</v>
      </c>
      <c r="J1192" s="2">
        <v>1.05</v>
      </c>
      <c r="K1192" s="2">
        <v>62</v>
      </c>
      <c r="L1192" s="2">
        <v>27.53</v>
      </c>
      <c r="M1192" s="2">
        <v>157.53</v>
      </c>
      <c r="N1192" s="2">
        <v>61.17</v>
      </c>
      <c r="O1192" s="2">
        <v>43.37</v>
      </c>
      <c r="P1192" s="2">
        <v>157.53</v>
      </c>
      <c r="Q1192" s="2">
        <v>61.17</v>
      </c>
      <c r="R1192" s="2">
        <v>43.37</v>
      </c>
      <c r="S1192" s="4">
        <f>VLOOKUP([1]Initial_Data8!C1192,[1]Ratings_Numbers!$A$1:$B$21,2,FALSE)</f>
        <v>11</v>
      </c>
      <c r="T1192" s="4">
        <f t="shared" si="23"/>
        <v>-1</v>
      </c>
      <c r="U1192" s="7">
        <v>3574.2</v>
      </c>
      <c r="V1192" s="3" t="s">
        <v>134</v>
      </c>
      <c r="W1192" s="4"/>
      <c r="X1192" s="4"/>
      <c r="Y1192" s="4"/>
      <c r="Z1192" s="4"/>
    </row>
    <row r="1193" spans="1:26" ht="37.5" customHeight="1" thickBot="1" x14ac:dyDescent="0.4">
      <c r="A1193" s="5" t="s">
        <v>170</v>
      </c>
      <c r="B1193" s="5" t="s">
        <v>109</v>
      </c>
      <c r="C1193" s="5" t="s">
        <v>37</v>
      </c>
      <c r="D1193" s="2">
        <v>40026</v>
      </c>
      <c r="E1193" s="2">
        <v>2.17</v>
      </c>
      <c r="F1193" s="2">
        <v>7.79</v>
      </c>
      <c r="G1193" s="2">
        <v>4.08</v>
      </c>
      <c r="H1193" s="2">
        <v>4.4000000000000004</v>
      </c>
      <c r="I1193" s="2">
        <v>3.6</v>
      </c>
      <c r="J1193" s="2">
        <v>2.72</v>
      </c>
      <c r="K1193" s="2">
        <v>58</v>
      </c>
      <c r="L1193" s="2">
        <v>26.11</v>
      </c>
      <c r="M1193" s="2">
        <v>173.29</v>
      </c>
      <c r="N1193" s="2">
        <v>63.41</v>
      </c>
      <c r="O1193" s="2">
        <v>45.25</v>
      </c>
      <c r="P1193" s="2">
        <v>173.29</v>
      </c>
      <c r="Q1193" s="2">
        <v>63.41</v>
      </c>
      <c r="R1193" s="2">
        <v>45.25</v>
      </c>
      <c r="S1193" s="4">
        <f>VLOOKUP([1]Initial_Data8!C1193,[1]Ratings_Numbers!$A$1:$B$21,2,FALSE)</f>
        <v>11</v>
      </c>
      <c r="T1193" s="4">
        <f t="shared" si="23"/>
        <v>0</v>
      </c>
      <c r="U1193" s="7">
        <v>4166.68</v>
      </c>
      <c r="V1193" s="3" t="s">
        <v>134</v>
      </c>
      <c r="W1193" s="4"/>
      <c r="X1193" s="4"/>
      <c r="Y1193" s="4"/>
      <c r="Z1193" s="4"/>
    </row>
    <row r="1194" spans="1:26" ht="37.5" customHeight="1" thickBot="1" x14ac:dyDescent="0.4">
      <c r="A1194" s="5" t="s">
        <v>170</v>
      </c>
      <c r="B1194" s="5" t="s">
        <v>110</v>
      </c>
      <c r="C1194" s="5" t="s">
        <v>37</v>
      </c>
      <c r="D1194" s="2">
        <v>40117</v>
      </c>
      <c r="E1194" s="2">
        <v>2.34</v>
      </c>
      <c r="F1194" s="2">
        <v>6.62</v>
      </c>
      <c r="G1194" s="2">
        <v>4.3899999999999997</v>
      </c>
      <c r="H1194" s="2">
        <v>2.79</v>
      </c>
      <c r="I1194" s="2">
        <v>1.66</v>
      </c>
      <c r="J1194" s="2">
        <v>1.05</v>
      </c>
      <c r="K1194" s="2">
        <v>56</v>
      </c>
      <c r="L1194" s="2">
        <v>26.88</v>
      </c>
      <c r="M1194" s="2">
        <v>154.41999999999999</v>
      </c>
      <c r="N1194" s="2">
        <v>60.7</v>
      </c>
      <c r="O1194" s="2">
        <v>41.53</v>
      </c>
      <c r="P1194" s="2">
        <v>154.41999999999999</v>
      </c>
      <c r="Q1194" s="2">
        <v>60.7</v>
      </c>
      <c r="R1194" s="2">
        <v>41.53</v>
      </c>
      <c r="S1194" s="4">
        <f>VLOOKUP([1]Initial_Data8!C1194,[1]Ratings_Numbers!$A$1:$B$21,2,FALSE)</f>
        <v>11</v>
      </c>
      <c r="T1194" s="4">
        <f t="shared" si="23"/>
        <v>0</v>
      </c>
      <c r="U1194" s="7">
        <v>5667.2</v>
      </c>
      <c r="V1194" s="3" t="s">
        <v>134</v>
      </c>
      <c r="W1194" s="4"/>
      <c r="X1194" s="4"/>
      <c r="Y1194" s="4"/>
      <c r="Z1194" s="4"/>
    </row>
    <row r="1195" spans="1:26" ht="37.5" customHeight="1" thickBot="1" x14ac:dyDescent="0.4">
      <c r="A1195" s="5" t="s">
        <v>170</v>
      </c>
      <c r="B1195" s="5" t="s">
        <v>111</v>
      </c>
      <c r="C1195" s="5" t="s">
        <v>37</v>
      </c>
      <c r="D1195" s="2">
        <v>40208</v>
      </c>
      <c r="E1195" s="2">
        <v>0.73</v>
      </c>
      <c r="F1195" s="2">
        <v>3.14</v>
      </c>
      <c r="G1195" s="2">
        <v>1.06</v>
      </c>
      <c r="H1195" s="2">
        <v>11.27</v>
      </c>
      <c r="I1195" s="2">
        <v>10.58</v>
      </c>
      <c r="J1195" s="2">
        <v>9.5500000000000007</v>
      </c>
      <c r="K1195" s="2">
        <v>61.3</v>
      </c>
      <c r="L1195" s="2">
        <v>30.43</v>
      </c>
      <c r="M1195" s="2">
        <v>124.68</v>
      </c>
      <c r="N1195" s="2">
        <v>55.49</v>
      </c>
      <c r="O1195" s="2">
        <v>37.96</v>
      </c>
      <c r="P1195" s="2">
        <v>124.68</v>
      </c>
      <c r="Q1195" s="2">
        <v>55.49</v>
      </c>
      <c r="R1195" s="2">
        <v>37.96</v>
      </c>
      <c r="S1195" s="4">
        <f>VLOOKUP([1]Initial_Data8!C1195,[1]Ratings_Numbers!$A$1:$B$21,2,FALSE)</f>
        <v>11</v>
      </c>
      <c r="T1195" s="4">
        <f t="shared" si="23"/>
        <v>0</v>
      </c>
      <c r="U1195" s="7">
        <v>6143.46</v>
      </c>
      <c r="V1195" s="3" t="s">
        <v>134</v>
      </c>
      <c r="W1195" s="4"/>
      <c r="X1195" s="4"/>
      <c r="Y1195" s="4"/>
      <c r="Z1195" s="4"/>
    </row>
    <row r="1196" spans="1:26" ht="37.5" customHeight="1" thickBot="1" x14ac:dyDescent="0.4">
      <c r="A1196" s="5" t="s">
        <v>170</v>
      </c>
      <c r="B1196" s="5" t="s">
        <v>112</v>
      </c>
      <c r="C1196" s="5" t="s">
        <v>39</v>
      </c>
      <c r="D1196" s="2">
        <v>40299</v>
      </c>
      <c r="E1196" s="2">
        <v>0.96</v>
      </c>
      <c r="F1196" s="2">
        <v>2.5499999999999998</v>
      </c>
      <c r="G1196" s="2">
        <v>1.35</v>
      </c>
      <c r="H1196" s="2">
        <v>4.62</v>
      </c>
      <c r="I1196" s="2">
        <v>3.9</v>
      </c>
      <c r="J1196" s="2">
        <v>3.03</v>
      </c>
      <c r="K1196" s="2">
        <v>61</v>
      </c>
      <c r="L1196" s="2">
        <v>29.99</v>
      </c>
      <c r="M1196" s="2">
        <v>127.62</v>
      </c>
      <c r="N1196" s="2">
        <v>56.07</v>
      </c>
      <c r="O1196" s="2">
        <v>38.270000000000003</v>
      </c>
      <c r="P1196" s="2">
        <v>127.62</v>
      </c>
      <c r="Q1196" s="2">
        <v>56.07</v>
      </c>
      <c r="R1196" s="2">
        <v>38.270000000000003</v>
      </c>
      <c r="S1196" s="4">
        <f>VLOOKUP([1]Initial_Data8!C1196,[1]Ratings_Numbers!$A$1:$B$21,2,FALSE)</f>
        <v>12</v>
      </c>
      <c r="T1196" s="4">
        <f t="shared" si="23"/>
        <v>1</v>
      </c>
      <c r="U1196" s="7">
        <v>8710</v>
      </c>
      <c r="V1196" s="3" t="s">
        <v>134</v>
      </c>
      <c r="W1196" s="4"/>
      <c r="X1196" s="4"/>
      <c r="Y1196" s="4"/>
      <c r="Z1196" s="4"/>
    </row>
    <row r="1197" spans="1:26" ht="37.5" customHeight="1" thickBot="1" x14ac:dyDescent="0.4">
      <c r="A1197" s="5" t="s">
        <v>170</v>
      </c>
      <c r="B1197" s="5" t="s">
        <v>86</v>
      </c>
      <c r="C1197" s="5" t="s">
        <v>39</v>
      </c>
      <c r="D1197" s="2">
        <v>40390</v>
      </c>
      <c r="E1197" s="2">
        <v>0.84</v>
      </c>
      <c r="F1197" s="2">
        <v>2.38</v>
      </c>
      <c r="G1197" s="2">
        <v>1.1599999999999999</v>
      </c>
      <c r="H1197" s="2">
        <v>6.53</v>
      </c>
      <c r="I1197" s="2">
        <v>5.24</v>
      </c>
      <c r="J1197" s="2">
        <v>4.63</v>
      </c>
      <c r="K1197" s="2">
        <v>51</v>
      </c>
      <c r="L1197" s="2">
        <v>30.84</v>
      </c>
      <c r="M1197" s="2">
        <v>122.14</v>
      </c>
      <c r="N1197" s="2">
        <v>54.98</v>
      </c>
      <c r="O1197" s="2">
        <v>37.67</v>
      </c>
      <c r="P1197" s="2">
        <v>122.14</v>
      </c>
      <c r="Q1197" s="2">
        <v>54.98</v>
      </c>
      <c r="R1197" s="2">
        <v>37.67</v>
      </c>
      <c r="S1197" s="4">
        <f>VLOOKUP([1]Initial_Data8!C1197,[1]Ratings_Numbers!$A$1:$B$21,2,FALSE)</f>
        <v>12</v>
      </c>
      <c r="T1197" s="4">
        <f t="shared" si="23"/>
        <v>0</v>
      </c>
      <c r="U1197" s="7">
        <v>8281.7199999999993</v>
      </c>
      <c r="V1197" s="3" t="s">
        <v>134</v>
      </c>
      <c r="W1197" s="4"/>
      <c r="X1197" s="4"/>
      <c r="Y1197" s="4"/>
      <c r="Z1197" s="4"/>
    </row>
    <row r="1198" spans="1:26" ht="37.5" customHeight="1" thickBot="1" x14ac:dyDescent="0.4">
      <c r="A1198" s="5" t="s">
        <v>170</v>
      </c>
      <c r="B1198" s="5" t="s">
        <v>87</v>
      </c>
      <c r="C1198" s="5" t="s">
        <v>39</v>
      </c>
      <c r="D1198" s="2">
        <v>40481</v>
      </c>
      <c r="E1198" s="2">
        <v>0.99</v>
      </c>
      <c r="F1198" s="2">
        <v>2.1800000000000002</v>
      </c>
      <c r="G1198" s="2">
        <v>1.32</v>
      </c>
      <c r="H1198" s="2">
        <v>5.13</v>
      </c>
      <c r="I1198" s="2">
        <v>3.31</v>
      </c>
      <c r="J1198" s="2">
        <v>3.1</v>
      </c>
      <c r="K1198" s="2">
        <v>48</v>
      </c>
      <c r="L1198" s="2">
        <v>29.65</v>
      </c>
      <c r="M1198" s="2">
        <v>123.24</v>
      </c>
      <c r="N1198" s="2">
        <v>55.2</v>
      </c>
      <c r="O1198" s="2">
        <v>36.549999999999997</v>
      </c>
      <c r="P1198" s="2">
        <v>123.24</v>
      </c>
      <c r="Q1198" s="2">
        <v>55.2</v>
      </c>
      <c r="R1198" s="2">
        <v>36.549999999999997</v>
      </c>
      <c r="S1198" s="4">
        <f>VLOOKUP([1]Initial_Data8!C1198,[1]Ratings_Numbers!$A$1:$B$21,2,FALSE)</f>
        <v>12</v>
      </c>
      <c r="T1198" s="4">
        <f t="shared" si="23"/>
        <v>0</v>
      </c>
      <c r="U1198" s="7">
        <v>9434.19</v>
      </c>
      <c r="V1198" s="3" t="s">
        <v>134</v>
      </c>
      <c r="W1198" s="4"/>
      <c r="X1198" s="4"/>
      <c r="Y1198" s="4"/>
      <c r="Z1198" s="4"/>
    </row>
    <row r="1199" spans="1:26" ht="37.5" customHeight="1" thickBot="1" x14ac:dyDescent="0.4">
      <c r="A1199" s="5" t="s">
        <v>170</v>
      </c>
      <c r="B1199" s="5" t="s">
        <v>88</v>
      </c>
      <c r="C1199" s="5" t="s">
        <v>39</v>
      </c>
      <c r="D1199" s="2">
        <v>40572</v>
      </c>
      <c r="E1199" s="2">
        <v>0.82</v>
      </c>
      <c r="F1199" s="2">
        <v>1.95</v>
      </c>
      <c r="G1199" s="2">
        <v>1.07</v>
      </c>
      <c r="H1199" s="2">
        <v>16.91</v>
      </c>
      <c r="I1199" s="2">
        <v>15.31</v>
      </c>
      <c r="J1199" s="2">
        <v>14.77</v>
      </c>
      <c r="K1199" s="2">
        <v>48.3</v>
      </c>
      <c r="L1199" s="2">
        <v>22.88</v>
      </c>
      <c r="M1199" s="2">
        <v>169.74</v>
      </c>
      <c r="N1199" s="2">
        <v>62.93</v>
      </c>
      <c r="O1199" s="2">
        <v>38.86</v>
      </c>
      <c r="P1199" s="2">
        <v>169.74</v>
      </c>
      <c r="Q1199" s="2">
        <v>62.93</v>
      </c>
      <c r="R1199" s="2">
        <v>38.86</v>
      </c>
      <c r="S1199" s="4">
        <f>VLOOKUP([1]Initial_Data8!C1199,[1]Ratings_Numbers!$A$1:$B$21,2,FALSE)</f>
        <v>12</v>
      </c>
      <c r="T1199" s="4">
        <f t="shared" si="23"/>
        <v>0</v>
      </c>
      <c r="U1199" s="7">
        <v>9283.32</v>
      </c>
      <c r="V1199" s="3" t="s">
        <v>134</v>
      </c>
      <c r="W1199" s="4"/>
      <c r="X1199" s="4"/>
      <c r="Y1199" s="4"/>
      <c r="Z1199" s="4"/>
    </row>
    <row r="1200" spans="1:26" ht="37.5" customHeight="1" thickBot="1" x14ac:dyDescent="0.4">
      <c r="A1200" s="5" t="s">
        <v>170</v>
      </c>
      <c r="B1200" s="5" t="s">
        <v>89</v>
      </c>
      <c r="C1200" s="5" t="s">
        <v>39</v>
      </c>
      <c r="D1200" s="2">
        <v>40663</v>
      </c>
      <c r="E1200" s="2">
        <v>1.1399999999999999</v>
      </c>
      <c r="F1200" s="2">
        <v>2.67</v>
      </c>
      <c r="G1200" s="2">
        <v>1.48</v>
      </c>
      <c r="H1200" s="2">
        <v>5.73</v>
      </c>
      <c r="I1200" s="2">
        <v>4.33</v>
      </c>
      <c r="J1200" s="2">
        <v>3.95</v>
      </c>
      <c r="K1200" s="2">
        <v>55</v>
      </c>
      <c r="L1200" s="2">
        <v>16.07</v>
      </c>
      <c r="M1200" s="2">
        <v>311.45</v>
      </c>
      <c r="N1200" s="2">
        <v>75.7</v>
      </c>
      <c r="O1200" s="2">
        <v>50.04</v>
      </c>
      <c r="P1200" s="2">
        <v>311.45</v>
      </c>
      <c r="Q1200" s="2">
        <v>75.7</v>
      </c>
      <c r="R1200" s="2">
        <v>50.04</v>
      </c>
      <c r="S1200" s="4">
        <f>VLOOKUP([1]Initial_Data8!C1200,[1]Ratings_Numbers!$A$1:$B$21,2,FALSE)</f>
        <v>12</v>
      </c>
      <c r="T1200" s="4">
        <f t="shared" si="23"/>
        <v>0</v>
      </c>
      <c r="U1200" s="7">
        <v>12677.28</v>
      </c>
      <c r="V1200" s="3" t="s">
        <v>134</v>
      </c>
      <c r="W1200" s="4"/>
      <c r="X1200" s="4"/>
      <c r="Y1200" s="4"/>
      <c r="Z1200" s="4"/>
    </row>
    <row r="1201" spans="1:26" ht="37.5" customHeight="1" thickBot="1" x14ac:dyDescent="0.4">
      <c r="A1201" s="5" t="s">
        <v>170</v>
      </c>
      <c r="B1201" s="5" t="s">
        <v>90</v>
      </c>
      <c r="C1201" s="5" t="s">
        <v>39</v>
      </c>
      <c r="D1201" s="2">
        <v>40754</v>
      </c>
      <c r="E1201" s="2">
        <v>1.49</v>
      </c>
      <c r="F1201" s="2">
        <v>2.77</v>
      </c>
      <c r="G1201" s="2">
        <v>1.95</v>
      </c>
      <c r="H1201" s="2">
        <v>4.5599999999999996</v>
      </c>
      <c r="I1201" s="2">
        <v>3.23</v>
      </c>
      <c r="J1201" s="2">
        <v>3.03</v>
      </c>
      <c r="K1201" s="2">
        <v>64</v>
      </c>
      <c r="L1201" s="2">
        <v>9.6199999999999992</v>
      </c>
      <c r="M1201" s="2">
        <v>563.84</v>
      </c>
      <c r="N1201" s="2">
        <v>84.94</v>
      </c>
      <c r="O1201" s="2">
        <v>54.22</v>
      </c>
      <c r="P1201" s="2">
        <v>563.84</v>
      </c>
      <c r="Q1201" s="2">
        <v>84.94</v>
      </c>
      <c r="R1201" s="2">
        <v>54.22</v>
      </c>
      <c r="S1201" s="4">
        <f>VLOOKUP([1]Initial_Data8!C1201,[1]Ratings_Numbers!$A$1:$B$21,2,FALSE)</f>
        <v>12</v>
      </c>
      <c r="T1201" s="4">
        <f t="shared" si="23"/>
        <v>0</v>
      </c>
      <c r="U1201" s="7">
        <v>11395.86</v>
      </c>
      <c r="V1201" s="3" t="s">
        <v>134</v>
      </c>
      <c r="W1201" s="4"/>
      <c r="X1201" s="4"/>
      <c r="Y1201" s="4"/>
      <c r="Z1201" s="4"/>
    </row>
    <row r="1202" spans="1:26" ht="37.5" customHeight="1" thickBot="1" x14ac:dyDescent="0.4">
      <c r="A1202" s="5" t="s">
        <v>170</v>
      </c>
      <c r="B1202" s="5" t="s">
        <v>91</v>
      </c>
      <c r="C1202" s="5" t="s">
        <v>39</v>
      </c>
      <c r="D1202" s="2">
        <v>40845</v>
      </c>
      <c r="E1202" s="2">
        <v>1.78</v>
      </c>
      <c r="F1202" s="2">
        <v>2.7</v>
      </c>
      <c r="G1202" s="2">
        <v>2.3199999999999998</v>
      </c>
      <c r="H1202" s="2">
        <v>4.38</v>
      </c>
      <c r="I1202" s="2">
        <v>1.63</v>
      </c>
      <c r="J1202" s="2">
        <v>2.91</v>
      </c>
      <c r="K1202" s="2">
        <v>64</v>
      </c>
      <c r="L1202" s="2">
        <v>7.98</v>
      </c>
      <c r="M1202" s="2">
        <v>678.69</v>
      </c>
      <c r="N1202" s="2">
        <v>87.16</v>
      </c>
      <c r="O1202" s="2">
        <v>54.26</v>
      </c>
      <c r="P1202" s="2">
        <v>678.69</v>
      </c>
      <c r="Q1202" s="2">
        <v>87.16</v>
      </c>
      <c r="R1202" s="2">
        <v>54.26</v>
      </c>
      <c r="S1202" s="4">
        <f>VLOOKUP([1]Initial_Data8!C1202,[1]Ratings_Numbers!$A$1:$B$21,2,FALSE)</f>
        <v>12</v>
      </c>
      <c r="T1202" s="4">
        <f t="shared" si="23"/>
        <v>0</v>
      </c>
      <c r="U1202" s="7">
        <v>13035.33</v>
      </c>
      <c r="V1202" s="3" t="s">
        <v>134</v>
      </c>
      <c r="W1202" s="4"/>
      <c r="X1202" s="4"/>
      <c r="Y1202" s="4"/>
      <c r="Z1202" s="4"/>
    </row>
    <row r="1203" spans="1:26" ht="37.5" customHeight="1" thickBot="1" x14ac:dyDescent="0.4">
      <c r="A1203" s="5" t="s">
        <v>170</v>
      </c>
      <c r="B1203" s="5" t="s">
        <v>113</v>
      </c>
      <c r="C1203" s="5" t="s">
        <v>39</v>
      </c>
      <c r="D1203" s="2">
        <v>40936</v>
      </c>
      <c r="E1203" s="2">
        <v>1.6</v>
      </c>
      <c r="F1203" s="2">
        <v>2.86</v>
      </c>
      <c r="G1203" s="2">
        <v>2.1</v>
      </c>
      <c r="H1203" s="2">
        <v>11.69</v>
      </c>
      <c r="I1203" s="2">
        <v>10.3</v>
      </c>
      <c r="J1203" s="2">
        <v>10.1</v>
      </c>
      <c r="K1203" s="2">
        <v>63.5</v>
      </c>
      <c r="L1203" s="2">
        <v>2.2400000000000002</v>
      </c>
      <c r="M1203" s="2">
        <v>2522.46</v>
      </c>
      <c r="N1203" s="2">
        <v>94.7</v>
      </c>
      <c r="O1203" s="2">
        <v>56.99</v>
      </c>
      <c r="P1203" s="2">
        <v>2563.77</v>
      </c>
      <c r="Q1203" s="2">
        <v>96.25</v>
      </c>
      <c r="R1203" s="2">
        <v>57.92</v>
      </c>
      <c r="S1203" s="4">
        <f>VLOOKUP([1]Initial_Data8!C1203,[1]Ratings_Numbers!$A$1:$B$21,2,FALSE)</f>
        <v>12</v>
      </c>
      <c r="T1203" s="4">
        <f t="shared" si="23"/>
        <v>0</v>
      </c>
      <c r="U1203" s="7">
        <v>12230.7</v>
      </c>
      <c r="V1203" s="3" t="s">
        <v>134</v>
      </c>
      <c r="W1203" s="4"/>
      <c r="X1203" s="4"/>
      <c r="Y1203" s="4"/>
      <c r="Z1203" s="4"/>
    </row>
    <row r="1204" spans="1:26" ht="14.25" customHeight="1" thickBot="1" x14ac:dyDescent="0.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4"/>
      <c r="T1204" s="4"/>
      <c r="U1204" s="4"/>
      <c r="V1204" s="4"/>
      <c r="W1204" s="4"/>
      <c r="X1204" s="4"/>
      <c r="Y1204" s="4"/>
      <c r="Z1204" s="4"/>
    </row>
    <row r="1205" spans="1:26" ht="37.5" customHeight="1" thickBot="1" x14ac:dyDescent="0.4">
      <c r="A1205" s="5" t="s">
        <v>171</v>
      </c>
      <c r="B1205" s="5" t="s">
        <v>77</v>
      </c>
      <c r="C1205" s="5" t="s">
        <v>41</v>
      </c>
      <c r="D1205" s="2">
        <v>39172</v>
      </c>
      <c r="E1205" s="2">
        <v>-2.0499999999999998</v>
      </c>
      <c r="F1205" s="2">
        <v>3.84</v>
      </c>
      <c r="G1205" s="2">
        <v>-2.93</v>
      </c>
      <c r="H1205" s="2">
        <v>7.05</v>
      </c>
      <c r="I1205" s="2">
        <v>2.3199999999999998</v>
      </c>
      <c r="J1205" s="2">
        <v>5.05</v>
      </c>
      <c r="K1205" s="2">
        <v>3.1</v>
      </c>
      <c r="L1205" s="2">
        <v>38.04</v>
      </c>
      <c r="M1205" s="2">
        <v>54.24</v>
      </c>
      <c r="N1205" s="2">
        <v>35.11</v>
      </c>
      <c r="O1205" s="2">
        <v>20.63</v>
      </c>
      <c r="P1205" s="2">
        <v>54.5</v>
      </c>
      <c r="Q1205" s="2">
        <v>35.28</v>
      </c>
      <c r="R1205" s="2">
        <v>20.73</v>
      </c>
      <c r="S1205" s="4">
        <f>VLOOKUP([1]Initial_Data8!C1205,[1]Ratings_Numbers!$A$1:$B$21,2,FALSE)</f>
        <v>13</v>
      </c>
      <c r="T1205" s="6">
        <v>0</v>
      </c>
      <c r="U1205" s="7">
        <v>911.98030000000006</v>
      </c>
      <c r="V1205" s="3" t="s">
        <v>129</v>
      </c>
      <c r="W1205" s="4"/>
      <c r="X1205" s="4"/>
      <c r="Y1205" s="4"/>
      <c r="Z1205" s="4"/>
    </row>
    <row r="1206" spans="1:26" ht="37.5" customHeight="1" thickBot="1" x14ac:dyDescent="0.4">
      <c r="A1206" s="5" t="s">
        <v>171</v>
      </c>
      <c r="B1206" s="5" t="s">
        <v>78</v>
      </c>
      <c r="C1206" s="5" t="s">
        <v>41</v>
      </c>
      <c r="D1206" s="2">
        <v>39263</v>
      </c>
      <c r="E1206" s="2">
        <v>-0.93</v>
      </c>
      <c r="F1206" s="2">
        <v>3.34</v>
      </c>
      <c r="G1206" s="2">
        <v>-1.31</v>
      </c>
      <c r="H1206" s="2">
        <v>4.93</v>
      </c>
      <c r="I1206" s="2">
        <v>1.47</v>
      </c>
      <c r="J1206" s="2">
        <v>3.33</v>
      </c>
      <c r="K1206" s="2">
        <v>4.2</v>
      </c>
      <c r="L1206" s="2">
        <v>37.24</v>
      </c>
      <c r="M1206" s="2">
        <v>51.19</v>
      </c>
      <c r="N1206" s="2">
        <v>33.799999999999997</v>
      </c>
      <c r="O1206" s="2">
        <v>19.059999999999999</v>
      </c>
      <c r="P1206" s="2">
        <v>51.44</v>
      </c>
      <c r="Q1206" s="2">
        <v>33.97</v>
      </c>
      <c r="R1206" s="2">
        <v>19.16</v>
      </c>
      <c r="S1206" s="4">
        <f>VLOOKUP([1]Initial_Data8!C1206,[1]Ratings_Numbers!$A$1:$B$21,2,FALSE)</f>
        <v>13</v>
      </c>
      <c r="T1206" s="4">
        <f t="shared" ref="T1206:T1241" si="24">S1206-S1205</f>
        <v>0</v>
      </c>
      <c r="U1206" s="7">
        <v>935.28510000000006</v>
      </c>
      <c r="V1206" s="3" t="s">
        <v>129</v>
      </c>
      <c r="W1206" s="4"/>
      <c r="X1206" s="4"/>
      <c r="Y1206" s="4"/>
      <c r="Z1206" s="4"/>
    </row>
    <row r="1207" spans="1:26" ht="37.5" customHeight="1" thickBot="1" x14ac:dyDescent="0.4">
      <c r="A1207" s="5" t="s">
        <v>171</v>
      </c>
      <c r="B1207" s="5" t="s">
        <v>79</v>
      </c>
      <c r="C1207" s="5" t="s">
        <v>41</v>
      </c>
      <c r="D1207" s="2">
        <v>39355</v>
      </c>
      <c r="E1207" s="2">
        <v>-1.36</v>
      </c>
      <c r="F1207" s="2">
        <v>3.18</v>
      </c>
      <c r="G1207" s="2">
        <v>-1.9</v>
      </c>
      <c r="H1207" s="2">
        <v>7.5</v>
      </c>
      <c r="I1207" s="2">
        <v>4.53</v>
      </c>
      <c r="J1207" s="2">
        <v>5.73</v>
      </c>
      <c r="K1207" s="2">
        <v>4.2</v>
      </c>
      <c r="L1207" s="2">
        <v>37.61</v>
      </c>
      <c r="M1207" s="2">
        <v>49.23</v>
      </c>
      <c r="N1207" s="2">
        <v>32.94</v>
      </c>
      <c r="O1207" s="2">
        <v>18.52</v>
      </c>
      <c r="P1207" s="2">
        <v>49.48</v>
      </c>
      <c r="Q1207" s="2">
        <v>33.1</v>
      </c>
      <c r="R1207" s="2">
        <v>18.61</v>
      </c>
      <c r="S1207" s="4">
        <f>VLOOKUP([1]Initial_Data8!C1207,[1]Ratings_Numbers!$A$1:$B$21,2,FALSE)</f>
        <v>13</v>
      </c>
      <c r="T1207" s="4">
        <f t="shared" si="24"/>
        <v>0</v>
      </c>
      <c r="U1207" s="7">
        <v>935.60860000000002</v>
      </c>
      <c r="V1207" s="3" t="s">
        <v>129</v>
      </c>
      <c r="W1207" s="4"/>
      <c r="X1207" s="4"/>
      <c r="Y1207" s="4"/>
      <c r="Z1207" s="4"/>
    </row>
    <row r="1208" spans="1:26" ht="37.5" customHeight="1" thickBot="1" x14ac:dyDescent="0.4">
      <c r="A1208" s="5" t="s">
        <v>171</v>
      </c>
      <c r="B1208" s="5" t="s">
        <v>105</v>
      </c>
      <c r="C1208" s="5" t="s">
        <v>41</v>
      </c>
      <c r="D1208" s="2">
        <v>39447</v>
      </c>
      <c r="E1208" s="2">
        <v>-1.3</v>
      </c>
      <c r="F1208" s="2">
        <v>3.88</v>
      </c>
      <c r="G1208" s="2">
        <v>-1.98</v>
      </c>
      <c r="H1208" s="2">
        <v>1.75</v>
      </c>
      <c r="I1208" s="2">
        <v>-1.21</v>
      </c>
      <c r="J1208" s="2">
        <v>-0.06</v>
      </c>
      <c r="K1208" s="2">
        <v>4.0999999999999996</v>
      </c>
      <c r="L1208" s="2">
        <v>37</v>
      </c>
      <c r="M1208" s="2">
        <v>49.73</v>
      </c>
      <c r="N1208" s="2">
        <v>33.159999999999997</v>
      </c>
      <c r="O1208" s="2">
        <v>18.399999999999999</v>
      </c>
      <c r="P1208" s="2">
        <v>49.96</v>
      </c>
      <c r="Q1208" s="2">
        <v>33.32</v>
      </c>
      <c r="R1208" s="2">
        <v>18.489999999999998</v>
      </c>
      <c r="S1208" s="4">
        <f>VLOOKUP([1]Initial_Data8!C1208,[1]Ratings_Numbers!$A$1:$B$21,2,FALSE)</f>
        <v>13</v>
      </c>
      <c r="T1208" s="4">
        <f t="shared" si="24"/>
        <v>0</v>
      </c>
      <c r="U1208" s="7">
        <v>1198.2454</v>
      </c>
      <c r="V1208" s="3" t="s">
        <v>129</v>
      </c>
      <c r="W1208" s="4"/>
      <c r="X1208" s="4"/>
      <c r="Y1208" s="4"/>
      <c r="Z1208" s="4"/>
    </row>
    <row r="1209" spans="1:26" ht="37.5" customHeight="1" thickBot="1" x14ac:dyDescent="0.4">
      <c r="A1209" s="5" t="s">
        <v>171</v>
      </c>
      <c r="B1209" s="5" t="s">
        <v>106</v>
      </c>
      <c r="C1209" s="5" t="s">
        <v>41</v>
      </c>
      <c r="D1209" s="2">
        <v>39538</v>
      </c>
      <c r="E1209" s="2">
        <v>-1.05</v>
      </c>
      <c r="F1209" s="2">
        <v>2.92</v>
      </c>
      <c r="G1209" s="2">
        <v>-1.47</v>
      </c>
      <c r="H1209" s="2">
        <v>11.04</v>
      </c>
      <c r="I1209" s="2">
        <v>6.06</v>
      </c>
      <c r="J1209" s="2">
        <v>9.09</v>
      </c>
      <c r="K1209" s="2">
        <v>4</v>
      </c>
      <c r="L1209" s="2">
        <v>38.909999999999997</v>
      </c>
      <c r="M1209" s="2">
        <v>48.69</v>
      </c>
      <c r="N1209" s="2">
        <v>32.729999999999997</v>
      </c>
      <c r="O1209" s="2">
        <v>18.940000000000001</v>
      </c>
      <c r="P1209" s="2">
        <v>48.79</v>
      </c>
      <c r="Q1209" s="2">
        <v>32.79</v>
      </c>
      <c r="R1209" s="2">
        <v>18.98</v>
      </c>
      <c r="S1209" s="4">
        <f>VLOOKUP([1]Initial_Data8!C1209,[1]Ratings_Numbers!$A$1:$B$21,2,FALSE)</f>
        <v>13</v>
      </c>
      <c r="T1209" s="4">
        <f t="shared" si="24"/>
        <v>0</v>
      </c>
      <c r="U1209" s="7">
        <v>605.33510000000001</v>
      </c>
      <c r="V1209" s="3" t="s">
        <v>129</v>
      </c>
      <c r="W1209" s="4"/>
      <c r="X1209" s="4"/>
      <c r="Y1209" s="4"/>
      <c r="Z1209" s="4"/>
    </row>
    <row r="1210" spans="1:26" ht="37.5" customHeight="1" thickBot="1" x14ac:dyDescent="0.4">
      <c r="A1210" s="5" t="s">
        <v>171</v>
      </c>
      <c r="B1210" s="5" t="s">
        <v>107</v>
      </c>
      <c r="C1210" s="5" t="s">
        <v>41</v>
      </c>
      <c r="D1210" s="2">
        <v>39629</v>
      </c>
      <c r="E1210" s="2">
        <v>-1.72</v>
      </c>
      <c r="F1210" s="2">
        <v>2.5299999999999998</v>
      </c>
      <c r="G1210" s="2">
        <v>-2.33</v>
      </c>
      <c r="H1210" s="2">
        <v>8.93</v>
      </c>
      <c r="I1210" s="2">
        <v>5.32</v>
      </c>
      <c r="J1210" s="2">
        <v>6.86</v>
      </c>
      <c r="K1210" s="2">
        <v>4.0999999999999996</v>
      </c>
      <c r="L1210" s="2">
        <v>37.840000000000003</v>
      </c>
      <c r="M1210" s="2">
        <v>48.23</v>
      </c>
      <c r="N1210" s="2">
        <v>32.520000000000003</v>
      </c>
      <c r="O1210" s="2">
        <v>18.25</v>
      </c>
      <c r="P1210" s="2">
        <v>48.31</v>
      </c>
      <c r="Q1210" s="2">
        <v>32.57</v>
      </c>
      <c r="R1210" s="2">
        <v>18.28</v>
      </c>
      <c r="S1210" s="4">
        <f>VLOOKUP([1]Initial_Data8!C1210,[1]Ratings_Numbers!$A$1:$B$21,2,FALSE)</f>
        <v>13</v>
      </c>
      <c r="T1210" s="4">
        <f t="shared" si="24"/>
        <v>0</v>
      </c>
      <c r="U1210" s="7">
        <v>726.36699999999996</v>
      </c>
      <c r="V1210" s="3" t="s">
        <v>129</v>
      </c>
      <c r="W1210" s="4"/>
      <c r="X1210" s="4"/>
      <c r="Y1210" s="4"/>
      <c r="Z1210" s="4"/>
    </row>
    <row r="1211" spans="1:26" ht="37.5" customHeight="1" thickBot="1" x14ac:dyDescent="0.4">
      <c r="A1211" s="5" t="s">
        <v>171</v>
      </c>
      <c r="B1211" s="5" t="s">
        <v>108</v>
      </c>
      <c r="C1211" s="5" t="s">
        <v>41</v>
      </c>
      <c r="D1211" s="2">
        <v>39721</v>
      </c>
      <c r="E1211" s="2">
        <v>-1.44</v>
      </c>
      <c r="F1211" s="2">
        <v>2.61</v>
      </c>
      <c r="G1211" s="2">
        <v>-1.94</v>
      </c>
      <c r="H1211" s="2">
        <v>9.5299999999999994</v>
      </c>
      <c r="I1211" s="2">
        <v>5.41</v>
      </c>
      <c r="J1211" s="2">
        <v>7.29</v>
      </c>
      <c r="K1211" s="2">
        <v>4.4000000000000004</v>
      </c>
      <c r="L1211" s="2">
        <v>35.17</v>
      </c>
      <c r="M1211" s="2">
        <v>52.28</v>
      </c>
      <c r="N1211" s="2">
        <v>34.32</v>
      </c>
      <c r="O1211" s="2">
        <v>18.39</v>
      </c>
      <c r="P1211" s="2">
        <v>52.34</v>
      </c>
      <c r="Q1211" s="2">
        <v>34.36</v>
      </c>
      <c r="R1211" s="2">
        <v>18.41</v>
      </c>
      <c r="S1211" s="4">
        <f>VLOOKUP([1]Initial_Data8!C1211,[1]Ratings_Numbers!$A$1:$B$21,2,FALSE)</f>
        <v>13</v>
      </c>
      <c r="T1211" s="4">
        <f t="shared" si="24"/>
        <v>0</v>
      </c>
      <c r="U1211" s="7">
        <v>885.21010000000001</v>
      </c>
      <c r="V1211" s="3" t="s">
        <v>129</v>
      </c>
      <c r="W1211" s="4"/>
      <c r="X1211" s="4"/>
      <c r="Y1211" s="4"/>
      <c r="Z1211" s="4"/>
    </row>
    <row r="1212" spans="1:26" ht="37.5" customHeight="1" thickBot="1" x14ac:dyDescent="0.4">
      <c r="A1212" s="5" t="s">
        <v>171</v>
      </c>
      <c r="B1212" s="5" t="s">
        <v>80</v>
      </c>
      <c r="C1212" s="5" t="s">
        <v>41</v>
      </c>
      <c r="D1212" s="2">
        <v>39813</v>
      </c>
      <c r="E1212" s="2">
        <v>-1.29</v>
      </c>
      <c r="F1212" s="2">
        <v>2.0099999999999998</v>
      </c>
      <c r="G1212" s="2">
        <v>-1.64</v>
      </c>
      <c r="H1212" s="2">
        <v>10.59</v>
      </c>
      <c r="I1212" s="2">
        <v>7.62</v>
      </c>
      <c r="J1212" s="2">
        <v>8.3699999999999992</v>
      </c>
      <c r="K1212" s="2">
        <v>4.2</v>
      </c>
      <c r="L1212" s="2">
        <v>34.54</v>
      </c>
      <c r="M1212" s="2">
        <v>52.79</v>
      </c>
      <c r="N1212" s="2">
        <v>34.54</v>
      </c>
      <c r="O1212" s="2">
        <v>18.239999999999998</v>
      </c>
      <c r="P1212" s="2">
        <v>52.84</v>
      </c>
      <c r="Q1212" s="2">
        <v>34.57</v>
      </c>
      <c r="R1212" s="2">
        <v>18.25</v>
      </c>
      <c r="S1212" s="4">
        <f>VLOOKUP([1]Initial_Data8!C1212,[1]Ratings_Numbers!$A$1:$B$21,2,FALSE)</f>
        <v>13</v>
      </c>
      <c r="T1212" s="4">
        <f t="shared" si="24"/>
        <v>0</v>
      </c>
      <c r="U1212" s="7">
        <v>847.28880000000004</v>
      </c>
      <c r="V1212" s="3" t="s">
        <v>129</v>
      </c>
      <c r="W1212" s="4"/>
      <c r="X1212" s="4"/>
      <c r="Y1212" s="4"/>
      <c r="Z1212" s="4"/>
    </row>
    <row r="1213" spans="1:26" ht="37.5" customHeight="1" thickBot="1" x14ac:dyDescent="0.4">
      <c r="A1213" s="5" t="s">
        <v>171</v>
      </c>
      <c r="B1213" s="5" t="s">
        <v>81</v>
      </c>
      <c r="C1213" s="5" t="s">
        <v>41</v>
      </c>
      <c r="D1213" s="2">
        <v>39903</v>
      </c>
      <c r="E1213" s="2">
        <v>-0.73</v>
      </c>
      <c r="F1213" s="2">
        <v>2.2999999999999998</v>
      </c>
      <c r="G1213" s="2">
        <v>-0.95</v>
      </c>
      <c r="H1213" s="2">
        <v>10.32</v>
      </c>
      <c r="I1213" s="2">
        <v>7.52</v>
      </c>
      <c r="J1213" s="2">
        <v>7.76</v>
      </c>
      <c r="K1213" s="2">
        <v>4</v>
      </c>
      <c r="L1213" s="2">
        <v>33.89</v>
      </c>
      <c r="M1213" s="2">
        <v>49.08</v>
      </c>
      <c r="N1213" s="2">
        <v>32.11</v>
      </c>
      <c r="O1213" s="2">
        <v>17.37</v>
      </c>
      <c r="P1213" s="2">
        <v>52.83</v>
      </c>
      <c r="Q1213" s="2">
        <v>34.57</v>
      </c>
      <c r="R1213" s="2">
        <v>18.7</v>
      </c>
      <c r="S1213" s="4">
        <f>VLOOKUP([1]Initial_Data8!C1213,[1]Ratings_Numbers!$A$1:$B$21,2,FALSE)</f>
        <v>13</v>
      </c>
      <c r="T1213" s="4">
        <f t="shared" si="24"/>
        <v>0</v>
      </c>
      <c r="U1213" s="7">
        <v>777.72749999999996</v>
      </c>
      <c r="V1213" s="3" t="s">
        <v>129</v>
      </c>
      <c r="W1213" s="4"/>
      <c r="X1213" s="4"/>
      <c r="Y1213" s="4"/>
      <c r="Z1213" s="4"/>
    </row>
    <row r="1214" spans="1:26" ht="37.5" customHeight="1" thickBot="1" x14ac:dyDescent="0.4">
      <c r="A1214" s="5" t="s">
        <v>171</v>
      </c>
      <c r="B1214" s="5" t="s">
        <v>82</v>
      </c>
      <c r="C1214" s="5" t="s">
        <v>41</v>
      </c>
      <c r="D1214" s="2">
        <v>39994</v>
      </c>
      <c r="E1214" s="2">
        <v>-0.91</v>
      </c>
      <c r="F1214" s="2">
        <v>2.23</v>
      </c>
      <c r="G1214" s="2">
        <v>-1.2</v>
      </c>
      <c r="H1214" s="2">
        <v>10.119999999999999</v>
      </c>
      <c r="I1214" s="2">
        <v>5.63</v>
      </c>
      <c r="J1214" s="2">
        <v>7.56</v>
      </c>
      <c r="K1214" s="2">
        <v>4.2</v>
      </c>
      <c r="L1214" s="2">
        <v>34.4</v>
      </c>
      <c r="M1214" s="2">
        <v>49.32</v>
      </c>
      <c r="N1214" s="2">
        <v>33.020000000000003</v>
      </c>
      <c r="O1214" s="2">
        <v>18.190000000000001</v>
      </c>
      <c r="P1214" s="2">
        <v>49.36</v>
      </c>
      <c r="Q1214" s="2">
        <v>33.049999999999997</v>
      </c>
      <c r="R1214" s="2">
        <v>18.2</v>
      </c>
      <c r="S1214" s="4">
        <f>VLOOKUP([1]Initial_Data8!C1214,[1]Ratings_Numbers!$A$1:$B$21,2,FALSE)</f>
        <v>13</v>
      </c>
      <c r="T1214" s="4">
        <f t="shared" si="24"/>
        <v>0</v>
      </c>
      <c r="U1214" s="7">
        <v>858.65219999999999</v>
      </c>
      <c r="V1214" s="3" t="s">
        <v>129</v>
      </c>
      <c r="W1214" s="4"/>
      <c r="X1214" s="4"/>
      <c r="Y1214" s="4"/>
      <c r="Z1214" s="4"/>
    </row>
    <row r="1215" spans="1:26" ht="37.5" customHeight="1" thickBot="1" x14ac:dyDescent="0.4">
      <c r="A1215" s="5" t="s">
        <v>171</v>
      </c>
      <c r="B1215" s="5" t="s">
        <v>83</v>
      </c>
      <c r="C1215" s="5" t="s">
        <v>41</v>
      </c>
      <c r="D1215" s="2">
        <v>40086</v>
      </c>
      <c r="E1215" s="2">
        <v>-0.89</v>
      </c>
      <c r="F1215" s="2">
        <v>2.04</v>
      </c>
      <c r="G1215" s="2">
        <v>-1.1599999999999999</v>
      </c>
      <c r="H1215" s="2">
        <v>11.79</v>
      </c>
      <c r="I1215" s="2">
        <v>8.6300000000000008</v>
      </c>
      <c r="J1215" s="2">
        <v>9.35</v>
      </c>
      <c r="K1215" s="2">
        <v>4.0999999999999996</v>
      </c>
      <c r="L1215" s="2">
        <v>35.119999999999997</v>
      </c>
      <c r="M1215" s="2">
        <v>46.64</v>
      </c>
      <c r="N1215" s="2">
        <v>31.78</v>
      </c>
      <c r="O1215" s="2">
        <v>16.920000000000002</v>
      </c>
      <c r="P1215" s="2">
        <v>46.75</v>
      </c>
      <c r="Q1215" s="2">
        <v>31.86</v>
      </c>
      <c r="R1215" s="2">
        <v>16.96</v>
      </c>
      <c r="S1215" s="4">
        <f>VLOOKUP([1]Initial_Data8!C1215,[1]Ratings_Numbers!$A$1:$B$21,2,FALSE)</f>
        <v>13</v>
      </c>
      <c r="T1215" s="4">
        <f t="shared" si="24"/>
        <v>0</v>
      </c>
      <c r="U1215" s="7">
        <v>859.92089999999996</v>
      </c>
      <c r="V1215" s="3" t="s">
        <v>129</v>
      </c>
      <c r="W1215" s="4"/>
      <c r="X1215" s="4"/>
      <c r="Y1215" s="4"/>
      <c r="Z1215" s="4"/>
    </row>
    <row r="1216" spans="1:26" ht="37.5" customHeight="1" thickBot="1" x14ac:dyDescent="0.4">
      <c r="A1216" s="5" t="s">
        <v>171</v>
      </c>
      <c r="B1216" s="5" t="s">
        <v>84</v>
      </c>
      <c r="C1216" s="5" t="s">
        <v>41</v>
      </c>
      <c r="D1216" s="2">
        <v>40178</v>
      </c>
      <c r="E1216" s="2">
        <v>-0.73</v>
      </c>
      <c r="F1216" s="2">
        <v>2.23</v>
      </c>
      <c r="G1216" s="2">
        <v>-0.96</v>
      </c>
      <c r="H1216" s="2">
        <v>12.41</v>
      </c>
      <c r="I1216" s="2">
        <v>2.57</v>
      </c>
      <c r="J1216" s="2">
        <v>9.1999999999999993</v>
      </c>
      <c r="K1216" s="2">
        <v>4.0999999999999996</v>
      </c>
      <c r="L1216" s="2">
        <v>35.29</v>
      </c>
      <c r="M1216" s="2">
        <v>49.58</v>
      </c>
      <c r="N1216" s="2">
        <v>33.119999999999997</v>
      </c>
      <c r="O1216" s="2">
        <v>18.04</v>
      </c>
      <c r="P1216" s="2">
        <v>49.68</v>
      </c>
      <c r="Q1216" s="2">
        <v>33.19</v>
      </c>
      <c r="R1216" s="2">
        <v>18.079999999999998</v>
      </c>
      <c r="S1216" s="4">
        <f>VLOOKUP([1]Initial_Data8!C1216,[1]Ratings_Numbers!$A$1:$B$21,2,FALSE)</f>
        <v>13</v>
      </c>
      <c r="T1216" s="4">
        <f t="shared" si="24"/>
        <v>0</v>
      </c>
      <c r="U1216" s="7">
        <v>965.21190000000001</v>
      </c>
      <c r="V1216" s="3" t="s">
        <v>129</v>
      </c>
      <c r="W1216" s="4"/>
      <c r="X1216" s="4"/>
      <c r="Y1216" s="4"/>
      <c r="Z1216" s="4"/>
    </row>
    <row r="1217" spans="1:26" ht="37.5" customHeight="1" thickBot="1" x14ac:dyDescent="0.4">
      <c r="A1217" s="5" t="s">
        <v>171</v>
      </c>
      <c r="B1217" s="5" t="s">
        <v>85</v>
      </c>
      <c r="C1217" s="5" t="s">
        <v>39</v>
      </c>
      <c r="D1217" s="2">
        <v>40268</v>
      </c>
      <c r="E1217" s="2">
        <v>-0.86</v>
      </c>
      <c r="F1217" s="2">
        <v>1.7</v>
      </c>
      <c r="G1217" s="2">
        <v>-1.1499999999999999</v>
      </c>
      <c r="H1217" s="2">
        <v>11.05</v>
      </c>
      <c r="I1217" s="2">
        <v>4.47</v>
      </c>
      <c r="J1217" s="2">
        <v>7.77</v>
      </c>
      <c r="K1217" s="2">
        <v>3.8</v>
      </c>
      <c r="L1217" s="2">
        <v>42.37</v>
      </c>
      <c r="M1217" s="2">
        <v>30.96</v>
      </c>
      <c r="N1217" s="2">
        <v>23.63</v>
      </c>
      <c r="O1217" s="2">
        <v>13.41</v>
      </c>
      <c r="P1217" s="2">
        <v>31.05</v>
      </c>
      <c r="Q1217" s="2">
        <v>23.69</v>
      </c>
      <c r="R1217" s="2">
        <v>13.45</v>
      </c>
      <c r="S1217" s="4">
        <f>VLOOKUP([1]Initial_Data8!C1217,[1]Ratings_Numbers!$A$1:$B$21,2,FALSE)</f>
        <v>12</v>
      </c>
      <c r="T1217" s="4">
        <f t="shared" si="24"/>
        <v>-1</v>
      </c>
      <c r="U1217" s="7">
        <v>1179.1618000000001</v>
      </c>
      <c r="V1217" s="3" t="s">
        <v>129</v>
      </c>
      <c r="W1217" s="4"/>
      <c r="X1217" s="4"/>
      <c r="Y1217" s="4"/>
      <c r="Z1217" s="4"/>
    </row>
    <row r="1218" spans="1:26" ht="37.5" customHeight="1" thickBot="1" x14ac:dyDescent="0.4">
      <c r="A1218" s="5" t="s">
        <v>171</v>
      </c>
      <c r="B1218" s="5" t="s">
        <v>109</v>
      </c>
      <c r="C1218" s="5" t="s">
        <v>39</v>
      </c>
      <c r="D1218" s="2">
        <v>40359</v>
      </c>
      <c r="E1218" s="2">
        <v>-0.21</v>
      </c>
      <c r="F1218" s="2">
        <v>1.72</v>
      </c>
      <c r="G1218" s="2">
        <v>-0.28000000000000003</v>
      </c>
      <c r="H1218" s="2">
        <v>13.98</v>
      </c>
      <c r="I1218" s="2">
        <v>3.02</v>
      </c>
      <c r="J1218" s="2">
        <v>10.78</v>
      </c>
      <c r="K1218" s="2">
        <v>3.9</v>
      </c>
      <c r="L1218" s="2">
        <v>44.03</v>
      </c>
      <c r="M1218" s="2">
        <v>32.35</v>
      </c>
      <c r="N1218" s="2">
        <v>24.42</v>
      </c>
      <c r="O1218" s="2">
        <v>14.54</v>
      </c>
      <c r="P1218" s="2">
        <v>32.44</v>
      </c>
      <c r="Q1218" s="2">
        <v>24.5</v>
      </c>
      <c r="R1218" s="2">
        <v>14.58</v>
      </c>
      <c r="S1218" s="4">
        <f>VLOOKUP([1]Initial_Data8!C1218,[1]Ratings_Numbers!$A$1:$B$21,2,FALSE)</f>
        <v>12</v>
      </c>
      <c r="T1218" s="4">
        <f t="shared" si="24"/>
        <v>0</v>
      </c>
      <c r="U1218" s="7">
        <v>1058.0259000000001</v>
      </c>
      <c r="V1218" s="3" t="s">
        <v>129</v>
      </c>
      <c r="W1218" s="4"/>
      <c r="X1218" s="4"/>
      <c r="Y1218" s="4"/>
      <c r="Z1218" s="4"/>
    </row>
    <row r="1219" spans="1:26" ht="37.5" customHeight="1" thickBot="1" x14ac:dyDescent="0.4">
      <c r="A1219" s="5" t="s">
        <v>171</v>
      </c>
      <c r="B1219" s="5" t="s">
        <v>110</v>
      </c>
      <c r="C1219" s="5" t="s">
        <v>39</v>
      </c>
      <c r="D1219" s="2">
        <v>40451</v>
      </c>
      <c r="E1219" s="2">
        <v>-0.82</v>
      </c>
      <c r="F1219" s="2">
        <v>1.77</v>
      </c>
      <c r="G1219" s="2">
        <v>-1.1000000000000001</v>
      </c>
      <c r="H1219" s="2">
        <v>11.11</v>
      </c>
      <c r="I1219" s="2">
        <v>4.3</v>
      </c>
      <c r="J1219" s="2">
        <v>8.2799999999999994</v>
      </c>
      <c r="K1219" s="2">
        <v>4.9000000000000004</v>
      </c>
      <c r="L1219" s="2">
        <v>44.02</v>
      </c>
      <c r="M1219" s="2">
        <v>32.78</v>
      </c>
      <c r="N1219" s="2">
        <v>24.67</v>
      </c>
      <c r="O1219" s="2">
        <v>14.68</v>
      </c>
      <c r="P1219" s="2">
        <v>32.86</v>
      </c>
      <c r="Q1219" s="2">
        <v>24.73</v>
      </c>
      <c r="R1219" s="2">
        <v>14.72</v>
      </c>
      <c r="S1219" s="4">
        <f>VLOOKUP([1]Initial_Data8!C1219,[1]Ratings_Numbers!$A$1:$B$21,2,FALSE)</f>
        <v>12</v>
      </c>
      <c r="T1219" s="4">
        <f t="shared" si="24"/>
        <v>0</v>
      </c>
      <c r="U1219" s="7">
        <v>1162.182</v>
      </c>
      <c r="V1219" s="3" t="s">
        <v>129</v>
      </c>
      <c r="W1219" s="4"/>
      <c r="X1219" s="4"/>
      <c r="Y1219" s="4"/>
      <c r="Z1219" s="4"/>
    </row>
    <row r="1220" spans="1:26" ht="37.5" customHeight="1" thickBot="1" x14ac:dyDescent="0.4">
      <c r="A1220" s="5" t="s">
        <v>171</v>
      </c>
      <c r="B1220" s="5" t="s">
        <v>111</v>
      </c>
      <c r="C1220" s="5" t="s">
        <v>39</v>
      </c>
      <c r="D1220" s="2">
        <v>40543</v>
      </c>
      <c r="E1220" s="2">
        <v>-0.6</v>
      </c>
      <c r="F1220" s="2">
        <v>2.11</v>
      </c>
      <c r="G1220" s="2">
        <v>-0.79</v>
      </c>
      <c r="H1220" s="2">
        <v>10.8</v>
      </c>
      <c r="I1220" s="2">
        <v>5.92</v>
      </c>
      <c r="J1220" s="2">
        <v>8.35</v>
      </c>
      <c r="K1220" s="2">
        <v>5.5</v>
      </c>
      <c r="L1220" s="2">
        <v>40.840000000000003</v>
      </c>
      <c r="M1220" s="2">
        <v>41.13</v>
      </c>
      <c r="N1220" s="2">
        <v>29.07</v>
      </c>
      <c r="O1220" s="2">
        <v>16.86</v>
      </c>
      <c r="P1220" s="2">
        <v>41.48</v>
      </c>
      <c r="Q1220" s="2">
        <v>29.32</v>
      </c>
      <c r="R1220" s="2">
        <v>17.010000000000002</v>
      </c>
      <c r="S1220" s="4">
        <f>VLOOKUP([1]Initial_Data8!C1220,[1]Ratings_Numbers!$A$1:$B$21,2,FALSE)</f>
        <v>12</v>
      </c>
      <c r="T1220" s="4">
        <f t="shared" si="24"/>
        <v>0</v>
      </c>
      <c r="U1220" s="7">
        <v>1257.2902999999999</v>
      </c>
      <c r="V1220" s="3" t="s">
        <v>129</v>
      </c>
      <c r="W1220" s="4"/>
      <c r="X1220" s="4"/>
      <c r="Y1220" s="4"/>
      <c r="Z1220" s="4"/>
    </row>
    <row r="1221" spans="1:26" ht="37.5" customHeight="1" thickBot="1" x14ac:dyDescent="0.4">
      <c r="A1221" s="5" t="s">
        <v>171</v>
      </c>
      <c r="B1221" s="5" t="s">
        <v>112</v>
      </c>
      <c r="C1221" s="5" t="s">
        <v>39</v>
      </c>
      <c r="D1221" s="2">
        <v>40633</v>
      </c>
      <c r="E1221" s="2">
        <v>-1.0900000000000001</v>
      </c>
      <c r="F1221" s="2">
        <v>1.83</v>
      </c>
      <c r="G1221" s="2">
        <v>-1.44</v>
      </c>
      <c r="H1221" s="2">
        <v>9.3800000000000008</v>
      </c>
      <c r="I1221" s="2">
        <v>6.42</v>
      </c>
      <c r="J1221" s="2">
        <v>6.87</v>
      </c>
      <c r="K1221" s="2">
        <v>5.7</v>
      </c>
      <c r="L1221" s="2">
        <v>41.37</v>
      </c>
      <c r="M1221" s="2">
        <v>36.369999999999997</v>
      </c>
      <c r="N1221" s="2">
        <v>26.6</v>
      </c>
      <c r="O1221" s="2">
        <v>15.09</v>
      </c>
      <c r="P1221" s="2">
        <v>36.74</v>
      </c>
      <c r="Q1221" s="2">
        <v>26.87</v>
      </c>
      <c r="R1221" s="2">
        <v>15.24</v>
      </c>
      <c r="S1221" s="4">
        <f>VLOOKUP([1]Initial_Data8!C1221,[1]Ratings_Numbers!$A$1:$B$21,2,FALSE)</f>
        <v>12</v>
      </c>
      <c r="T1221" s="4">
        <f t="shared" si="24"/>
        <v>0</v>
      </c>
      <c r="U1221" s="7">
        <v>1647.8575000000001</v>
      </c>
      <c r="V1221" s="3" t="s">
        <v>129</v>
      </c>
      <c r="W1221" s="4"/>
      <c r="X1221" s="4"/>
      <c r="Y1221" s="4"/>
      <c r="Z1221" s="4"/>
    </row>
    <row r="1222" spans="1:26" ht="37.5" customHeight="1" thickBot="1" x14ac:dyDescent="0.4">
      <c r="A1222" s="5" t="s">
        <v>171</v>
      </c>
      <c r="B1222" s="5" t="s">
        <v>86</v>
      </c>
      <c r="C1222" s="5" t="s">
        <v>39</v>
      </c>
      <c r="D1222" s="2">
        <v>40724</v>
      </c>
      <c r="E1222" s="2">
        <v>-0.91</v>
      </c>
      <c r="F1222" s="2">
        <v>1.89</v>
      </c>
      <c r="G1222" s="2">
        <v>-1.19</v>
      </c>
      <c r="H1222" s="2">
        <v>13.23</v>
      </c>
      <c r="I1222" s="2">
        <v>8.08</v>
      </c>
      <c r="J1222" s="2">
        <v>10.52</v>
      </c>
      <c r="K1222" s="2">
        <v>5.3</v>
      </c>
      <c r="L1222" s="2">
        <v>43.2</v>
      </c>
      <c r="M1222" s="2">
        <v>38.659999999999997</v>
      </c>
      <c r="N1222" s="2">
        <v>27.81</v>
      </c>
      <c r="O1222" s="2">
        <v>16.739999999999998</v>
      </c>
      <c r="P1222" s="2">
        <v>39.03</v>
      </c>
      <c r="Q1222" s="2">
        <v>28.07</v>
      </c>
      <c r="R1222" s="2">
        <v>16.89</v>
      </c>
      <c r="S1222" s="4">
        <f>VLOOKUP([1]Initial_Data8!C1222,[1]Ratings_Numbers!$A$1:$B$21,2,FALSE)</f>
        <v>12</v>
      </c>
      <c r="T1222" s="4">
        <f t="shared" si="24"/>
        <v>0</v>
      </c>
      <c r="U1222" s="7">
        <v>1786.9929999999999</v>
      </c>
      <c r="V1222" s="3" t="s">
        <v>129</v>
      </c>
      <c r="W1222" s="4"/>
      <c r="X1222" s="4"/>
      <c r="Y1222" s="4"/>
      <c r="Z1222" s="4"/>
    </row>
    <row r="1223" spans="1:26" ht="37.5" customHeight="1" thickBot="1" x14ac:dyDescent="0.4">
      <c r="A1223" s="5" t="s">
        <v>171</v>
      </c>
      <c r="B1223" s="5" t="s">
        <v>87</v>
      </c>
      <c r="C1223" s="5" t="s">
        <v>39</v>
      </c>
      <c r="D1223" s="2">
        <v>40816</v>
      </c>
      <c r="E1223" s="2">
        <v>-0.84</v>
      </c>
      <c r="F1223" s="2">
        <v>1.86</v>
      </c>
      <c r="G1223" s="2">
        <v>-1.1000000000000001</v>
      </c>
      <c r="H1223" s="2">
        <v>13.79</v>
      </c>
      <c r="I1223" s="2">
        <v>9.02</v>
      </c>
      <c r="J1223" s="2">
        <v>10.62</v>
      </c>
      <c r="K1223" s="2">
        <v>4.5999999999999996</v>
      </c>
      <c r="L1223" s="2">
        <v>44.3</v>
      </c>
      <c r="M1223" s="2">
        <v>38.5</v>
      </c>
      <c r="N1223" s="2">
        <v>27.73</v>
      </c>
      <c r="O1223" s="2">
        <v>17.079999999999998</v>
      </c>
      <c r="P1223" s="2">
        <v>38.86</v>
      </c>
      <c r="Q1223" s="2">
        <v>27.98</v>
      </c>
      <c r="R1223" s="2">
        <v>17.239999999999998</v>
      </c>
      <c r="S1223" s="4">
        <f>VLOOKUP([1]Initial_Data8!C1223,[1]Ratings_Numbers!$A$1:$B$21,2,FALSE)</f>
        <v>12</v>
      </c>
      <c r="T1223" s="4">
        <f t="shared" si="24"/>
        <v>0</v>
      </c>
      <c r="U1223" s="7">
        <v>1444.3308</v>
      </c>
      <c r="V1223" s="3" t="s">
        <v>129</v>
      </c>
      <c r="W1223" s="4"/>
      <c r="X1223" s="4"/>
      <c r="Y1223" s="4"/>
      <c r="Z1223" s="4"/>
    </row>
    <row r="1224" spans="1:26" ht="37.5" customHeight="1" thickBot="1" x14ac:dyDescent="0.4">
      <c r="A1224" s="5" t="s">
        <v>171</v>
      </c>
      <c r="B1224" s="5" t="s">
        <v>88</v>
      </c>
      <c r="C1224" s="5" t="s">
        <v>39</v>
      </c>
      <c r="D1224" s="2">
        <v>40908</v>
      </c>
      <c r="E1224" s="2">
        <v>-1.42</v>
      </c>
      <c r="F1224" s="2">
        <v>1.85</v>
      </c>
      <c r="G1224" s="2">
        <v>-1.85</v>
      </c>
      <c r="H1224" s="2">
        <v>13.06</v>
      </c>
      <c r="I1224" s="2">
        <v>9.56</v>
      </c>
      <c r="J1224" s="2">
        <v>9.8800000000000008</v>
      </c>
      <c r="K1224" s="2">
        <v>4.8</v>
      </c>
      <c r="L1224" s="2">
        <v>42.72</v>
      </c>
      <c r="M1224" s="2">
        <v>37.200000000000003</v>
      </c>
      <c r="N1224" s="2">
        <v>27.05</v>
      </c>
      <c r="O1224" s="2">
        <v>15.9</v>
      </c>
      <c r="P1224" s="2">
        <v>37.54</v>
      </c>
      <c r="Q1224" s="2">
        <v>27.3</v>
      </c>
      <c r="R1224" s="2">
        <v>16.05</v>
      </c>
      <c r="S1224" s="4">
        <f>VLOOKUP([1]Initial_Data8!C1224,[1]Ratings_Numbers!$A$1:$B$21,2,FALSE)</f>
        <v>12</v>
      </c>
      <c r="T1224" s="4">
        <f t="shared" si="24"/>
        <v>0</v>
      </c>
      <c r="U1224" s="7">
        <v>2013.7302</v>
      </c>
      <c r="V1224" s="3" t="s">
        <v>129</v>
      </c>
      <c r="W1224" s="4"/>
      <c r="X1224" s="4"/>
      <c r="Y1224" s="4"/>
      <c r="Z1224" s="4"/>
    </row>
    <row r="1225" spans="1:26" ht="37.5" customHeight="1" thickBot="1" x14ac:dyDescent="0.4">
      <c r="A1225" s="5" t="s">
        <v>171</v>
      </c>
      <c r="B1225" s="5" t="s">
        <v>89</v>
      </c>
      <c r="C1225" s="5" t="s">
        <v>39</v>
      </c>
      <c r="D1225" s="2">
        <v>40999</v>
      </c>
      <c r="E1225" s="2">
        <v>-0.85</v>
      </c>
      <c r="F1225" s="2">
        <v>1.89</v>
      </c>
      <c r="G1225" s="2">
        <v>-1.1299999999999999</v>
      </c>
      <c r="H1225" s="2">
        <v>10.59</v>
      </c>
      <c r="I1225" s="2">
        <v>7.47</v>
      </c>
      <c r="J1225" s="2">
        <v>7.13</v>
      </c>
      <c r="K1225" s="2">
        <v>4.8</v>
      </c>
      <c r="L1225" s="2">
        <v>42.91</v>
      </c>
      <c r="M1225" s="2">
        <v>35.46</v>
      </c>
      <c r="N1225" s="2">
        <v>26.11</v>
      </c>
      <c r="O1225" s="2">
        <v>15.21</v>
      </c>
      <c r="P1225" s="2">
        <v>35.79</v>
      </c>
      <c r="Q1225" s="2">
        <v>26.36</v>
      </c>
      <c r="R1225" s="2">
        <v>15.35</v>
      </c>
      <c r="S1225" s="4">
        <f>VLOOKUP([1]Initial_Data8!C1225,[1]Ratings_Numbers!$A$1:$B$21,2,FALSE)</f>
        <v>12</v>
      </c>
      <c r="T1225" s="4">
        <f t="shared" si="24"/>
        <v>0</v>
      </c>
      <c r="U1225" s="7">
        <v>2519.9227999999998</v>
      </c>
      <c r="V1225" s="3" t="s">
        <v>129</v>
      </c>
      <c r="W1225" s="4"/>
      <c r="X1225" s="4"/>
      <c r="Y1225" s="4"/>
      <c r="Z1225" s="4"/>
    </row>
    <row r="1226" spans="1:26" ht="37.5" customHeight="1" thickBot="1" x14ac:dyDescent="0.4">
      <c r="A1226" s="5" t="s">
        <v>171</v>
      </c>
      <c r="B1226" s="5" t="s">
        <v>90</v>
      </c>
      <c r="C1226" s="5" t="s">
        <v>39</v>
      </c>
      <c r="D1226" s="2">
        <v>41090</v>
      </c>
      <c r="E1226" s="2">
        <v>-1.1299999999999999</v>
      </c>
      <c r="F1226" s="2">
        <v>4.9000000000000004</v>
      </c>
      <c r="G1226" s="2">
        <v>-1.99</v>
      </c>
      <c r="H1226" s="2">
        <v>-6.35</v>
      </c>
      <c r="I1226" s="2">
        <v>-15.31</v>
      </c>
      <c r="J1226" s="2">
        <v>-9.86</v>
      </c>
      <c r="K1226" s="2">
        <v>4.7</v>
      </c>
      <c r="L1226" s="2">
        <v>38.840000000000003</v>
      </c>
      <c r="M1226" s="2">
        <v>42.77</v>
      </c>
      <c r="N1226" s="2">
        <v>29.88</v>
      </c>
      <c r="O1226" s="2">
        <v>16.55</v>
      </c>
      <c r="P1226" s="2">
        <v>43.12</v>
      </c>
      <c r="Q1226" s="2">
        <v>30.13</v>
      </c>
      <c r="R1226" s="2">
        <v>16.690000000000001</v>
      </c>
      <c r="S1226" s="4">
        <f>VLOOKUP([1]Initial_Data8!C1226,[1]Ratings_Numbers!$A$1:$B$21,2,FALSE)</f>
        <v>12</v>
      </c>
      <c r="T1226" s="4">
        <f t="shared" si="24"/>
        <v>0</v>
      </c>
      <c r="U1226" s="7">
        <v>1554.9611</v>
      </c>
      <c r="V1226" s="3" t="s">
        <v>129</v>
      </c>
      <c r="W1226" s="4"/>
      <c r="X1226" s="4"/>
      <c r="Y1226" s="4"/>
      <c r="Z1226" s="4"/>
    </row>
    <row r="1227" spans="1:26" ht="37.5" customHeight="1" thickBot="1" x14ac:dyDescent="0.4">
      <c r="A1227" s="5" t="s">
        <v>171</v>
      </c>
      <c r="B1227" s="5" t="s">
        <v>91</v>
      </c>
      <c r="C1227" s="5" t="s">
        <v>39</v>
      </c>
      <c r="D1227" s="2">
        <v>41182</v>
      </c>
      <c r="E1227" s="2">
        <v>-7.48</v>
      </c>
      <c r="F1227" s="2">
        <v>55</v>
      </c>
      <c r="G1227" s="2">
        <v>-75.3</v>
      </c>
      <c r="H1227" s="2">
        <v>-2.27</v>
      </c>
      <c r="I1227" s="2">
        <v>-4.9800000000000004</v>
      </c>
      <c r="J1227" s="2">
        <v>-5.69</v>
      </c>
      <c r="K1227" s="2">
        <v>4.9000000000000004</v>
      </c>
      <c r="L1227" s="2">
        <v>35.82</v>
      </c>
      <c r="M1227" s="2">
        <v>40.96</v>
      </c>
      <c r="N1227" s="2">
        <v>28.98</v>
      </c>
      <c r="O1227" s="2">
        <v>14.57</v>
      </c>
      <c r="P1227" s="2">
        <v>41.3</v>
      </c>
      <c r="Q1227" s="2">
        <v>29.23</v>
      </c>
      <c r="R1227" s="2">
        <v>14.69</v>
      </c>
      <c r="S1227" s="4">
        <f>VLOOKUP([1]Initial_Data8!C1227,[1]Ratings_Numbers!$A$1:$B$21,2,FALSE)</f>
        <v>12</v>
      </c>
      <c r="T1227" s="4">
        <f t="shared" si="24"/>
        <v>0</v>
      </c>
      <c r="U1227" s="7">
        <v>1931.5795000000001</v>
      </c>
      <c r="V1227" s="3" t="s">
        <v>129</v>
      </c>
      <c r="W1227" s="4"/>
      <c r="X1227" s="4"/>
      <c r="Y1227" s="4"/>
      <c r="Z1227" s="4"/>
    </row>
    <row r="1228" spans="1:26" ht="37.5" customHeight="1" thickBot="1" x14ac:dyDescent="0.4">
      <c r="A1228" s="5" t="s">
        <v>171</v>
      </c>
      <c r="B1228" s="5" t="s">
        <v>115</v>
      </c>
      <c r="C1228" s="5" t="s">
        <v>39</v>
      </c>
      <c r="D1228" s="2">
        <v>41455</v>
      </c>
      <c r="E1228" s="2">
        <v>-1.56</v>
      </c>
      <c r="F1228" s="2">
        <v>5.17</v>
      </c>
      <c r="G1228" s="2">
        <v>-2.52</v>
      </c>
      <c r="H1228" s="2">
        <v>12.22</v>
      </c>
      <c r="I1228" s="2">
        <v>9.4700000000000006</v>
      </c>
      <c r="J1228" s="2">
        <v>9.77</v>
      </c>
      <c r="K1228" s="2">
        <v>7</v>
      </c>
      <c r="L1228" s="2">
        <v>36.72</v>
      </c>
      <c r="M1228" s="2">
        <v>48.87</v>
      </c>
      <c r="N1228" s="2">
        <v>32.770000000000003</v>
      </c>
      <c r="O1228" s="2">
        <v>18.010000000000002</v>
      </c>
      <c r="P1228" s="2">
        <v>49.14</v>
      </c>
      <c r="Q1228" s="2">
        <v>32.950000000000003</v>
      </c>
      <c r="R1228" s="2">
        <v>18.11</v>
      </c>
      <c r="S1228" s="4">
        <f>VLOOKUP([1]Initial_Data8!C1228,[1]Ratings_Numbers!$A$1:$B$21,2,FALSE)</f>
        <v>12</v>
      </c>
      <c r="T1228" s="4">
        <f t="shared" si="24"/>
        <v>0</v>
      </c>
      <c r="U1228" s="7">
        <v>2865.7710000000002</v>
      </c>
      <c r="V1228" s="3" t="s">
        <v>129</v>
      </c>
      <c r="W1228" s="4"/>
      <c r="X1228" s="4"/>
      <c r="Y1228" s="4"/>
      <c r="Z1228" s="4"/>
    </row>
    <row r="1229" spans="1:26" ht="37.5" customHeight="1" thickBot="1" x14ac:dyDescent="0.4">
      <c r="A1229" s="5" t="s">
        <v>171</v>
      </c>
      <c r="B1229" s="5" t="s">
        <v>116</v>
      </c>
      <c r="C1229" s="5" t="s">
        <v>39</v>
      </c>
      <c r="D1229" s="2">
        <v>41547</v>
      </c>
      <c r="E1229" s="2">
        <v>-1.21</v>
      </c>
      <c r="F1229" s="2">
        <v>2.39</v>
      </c>
      <c r="G1229" s="2">
        <v>-1.57</v>
      </c>
      <c r="H1229" s="2">
        <v>15.34</v>
      </c>
      <c r="I1229" s="2">
        <v>12.87</v>
      </c>
      <c r="J1229" s="2">
        <v>12.72</v>
      </c>
      <c r="K1229" s="2">
        <v>6.6</v>
      </c>
      <c r="L1229" s="2">
        <v>37.58</v>
      </c>
      <c r="M1229" s="2">
        <v>43.7</v>
      </c>
      <c r="N1229" s="2">
        <v>30.36</v>
      </c>
      <c r="O1229" s="2">
        <v>16.5</v>
      </c>
      <c r="P1229" s="2">
        <v>43.96</v>
      </c>
      <c r="Q1229" s="2">
        <v>30.54</v>
      </c>
      <c r="R1229" s="2">
        <v>16.600000000000001</v>
      </c>
      <c r="S1229" s="4">
        <f>VLOOKUP([1]Initial_Data8!C1229,[1]Ratings_Numbers!$A$1:$B$21,2,FALSE)</f>
        <v>12</v>
      </c>
      <c r="T1229" s="4">
        <f t="shared" si="24"/>
        <v>0</v>
      </c>
      <c r="U1229" s="7">
        <v>3502.9326000000001</v>
      </c>
      <c r="V1229" s="3" t="s">
        <v>129</v>
      </c>
      <c r="W1229" s="4"/>
      <c r="X1229" s="4"/>
      <c r="Y1229" s="4"/>
      <c r="Z1229" s="4"/>
    </row>
    <row r="1230" spans="1:26" ht="37.5" customHeight="1" thickBot="1" x14ac:dyDescent="0.4">
      <c r="A1230" s="5" t="s">
        <v>171</v>
      </c>
      <c r="B1230" s="5" t="s">
        <v>92</v>
      </c>
      <c r="C1230" s="5" t="s">
        <v>39</v>
      </c>
      <c r="D1230" s="2">
        <v>41639</v>
      </c>
      <c r="E1230" s="2">
        <v>-1.37</v>
      </c>
      <c r="F1230" s="2">
        <v>2.41</v>
      </c>
      <c r="G1230" s="2">
        <v>-1.7</v>
      </c>
      <c r="H1230" s="2">
        <v>15.28</v>
      </c>
      <c r="I1230" s="2">
        <v>12.07</v>
      </c>
      <c r="J1230" s="2">
        <v>12.71</v>
      </c>
      <c r="K1230" s="2">
        <v>6.7</v>
      </c>
      <c r="L1230" s="2">
        <v>34.97</v>
      </c>
      <c r="M1230" s="2">
        <v>53.54</v>
      </c>
      <c r="N1230" s="2">
        <v>34.81</v>
      </c>
      <c r="O1230" s="2">
        <v>18.86</v>
      </c>
      <c r="P1230" s="2">
        <v>53.78</v>
      </c>
      <c r="Q1230" s="2">
        <v>34.97</v>
      </c>
      <c r="R1230" s="2">
        <v>18.95</v>
      </c>
      <c r="S1230" s="4">
        <f>VLOOKUP([1]Initial_Data8!C1230,[1]Ratings_Numbers!$A$1:$B$21,2,FALSE)</f>
        <v>12</v>
      </c>
      <c r="T1230" s="4">
        <f t="shared" si="24"/>
        <v>0</v>
      </c>
      <c r="U1230" s="7">
        <v>3261.0691000000002</v>
      </c>
      <c r="V1230" s="3" t="s">
        <v>129</v>
      </c>
      <c r="W1230" s="4"/>
      <c r="X1230" s="4"/>
      <c r="Y1230" s="4"/>
      <c r="Z1230" s="4"/>
    </row>
    <row r="1231" spans="1:26" ht="37.5" customHeight="1" thickBot="1" x14ac:dyDescent="0.4">
      <c r="A1231" s="5" t="s">
        <v>171</v>
      </c>
      <c r="B1231" s="5" t="s">
        <v>93</v>
      </c>
      <c r="C1231" s="5" t="s">
        <v>39</v>
      </c>
      <c r="D1231" s="2">
        <v>41729</v>
      </c>
      <c r="E1231" s="2">
        <v>-1.46</v>
      </c>
      <c r="F1231" s="2">
        <v>2.65</v>
      </c>
      <c r="G1231" s="2">
        <v>-1.8</v>
      </c>
      <c r="H1231" s="2">
        <v>12.87</v>
      </c>
      <c r="I1231" s="2">
        <v>10.29</v>
      </c>
      <c r="J1231" s="2">
        <v>9.9700000000000006</v>
      </c>
      <c r="K1231" s="2">
        <v>7</v>
      </c>
      <c r="L1231" s="2">
        <v>31.77</v>
      </c>
      <c r="M1231" s="2">
        <v>52.56</v>
      </c>
      <c r="N1231" s="2">
        <v>34.36</v>
      </c>
      <c r="O1231" s="2">
        <v>18.239999999999998</v>
      </c>
      <c r="P1231" s="2">
        <v>52.96</v>
      </c>
      <c r="Q1231" s="2">
        <v>34.619999999999997</v>
      </c>
      <c r="R1231" s="2">
        <v>18.38</v>
      </c>
      <c r="S1231" s="4">
        <f>VLOOKUP([1]Initial_Data8!C1231,[1]Ratings_Numbers!$A$1:$B$21,2,FALSE)</f>
        <v>12</v>
      </c>
      <c r="T1231" s="4">
        <f t="shared" si="24"/>
        <v>0</v>
      </c>
      <c r="U1231" s="7">
        <v>3589.1507000000001</v>
      </c>
      <c r="V1231" s="3" t="s">
        <v>129</v>
      </c>
      <c r="W1231" s="4"/>
      <c r="X1231" s="4"/>
      <c r="Y1231" s="4"/>
      <c r="Z1231" s="4"/>
    </row>
    <row r="1232" spans="1:26" ht="37.5" customHeight="1" thickBot="1" x14ac:dyDescent="0.4">
      <c r="A1232" s="5" t="s">
        <v>171</v>
      </c>
      <c r="B1232" s="5" t="s">
        <v>94</v>
      </c>
      <c r="C1232" s="5" t="s">
        <v>39</v>
      </c>
      <c r="D1232" s="2">
        <v>41820</v>
      </c>
      <c r="E1232" s="2">
        <v>-1.21</v>
      </c>
      <c r="F1232" s="2">
        <v>2.69</v>
      </c>
      <c r="G1232" s="2">
        <v>-1.49</v>
      </c>
      <c r="H1232" s="2">
        <v>13.3</v>
      </c>
      <c r="I1232" s="2">
        <v>10.58</v>
      </c>
      <c r="J1232" s="2">
        <v>10.77</v>
      </c>
      <c r="K1232" s="2">
        <v>8.6</v>
      </c>
      <c r="L1232" s="2">
        <v>31.52</v>
      </c>
      <c r="M1232" s="2">
        <v>55.11</v>
      </c>
      <c r="N1232" s="2">
        <v>35.44</v>
      </c>
      <c r="O1232" s="2">
        <v>18.899999999999999</v>
      </c>
      <c r="P1232" s="2">
        <v>55.49</v>
      </c>
      <c r="Q1232" s="2">
        <v>35.69</v>
      </c>
      <c r="R1232" s="2">
        <v>19.03</v>
      </c>
      <c r="S1232" s="4">
        <f>VLOOKUP([1]Initial_Data8!C1232,[1]Ratings_Numbers!$A$1:$B$21,2,FALSE)</f>
        <v>12</v>
      </c>
      <c r="T1232" s="4">
        <f t="shared" si="24"/>
        <v>0</v>
      </c>
      <c r="U1232" s="7">
        <v>4373.1251000000002</v>
      </c>
      <c r="V1232" s="3" t="s">
        <v>129</v>
      </c>
      <c r="W1232" s="4"/>
      <c r="X1232" s="4"/>
      <c r="Y1232" s="4"/>
      <c r="Z1232" s="4"/>
    </row>
    <row r="1233" spans="1:26" ht="37.5" customHeight="1" thickBot="1" x14ac:dyDescent="0.4">
      <c r="A1233" s="5" t="s">
        <v>171</v>
      </c>
      <c r="B1233" s="5" t="s">
        <v>95</v>
      </c>
      <c r="C1233" s="5" t="s">
        <v>39</v>
      </c>
      <c r="D1233" s="2">
        <v>41912</v>
      </c>
      <c r="E1233" s="2">
        <v>-1.82</v>
      </c>
      <c r="F1233" s="2">
        <v>2.68</v>
      </c>
      <c r="G1233" s="2">
        <v>-2.2400000000000002</v>
      </c>
      <c r="H1233" s="2">
        <v>14.1</v>
      </c>
      <c r="I1233" s="2">
        <v>11.19</v>
      </c>
      <c r="J1233" s="2">
        <v>11.63</v>
      </c>
      <c r="K1233" s="2">
        <v>9.3000000000000007</v>
      </c>
      <c r="L1233" s="2">
        <v>29.98</v>
      </c>
      <c r="M1233" s="2">
        <v>53.31</v>
      </c>
      <c r="N1233" s="2">
        <v>34.71</v>
      </c>
      <c r="O1233" s="2">
        <v>17.440000000000001</v>
      </c>
      <c r="P1233" s="2">
        <v>53.6</v>
      </c>
      <c r="Q1233" s="2">
        <v>34.89</v>
      </c>
      <c r="R1233" s="2">
        <v>17.53</v>
      </c>
      <c r="S1233" s="4">
        <f>VLOOKUP([1]Initial_Data8!C1233,[1]Ratings_Numbers!$A$1:$B$21,2,FALSE)</f>
        <v>12</v>
      </c>
      <c r="T1233" s="4">
        <f t="shared" si="24"/>
        <v>0</v>
      </c>
      <c r="U1233" s="7">
        <v>4852.3307999999997</v>
      </c>
      <c r="V1233" s="3" t="s">
        <v>129</v>
      </c>
      <c r="W1233" s="4"/>
      <c r="X1233" s="4"/>
      <c r="Y1233" s="4"/>
      <c r="Z1233" s="4"/>
    </row>
    <row r="1234" spans="1:26" ht="37.5" customHeight="1" thickBot="1" x14ac:dyDescent="0.4">
      <c r="A1234" s="5" t="s">
        <v>171</v>
      </c>
      <c r="B1234" s="5" t="s">
        <v>96</v>
      </c>
      <c r="C1234" s="5" t="s">
        <v>39</v>
      </c>
      <c r="D1234" s="2">
        <v>42004</v>
      </c>
      <c r="E1234" s="2">
        <v>-1.64</v>
      </c>
      <c r="F1234" s="2">
        <v>1.89</v>
      </c>
      <c r="G1234" s="2">
        <v>-1.95</v>
      </c>
      <c r="H1234" s="2">
        <v>21.8</v>
      </c>
      <c r="I1234" s="2">
        <v>18.350000000000001</v>
      </c>
      <c r="J1234" s="2">
        <v>19.399999999999999</v>
      </c>
      <c r="K1234" s="2">
        <v>10</v>
      </c>
      <c r="L1234" s="2">
        <v>29.95</v>
      </c>
      <c r="M1234" s="2">
        <v>46.22</v>
      </c>
      <c r="N1234" s="2">
        <v>31.55</v>
      </c>
      <c r="O1234" s="2">
        <v>15.01</v>
      </c>
      <c r="P1234" s="2">
        <v>46.48</v>
      </c>
      <c r="Q1234" s="2">
        <v>31.73</v>
      </c>
      <c r="R1234" s="2">
        <v>15.09</v>
      </c>
      <c r="S1234" s="4">
        <f>VLOOKUP([1]Initial_Data8!C1234,[1]Ratings_Numbers!$A$1:$B$21,2,FALSE)</f>
        <v>12</v>
      </c>
      <c r="T1234" s="4">
        <f t="shared" si="24"/>
        <v>0</v>
      </c>
      <c r="U1234" s="7">
        <v>6149.6550999999999</v>
      </c>
      <c r="V1234" s="3" t="s">
        <v>129</v>
      </c>
      <c r="W1234" s="4"/>
      <c r="X1234" s="4"/>
      <c r="Y1234" s="4"/>
      <c r="Z1234" s="4"/>
    </row>
    <row r="1235" spans="1:26" ht="37.5" customHeight="1" thickBot="1" x14ac:dyDescent="0.4">
      <c r="A1235" s="5" t="s">
        <v>171</v>
      </c>
      <c r="B1235" s="5" t="s">
        <v>97</v>
      </c>
      <c r="C1235" s="5" t="s">
        <v>39</v>
      </c>
      <c r="D1235" s="2">
        <v>42094</v>
      </c>
      <c r="E1235" s="2">
        <v>-1.1100000000000001</v>
      </c>
      <c r="F1235" s="2">
        <v>2.15</v>
      </c>
      <c r="G1235" s="2">
        <v>-1.32</v>
      </c>
      <c r="H1235" s="2">
        <v>15.6</v>
      </c>
      <c r="I1235" s="2">
        <v>12.9</v>
      </c>
      <c r="J1235" s="2">
        <v>12.9</v>
      </c>
      <c r="K1235" s="2">
        <v>10</v>
      </c>
      <c r="L1235" s="2">
        <v>27.43</v>
      </c>
      <c r="M1235" s="2">
        <v>56.38</v>
      </c>
      <c r="N1235" s="2">
        <v>35.99</v>
      </c>
      <c r="O1235" s="2">
        <v>16.77</v>
      </c>
      <c r="P1235" s="2">
        <v>56.63</v>
      </c>
      <c r="Q1235" s="2">
        <v>36.15</v>
      </c>
      <c r="R1235" s="2">
        <v>16.850000000000001</v>
      </c>
      <c r="S1235" s="4">
        <f>VLOOKUP([1]Initial_Data8!C1235,[1]Ratings_Numbers!$A$1:$B$21,2,FALSE)</f>
        <v>12</v>
      </c>
      <c r="T1235" s="4">
        <f t="shared" si="24"/>
        <v>0</v>
      </c>
      <c r="U1235" s="7">
        <v>8404.1157999999996</v>
      </c>
      <c r="V1235" s="3" t="s">
        <v>129</v>
      </c>
      <c r="W1235" s="4"/>
      <c r="X1235" s="4"/>
      <c r="Y1235" s="4"/>
      <c r="Z1235" s="4"/>
    </row>
    <row r="1236" spans="1:26" ht="37.5" customHeight="1" thickBot="1" x14ac:dyDescent="0.4">
      <c r="A1236" s="5" t="s">
        <v>171</v>
      </c>
      <c r="B1236" s="5" t="s">
        <v>98</v>
      </c>
      <c r="C1236" s="5" t="s">
        <v>39</v>
      </c>
      <c r="D1236" s="2">
        <v>42185</v>
      </c>
      <c r="E1236" s="2">
        <v>-1.32</v>
      </c>
      <c r="F1236" s="2">
        <v>1.89</v>
      </c>
      <c r="G1236" s="2">
        <v>-1.59</v>
      </c>
      <c r="H1236" s="2">
        <v>20.55</v>
      </c>
      <c r="I1236" s="2">
        <v>15.27</v>
      </c>
      <c r="J1236" s="2">
        <v>15.73</v>
      </c>
      <c r="K1236" s="2">
        <v>11</v>
      </c>
      <c r="L1236" s="2">
        <v>27.63</v>
      </c>
      <c r="M1236" s="2">
        <v>54.37</v>
      </c>
      <c r="N1236" s="2">
        <v>35.17</v>
      </c>
      <c r="O1236" s="2">
        <v>16.22</v>
      </c>
      <c r="P1236" s="2">
        <v>54.61</v>
      </c>
      <c r="Q1236" s="2">
        <v>35.32</v>
      </c>
      <c r="R1236" s="2">
        <v>16.29</v>
      </c>
      <c r="S1236" s="4">
        <f>VLOOKUP([1]Initial_Data8!C1236,[1]Ratings_Numbers!$A$1:$B$21,2,FALSE)</f>
        <v>12</v>
      </c>
      <c r="T1236" s="4">
        <f t="shared" si="24"/>
        <v>0</v>
      </c>
      <c r="U1236" s="7">
        <v>9574.6707000000006</v>
      </c>
      <c r="V1236" s="3" t="s">
        <v>129</v>
      </c>
      <c r="W1236" s="4"/>
      <c r="X1236" s="4"/>
      <c r="Y1236" s="4"/>
      <c r="Z1236" s="4"/>
    </row>
    <row r="1237" spans="1:26" ht="37.5" customHeight="1" thickBot="1" x14ac:dyDescent="0.4">
      <c r="A1237" s="5" t="s">
        <v>171</v>
      </c>
      <c r="B1237" s="5" t="s">
        <v>99</v>
      </c>
      <c r="C1237" s="5" t="s">
        <v>39</v>
      </c>
      <c r="D1237" s="2">
        <v>42277</v>
      </c>
      <c r="E1237" s="2">
        <v>-0.67</v>
      </c>
      <c r="F1237" s="2">
        <v>1.89</v>
      </c>
      <c r="G1237" s="2">
        <v>-0.8</v>
      </c>
      <c r="H1237" s="2">
        <v>19.27</v>
      </c>
      <c r="I1237" s="2">
        <v>15.36</v>
      </c>
      <c r="J1237" s="2">
        <v>16.64</v>
      </c>
      <c r="K1237" s="2">
        <v>11</v>
      </c>
      <c r="L1237" s="2">
        <v>28.01</v>
      </c>
      <c r="M1237" s="2">
        <v>57.76</v>
      </c>
      <c r="N1237" s="2">
        <v>36.56</v>
      </c>
      <c r="O1237" s="2">
        <v>17.43</v>
      </c>
      <c r="P1237" s="2">
        <v>57.99</v>
      </c>
      <c r="Q1237" s="2">
        <v>36.700000000000003</v>
      </c>
      <c r="R1237" s="2">
        <v>17.5</v>
      </c>
      <c r="S1237" s="4">
        <f>VLOOKUP([1]Initial_Data8!C1237,[1]Ratings_Numbers!$A$1:$B$21,2,FALSE)</f>
        <v>12</v>
      </c>
      <c r="T1237" s="4">
        <f t="shared" si="24"/>
        <v>0</v>
      </c>
      <c r="U1237" s="7">
        <v>6464.3005999999996</v>
      </c>
      <c r="V1237" s="3" t="s">
        <v>129</v>
      </c>
      <c r="W1237" s="4"/>
      <c r="X1237" s="4"/>
      <c r="Y1237" s="4"/>
      <c r="Z1237" s="4"/>
    </row>
    <row r="1238" spans="1:26" ht="37.5" customHeight="1" thickBot="1" x14ac:dyDescent="0.4">
      <c r="A1238" s="5" t="s">
        <v>171</v>
      </c>
      <c r="B1238" s="5" t="s">
        <v>100</v>
      </c>
      <c r="C1238" s="5" t="s">
        <v>39</v>
      </c>
      <c r="D1238" s="2">
        <v>42369</v>
      </c>
      <c r="E1238" s="2">
        <v>-0.85</v>
      </c>
      <c r="F1238" s="2">
        <v>1.73</v>
      </c>
      <c r="G1238" s="2">
        <v>-1.01</v>
      </c>
      <c r="H1238" s="2">
        <v>22.64</v>
      </c>
      <c r="I1238" s="2">
        <v>20</v>
      </c>
      <c r="J1238" s="2">
        <v>20</v>
      </c>
      <c r="K1238" s="2">
        <v>11</v>
      </c>
      <c r="L1238" s="2">
        <v>29.39</v>
      </c>
      <c r="M1238" s="2">
        <v>52.32</v>
      </c>
      <c r="N1238" s="2">
        <v>34.299999999999997</v>
      </c>
      <c r="O1238" s="2">
        <v>16.57</v>
      </c>
      <c r="P1238" s="2">
        <v>52.54</v>
      </c>
      <c r="Q1238" s="2">
        <v>34.44</v>
      </c>
      <c r="R1238" s="2">
        <v>16.64</v>
      </c>
      <c r="S1238" s="4">
        <f>VLOOKUP([1]Initial_Data8!C1238,[1]Ratings_Numbers!$A$1:$B$21,2,FALSE)</f>
        <v>12</v>
      </c>
      <c r="T1238" s="4">
        <f t="shared" si="24"/>
        <v>0</v>
      </c>
      <c r="U1238" s="7">
        <v>7919.7716</v>
      </c>
      <c r="V1238" s="3" t="s">
        <v>129</v>
      </c>
      <c r="W1238" s="4"/>
      <c r="X1238" s="4"/>
      <c r="Y1238" s="4"/>
      <c r="Z1238" s="4"/>
    </row>
    <row r="1239" spans="1:26" ht="37.5" customHeight="1" thickBot="1" x14ac:dyDescent="0.4">
      <c r="A1239" s="5" t="s">
        <v>171</v>
      </c>
      <c r="B1239" s="5" t="s">
        <v>101</v>
      </c>
      <c r="C1239" s="5" t="s">
        <v>39</v>
      </c>
      <c r="D1239" s="2">
        <v>42460</v>
      </c>
      <c r="E1239" s="2">
        <v>0.77</v>
      </c>
      <c r="F1239" s="2">
        <v>7.18</v>
      </c>
      <c r="G1239" s="2">
        <v>0.96</v>
      </c>
      <c r="H1239" s="2">
        <v>1.67</v>
      </c>
      <c r="I1239" s="2">
        <v>0.3</v>
      </c>
      <c r="J1239" s="2">
        <v>0.61</v>
      </c>
      <c r="K1239" s="2">
        <v>33</v>
      </c>
      <c r="L1239" s="2">
        <v>28.4</v>
      </c>
      <c r="M1239" s="2">
        <v>78.42</v>
      </c>
      <c r="N1239" s="2">
        <v>43.93</v>
      </c>
      <c r="O1239" s="2">
        <v>22.93</v>
      </c>
      <c r="P1239" s="2">
        <v>78.489999999999995</v>
      </c>
      <c r="Q1239" s="2">
        <v>43.97</v>
      </c>
      <c r="R1239" s="2">
        <v>22.95</v>
      </c>
      <c r="S1239" s="4">
        <f>VLOOKUP([1]Initial_Data8!C1239,[1]Ratings_Numbers!$A$1:$B$21,2,FALSE)</f>
        <v>12</v>
      </c>
      <c r="T1239" s="4">
        <f t="shared" si="24"/>
        <v>0</v>
      </c>
      <c r="U1239" s="7">
        <v>10494.5723</v>
      </c>
      <c r="V1239" s="3" t="s">
        <v>129</v>
      </c>
      <c r="W1239" s="4"/>
      <c r="X1239" s="4"/>
      <c r="Y1239" s="4"/>
      <c r="Z1239" s="4"/>
    </row>
    <row r="1240" spans="1:26" ht="37.5" customHeight="1" thickBot="1" x14ac:dyDescent="0.4">
      <c r="A1240" s="5" t="s">
        <v>171</v>
      </c>
      <c r="B1240" s="5" t="s">
        <v>102</v>
      </c>
      <c r="C1240" s="5" t="s">
        <v>39</v>
      </c>
      <c r="D1240" s="2">
        <v>42551</v>
      </c>
      <c r="E1240" s="2">
        <v>1.38</v>
      </c>
      <c r="F1240" s="2">
        <v>5.62</v>
      </c>
      <c r="G1240" s="2">
        <v>1.68</v>
      </c>
      <c r="H1240" s="2">
        <v>8.7100000000000009</v>
      </c>
      <c r="I1240" s="2">
        <v>7.77</v>
      </c>
      <c r="J1240" s="2">
        <v>7.25</v>
      </c>
      <c r="K1240" s="2">
        <v>52</v>
      </c>
      <c r="L1240" s="2">
        <v>28.36</v>
      </c>
      <c r="M1240" s="2">
        <v>64.16</v>
      </c>
      <c r="N1240" s="2">
        <v>35.840000000000003</v>
      </c>
      <c r="O1240" s="2">
        <v>18.72</v>
      </c>
      <c r="P1240" s="2">
        <v>79.02</v>
      </c>
      <c r="Q1240" s="2">
        <v>44.14</v>
      </c>
      <c r="R1240" s="2">
        <v>23.05</v>
      </c>
      <c r="S1240" s="4">
        <f>VLOOKUP([1]Initial_Data8!C1240,[1]Ratings_Numbers!$A$1:$B$21,2,FALSE)</f>
        <v>12</v>
      </c>
      <c r="T1240" s="4">
        <f t="shared" si="24"/>
        <v>0</v>
      </c>
      <c r="U1240" s="7">
        <v>12179.538699999999</v>
      </c>
      <c r="V1240" s="3" t="s">
        <v>129</v>
      </c>
      <c r="W1240" s="4"/>
      <c r="X1240" s="4"/>
      <c r="Y1240" s="4"/>
      <c r="Z1240" s="4"/>
    </row>
    <row r="1241" spans="1:26" ht="37.5" customHeight="1" thickBot="1" x14ac:dyDescent="0.4">
      <c r="A1241" s="5" t="s">
        <v>171</v>
      </c>
      <c r="B1241" s="5" t="s">
        <v>130</v>
      </c>
      <c r="C1241" s="5" t="s">
        <v>39</v>
      </c>
      <c r="D1241" s="2">
        <v>42643</v>
      </c>
      <c r="E1241" s="2">
        <v>1.02</v>
      </c>
      <c r="F1241" s="2">
        <v>4.79</v>
      </c>
      <c r="G1241" s="2">
        <v>1.25</v>
      </c>
      <c r="H1241" s="2">
        <v>7.37</v>
      </c>
      <c r="I1241" s="2">
        <v>5.32</v>
      </c>
      <c r="J1241" s="2">
        <v>6</v>
      </c>
      <c r="K1241" s="2">
        <v>57</v>
      </c>
      <c r="L1241" s="2">
        <v>29.08</v>
      </c>
      <c r="M1241" s="2">
        <v>63.76</v>
      </c>
      <c r="N1241" s="2">
        <v>35.79</v>
      </c>
      <c r="O1241" s="2">
        <v>19.07</v>
      </c>
      <c r="P1241" s="2">
        <v>78.150000000000006</v>
      </c>
      <c r="Q1241" s="2">
        <v>43.87</v>
      </c>
      <c r="R1241" s="2">
        <v>23.37</v>
      </c>
      <c r="S1241" s="4">
        <f>VLOOKUP([1]Initial_Data8!C1241,[1]Ratings_Numbers!$A$1:$B$21,2,FALSE)</f>
        <v>12</v>
      </c>
      <c r="T1241" s="4">
        <f t="shared" si="24"/>
        <v>0</v>
      </c>
      <c r="U1241" s="7">
        <v>11440.835999999999</v>
      </c>
      <c r="V1241" s="3" t="s">
        <v>129</v>
      </c>
      <c r="W1241" s="4"/>
      <c r="X1241" s="4"/>
      <c r="Y1241" s="4"/>
      <c r="Z1241" s="4"/>
    </row>
    <row r="1242" spans="1:26" ht="14.25" customHeight="1" thickBot="1" x14ac:dyDescent="0.4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37.5" customHeight="1" thickBot="1" x14ac:dyDescent="0.4">
      <c r="A1243" s="5" t="s">
        <v>172</v>
      </c>
      <c r="B1243" s="5" t="s">
        <v>95</v>
      </c>
      <c r="C1243" s="5" t="s">
        <v>47</v>
      </c>
      <c r="D1243" s="2">
        <v>41912</v>
      </c>
      <c r="E1243" s="2">
        <v>4.1100000000000003</v>
      </c>
      <c r="F1243" s="2">
        <v>6.55</v>
      </c>
      <c r="G1243" s="2">
        <v>5.67</v>
      </c>
      <c r="H1243" s="2">
        <v>8.27</v>
      </c>
      <c r="I1243" s="2">
        <v>7.51</v>
      </c>
      <c r="J1243" s="2">
        <v>7.22</v>
      </c>
      <c r="K1243" s="2">
        <v>156</v>
      </c>
      <c r="L1243" s="2">
        <v>20.43</v>
      </c>
      <c r="M1243" s="2">
        <v>316.29000000000002</v>
      </c>
      <c r="N1243" s="2">
        <v>75</v>
      </c>
      <c r="O1243" s="2">
        <v>65.569999999999993</v>
      </c>
      <c r="P1243" s="2">
        <v>321.74</v>
      </c>
      <c r="Q1243" s="2">
        <v>76.290000000000006</v>
      </c>
      <c r="R1243" s="2">
        <v>66.7</v>
      </c>
      <c r="S1243" s="4">
        <f>VLOOKUP([1]Initial_Data8!C1243,[1]Ratings_Numbers!$A$1:$B$21,2,FALSE)</f>
        <v>16</v>
      </c>
      <c r="T1243" s="6">
        <v>0</v>
      </c>
      <c r="U1243" s="7">
        <v>8620.9845000000005</v>
      </c>
      <c r="V1243" s="3" t="s">
        <v>142</v>
      </c>
      <c r="W1243" s="4"/>
      <c r="X1243" s="4"/>
      <c r="Y1243" s="4"/>
      <c r="Z1243" s="4"/>
    </row>
    <row r="1244" spans="1:26" ht="37.5" customHeight="1" thickBot="1" x14ac:dyDescent="0.4">
      <c r="A1244" s="5" t="s">
        <v>172</v>
      </c>
      <c r="B1244" s="5" t="s">
        <v>96</v>
      </c>
      <c r="C1244" s="5" t="s">
        <v>47</v>
      </c>
      <c r="D1244" s="2">
        <v>42004</v>
      </c>
      <c r="E1244" s="2">
        <v>4</v>
      </c>
      <c r="F1244" s="2">
        <v>5.67</v>
      </c>
      <c r="G1244" s="2">
        <v>5.31</v>
      </c>
      <c r="H1244" s="2">
        <v>3.59</v>
      </c>
      <c r="I1244" s="2">
        <v>2.69</v>
      </c>
      <c r="J1244" s="2">
        <v>2.5299999999999998</v>
      </c>
      <c r="K1244" s="2">
        <v>154</v>
      </c>
      <c r="L1244" s="2">
        <v>18.38</v>
      </c>
      <c r="M1244" s="2">
        <v>323.02999999999997</v>
      </c>
      <c r="N1244" s="2">
        <v>75.33</v>
      </c>
      <c r="O1244" s="2">
        <v>60.31</v>
      </c>
      <c r="P1244" s="2">
        <v>328.83</v>
      </c>
      <c r="Q1244" s="2">
        <v>76.680000000000007</v>
      </c>
      <c r="R1244" s="2">
        <v>61.39</v>
      </c>
      <c r="S1244" s="4">
        <f>VLOOKUP([1]Initial_Data8!C1244,[1]Ratings_Numbers!$A$1:$B$21,2,FALSE)</f>
        <v>16</v>
      </c>
      <c r="T1244" s="4">
        <f t="shared" ref="T1244:T1251" si="25">S1244-S1243</f>
        <v>0</v>
      </c>
      <c r="U1244" s="7">
        <v>8451.9176000000007</v>
      </c>
      <c r="V1244" s="3" t="s">
        <v>142</v>
      </c>
      <c r="W1244" s="4"/>
      <c r="X1244" s="4"/>
      <c r="Y1244" s="4"/>
      <c r="Z1244" s="4"/>
    </row>
    <row r="1245" spans="1:26" ht="37.5" customHeight="1" thickBot="1" x14ac:dyDescent="0.4">
      <c r="A1245" s="5" t="s">
        <v>172</v>
      </c>
      <c r="B1245" s="5" t="s">
        <v>97</v>
      </c>
      <c r="C1245" s="5" t="s">
        <v>47</v>
      </c>
      <c r="D1245" s="2">
        <v>42094</v>
      </c>
      <c r="E1245" s="2">
        <v>4.09</v>
      </c>
      <c r="F1245" s="2">
        <v>5.83</v>
      </c>
      <c r="G1245" s="2">
        <v>5.43</v>
      </c>
      <c r="H1245" s="2">
        <v>2.19</v>
      </c>
      <c r="I1245" s="2">
        <v>1.1399999999999999</v>
      </c>
      <c r="J1245" s="2">
        <v>1.08</v>
      </c>
      <c r="K1245" s="2">
        <v>154</v>
      </c>
      <c r="L1245" s="2">
        <v>17.149999999999999</v>
      </c>
      <c r="M1245" s="2">
        <v>359.44</v>
      </c>
      <c r="N1245" s="2">
        <v>77.2</v>
      </c>
      <c r="O1245" s="2">
        <v>62.67</v>
      </c>
      <c r="P1245" s="2">
        <v>365.59</v>
      </c>
      <c r="Q1245" s="2">
        <v>78.52</v>
      </c>
      <c r="R1245" s="2">
        <v>63.74</v>
      </c>
      <c r="S1245" s="4">
        <f>VLOOKUP([1]Initial_Data8!C1245,[1]Ratings_Numbers!$A$1:$B$21,2,FALSE)</f>
        <v>16</v>
      </c>
      <c r="T1245" s="4">
        <f t="shared" si="25"/>
        <v>0</v>
      </c>
      <c r="U1245" s="7">
        <v>8549.6604000000007</v>
      </c>
      <c r="V1245" s="3" t="s">
        <v>142</v>
      </c>
      <c r="W1245" s="4"/>
      <c r="X1245" s="4"/>
      <c r="Y1245" s="4"/>
      <c r="Z1245" s="4"/>
    </row>
    <row r="1246" spans="1:26" ht="37.5" customHeight="1" thickBot="1" x14ac:dyDescent="0.4">
      <c r="A1246" s="5" t="s">
        <v>172</v>
      </c>
      <c r="B1246" s="5" t="s">
        <v>98</v>
      </c>
      <c r="C1246" s="5" t="s">
        <v>47</v>
      </c>
      <c r="D1246" s="2">
        <v>42185</v>
      </c>
      <c r="E1246" s="2">
        <v>4.42</v>
      </c>
      <c r="F1246" s="2">
        <v>6.21</v>
      </c>
      <c r="G1246" s="2">
        <v>5.98</v>
      </c>
      <c r="H1246" s="2">
        <v>2.35</v>
      </c>
      <c r="I1246" s="2">
        <v>1.57</v>
      </c>
      <c r="J1246" s="2">
        <v>1.27</v>
      </c>
      <c r="K1246" s="2">
        <v>158</v>
      </c>
      <c r="L1246" s="2">
        <v>16.579999999999998</v>
      </c>
      <c r="M1246" s="2">
        <v>382.97</v>
      </c>
      <c r="N1246" s="2">
        <v>78.23</v>
      </c>
      <c r="O1246" s="2">
        <v>64.72</v>
      </c>
      <c r="P1246" s="2">
        <v>389.57</v>
      </c>
      <c r="Q1246" s="2">
        <v>79.569999999999993</v>
      </c>
      <c r="R1246" s="2">
        <v>65.84</v>
      </c>
      <c r="S1246" s="4">
        <f>VLOOKUP([1]Initial_Data8!C1246,[1]Ratings_Numbers!$A$1:$B$21,2,FALSE)</f>
        <v>16</v>
      </c>
      <c r="T1246" s="4">
        <f t="shared" si="25"/>
        <v>0</v>
      </c>
      <c r="U1246" s="7">
        <v>6497.0955999999996</v>
      </c>
      <c r="V1246" s="3" t="s">
        <v>142</v>
      </c>
      <c r="W1246" s="4"/>
      <c r="X1246" s="4"/>
      <c r="Y1246" s="4"/>
      <c r="Z1246" s="4"/>
    </row>
    <row r="1247" spans="1:26" ht="37.5" customHeight="1" thickBot="1" x14ac:dyDescent="0.4">
      <c r="A1247" s="5" t="s">
        <v>172</v>
      </c>
      <c r="B1247" s="5" t="s">
        <v>99</v>
      </c>
      <c r="C1247" s="5" t="s">
        <v>47</v>
      </c>
      <c r="D1247" s="2">
        <v>42277</v>
      </c>
      <c r="E1247" s="2">
        <v>5.78</v>
      </c>
      <c r="F1247" s="2">
        <v>9.5399999999999991</v>
      </c>
      <c r="G1247" s="2">
        <v>9</v>
      </c>
      <c r="H1247" s="2">
        <v>4.04</v>
      </c>
      <c r="I1247" s="2">
        <v>3.15</v>
      </c>
      <c r="J1247" s="2">
        <v>2.93</v>
      </c>
      <c r="K1247" s="2">
        <v>159</v>
      </c>
      <c r="L1247" s="2">
        <v>17.62</v>
      </c>
      <c r="M1247" s="2">
        <v>357.05</v>
      </c>
      <c r="N1247" s="2">
        <v>77.08</v>
      </c>
      <c r="O1247" s="2">
        <v>64.06</v>
      </c>
      <c r="P1247" s="2">
        <v>363.25</v>
      </c>
      <c r="Q1247" s="2">
        <v>78.41</v>
      </c>
      <c r="R1247" s="2">
        <v>65.17</v>
      </c>
      <c r="S1247" s="4">
        <f>VLOOKUP([1]Initial_Data8!C1247,[1]Ratings_Numbers!$A$1:$B$21,2,FALSE)</f>
        <v>16</v>
      </c>
      <c r="T1247" s="4">
        <f t="shared" si="25"/>
        <v>0</v>
      </c>
      <c r="U1247" s="7">
        <v>5224.3464999999997</v>
      </c>
      <c r="V1247" s="3" t="s">
        <v>142</v>
      </c>
      <c r="W1247" s="4"/>
      <c r="X1247" s="4"/>
      <c r="Y1247" s="4"/>
      <c r="Z1247" s="4"/>
    </row>
    <row r="1248" spans="1:26" ht="37.5" customHeight="1" thickBot="1" x14ac:dyDescent="0.4">
      <c r="A1248" s="5" t="s">
        <v>172</v>
      </c>
      <c r="B1248" s="5" t="s">
        <v>100</v>
      </c>
      <c r="C1248" s="5" t="s">
        <v>47</v>
      </c>
      <c r="D1248" s="2">
        <v>42369</v>
      </c>
      <c r="E1248" s="2">
        <v>6.94</v>
      </c>
      <c r="F1248" s="2">
        <v>14.14</v>
      </c>
      <c r="G1248" s="2">
        <v>13.08</v>
      </c>
      <c r="H1248" s="2">
        <v>1.66</v>
      </c>
      <c r="I1248" s="2">
        <v>-1.22</v>
      </c>
      <c r="J1248" s="2">
        <v>0.14000000000000001</v>
      </c>
      <c r="K1248" s="2">
        <v>157</v>
      </c>
      <c r="L1248" s="2">
        <v>16.510000000000002</v>
      </c>
      <c r="M1248" s="2">
        <v>374.74</v>
      </c>
      <c r="N1248" s="2">
        <v>77.790000000000006</v>
      </c>
      <c r="O1248" s="2">
        <v>63.02</v>
      </c>
      <c r="P1248" s="2">
        <v>381.72</v>
      </c>
      <c r="Q1248" s="2">
        <v>79.239999999999995</v>
      </c>
      <c r="R1248" s="2">
        <v>64.19</v>
      </c>
      <c r="S1248" s="4">
        <f>VLOOKUP([1]Initial_Data8!C1248,[1]Ratings_Numbers!$A$1:$B$21,2,FALSE)</f>
        <v>16</v>
      </c>
      <c r="T1248" s="4">
        <f t="shared" si="25"/>
        <v>0</v>
      </c>
      <c r="U1248" s="7">
        <v>5160.8991999999998</v>
      </c>
      <c r="V1248" s="3" t="s">
        <v>142</v>
      </c>
      <c r="W1248" s="4"/>
      <c r="X1248" s="4"/>
      <c r="Y1248" s="4"/>
      <c r="Z1248" s="4"/>
    </row>
    <row r="1249" spans="1:26" ht="37.5" customHeight="1" thickBot="1" x14ac:dyDescent="0.4">
      <c r="A1249" s="5" t="s">
        <v>172</v>
      </c>
      <c r="B1249" s="5" t="s">
        <v>101</v>
      </c>
      <c r="C1249" s="5" t="s">
        <v>45</v>
      </c>
      <c r="D1249" s="2">
        <v>42460</v>
      </c>
      <c r="E1249" s="2">
        <v>7.73</v>
      </c>
      <c r="F1249" s="2">
        <v>17.16</v>
      </c>
      <c r="G1249" s="2">
        <v>16.809999999999999</v>
      </c>
      <c r="H1249" s="2">
        <v>1.46</v>
      </c>
      <c r="I1249" s="2">
        <v>0.6</v>
      </c>
      <c r="J1249" s="2">
        <v>0.02</v>
      </c>
      <c r="K1249" s="2">
        <v>157</v>
      </c>
      <c r="L1249" s="2">
        <v>15.62</v>
      </c>
      <c r="M1249" s="2">
        <v>392.6</v>
      </c>
      <c r="N1249" s="2">
        <v>78.599999999999994</v>
      </c>
      <c r="O1249" s="2">
        <v>62.55</v>
      </c>
      <c r="P1249" s="2">
        <v>399.5</v>
      </c>
      <c r="Q1249" s="2">
        <v>79.98</v>
      </c>
      <c r="R1249" s="2">
        <v>63.65</v>
      </c>
      <c r="S1249" s="4">
        <f>VLOOKUP([1]Initial_Data8!C1249,[1]Ratings_Numbers!$A$1:$B$21,2,FALSE)</f>
        <v>15</v>
      </c>
      <c r="T1249" s="4">
        <f t="shared" si="25"/>
        <v>-1</v>
      </c>
      <c r="U1249" s="7">
        <v>5446.4456</v>
      </c>
      <c r="V1249" s="3" t="s">
        <v>142</v>
      </c>
      <c r="W1249" s="4"/>
      <c r="X1249" s="4"/>
      <c r="Y1249" s="4"/>
      <c r="Z1249" s="4"/>
    </row>
    <row r="1250" spans="1:26" ht="37.5" customHeight="1" thickBot="1" x14ac:dyDescent="0.4">
      <c r="A1250" s="5" t="s">
        <v>172</v>
      </c>
      <c r="B1250" s="5" t="s">
        <v>102</v>
      </c>
      <c r="C1250" s="5" t="s">
        <v>45</v>
      </c>
      <c r="D1250" s="2">
        <v>42551</v>
      </c>
      <c r="E1250" s="2">
        <v>7.72</v>
      </c>
      <c r="F1250" s="2">
        <v>18.77</v>
      </c>
      <c r="G1250" s="2">
        <v>18.420000000000002</v>
      </c>
      <c r="H1250" s="2">
        <v>2.38</v>
      </c>
      <c r="I1250" s="2">
        <v>-1.5</v>
      </c>
      <c r="J1250" s="2">
        <v>0.89</v>
      </c>
      <c r="K1250" s="2">
        <v>157</v>
      </c>
      <c r="L1250" s="2">
        <v>16.07</v>
      </c>
      <c r="M1250" s="2">
        <v>394.44</v>
      </c>
      <c r="N1250" s="2">
        <v>78.709999999999994</v>
      </c>
      <c r="O1250" s="2">
        <v>64.760000000000005</v>
      </c>
      <c r="P1250" s="2">
        <v>401.12</v>
      </c>
      <c r="Q1250" s="2">
        <v>80.040000000000006</v>
      </c>
      <c r="R1250" s="2">
        <v>65.86</v>
      </c>
      <c r="S1250" s="4">
        <f>VLOOKUP([1]Initial_Data8!C1250,[1]Ratings_Numbers!$A$1:$B$21,2,FALSE)</f>
        <v>15</v>
      </c>
      <c r="T1250" s="4">
        <f t="shared" si="25"/>
        <v>0</v>
      </c>
      <c r="U1250" s="7">
        <v>5297.3141999999998</v>
      </c>
      <c r="V1250" s="3" t="s">
        <v>142</v>
      </c>
      <c r="W1250" s="4"/>
      <c r="X1250" s="4"/>
      <c r="Y1250" s="4"/>
      <c r="Z1250" s="4"/>
    </row>
    <row r="1251" spans="1:26" ht="37.5" customHeight="1" thickBot="1" x14ac:dyDescent="0.4">
      <c r="A1251" s="5" t="s">
        <v>172</v>
      </c>
      <c r="B1251" s="5" t="s">
        <v>130</v>
      </c>
      <c r="C1251" s="5" t="s">
        <v>45</v>
      </c>
      <c r="D1251" s="2">
        <v>42643</v>
      </c>
      <c r="E1251" s="2">
        <v>7.33</v>
      </c>
      <c r="F1251" s="2">
        <v>18.850000000000001</v>
      </c>
      <c r="G1251" s="2">
        <v>17.96</v>
      </c>
      <c r="H1251" s="2">
        <v>4.2699999999999996</v>
      </c>
      <c r="I1251" s="2">
        <v>3.44</v>
      </c>
      <c r="J1251" s="2">
        <v>2.92</v>
      </c>
      <c r="K1251" s="2">
        <v>158</v>
      </c>
      <c r="L1251" s="2">
        <v>17.809999999999999</v>
      </c>
      <c r="M1251" s="2">
        <v>355.33</v>
      </c>
      <c r="N1251" s="2">
        <v>77.02</v>
      </c>
      <c r="O1251" s="2">
        <v>64.62</v>
      </c>
      <c r="P1251" s="2">
        <v>361.36</v>
      </c>
      <c r="Q1251" s="2">
        <v>78.319999999999993</v>
      </c>
      <c r="R1251" s="2">
        <v>65.709999999999994</v>
      </c>
      <c r="S1251" s="4">
        <f>VLOOKUP([1]Initial_Data8!C1251,[1]Ratings_Numbers!$A$1:$B$21,2,FALSE)</f>
        <v>15</v>
      </c>
      <c r="T1251" s="4">
        <f t="shared" si="25"/>
        <v>0</v>
      </c>
      <c r="U1251" s="7">
        <v>4538.7718999999997</v>
      </c>
      <c r="V1251" s="3" t="s">
        <v>142</v>
      </c>
      <c r="W1251" s="4"/>
      <c r="X1251" s="4"/>
      <c r="Y1251" s="4"/>
      <c r="Z1251" s="4"/>
    </row>
    <row r="1252" spans="1:26" ht="14.25" customHeight="1" thickBot="1" x14ac:dyDescent="0.4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4"/>
      <c r="T1252" s="4"/>
      <c r="U1252" s="4"/>
      <c r="V1252" s="4"/>
      <c r="W1252" s="4"/>
      <c r="X1252" s="4"/>
      <c r="Y1252" s="4"/>
      <c r="Z1252" s="4"/>
    </row>
    <row r="1253" spans="1:26" ht="46.5" customHeight="1" thickBot="1" x14ac:dyDescent="0.4">
      <c r="A1253" s="5" t="s">
        <v>173</v>
      </c>
      <c r="B1253" s="5" t="s">
        <v>86</v>
      </c>
      <c r="C1253" s="5" t="s">
        <v>47</v>
      </c>
      <c r="D1253" s="2">
        <v>40724</v>
      </c>
      <c r="E1253" s="2">
        <v>5.84</v>
      </c>
      <c r="F1253" s="2">
        <v>16.91</v>
      </c>
      <c r="G1253" s="2">
        <v>15.58</v>
      </c>
      <c r="H1253" s="2">
        <v>2.2200000000000002</v>
      </c>
      <c r="I1253" s="2">
        <v>0.14000000000000001</v>
      </c>
      <c r="J1253" s="2">
        <v>0.43</v>
      </c>
      <c r="K1253" s="2">
        <v>23.2</v>
      </c>
      <c r="L1253" s="2">
        <v>33.409999999999997</v>
      </c>
      <c r="M1253" s="2">
        <v>102.17</v>
      </c>
      <c r="N1253" s="2">
        <v>50.35</v>
      </c>
      <c r="O1253" s="2">
        <v>35.33</v>
      </c>
      <c r="P1253" s="2">
        <v>102.92</v>
      </c>
      <c r="Q1253" s="2">
        <v>50.72</v>
      </c>
      <c r="R1253" s="2">
        <v>35.590000000000003</v>
      </c>
      <c r="S1253" s="4">
        <f>VLOOKUP([1]Initial_Data8!C1253,[1]Ratings_Numbers!$A$1:$B$21,2,FALSE)</f>
        <v>16</v>
      </c>
      <c r="T1253" s="6">
        <v>0</v>
      </c>
      <c r="U1253" s="7">
        <v>1118.9304999999999</v>
      </c>
      <c r="V1253" s="3" t="s">
        <v>129</v>
      </c>
      <c r="W1253" s="4"/>
      <c r="X1253" s="4"/>
      <c r="Y1253" s="4"/>
      <c r="Z1253" s="4"/>
    </row>
    <row r="1254" spans="1:26" ht="46.5" customHeight="1" thickBot="1" x14ac:dyDescent="0.4">
      <c r="A1254" s="5" t="s">
        <v>173</v>
      </c>
      <c r="B1254" s="5" t="s">
        <v>87</v>
      </c>
      <c r="C1254" s="5" t="s">
        <v>47</v>
      </c>
      <c r="D1254" s="2">
        <v>40816</v>
      </c>
      <c r="E1254" s="2">
        <v>5.27</v>
      </c>
      <c r="F1254" s="2">
        <v>14.33</v>
      </c>
      <c r="G1254" s="2">
        <v>13.39</v>
      </c>
      <c r="H1254" s="2">
        <v>2.79</v>
      </c>
      <c r="I1254" s="2">
        <v>-0.34</v>
      </c>
      <c r="J1254" s="2">
        <v>0.83</v>
      </c>
      <c r="K1254" s="2">
        <v>25.8</v>
      </c>
      <c r="L1254" s="2">
        <v>32.520000000000003</v>
      </c>
      <c r="M1254" s="2">
        <v>106.42</v>
      </c>
      <c r="N1254" s="2">
        <v>51.37</v>
      </c>
      <c r="O1254" s="2">
        <v>35.67</v>
      </c>
      <c r="P1254" s="2">
        <v>107.18</v>
      </c>
      <c r="Q1254" s="2">
        <v>51.73</v>
      </c>
      <c r="R1254" s="2">
        <v>35.92</v>
      </c>
      <c r="S1254" s="4">
        <f>VLOOKUP([1]Initial_Data8!C1254,[1]Ratings_Numbers!$A$1:$B$21,2,FALSE)</f>
        <v>16</v>
      </c>
      <c r="T1254" s="4">
        <f t="shared" ref="T1254:T1273" si="26">S1254-S1253</f>
        <v>0</v>
      </c>
      <c r="U1254" s="7">
        <v>449.2054</v>
      </c>
      <c r="V1254" s="3" t="s">
        <v>129</v>
      </c>
      <c r="W1254" s="4"/>
      <c r="X1254" s="4"/>
      <c r="Y1254" s="4"/>
      <c r="Z1254" s="4"/>
    </row>
    <row r="1255" spans="1:26" ht="46.5" customHeight="1" thickBot="1" x14ac:dyDescent="0.4">
      <c r="A1255" s="5" t="s">
        <v>173</v>
      </c>
      <c r="B1255" s="5" t="s">
        <v>88</v>
      </c>
      <c r="C1255" s="5" t="s">
        <v>47</v>
      </c>
      <c r="D1255" s="2">
        <v>40908</v>
      </c>
      <c r="E1255" s="2">
        <v>7.31</v>
      </c>
      <c r="F1255" s="2">
        <v>88.77</v>
      </c>
      <c r="G1255" s="2">
        <v>82.32</v>
      </c>
      <c r="H1255" s="2">
        <v>-0.12</v>
      </c>
      <c r="I1255" s="2">
        <v>-2.2400000000000002</v>
      </c>
      <c r="J1255" s="2">
        <v>-2.08</v>
      </c>
      <c r="K1255" s="2">
        <v>26.2</v>
      </c>
      <c r="L1255" s="2">
        <v>31.14</v>
      </c>
      <c r="M1255" s="2">
        <v>116</v>
      </c>
      <c r="N1255" s="2">
        <v>53.51</v>
      </c>
      <c r="O1255" s="2">
        <v>37.020000000000003</v>
      </c>
      <c r="P1255" s="2">
        <v>116.81</v>
      </c>
      <c r="Q1255" s="2">
        <v>53.88</v>
      </c>
      <c r="R1255" s="2">
        <v>37.270000000000003</v>
      </c>
      <c r="S1255" s="4">
        <f>VLOOKUP([1]Initial_Data8!C1255,[1]Ratings_Numbers!$A$1:$B$21,2,FALSE)</f>
        <v>16</v>
      </c>
      <c r="T1255" s="4">
        <f t="shared" si="26"/>
        <v>0</v>
      </c>
      <c r="U1255" s="7">
        <v>613.40530000000001</v>
      </c>
      <c r="V1255" s="3" t="s">
        <v>129</v>
      </c>
      <c r="W1255" s="4"/>
      <c r="X1255" s="4"/>
      <c r="Y1255" s="4"/>
      <c r="Z1255" s="4"/>
    </row>
    <row r="1256" spans="1:26" ht="46.5" customHeight="1" thickBot="1" x14ac:dyDescent="0.4">
      <c r="A1256" s="5" t="s">
        <v>173</v>
      </c>
      <c r="B1256" s="5" t="s">
        <v>89</v>
      </c>
      <c r="C1256" s="5" t="s">
        <v>47</v>
      </c>
      <c r="D1256" s="2">
        <v>40999</v>
      </c>
      <c r="E1256" s="2">
        <v>6.7</v>
      </c>
      <c r="F1256" s="2">
        <v>45.35</v>
      </c>
      <c r="G1256" s="2">
        <v>42.22</v>
      </c>
      <c r="H1256" s="2">
        <v>4.1399999999999997</v>
      </c>
      <c r="I1256" s="2">
        <v>2.91</v>
      </c>
      <c r="J1256" s="2">
        <v>2.2400000000000002</v>
      </c>
      <c r="K1256" s="2">
        <v>26.6</v>
      </c>
      <c r="L1256" s="2">
        <v>30.85</v>
      </c>
      <c r="M1256" s="2">
        <v>123.3</v>
      </c>
      <c r="N1256" s="2">
        <v>55.02</v>
      </c>
      <c r="O1256" s="2">
        <v>38.93</v>
      </c>
      <c r="P1256" s="2">
        <v>124.08</v>
      </c>
      <c r="Q1256" s="2">
        <v>55.37</v>
      </c>
      <c r="R1256" s="2">
        <v>39.18</v>
      </c>
      <c r="S1256" s="4">
        <f>VLOOKUP([1]Initial_Data8!C1256,[1]Ratings_Numbers!$A$1:$B$21,2,FALSE)</f>
        <v>16</v>
      </c>
      <c r="T1256" s="4">
        <f t="shared" si="26"/>
        <v>0</v>
      </c>
      <c r="U1256" s="7">
        <v>457.05599999999998</v>
      </c>
      <c r="V1256" s="3" t="s">
        <v>129</v>
      </c>
      <c r="W1256" s="4"/>
      <c r="X1256" s="4"/>
      <c r="Y1256" s="4"/>
      <c r="Z1256" s="4"/>
    </row>
    <row r="1257" spans="1:26" ht="46.5" customHeight="1" thickBot="1" x14ac:dyDescent="0.4">
      <c r="A1257" s="5" t="s">
        <v>173</v>
      </c>
      <c r="B1257" s="5" t="s">
        <v>90</v>
      </c>
      <c r="C1257" s="5" t="s">
        <v>47</v>
      </c>
      <c r="D1257" s="2">
        <v>41090</v>
      </c>
      <c r="E1257" s="2">
        <v>5.46</v>
      </c>
      <c r="F1257" s="2">
        <v>21.69</v>
      </c>
      <c r="G1257" s="2">
        <v>20.190000000000001</v>
      </c>
      <c r="H1257" s="2">
        <v>3.83</v>
      </c>
      <c r="I1257" s="2">
        <v>2.29</v>
      </c>
      <c r="J1257" s="2">
        <v>1.85</v>
      </c>
      <c r="K1257" s="2">
        <v>26.7</v>
      </c>
      <c r="L1257" s="2">
        <v>31.2</v>
      </c>
      <c r="M1257" s="2">
        <v>121.15</v>
      </c>
      <c r="N1257" s="2">
        <v>54.61</v>
      </c>
      <c r="O1257" s="2">
        <v>38.619999999999997</v>
      </c>
      <c r="P1257" s="2">
        <v>121.86</v>
      </c>
      <c r="Q1257" s="2">
        <v>54.93</v>
      </c>
      <c r="R1257" s="2">
        <v>38.840000000000003</v>
      </c>
      <c r="S1257" s="4">
        <f>VLOOKUP([1]Initial_Data8!C1257,[1]Ratings_Numbers!$A$1:$B$21,2,FALSE)</f>
        <v>16</v>
      </c>
      <c r="T1257" s="4">
        <f t="shared" si="26"/>
        <v>0</v>
      </c>
      <c r="U1257" s="7">
        <v>520.64599999999996</v>
      </c>
      <c r="V1257" s="3" t="s">
        <v>129</v>
      </c>
      <c r="W1257" s="4"/>
      <c r="X1257" s="4"/>
      <c r="Y1257" s="4"/>
      <c r="Z1257" s="4"/>
    </row>
    <row r="1258" spans="1:26" ht="46.5" customHeight="1" thickBot="1" x14ac:dyDescent="0.4">
      <c r="A1258" s="5" t="s">
        <v>173</v>
      </c>
      <c r="B1258" s="5" t="s">
        <v>91</v>
      </c>
      <c r="C1258" s="5" t="s">
        <v>47</v>
      </c>
      <c r="D1258" s="2">
        <v>41182</v>
      </c>
      <c r="E1258" s="2">
        <v>5</v>
      </c>
      <c r="F1258" s="2">
        <v>17.45</v>
      </c>
      <c r="G1258" s="2">
        <v>16.21</v>
      </c>
      <c r="H1258" s="2">
        <v>3.43</v>
      </c>
      <c r="I1258" s="2">
        <v>1.88</v>
      </c>
      <c r="J1258" s="2">
        <v>1.44</v>
      </c>
      <c r="K1258" s="2">
        <v>26.7</v>
      </c>
      <c r="L1258" s="2">
        <v>31.08</v>
      </c>
      <c r="M1258" s="2">
        <v>117.43</v>
      </c>
      <c r="N1258" s="2">
        <v>53.85</v>
      </c>
      <c r="O1258" s="2">
        <v>37.479999999999997</v>
      </c>
      <c r="P1258" s="2">
        <v>118.07</v>
      </c>
      <c r="Q1258" s="2">
        <v>54.14</v>
      </c>
      <c r="R1258" s="2">
        <v>37.69</v>
      </c>
      <c r="S1258" s="4">
        <f>VLOOKUP([1]Initial_Data8!C1258,[1]Ratings_Numbers!$A$1:$B$21,2,FALSE)</f>
        <v>16</v>
      </c>
      <c r="T1258" s="4">
        <f t="shared" si="26"/>
        <v>0</v>
      </c>
      <c r="U1258" s="7">
        <v>606.22400000000005</v>
      </c>
      <c r="V1258" s="3" t="s">
        <v>129</v>
      </c>
      <c r="W1258" s="4"/>
      <c r="X1258" s="4"/>
      <c r="Y1258" s="4"/>
      <c r="Z1258" s="4"/>
    </row>
    <row r="1259" spans="1:26" ht="46.5" customHeight="1" thickBot="1" x14ac:dyDescent="0.4">
      <c r="A1259" s="5" t="s">
        <v>173</v>
      </c>
      <c r="B1259" s="5" t="s">
        <v>113</v>
      </c>
      <c r="C1259" s="5" t="s">
        <v>47</v>
      </c>
      <c r="D1259" s="2">
        <v>41274</v>
      </c>
      <c r="E1259" s="2">
        <v>5.01</v>
      </c>
      <c r="F1259" s="2">
        <v>17.940000000000001</v>
      </c>
      <c r="G1259" s="2">
        <v>16.46</v>
      </c>
      <c r="H1259" s="2">
        <v>0</v>
      </c>
      <c r="I1259" s="2">
        <v>-1.81</v>
      </c>
      <c r="J1259" s="2">
        <v>-1.97</v>
      </c>
      <c r="K1259" s="2">
        <v>27.9</v>
      </c>
      <c r="L1259" s="2">
        <v>29.64</v>
      </c>
      <c r="M1259" s="2">
        <v>127.53</v>
      </c>
      <c r="N1259" s="2">
        <v>55.88</v>
      </c>
      <c r="O1259" s="2">
        <v>38.9</v>
      </c>
      <c r="P1259" s="2">
        <v>128.22</v>
      </c>
      <c r="Q1259" s="2">
        <v>56.18</v>
      </c>
      <c r="R1259" s="2">
        <v>39.11</v>
      </c>
      <c r="S1259" s="4">
        <f>VLOOKUP([1]Initial_Data8!C1259,[1]Ratings_Numbers!$A$1:$B$21,2,FALSE)</f>
        <v>16</v>
      </c>
      <c r="T1259" s="4">
        <f t="shared" si="26"/>
        <v>0</v>
      </c>
      <c r="U1259" s="7">
        <v>576.4896</v>
      </c>
      <c r="V1259" s="3" t="s">
        <v>129</v>
      </c>
      <c r="W1259" s="4"/>
      <c r="X1259" s="4"/>
      <c r="Y1259" s="4"/>
      <c r="Z1259" s="4"/>
    </row>
    <row r="1260" spans="1:26" ht="46.5" customHeight="1" thickBot="1" x14ac:dyDescent="0.4">
      <c r="A1260" s="5" t="s">
        <v>173</v>
      </c>
      <c r="B1260" s="5" t="s">
        <v>114</v>
      </c>
      <c r="C1260" s="5" t="s">
        <v>47</v>
      </c>
      <c r="D1260" s="2">
        <v>41364</v>
      </c>
      <c r="E1260" s="2">
        <v>5.27</v>
      </c>
      <c r="F1260" s="2">
        <v>21.73</v>
      </c>
      <c r="G1260" s="2">
        <v>20</v>
      </c>
      <c r="H1260" s="2">
        <v>3.54</v>
      </c>
      <c r="I1260" s="2">
        <v>2.66</v>
      </c>
      <c r="J1260" s="2">
        <v>1.58</v>
      </c>
      <c r="K1260" s="2">
        <v>28.2</v>
      </c>
      <c r="L1260" s="2">
        <v>29.43</v>
      </c>
      <c r="M1260" s="2">
        <v>129.02000000000001</v>
      </c>
      <c r="N1260" s="2">
        <v>56.18</v>
      </c>
      <c r="O1260" s="2">
        <v>39.07</v>
      </c>
      <c r="P1260" s="2">
        <v>129.66999999999999</v>
      </c>
      <c r="Q1260" s="2">
        <v>56.46</v>
      </c>
      <c r="R1260" s="2">
        <v>39.270000000000003</v>
      </c>
      <c r="S1260" s="4">
        <f>VLOOKUP([1]Initial_Data8!C1260,[1]Ratings_Numbers!$A$1:$B$21,2,FALSE)</f>
        <v>16</v>
      </c>
      <c r="T1260" s="4">
        <f t="shared" si="26"/>
        <v>0</v>
      </c>
      <c r="U1260" s="7">
        <v>569.11490000000003</v>
      </c>
      <c r="V1260" s="3" t="s">
        <v>129</v>
      </c>
      <c r="W1260" s="4"/>
      <c r="X1260" s="4"/>
      <c r="Y1260" s="4"/>
      <c r="Z1260" s="4"/>
    </row>
    <row r="1261" spans="1:26" ht="46.5" customHeight="1" thickBot="1" x14ac:dyDescent="0.4">
      <c r="A1261" s="5" t="s">
        <v>173</v>
      </c>
      <c r="B1261" s="5" t="s">
        <v>115</v>
      </c>
      <c r="C1261" s="5" t="s">
        <v>47</v>
      </c>
      <c r="D1261" s="2">
        <v>41455</v>
      </c>
      <c r="E1261" s="2">
        <v>5.27</v>
      </c>
      <c r="F1261" s="2">
        <v>21.33</v>
      </c>
      <c r="G1261" s="2">
        <v>19.649999999999999</v>
      </c>
      <c r="H1261" s="2">
        <v>3.48</v>
      </c>
      <c r="I1261" s="2">
        <v>2.71</v>
      </c>
      <c r="J1261" s="2">
        <v>1.74</v>
      </c>
      <c r="K1261" s="2">
        <v>29.1</v>
      </c>
      <c r="L1261" s="2">
        <v>29.98</v>
      </c>
      <c r="M1261" s="2">
        <v>127.95</v>
      </c>
      <c r="N1261" s="2">
        <v>55.97</v>
      </c>
      <c r="O1261" s="2">
        <v>39.44</v>
      </c>
      <c r="P1261" s="2">
        <v>128.59</v>
      </c>
      <c r="Q1261" s="2">
        <v>56.25</v>
      </c>
      <c r="R1261" s="2">
        <v>39.64</v>
      </c>
      <c r="S1261" s="4">
        <f>VLOOKUP([1]Initial_Data8!C1261,[1]Ratings_Numbers!$A$1:$B$21,2,FALSE)</f>
        <v>16</v>
      </c>
      <c r="T1261" s="4">
        <f t="shared" si="26"/>
        <v>0</v>
      </c>
      <c r="U1261" s="7">
        <v>709.70280000000002</v>
      </c>
      <c r="V1261" s="3" t="s">
        <v>129</v>
      </c>
      <c r="W1261" s="4"/>
      <c r="X1261" s="4"/>
      <c r="Y1261" s="4"/>
      <c r="Z1261" s="4"/>
    </row>
    <row r="1262" spans="1:26" ht="46.5" customHeight="1" thickBot="1" x14ac:dyDescent="0.4">
      <c r="A1262" s="5" t="s">
        <v>173</v>
      </c>
      <c r="B1262" s="5" t="s">
        <v>116</v>
      </c>
      <c r="C1262" s="5" t="s">
        <v>47</v>
      </c>
      <c r="D1262" s="2">
        <v>41547</v>
      </c>
      <c r="E1262" s="2">
        <v>5.0599999999999996</v>
      </c>
      <c r="F1262" s="2">
        <v>32.99</v>
      </c>
      <c r="G1262" s="2">
        <v>29.71</v>
      </c>
      <c r="H1262" s="2">
        <v>1.82</v>
      </c>
      <c r="I1262" s="2">
        <v>0.79</v>
      </c>
      <c r="J1262" s="2">
        <v>0.08</v>
      </c>
      <c r="K1262" s="2">
        <v>25.6</v>
      </c>
      <c r="L1262" s="2">
        <v>29.79</v>
      </c>
      <c r="M1262" s="2">
        <v>116.39</v>
      </c>
      <c r="N1262" s="2">
        <v>53.62</v>
      </c>
      <c r="O1262" s="2">
        <v>35.770000000000003</v>
      </c>
      <c r="P1262" s="2">
        <v>117.08</v>
      </c>
      <c r="Q1262" s="2">
        <v>53.93</v>
      </c>
      <c r="R1262" s="2">
        <v>35.979999999999997</v>
      </c>
      <c r="S1262" s="4">
        <f>VLOOKUP([1]Initial_Data8!C1262,[1]Ratings_Numbers!$A$1:$B$21,2,FALSE)</f>
        <v>16</v>
      </c>
      <c r="T1262" s="4">
        <f t="shared" si="26"/>
        <v>0</v>
      </c>
      <c r="U1262" s="7">
        <v>727.22109999999998</v>
      </c>
      <c r="V1262" s="3" t="s">
        <v>129</v>
      </c>
      <c r="W1262" s="4"/>
      <c r="X1262" s="4"/>
      <c r="Y1262" s="4"/>
      <c r="Z1262" s="4"/>
    </row>
    <row r="1263" spans="1:26" ht="46.5" customHeight="1" thickBot="1" x14ac:dyDescent="0.4">
      <c r="A1263" s="5" t="s">
        <v>173</v>
      </c>
      <c r="B1263" s="5" t="s">
        <v>92</v>
      </c>
      <c r="C1263" s="5" t="s">
        <v>47</v>
      </c>
      <c r="D1263" s="2">
        <v>41639</v>
      </c>
      <c r="E1263" s="2">
        <v>6.01</v>
      </c>
      <c r="F1263" s="2">
        <v>31.82</v>
      </c>
      <c r="G1263" s="2">
        <v>29.17</v>
      </c>
      <c r="H1263" s="2">
        <v>-0.2</v>
      </c>
      <c r="I1263" s="2">
        <v>-1.76</v>
      </c>
      <c r="J1263" s="2">
        <v>-1.88</v>
      </c>
      <c r="K1263" s="2">
        <v>25.2</v>
      </c>
      <c r="L1263" s="2">
        <v>27.44</v>
      </c>
      <c r="M1263" s="2">
        <v>140.86000000000001</v>
      </c>
      <c r="N1263" s="2">
        <v>58.31</v>
      </c>
      <c r="O1263" s="2">
        <v>40.03</v>
      </c>
      <c r="P1263" s="2">
        <v>141.6</v>
      </c>
      <c r="Q1263" s="2">
        <v>58.61</v>
      </c>
      <c r="R1263" s="2">
        <v>40.229999999999997</v>
      </c>
      <c r="S1263" s="4">
        <f>VLOOKUP([1]Initial_Data8!C1263,[1]Ratings_Numbers!$A$1:$B$21,2,FALSE)</f>
        <v>16</v>
      </c>
      <c r="T1263" s="4">
        <f t="shared" si="26"/>
        <v>0</v>
      </c>
      <c r="U1263" s="7">
        <v>1069.2171000000001</v>
      </c>
      <c r="V1263" s="3" t="s">
        <v>129</v>
      </c>
      <c r="W1263" s="4"/>
      <c r="X1263" s="4"/>
      <c r="Y1263" s="4"/>
      <c r="Z1263" s="4"/>
    </row>
    <row r="1264" spans="1:26" ht="46.5" customHeight="1" thickBot="1" x14ac:dyDescent="0.4">
      <c r="A1264" s="5" t="s">
        <v>173</v>
      </c>
      <c r="B1264" s="5" t="s">
        <v>93</v>
      </c>
      <c r="C1264" s="5" t="s">
        <v>47</v>
      </c>
      <c r="D1264" s="2">
        <v>41729</v>
      </c>
      <c r="E1264" s="2">
        <v>6.18</v>
      </c>
      <c r="F1264" s="2">
        <v>24.53</v>
      </c>
      <c r="G1264" s="2">
        <v>22.4</v>
      </c>
      <c r="H1264" s="2">
        <v>4.0199999999999996</v>
      </c>
      <c r="I1264" s="2">
        <v>3.16</v>
      </c>
      <c r="J1264" s="2">
        <v>2.42</v>
      </c>
      <c r="K1264" s="2">
        <v>25.8</v>
      </c>
      <c r="L1264" s="2">
        <v>27.17</v>
      </c>
      <c r="M1264" s="2">
        <v>147.49</v>
      </c>
      <c r="N1264" s="2">
        <v>59.42</v>
      </c>
      <c r="O1264" s="2">
        <v>41.55</v>
      </c>
      <c r="P1264" s="2">
        <v>148.22</v>
      </c>
      <c r="Q1264" s="2">
        <v>59.71</v>
      </c>
      <c r="R1264" s="2">
        <v>41.76</v>
      </c>
      <c r="S1264" s="4">
        <f>VLOOKUP([1]Initial_Data8!C1264,[1]Ratings_Numbers!$A$1:$B$21,2,FALSE)</f>
        <v>16</v>
      </c>
      <c r="T1264" s="4">
        <f t="shared" si="26"/>
        <v>0</v>
      </c>
      <c r="U1264" s="7">
        <v>1282.8773000000001</v>
      </c>
      <c r="V1264" s="3" t="s">
        <v>129</v>
      </c>
      <c r="W1264" s="4"/>
      <c r="X1264" s="4"/>
      <c r="Y1264" s="4"/>
      <c r="Z1264" s="4"/>
    </row>
    <row r="1265" spans="1:26" ht="46.5" customHeight="1" thickBot="1" x14ac:dyDescent="0.4">
      <c r="A1265" s="5" t="s">
        <v>173</v>
      </c>
      <c r="B1265" s="5" t="s">
        <v>94</v>
      </c>
      <c r="C1265" s="5" t="s">
        <v>47</v>
      </c>
      <c r="D1265" s="2">
        <v>41820</v>
      </c>
      <c r="E1265" s="2">
        <v>5.93</v>
      </c>
      <c r="F1265" s="2">
        <v>25.13</v>
      </c>
      <c r="G1265" s="2">
        <v>22.86</v>
      </c>
      <c r="H1265" s="2">
        <v>1.1299999999999999</v>
      </c>
      <c r="I1265" s="2">
        <v>0.82</v>
      </c>
      <c r="J1265" s="2">
        <v>0.54</v>
      </c>
      <c r="K1265" s="2">
        <v>80.5</v>
      </c>
      <c r="L1265" s="2">
        <v>31.07</v>
      </c>
      <c r="M1265" s="2">
        <v>118.11</v>
      </c>
      <c r="N1265" s="2">
        <v>53.96</v>
      </c>
      <c r="O1265" s="2">
        <v>37.950000000000003</v>
      </c>
      <c r="P1265" s="2">
        <v>118.9</v>
      </c>
      <c r="Q1265" s="2">
        <v>54.32</v>
      </c>
      <c r="R1265" s="2">
        <v>38.200000000000003</v>
      </c>
      <c r="S1265" s="4">
        <f>VLOOKUP([1]Initial_Data8!C1265,[1]Ratings_Numbers!$A$1:$B$21,2,FALSE)</f>
        <v>16</v>
      </c>
      <c r="T1265" s="4">
        <f t="shared" si="26"/>
        <v>0</v>
      </c>
      <c r="U1265" s="7">
        <v>1473.4104</v>
      </c>
      <c r="V1265" s="3" t="s">
        <v>129</v>
      </c>
      <c r="W1265" s="4"/>
      <c r="X1265" s="4"/>
      <c r="Y1265" s="4"/>
      <c r="Z1265" s="4"/>
    </row>
    <row r="1266" spans="1:26" ht="46.5" customHeight="1" thickBot="1" x14ac:dyDescent="0.4">
      <c r="A1266" s="5" t="s">
        <v>173</v>
      </c>
      <c r="B1266" s="5" t="s">
        <v>95</v>
      </c>
      <c r="C1266" s="5" t="s">
        <v>47</v>
      </c>
      <c r="D1266" s="2">
        <v>41912</v>
      </c>
      <c r="E1266" s="2">
        <v>5.05</v>
      </c>
      <c r="F1266" s="2">
        <v>16.57</v>
      </c>
      <c r="G1266" s="2">
        <v>14.61</v>
      </c>
      <c r="H1266" s="2">
        <v>3.17</v>
      </c>
      <c r="I1266" s="2">
        <v>2.15</v>
      </c>
      <c r="J1266" s="2">
        <v>1.38</v>
      </c>
      <c r="K1266" s="2">
        <v>22.5</v>
      </c>
      <c r="L1266" s="2">
        <v>31.31</v>
      </c>
      <c r="M1266" s="2">
        <v>113.88</v>
      </c>
      <c r="N1266" s="2">
        <v>53.05</v>
      </c>
      <c r="O1266" s="2">
        <v>36.880000000000003</v>
      </c>
      <c r="P1266" s="2">
        <v>114.67</v>
      </c>
      <c r="Q1266" s="2">
        <v>53.42</v>
      </c>
      <c r="R1266" s="2">
        <v>37.14</v>
      </c>
      <c r="S1266" s="4">
        <f>VLOOKUP([1]Initial_Data8!C1266,[1]Ratings_Numbers!$A$1:$B$21,2,FALSE)</f>
        <v>16</v>
      </c>
      <c r="T1266" s="4">
        <f t="shared" si="26"/>
        <v>0</v>
      </c>
      <c r="U1266" s="7">
        <v>1253.4728</v>
      </c>
      <c r="V1266" s="3" t="s">
        <v>129</v>
      </c>
      <c r="W1266" s="4"/>
      <c r="X1266" s="4"/>
      <c r="Y1266" s="4"/>
      <c r="Z1266" s="4"/>
    </row>
    <row r="1267" spans="1:26" ht="46.5" customHeight="1" thickBot="1" x14ac:dyDescent="0.4">
      <c r="A1267" s="5" t="s">
        <v>173</v>
      </c>
      <c r="B1267" s="5" t="s">
        <v>96</v>
      </c>
      <c r="C1267" s="5" t="s">
        <v>45</v>
      </c>
      <c r="D1267" s="2">
        <v>42004</v>
      </c>
      <c r="E1267" s="2">
        <v>7.81</v>
      </c>
      <c r="F1267" s="2">
        <v>17.3</v>
      </c>
      <c r="G1267" s="2">
        <v>15.71</v>
      </c>
      <c r="H1267" s="2">
        <v>1.71</v>
      </c>
      <c r="I1267" s="2">
        <v>1.05</v>
      </c>
      <c r="J1267" s="2">
        <v>0.73</v>
      </c>
      <c r="K1267" s="2">
        <v>39.9</v>
      </c>
      <c r="L1267" s="2">
        <v>25.51</v>
      </c>
      <c r="M1267" s="2">
        <v>191.96</v>
      </c>
      <c r="N1267" s="2">
        <v>65.38</v>
      </c>
      <c r="O1267" s="2">
        <v>50.46</v>
      </c>
      <c r="P1267" s="2">
        <v>193.62</v>
      </c>
      <c r="Q1267" s="2">
        <v>65.94</v>
      </c>
      <c r="R1267" s="2">
        <v>50.9</v>
      </c>
      <c r="S1267" s="4">
        <f>VLOOKUP([1]Initial_Data8!C1267,[1]Ratings_Numbers!$A$1:$B$21,2,FALSE)</f>
        <v>15</v>
      </c>
      <c r="T1267" s="4">
        <f t="shared" si="26"/>
        <v>-1</v>
      </c>
      <c r="U1267" s="7">
        <v>1272.1819</v>
      </c>
      <c r="V1267" s="3" t="s">
        <v>129</v>
      </c>
      <c r="W1267" s="4"/>
      <c r="X1267" s="4"/>
      <c r="Y1267" s="4"/>
      <c r="Z1267" s="4"/>
    </row>
    <row r="1268" spans="1:26" ht="46.5" customHeight="1" thickBot="1" x14ac:dyDescent="0.4">
      <c r="A1268" s="5" t="s">
        <v>173</v>
      </c>
      <c r="B1268" s="5" t="s">
        <v>97</v>
      </c>
      <c r="C1268" s="5" t="s">
        <v>45</v>
      </c>
      <c r="D1268" s="2">
        <v>42094</v>
      </c>
      <c r="E1268" s="2">
        <v>17.88</v>
      </c>
      <c r="F1268" s="2">
        <v>1175.04</v>
      </c>
      <c r="G1268" s="2">
        <v>1100.72</v>
      </c>
      <c r="H1268" s="2">
        <v>-0.94</v>
      </c>
      <c r="I1268" s="2">
        <v>-1.37</v>
      </c>
      <c r="J1268" s="2">
        <v>-1.62</v>
      </c>
      <c r="K1268" s="2">
        <v>62.5</v>
      </c>
      <c r="L1268" s="2">
        <v>22.14</v>
      </c>
      <c r="M1268" s="2">
        <v>196.69</v>
      </c>
      <c r="N1268" s="2">
        <v>65.849999999999994</v>
      </c>
      <c r="O1268" s="2">
        <v>49.27</v>
      </c>
      <c r="P1268" s="2">
        <v>198.71</v>
      </c>
      <c r="Q1268" s="2">
        <v>66.52</v>
      </c>
      <c r="R1268" s="2">
        <v>49.78</v>
      </c>
      <c r="S1268" s="4">
        <f>VLOOKUP([1]Initial_Data8!C1268,[1]Ratings_Numbers!$A$1:$B$21,2,FALSE)</f>
        <v>15</v>
      </c>
      <c r="T1268" s="4">
        <f t="shared" si="26"/>
        <v>0</v>
      </c>
      <c r="U1268" s="7">
        <v>1984.6569999999999</v>
      </c>
      <c r="V1268" s="3" t="s">
        <v>129</v>
      </c>
      <c r="W1268" s="4"/>
      <c r="X1268" s="4"/>
      <c r="Y1268" s="4"/>
      <c r="Z1268" s="4"/>
    </row>
    <row r="1269" spans="1:26" ht="46.5" customHeight="1" thickBot="1" x14ac:dyDescent="0.4">
      <c r="A1269" s="5" t="s">
        <v>173</v>
      </c>
      <c r="B1269" s="5" t="s">
        <v>98</v>
      </c>
      <c r="C1269" s="5" t="s">
        <v>45</v>
      </c>
      <c r="D1269" s="2">
        <v>42185</v>
      </c>
      <c r="E1269" s="2">
        <v>13</v>
      </c>
      <c r="F1269" s="2">
        <v>44.78</v>
      </c>
      <c r="G1269" s="2">
        <v>41.7</v>
      </c>
      <c r="H1269" s="2">
        <v>2.67</v>
      </c>
      <c r="I1269" s="2">
        <v>2.23</v>
      </c>
      <c r="J1269" s="2">
        <v>1.99</v>
      </c>
      <c r="K1269" s="2">
        <v>57.2</v>
      </c>
      <c r="L1269" s="2">
        <v>22.39</v>
      </c>
      <c r="M1269" s="2">
        <v>192.7</v>
      </c>
      <c r="N1269" s="2">
        <v>65.400000000000006</v>
      </c>
      <c r="O1269" s="2">
        <v>48.78</v>
      </c>
      <c r="P1269" s="2">
        <v>194.63</v>
      </c>
      <c r="Q1269" s="2">
        <v>66.06</v>
      </c>
      <c r="R1269" s="2">
        <v>49.27</v>
      </c>
      <c r="S1269" s="4">
        <f>VLOOKUP([1]Initial_Data8!C1269,[1]Ratings_Numbers!$A$1:$B$21,2,FALSE)</f>
        <v>15</v>
      </c>
      <c r="T1269" s="4">
        <f t="shared" si="26"/>
        <v>0</v>
      </c>
      <c r="U1269" s="7">
        <v>1698.1310000000001</v>
      </c>
      <c r="V1269" s="3" t="s">
        <v>129</v>
      </c>
      <c r="W1269" s="4"/>
      <c r="X1269" s="4"/>
      <c r="Y1269" s="4"/>
      <c r="Z1269" s="4"/>
    </row>
    <row r="1270" spans="1:26" ht="46.5" customHeight="1" thickBot="1" x14ac:dyDescent="0.4">
      <c r="A1270" s="5" t="s">
        <v>173</v>
      </c>
      <c r="B1270" s="5" t="s">
        <v>99</v>
      </c>
      <c r="C1270" s="5" t="s">
        <v>45</v>
      </c>
      <c r="D1270" s="2">
        <v>42277</v>
      </c>
      <c r="E1270" s="2">
        <v>11.19</v>
      </c>
      <c r="F1270" s="2">
        <v>30.8</v>
      </c>
      <c r="G1270" s="2">
        <v>28.61</v>
      </c>
      <c r="H1270" s="2">
        <v>1.78</v>
      </c>
      <c r="I1270" s="2">
        <v>1.05</v>
      </c>
      <c r="J1270" s="2">
        <v>1.08</v>
      </c>
      <c r="K1270" s="2">
        <v>56.4</v>
      </c>
      <c r="L1270" s="2">
        <v>22.39</v>
      </c>
      <c r="M1270" s="2">
        <v>189.42</v>
      </c>
      <c r="N1270" s="2">
        <v>65.010000000000005</v>
      </c>
      <c r="O1270" s="2">
        <v>48.07</v>
      </c>
      <c r="P1270" s="2">
        <v>191.39</v>
      </c>
      <c r="Q1270" s="2">
        <v>65.680000000000007</v>
      </c>
      <c r="R1270" s="2">
        <v>48.57</v>
      </c>
      <c r="S1270" s="4">
        <f>VLOOKUP([1]Initial_Data8!C1270,[1]Ratings_Numbers!$A$1:$B$21,2,FALSE)</f>
        <v>15</v>
      </c>
      <c r="T1270" s="4">
        <f t="shared" si="26"/>
        <v>0</v>
      </c>
      <c r="U1270" s="7">
        <v>1319.2043000000001</v>
      </c>
      <c r="V1270" s="3" t="s">
        <v>129</v>
      </c>
      <c r="W1270" s="4"/>
      <c r="X1270" s="4"/>
      <c r="Y1270" s="4"/>
      <c r="Z1270" s="4"/>
    </row>
    <row r="1271" spans="1:26" ht="46.5" customHeight="1" thickBot="1" x14ac:dyDescent="0.4">
      <c r="A1271" s="5" t="s">
        <v>173</v>
      </c>
      <c r="B1271" s="5" t="s">
        <v>100</v>
      </c>
      <c r="C1271" s="5" t="s">
        <v>47</v>
      </c>
      <c r="D1271" s="2">
        <v>42369</v>
      </c>
      <c r="E1271" s="2">
        <v>10.18</v>
      </c>
      <c r="F1271" s="2">
        <v>23.97</v>
      </c>
      <c r="G1271" s="2">
        <v>22.41</v>
      </c>
      <c r="H1271" s="2">
        <v>1.71</v>
      </c>
      <c r="I1271" s="2">
        <v>0.84</v>
      </c>
      <c r="J1271" s="2">
        <v>1.04</v>
      </c>
      <c r="K1271" s="2">
        <v>56.3</v>
      </c>
      <c r="L1271" s="2">
        <v>23.01</v>
      </c>
      <c r="M1271" s="2">
        <v>183.88</v>
      </c>
      <c r="N1271" s="2">
        <v>64.45</v>
      </c>
      <c r="O1271" s="2">
        <v>48.12</v>
      </c>
      <c r="P1271" s="2">
        <v>185.32</v>
      </c>
      <c r="Q1271" s="2">
        <v>64.95</v>
      </c>
      <c r="R1271" s="2">
        <v>48.5</v>
      </c>
      <c r="S1271" s="4">
        <f>VLOOKUP([1]Initial_Data8!C1271,[1]Ratings_Numbers!$A$1:$B$21,2,FALSE)</f>
        <v>16</v>
      </c>
      <c r="T1271" s="4">
        <f t="shared" si="26"/>
        <v>1</v>
      </c>
      <c r="U1271" s="7">
        <v>997.96270000000004</v>
      </c>
      <c r="V1271" s="3" t="s">
        <v>129</v>
      </c>
      <c r="W1271" s="4"/>
      <c r="X1271" s="4"/>
      <c r="Y1271" s="4"/>
      <c r="Z1271" s="4"/>
    </row>
    <row r="1272" spans="1:26" ht="46.5" customHeight="1" thickBot="1" x14ac:dyDescent="0.4">
      <c r="A1272" s="5" t="s">
        <v>173</v>
      </c>
      <c r="B1272" s="5" t="s">
        <v>101</v>
      </c>
      <c r="C1272" s="5" t="s">
        <v>47</v>
      </c>
      <c r="D1272" s="2">
        <v>42460</v>
      </c>
      <c r="E1272" s="2">
        <v>6.55</v>
      </c>
      <c r="F1272" s="2">
        <v>10.35</v>
      </c>
      <c r="G1272" s="2">
        <v>9.6999999999999993</v>
      </c>
      <c r="H1272" s="2">
        <v>2.34</v>
      </c>
      <c r="I1272" s="2">
        <v>1.85</v>
      </c>
      <c r="J1272" s="2">
        <v>1.63</v>
      </c>
      <c r="K1272" s="2">
        <v>57.5</v>
      </c>
      <c r="L1272" s="2">
        <v>22.71</v>
      </c>
      <c r="M1272" s="2">
        <v>196.54</v>
      </c>
      <c r="N1272" s="2">
        <v>65.95</v>
      </c>
      <c r="O1272" s="2">
        <v>50.8</v>
      </c>
      <c r="P1272" s="2">
        <v>198.02</v>
      </c>
      <c r="Q1272" s="2">
        <v>66.45</v>
      </c>
      <c r="R1272" s="2">
        <v>51.18</v>
      </c>
      <c r="S1272" s="4">
        <f>VLOOKUP([1]Initial_Data8!C1272,[1]Ratings_Numbers!$A$1:$B$21,2,FALSE)</f>
        <v>16</v>
      </c>
      <c r="T1272" s="4">
        <f t="shared" si="26"/>
        <v>0</v>
      </c>
      <c r="U1272" s="7">
        <v>1051.8619000000001</v>
      </c>
      <c r="V1272" s="3" t="s">
        <v>129</v>
      </c>
      <c r="W1272" s="4"/>
      <c r="X1272" s="4"/>
      <c r="Y1272" s="4"/>
      <c r="Z1272" s="4"/>
    </row>
    <row r="1273" spans="1:26" ht="46.5" customHeight="1" thickBot="1" x14ac:dyDescent="0.4">
      <c r="A1273" s="5" t="s">
        <v>173</v>
      </c>
      <c r="B1273" s="5" t="s">
        <v>102</v>
      </c>
      <c r="C1273" s="5" t="s">
        <v>47</v>
      </c>
      <c r="D1273" s="2">
        <v>42551</v>
      </c>
      <c r="E1273" s="2">
        <v>6.34</v>
      </c>
      <c r="F1273" s="2">
        <v>10.07</v>
      </c>
      <c r="G1273" s="2">
        <v>9.4600000000000009</v>
      </c>
      <c r="H1273" s="2">
        <v>2.58</v>
      </c>
      <c r="I1273" s="2">
        <v>1.93</v>
      </c>
      <c r="J1273" s="2">
        <v>1.88</v>
      </c>
      <c r="K1273" s="2">
        <v>58.1</v>
      </c>
      <c r="L1273" s="2">
        <v>23.23</v>
      </c>
      <c r="M1273" s="2">
        <v>186.1</v>
      </c>
      <c r="N1273" s="2">
        <v>64.680000000000007</v>
      </c>
      <c r="O1273" s="2">
        <v>49.16</v>
      </c>
      <c r="P1273" s="2">
        <v>187.71</v>
      </c>
      <c r="Q1273" s="2">
        <v>65.239999999999995</v>
      </c>
      <c r="R1273" s="2">
        <v>49.58</v>
      </c>
      <c r="S1273" s="4">
        <f>VLOOKUP([1]Initial_Data8!C1273,[1]Ratings_Numbers!$A$1:$B$21,2,FALSE)</f>
        <v>16</v>
      </c>
      <c r="T1273" s="4">
        <f t="shared" si="26"/>
        <v>0</v>
      </c>
      <c r="U1273" s="7">
        <v>962.65309999999999</v>
      </c>
      <c r="V1273" s="3" t="s">
        <v>129</v>
      </c>
      <c r="W1273" s="4"/>
      <c r="X1273" s="4"/>
      <c r="Y1273" s="4"/>
      <c r="Z1273" s="4"/>
    </row>
    <row r="1274" spans="1:26" ht="14.25" customHeight="1" thickBot="1" x14ac:dyDescent="0.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4"/>
      <c r="T1274" s="4"/>
      <c r="U1274" s="4"/>
      <c r="V1274" s="4"/>
      <c r="W1274" s="4"/>
      <c r="X1274" s="4"/>
      <c r="Y1274" s="4"/>
      <c r="Z1274" s="4"/>
    </row>
    <row r="1275" spans="1:26" ht="46.5" customHeight="1" thickBot="1" x14ac:dyDescent="0.4">
      <c r="A1275" s="5" t="s">
        <v>174</v>
      </c>
      <c r="B1275" s="5" t="s">
        <v>74</v>
      </c>
      <c r="C1275" s="5" t="s">
        <v>41</v>
      </c>
      <c r="D1275" s="2">
        <v>38898</v>
      </c>
      <c r="E1275" s="2">
        <v>0.69</v>
      </c>
      <c r="F1275" s="2">
        <v>1.36</v>
      </c>
      <c r="G1275" s="2">
        <v>1.26</v>
      </c>
      <c r="H1275" s="2">
        <v>82.15</v>
      </c>
      <c r="I1275" s="2">
        <v>43.18</v>
      </c>
      <c r="J1275" s="2">
        <v>42.27</v>
      </c>
      <c r="K1275" s="2">
        <v>4.5</v>
      </c>
      <c r="L1275" s="2">
        <v>28.43</v>
      </c>
      <c r="M1275" s="2">
        <v>210.79</v>
      </c>
      <c r="N1275" s="2">
        <v>67.819999999999993</v>
      </c>
      <c r="O1275" s="2">
        <v>59.93</v>
      </c>
      <c r="P1275" s="2">
        <v>210.79</v>
      </c>
      <c r="Q1275" s="2">
        <v>67.819999999999993</v>
      </c>
      <c r="R1275" s="2">
        <v>59.93</v>
      </c>
      <c r="S1275" s="4">
        <f>VLOOKUP([1]Initial_Data8!C1275,[1]Ratings_Numbers!$A$1:$B$21,2,FALSE)</f>
        <v>13</v>
      </c>
      <c r="T1275" s="6">
        <v>0</v>
      </c>
      <c r="U1275" s="7">
        <v>814.19370000000004</v>
      </c>
      <c r="V1275" s="3" t="s">
        <v>29</v>
      </c>
      <c r="W1275" s="4"/>
      <c r="X1275" s="4"/>
      <c r="Y1275" s="4"/>
      <c r="Z1275" s="4"/>
    </row>
    <row r="1276" spans="1:26" ht="46.5" customHeight="1" thickBot="1" x14ac:dyDescent="0.4">
      <c r="A1276" s="5" t="s">
        <v>174</v>
      </c>
      <c r="B1276" s="5" t="s">
        <v>75</v>
      </c>
      <c r="C1276" s="5" t="s">
        <v>41</v>
      </c>
      <c r="D1276" s="2">
        <v>38990</v>
      </c>
      <c r="E1276" s="2">
        <v>3.46</v>
      </c>
      <c r="F1276" s="2">
        <v>5.67</v>
      </c>
      <c r="G1276" s="2">
        <v>5.29</v>
      </c>
      <c r="H1276" s="2">
        <v>4.3099999999999996</v>
      </c>
      <c r="I1276" s="2">
        <v>3.31</v>
      </c>
      <c r="J1276" s="2">
        <v>2.95</v>
      </c>
      <c r="K1276" s="2">
        <v>91.4</v>
      </c>
      <c r="L1276" s="2">
        <v>7.39</v>
      </c>
      <c r="M1276" s="2">
        <v>908.66</v>
      </c>
      <c r="N1276" s="2">
        <v>89.77</v>
      </c>
      <c r="O1276" s="2">
        <v>67.11</v>
      </c>
      <c r="P1276" s="2">
        <v>912.18</v>
      </c>
      <c r="Q1276" s="2">
        <v>90.12</v>
      </c>
      <c r="R1276" s="2">
        <v>67.37</v>
      </c>
      <c r="S1276" s="4">
        <f>VLOOKUP([1]Initial_Data8!C1276,[1]Ratings_Numbers!$A$1:$B$21,2,FALSE)</f>
        <v>13</v>
      </c>
      <c r="T1276" s="4">
        <f t="shared" ref="T1276:T1316" si="27">S1276-S1275</f>
        <v>0</v>
      </c>
      <c r="U1276" s="7">
        <v>6288.9920000000002</v>
      </c>
      <c r="V1276" s="3" t="s">
        <v>29</v>
      </c>
      <c r="W1276" s="4"/>
      <c r="X1276" s="4"/>
      <c r="Y1276" s="4"/>
      <c r="Z1276" s="4"/>
    </row>
    <row r="1277" spans="1:26" ht="46.5" customHeight="1" thickBot="1" x14ac:dyDescent="0.4">
      <c r="A1277" s="5" t="s">
        <v>174</v>
      </c>
      <c r="B1277" s="5" t="s">
        <v>76</v>
      </c>
      <c r="C1277" s="5" t="s">
        <v>41</v>
      </c>
      <c r="D1277" s="2">
        <v>39082</v>
      </c>
      <c r="E1277" s="2">
        <v>3.48</v>
      </c>
      <c r="F1277" s="2">
        <v>5.4</v>
      </c>
      <c r="G1277" s="2">
        <v>5.0199999999999996</v>
      </c>
      <c r="H1277" s="2">
        <v>3.24</v>
      </c>
      <c r="I1277" s="2">
        <v>2.5299999999999998</v>
      </c>
      <c r="J1277" s="2">
        <v>2.85</v>
      </c>
      <c r="K1277" s="2">
        <v>109.7</v>
      </c>
      <c r="L1277" s="2">
        <v>5.85</v>
      </c>
      <c r="M1277" s="2">
        <v>1161.3900000000001</v>
      </c>
      <c r="N1277" s="2">
        <v>91.57</v>
      </c>
      <c r="O1277" s="2">
        <v>67.94</v>
      </c>
      <c r="P1277" s="2">
        <v>1168.24</v>
      </c>
      <c r="Q1277" s="2">
        <v>92.12</v>
      </c>
      <c r="R1277" s="2">
        <v>68.34</v>
      </c>
      <c r="S1277" s="4">
        <f>VLOOKUP([1]Initial_Data8!C1277,[1]Ratings_Numbers!$A$1:$B$21,2,FALSE)</f>
        <v>13</v>
      </c>
      <c r="T1277" s="4">
        <f t="shared" si="27"/>
        <v>0</v>
      </c>
      <c r="U1277" s="7">
        <v>6780.0959999999995</v>
      </c>
      <c r="V1277" s="3" t="s">
        <v>29</v>
      </c>
      <c r="W1277" s="4"/>
      <c r="X1277" s="4"/>
      <c r="Y1277" s="4"/>
      <c r="Z1277" s="4"/>
    </row>
    <row r="1278" spans="1:26" ht="46.5" customHeight="1" thickBot="1" x14ac:dyDescent="0.4">
      <c r="A1278" s="5" t="s">
        <v>174</v>
      </c>
      <c r="B1278" s="5" t="s">
        <v>77</v>
      </c>
      <c r="C1278" s="5" t="s">
        <v>41</v>
      </c>
      <c r="D1278" s="2">
        <v>39172</v>
      </c>
      <c r="E1278" s="2">
        <v>3.35</v>
      </c>
      <c r="F1278" s="2">
        <v>5.25</v>
      </c>
      <c r="G1278" s="2">
        <v>4.8600000000000003</v>
      </c>
      <c r="H1278" s="2">
        <v>3.48</v>
      </c>
      <c r="I1278" s="2">
        <v>2.79</v>
      </c>
      <c r="J1278" s="2">
        <v>2.39</v>
      </c>
      <c r="K1278" s="2">
        <v>114.7</v>
      </c>
      <c r="L1278" s="2">
        <v>5.78</v>
      </c>
      <c r="M1278" s="2">
        <v>1184.33</v>
      </c>
      <c r="N1278" s="2">
        <v>91.6</v>
      </c>
      <c r="O1278" s="2">
        <v>68.45</v>
      </c>
      <c r="P1278" s="2">
        <v>1192.9100000000001</v>
      </c>
      <c r="Q1278" s="2">
        <v>92.27</v>
      </c>
      <c r="R1278" s="2">
        <v>68.94</v>
      </c>
      <c r="S1278" s="4">
        <f>VLOOKUP([1]Initial_Data8!C1278,[1]Ratings_Numbers!$A$1:$B$21,2,FALSE)</f>
        <v>13</v>
      </c>
      <c r="T1278" s="4">
        <f t="shared" si="27"/>
        <v>0</v>
      </c>
      <c r="U1278" s="7">
        <v>7011.5370000000003</v>
      </c>
      <c r="V1278" s="3" t="s">
        <v>29</v>
      </c>
      <c r="W1278" s="4"/>
      <c r="X1278" s="4"/>
      <c r="Y1278" s="4"/>
      <c r="Z1278" s="4"/>
    </row>
    <row r="1279" spans="1:26" ht="46.5" customHeight="1" thickBot="1" x14ac:dyDescent="0.4">
      <c r="A1279" s="5" t="s">
        <v>174</v>
      </c>
      <c r="B1279" s="5" t="s">
        <v>78</v>
      </c>
      <c r="C1279" s="5" t="s">
        <v>41</v>
      </c>
      <c r="D1279" s="2">
        <v>39263</v>
      </c>
      <c r="E1279" s="2">
        <v>3.19</v>
      </c>
      <c r="F1279" s="2">
        <v>4.7699999999999996</v>
      </c>
      <c r="G1279" s="2">
        <v>4.3499999999999996</v>
      </c>
      <c r="H1279" s="2">
        <v>3.9</v>
      </c>
      <c r="I1279" s="2">
        <v>2.97</v>
      </c>
      <c r="J1279" s="2">
        <v>2.72</v>
      </c>
      <c r="K1279" s="2">
        <v>108.1</v>
      </c>
      <c r="L1279" s="2">
        <v>5.91</v>
      </c>
      <c r="M1279" s="2">
        <v>1148.79</v>
      </c>
      <c r="N1279" s="2">
        <v>91.23</v>
      </c>
      <c r="O1279" s="2">
        <v>67.94</v>
      </c>
      <c r="P1279" s="2">
        <v>1159.2</v>
      </c>
      <c r="Q1279" s="2">
        <v>92.06</v>
      </c>
      <c r="R1279" s="2">
        <v>68.56</v>
      </c>
      <c r="S1279" s="4">
        <f>VLOOKUP([1]Initial_Data8!C1279,[1]Ratings_Numbers!$A$1:$B$21,2,FALSE)</f>
        <v>13</v>
      </c>
      <c r="T1279" s="4">
        <f t="shared" si="27"/>
        <v>0</v>
      </c>
      <c r="U1279" s="7">
        <v>7046.424</v>
      </c>
      <c r="V1279" s="3" t="s">
        <v>29</v>
      </c>
      <c r="W1279" s="4"/>
      <c r="X1279" s="4"/>
      <c r="Y1279" s="4"/>
      <c r="Z1279" s="4"/>
    </row>
    <row r="1280" spans="1:26" ht="46.5" customHeight="1" thickBot="1" x14ac:dyDescent="0.4">
      <c r="A1280" s="5" t="s">
        <v>174</v>
      </c>
      <c r="B1280" s="5" t="s">
        <v>79</v>
      </c>
      <c r="C1280" s="5" t="s">
        <v>41</v>
      </c>
      <c r="D1280" s="2">
        <v>39355</v>
      </c>
      <c r="E1280" s="2">
        <v>3.52</v>
      </c>
      <c r="F1280" s="2">
        <v>4.8600000000000003</v>
      </c>
      <c r="G1280" s="2">
        <v>4.8</v>
      </c>
      <c r="H1280" s="2">
        <v>3.86</v>
      </c>
      <c r="I1280" s="2">
        <v>3.01</v>
      </c>
      <c r="J1280" s="2">
        <v>2.65</v>
      </c>
      <c r="K1280" s="2">
        <v>109.6</v>
      </c>
      <c r="L1280" s="2">
        <v>5.55</v>
      </c>
      <c r="M1280" s="2">
        <v>1222.5899999999999</v>
      </c>
      <c r="N1280" s="2">
        <v>91.46</v>
      </c>
      <c r="O1280" s="2">
        <v>67.900000000000006</v>
      </c>
      <c r="P1280" s="2">
        <v>1236.74</v>
      </c>
      <c r="Q1280" s="2">
        <v>92.52</v>
      </c>
      <c r="R1280" s="2">
        <v>68.680000000000007</v>
      </c>
      <c r="S1280" s="4">
        <f>VLOOKUP([1]Initial_Data8!C1280,[1]Ratings_Numbers!$A$1:$B$21,2,FALSE)</f>
        <v>13</v>
      </c>
      <c r="T1280" s="4">
        <f t="shared" si="27"/>
        <v>0</v>
      </c>
      <c r="U1280" s="7">
        <v>6736.652</v>
      </c>
      <c r="V1280" s="3" t="s">
        <v>29</v>
      </c>
      <c r="W1280" s="4"/>
      <c r="X1280" s="4"/>
      <c r="Y1280" s="4"/>
      <c r="Z1280" s="4"/>
    </row>
    <row r="1281" spans="1:26" ht="46.5" customHeight="1" thickBot="1" x14ac:dyDescent="0.4">
      <c r="A1281" s="5" t="s">
        <v>174</v>
      </c>
      <c r="B1281" s="5" t="s">
        <v>105</v>
      </c>
      <c r="C1281" s="5" t="s">
        <v>41</v>
      </c>
      <c r="D1281" s="2">
        <v>39447</v>
      </c>
      <c r="E1281" s="2">
        <v>3.16</v>
      </c>
      <c r="F1281" s="2">
        <v>4.6100000000000003</v>
      </c>
      <c r="G1281" s="2">
        <v>4.54</v>
      </c>
      <c r="H1281" s="2">
        <v>3.8</v>
      </c>
      <c r="I1281" s="2">
        <v>2.91</v>
      </c>
      <c r="J1281" s="2">
        <v>2.71</v>
      </c>
      <c r="K1281" s="2">
        <v>112</v>
      </c>
      <c r="L1281" s="2">
        <v>8.49</v>
      </c>
      <c r="M1281" s="2">
        <v>761.82</v>
      </c>
      <c r="N1281" s="2">
        <v>88.04</v>
      </c>
      <c r="O1281" s="2">
        <v>64.69</v>
      </c>
      <c r="P1281" s="2">
        <v>765.29</v>
      </c>
      <c r="Q1281" s="2">
        <v>88.44</v>
      </c>
      <c r="R1281" s="2">
        <v>64.98</v>
      </c>
      <c r="S1281" s="4">
        <f>VLOOKUP([1]Initial_Data8!C1281,[1]Ratings_Numbers!$A$1:$B$21,2,FALSE)</f>
        <v>13</v>
      </c>
      <c r="T1281" s="4">
        <f t="shared" si="27"/>
        <v>0</v>
      </c>
      <c r="U1281" s="7">
        <v>5917.59</v>
      </c>
      <c r="V1281" s="3" t="s">
        <v>29</v>
      </c>
      <c r="W1281" s="4"/>
      <c r="X1281" s="4"/>
      <c r="Y1281" s="4"/>
      <c r="Z1281" s="4"/>
    </row>
    <row r="1282" spans="1:26" ht="46.5" customHeight="1" thickBot="1" x14ac:dyDescent="0.4">
      <c r="A1282" s="5" t="s">
        <v>174</v>
      </c>
      <c r="B1282" s="5" t="s">
        <v>106</v>
      </c>
      <c r="C1282" s="5" t="s">
        <v>41</v>
      </c>
      <c r="D1282" s="2">
        <v>39538</v>
      </c>
      <c r="E1282" s="2">
        <v>3.14</v>
      </c>
      <c r="F1282" s="2">
        <v>4.5199999999999996</v>
      </c>
      <c r="G1282" s="2">
        <v>4.4800000000000004</v>
      </c>
      <c r="H1282" s="2">
        <v>4.01</v>
      </c>
      <c r="I1282" s="2">
        <v>3.46</v>
      </c>
      <c r="J1282" s="2">
        <v>2.84</v>
      </c>
      <c r="K1282" s="2">
        <v>105</v>
      </c>
      <c r="L1282" s="2">
        <v>7.31</v>
      </c>
      <c r="M1282" s="2">
        <v>897.97</v>
      </c>
      <c r="N1282" s="2">
        <v>89.61</v>
      </c>
      <c r="O1282" s="2">
        <v>65.61</v>
      </c>
      <c r="P1282" s="2">
        <v>902.05</v>
      </c>
      <c r="Q1282" s="2">
        <v>90.02</v>
      </c>
      <c r="R1282" s="2">
        <v>65.91</v>
      </c>
      <c r="S1282" s="4">
        <f>VLOOKUP([1]Initial_Data8!C1282,[1]Ratings_Numbers!$A$1:$B$21,2,FALSE)</f>
        <v>13</v>
      </c>
      <c r="T1282" s="4">
        <f t="shared" si="27"/>
        <v>0</v>
      </c>
      <c r="U1282" s="7">
        <v>5345.2349999999997</v>
      </c>
      <c r="V1282" s="3" t="s">
        <v>29</v>
      </c>
      <c r="W1282" s="4"/>
      <c r="X1282" s="4"/>
      <c r="Y1282" s="4"/>
      <c r="Z1282" s="4"/>
    </row>
    <row r="1283" spans="1:26" ht="46.5" customHeight="1" thickBot="1" x14ac:dyDescent="0.4">
      <c r="A1283" s="5" t="s">
        <v>174</v>
      </c>
      <c r="B1283" s="5" t="s">
        <v>107</v>
      </c>
      <c r="C1283" s="5" t="s">
        <v>41</v>
      </c>
      <c r="D1283" s="2">
        <v>39629</v>
      </c>
      <c r="E1283" s="2">
        <v>3.14</v>
      </c>
      <c r="F1283" s="2">
        <v>4.53</v>
      </c>
      <c r="G1283" s="2">
        <v>4.4800000000000004</v>
      </c>
      <c r="H1283" s="2">
        <v>4.04</v>
      </c>
      <c r="I1283" s="2">
        <v>3.28</v>
      </c>
      <c r="J1283" s="2">
        <v>2.84</v>
      </c>
      <c r="K1283" s="2">
        <v>103.6</v>
      </c>
      <c r="L1283" s="2">
        <v>6.25</v>
      </c>
      <c r="M1283" s="2">
        <v>1064.05</v>
      </c>
      <c r="N1283" s="2">
        <v>91.03</v>
      </c>
      <c r="O1283" s="2">
        <v>66.47</v>
      </c>
      <c r="P1283" s="2">
        <v>1068.8800000000001</v>
      </c>
      <c r="Q1283" s="2">
        <v>91.44</v>
      </c>
      <c r="R1283" s="2">
        <v>66.77</v>
      </c>
      <c r="S1283" s="4">
        <f>VLOOKUP([1]Initial_Data8!C1283,[1]Ratings_Numbers!$A$1:$B$21,2,FALSE)</f>
        <v>13</v>
      </c>
      <c r="T1283" s="4">
        <f t="shared" si="27"/>
        <v>0</v>
      </c>
      <c r="U1283" s="7">
        <v>5424.6639999999998</v>
      </c>
      <c r="V1283" s="3" t="s">
        <v>29</v>
      </c>
      <c r="W1283" s="4"/>
      <c r="X1283" s="4"/>
      <c r="Y1283" s="4"/>
      <c r="Z1283" s="4"/>
    </row>
    <row r="1284" spans="1:26" ht="46.5" customHeight="1" thickBot="1" x14ac:dyDescent="0.4">
      <c r="A1284" s="5" t="s">
        <v>174</v>
      </c>
      <c r="B1284" s="5" t="s">
        <v>108</v>
      </c>
      <c r="C1284" s="5" t="s">
        <v>41</v>
      </c>
      <c r="D1284" s="2">
        <v>39721</v>
      </c>
      <c r="E1284" s="2">
        <v>3.18</v>
      </c>
      <c r="F1284" s="2">
        <v>4.62</v>
      </c>
      <c r="G1284" s="2">
        <v>4.53</v>
      </c>
      <c r="H1284" s="2">
        <v>3.83</v>
      </c>
      <c r="I1284" s="2">
        <v>2.98</v>
      </c>
      <c r="J1284" s="2">
        <v>2.63</v>
      </c>
      <c r="K1284" s="2">
        <v>103.3</v>
      </c>
      <c r="L1284" s="2">
        <v>6.71</v>
      </c>
      <c r="M1284" s="2">
        <v>993.6</v>
      </c>
      <c r="N1284" s="2">
        <v>90.48</v>
      </c>
      <c r="O1284" s="2">
        <v>66.64</v>
      </c>
      <c r="P1284" s="2">
        <v>998.09</v>
      </c>
      <c r="Q1284" s="2">
        <v>90.89</v>
      </c>
      <c r="R1284" s="2">
        <v>66.94</v>
      </c>
      <c r="S1284" s="4">
        <f>VLOOKUP([1]Initial_Data8!C1284,[1]Ratings_Numbers!$A$1:$B$21,2,FALSE)</f>
        <v>13</v>
      </c>
      <c r="T1284" s="4">
        <f t="shared" si="27"/>
        <v>0</v>
      </c>
      <c r="U1284" s="7">
        <v>4807.0360000000001</v>
      </c>
      <c r="V1284" s="3" t="s">
        <v>29</v>
      </c>
      <c r="W1284" s="4"/>
      <c r="X1284" s="4"/>
      <c r="Y1284" s="4"/>
      <c r="Z1284" s="4"/>
    </row>
    <row r="1285" spans="1:26" ht="46.5" customHeight="1" thickBot="1" x14ac:dyDescent="0.4">
      <c r="A1285" s="5" t="s">
        <v>174</v>
      </c>
      <c r="B1285" s="5" t="s">
        <v>80</v>
      </c>
      <c r="C1285" s="5" t="s">
        <v>41</v>
      </c>
      <c r="D1285" s="2">
        <v>39813</v>
      </c>
      <c r="E1285" s="2">
        <v>3.1</v>
      </c>
      <c r="F1285" s="2">
        <v>4.6900000000000004</v>
      </c>
      <c r="G1285" s="2">
        <v>4.43</v>
      </c>
      <c r="H1285" s="2">
        <v>3.89</v>
      </c>
      <c r="I1285" s="2">
        <v>2.94</v>
      </c>
      <c r="J1285" s="2">
        <v>2.71</v>
      </c>
      <c r="K1285" s="2">
        <v>104.5</v>
      </c>
      <c r="L1285" s="2">
        <v>3.15</v>
      </c>
      <c r="M1285" s="2">
        <v>2123.7399999999998</v>
      </c>
      <c r="N1285" s="2">
        <v>95.09</v>
      </c>
      <c r="O1285" s="2">
        <v>66.900000000000006</v>
      </c>
      <c r="P1285" s="2">
        <v>2133.37</v>
      </c>
      <c r="Q1285" s="2">
        <v>95.52</v>
      </c>
      <c r="R1285" s="2">
        <v>67.2</v>
      </c>
      <c r="S1285" s="4">
        <f>VLOOKUP([1]Initial_Data8!C1285,[1]Ratings_Numbers!$A$1:$B$21,2,FALSE)</f>
        <v>13</v>
      </c>
      <c r="T1285" s="4">
        <f t="shared" si="27"/>
        <v>0</v>
      </c>
      <c r="U1285" s="7">
        <v>4042.48</v>
      </c>
      <c r="V1285" s="3" t="s">
        <v>29</v>
      </c>
      <c r="W1285" s="4"/>
      <c r="X1285" s="4"/>
      <c r="Y1285" s="4"/>
      <c r="Z1285" s="4"/>
    </row>
    <row r="1286" spans="1:26" ht="46.5" customHeight="1" thickBot="1" x14ac:dyDescent="0.4">
      <c r="A1286" s="5" t="s">
        <v>174</v>
      </c>
      <c r="B1286" s="5" t="s">
        <v>81</v>
      </c>
      <c r="C1286" s="5" t="s">
        <v>41</v>
      </c>
      <c r="D1286" s="2">
        <v>39903</v>
      </c>
      <c r="E1286" s="2">
        <v>3.16</v>
      </c>
      <c r="F1286" s="2">
        <v>4.88</v>
      </c>
      <c r="G1286" s="2">
        <v>4.5999999999999996</v>
      </c>
      <c r="H1286" s="2">
        <v>3.86</v>
      </c>
      <c r="I1286" s="2">
        <v>3.21</v>
      </c>
      <c r="J1286" s="2">
        <v>2.5299999999999998</v>
      </c>
      <c r="K1286" s="2">
        <v>99.7</v>
      </c>
      <c r="L1286" s="2">
        <v>2.82</v>
      </c>
      <c r="M1286" s="2">
        <v>2399.2399999999998</v>
      </c>
      <c r="N1286" s="2">
        <v>95.58</v>
      </c>
      <c r="O1286" s="2">
        <v>67.739999999999995</v>
      </c>
      <c r="P1286" s="2">
        <v>2410.08</v>
      </c>
      <c r="Q1286" s="2">
        <v>96.02</v>
      </c>
      <c r="R1286" s="2">
        <v>68.05</v>
      </c>
      <c r="S1286" s="4">
        <f>VLOOKUP([1]Initial_Data8!C1286,[1]Ratings_Numbers!$A$1:$B$21,2,FALSE)</f>
        <v>13</v>
      </c>
      <c r="T1286" s="4">
        <f t="shared" si="27"/>
        <v>0</v>
      </c>
      <c r="U1286" s="7">
        <v>3532.6979999999999</v>
      </c>
      <c r="V1286" s="3" t="s">
        <v>29</v>
      </c>
      <c r="W1286" s="4"/>
      <c r="X1286" s="4"/>
      <c r="Y1286" s="4"/>
      <c r="Z1286" s="4"/>
    </row>
    <row r="1287" spans="1:26" ht="46.5" customHeight="1" thickBot="1" x14ac:dyDescent="0.4">
      <c r="A1287" s="5" t="s">
        <v>174</v>
      </c>
      <c r="B1287" s="5" t="s">
        <v>82</v>
      </c>
      <c r="C1287" s="5" t="s">
        <v>41</v>
      </c>
      <c r="D1287" s="2">
        <v>39994</v>
      </c>
      <c r="E1287" s="2">
        <v>3.18</v>
      </c>
      <c r="F1287" s="2">
        <v>4.97</v>
      </c>
      <c r="G1287" s="2">
        <v>4.74</v>
      </c>
      <c r="H1287" s="2">
        <v>3.86</v>
      </c>
      <c r="I1287" s="2">
        <v>3.07</v>
      </c>
      <c r="J1287" s="2">
        <v>2.5</v>
      </c>
      <c r="K1287" s="2">
        <v>97.8</v>
      </c>
      <c r="L1287" s="2">
        <v>2.91</v>
      </c>
      <c r="M1287" s="2">
        <v>2297.6999999999998</v>
      </c>
      <c r="N1287" s="2">
        <v>95.4</v>
      </c>
      <c r="O1287" s="2">
        <v>66.78</v>
      </c>
      <c r="P1287" s="2">
        <v>2308.39</v>
      </c>
      <c r="Q1287" s="2">
        <v>95.85</v>
      </c>
      <c r="R1287" s="2">
        <v>67.09</v>
      </c>
      <c r="S1287" s="4">
        <f>VLOOKUP([1]Initial_Data8!C1287,[1]Ratings_Numbers!$A$1:$B$21,2,FALSE)</f>
        <v>13</v>
      </c>
      <c r="T1287" s="4">
        <f t="shared" si="27"/>
        <v>0</v>
      </c>
      <c r="U1287" s="7">
        <v>3650.8119999999999</v>
      </c>
      <c r="V1287" s="3" t="s">
        <v>29</v>
      </c>
      <c r="W1287" s="4"/>
      <c r="X1287" s="4"/>
      <c r="Y1287" s="4"/>
      <c r="Z1287" s="4"/>
    </row>
    <row r="1288" spans="1:26" ht="46.5" customHeight="1" thickBot="1" x14ac:dyDescent="0.4">
      <c r="A1288" s="5" t="s">
        <v>174</v>
      </c>
      <c r="B1288" s="5" t="s">
        <v>83</v>
      </c>
      <c r="C1288" s="5" t="s">
        <v>41</v>
      </c>
      <c r="D1288" s="2">
        <v>40086</v>
      </c>
      <c r="E1288" s="2">
        <v>3.23</v>
      </c>
      <c r="F1288" s="2">
        <v>5.2</v>
      </c>
      <c r="G1288" s="2">
        <v>4.91</v>
      </c>
      <c r="H1288" s="2">
        <v>3.68</v>
      </c>
      <c r="I1288" s="2">
        <v>2.98</v>
      </c>
      <c r="J1288" s="2">
        <v>2.31</v>
      </c>
      <c r="K1288" s="2">
        <v>97.5</v>
      </c>
      <c r="L1288" s="2">
        <v>2.44</v>
      </c>
      <c r="M1288" s="2">
        <v>2739.2</v>
      </c>
      <c r="N1288" s="2">
        <v>96.05</v>
      </c>
      <c r="O1288" s="2">
        <v>66.930000000000007</v>
      </c>
      <c r="P1288" s="2">
        <v>2751.9</v>
      </c>
      <c r="Q1288" s="2">
        <v>96.49</v>
      </c>
      <c r="R1288" s="2">
        <v>67.239999999999995</v>
      </c>
      <c r="S1288" s="4">
        <f>VLOOKUP([1]Initial_Data8!C1288,[1]Ratings_Numbers!$A$1:$B$21,2,FALSE)</f>
        <v>13</v>
      </c>
      <c r="T1288" s="4">
        <f t="shared" si="27"/>
        <v>0</v>
      </c>
      <c r="U1288" s="7">
        <v>4408.576</v>
      </c>
      <c r="V1288" s="3" t="s">
        <v>29</v>
      </c>
      <c r="W1288" s="4"/>
      <c r="X1288" s="4"/>
      <c r="Y1288" s="4"/>
      <c r="Z1288" s="4"/>
    </row>
    <row r="1289" spans="1:26" ht="46.5" customHeight="1" thickBot="1" x14ac:dyDescent="0.4">
      <c r="A1289" s="5" t="s">
        <v>174</v>
      </c>
      <c r="B1289" s="5" t="s">
        <v>84</v>
      </c>
      <c r="C1289" s="5" t="s">
        <v>41</v>
      </c>
      <c r="D1289" s="2">
        <v>40178</v>
      </c>
      <c r="E1289" s="2">
        <v>3.5</v>
      </c>
      <c r="F1289" s="2">
        <v>6.58</v>
      </c>
      <c r="G1289" s="2">
        <v>5.47</v>
      </c>
      <c r="H1289" s="2">
        <v>3.24</v>
      </c>
      <c r="I1289" s="2">
        <v>2.44</v>
      </c>
      <c r="J1289" s="2">
        <v>2.04</v>
      </c>
      <c r="K1289" s="2">
        <v>115.2</v>
      </c>
      <c r="L1289" s="2">
        <v>2.85</v>
      </c>
      <c r="M1289" s="2">
        <v>2405.6</v>
      </c>
      <c r="N1289" s="2">
        <v>95.66</v>
      </c>
      <c r="O1289" s="2">
        <v>68.569999999999993</v>
      </c>
      <c r="P1289" s="2">
        <v>2414.73</v>
      </c>
      <c r="Q1289" s="2">
        <v>96.02</v>
      </c>
      <c r="R1289" s="2">
        <v>68.83</v>
      </c>
      <c r="S1289" s="4">
        <f>VLOOKUP([1]Initial_Data8!C1289,[1]Ratings_Numbers!$A$1:$B$21,2,FALSE)</f>
        <v>13</v>
      </c>
      <c r="T1289" s="4">
        <f t="shared" si="27"/>
        <v>0</v>
      </c>
      <c r="U1289" s="7">
        <v>4800.4319999999998</v>
      </c>
      <c r="V1289" s="3" t="s">
        <v>29</v>
      </c>
      <c r="W1289" s="4"/>
      <c r="X1289" s="4"/>
      <c r="Y1289" s="4"/>
      <c r="Z1289" s="4"/>
    </row>
    <row r="1290" spans="1:26" ht="46.5" customHeight="1" thickBot="1" x14ac:dyDescent="0.4">
      <c r="A1290" s="5" t="s">
        <v>174</v>
      </c>
      <c r="B1290" s="5" t="s">
        <v>85</v>
      </c>
      <c r="C1290" s="5" t="s">
        <v>41</v>
      </c>
      <c r="D1290" s="2">
        <v>40268</v>
      </c>
      <c r="E1290" s="2">
        <v>3.78</v>
      </c>
      <c r="F1290" s="2">
        <v>6.62</v>
      </c>
      <c r="G1290" s="2">
        <v>6.01</v>
      </c>
      <c r="H1290" s="2">
        <v>3.27</v>
      </c>
      <c r="I1290" s="2">
        <v>2.77</v>
      </c>
      <c r="J1290" s="2">
        <v>2.0099999999999998</v>
      </c>
      <c r="K1290" s="2">
        <v>123</v>
      </c>
      <c r="L1290" s="2">
        <v>4.32</v>
      </c>
      <c r="M1290" s="2">
        <v>1555.4</v>
      </c>
      <c r="N1290" s="2">
        <v>93.56</v>
      </c>
      <c r="O1290" s="2">
        <v>67.19</v>
      </c>
      <c r="P1290" s="2">
        <v>1562.42</v>
      </c>
      <c r="Q1290" s="2">
        <v>93.98</v>
      </c>
      <c r="R1290" s="2">
        <v>67.489999999999995</v>
      </c>
      <c r="S1290" s="4">
        <f>VLOOKUP([1]Initial_Data8!C1290,[1]Ratings_Numbers!$A$1:$B$21,2,FALSE)</f>
        <v>13</v>
      </c>
      <c r="T1290" s="4">
        <f t="shared" si="27"/>
        <v>0</v>
      </c>
      <c r="U1290" s="7">
        <v>4972.3739999999998</v>
      </c>
      <c r="V1290" s="3" t="s">
        <v>29</v>
      </c>
      <c r="W1290" s="4"/>
      <c r="X1290" s="4"/>
      <c r="Y1290" s="4"/>
      <c r="Z1290" s="4"/>
    </row>
    <row r="1291" spans="1:26" ht="46.5" customHeight="1" thickBot="1" x14ac:dyDescent="0.4">
      <c r="A1291" s="5" t="s">
        <v>174</v>
      </c>
      <c r="B1291" s="5" t="s">
        <v>109</v>
      </c>
      <c r="C1291" s="5" t="s">
        <v>41</v>
      </c>
      <c r="D1291" s="2">
        <v>40359</v>
      </c>
      <c r="E1291" s="2">
        <v>4.2</v>
      </c>
      <c r="F1291" s="2">
        <v>6.86</v>
      </c>
      <c r="G1291" s="2">
        <v>6.8</v>
      </c>
      <c r="H1291" s="2">
        <v>3.41</v>
      </c>
      <c r="I1291" s="2">
        <v>2.6</v>
      </c>
      <c r="J1291" s="2">
        <v>2.06</v>
      </c>
      <c r="K1291" s="2">
        <v>123.6</v>
      </c>
      <c r="L1291" s="2">
        <v>6.36</v>
      </c>
      <c r="M1291" s="2">
        <v>1022.75</v>
      </c>
      <c r="N1291" s="2">
        <v>90.74</v>
      </c>
      <c r="O1291" s="2">
        <v>65.069999999999993</v>
      </c>
      <c r="P1291" s="2">
        <v>1027.1300000000001</v>
      </c>
      <c r="Q1291" s="2">
        <v>91.13</v>
      </c>
      <c r="R1291" s="2">
        <v>65.349999999999994</v>
      </c>
      <c r="S1291" s="4">
        <f>VLOOKUP([1]Initial_Data8!C1291,[1]Ratings_Numbers!$A$1:$B$21,2,FALSE)</f>
        <v>13</v>
      </c>
      <c r="T1291" s="4">
        <f t="shared" si="27"/>
        <v>0</v>
      </c>
      <c r="U1291" s="7">
        <v>5102.5919999999996</v>
      </c>
      <c r="V1291" s="3" t="s">
        <v>29</v>
      </c>
      <c r="W1291" s="4"/>
      <c r="X1291" s="4"/>
      <c r="Y1291" s="4"/>
      <c r="Z1291" s="4"/>
    </row>
    <row r="1292" spans="1:26" ht="46.5" customHeight="1" thickBot="1" x14ac:dyDescent="0.4">
      <c r="A1292" s="5" t="s">
        <v>174</v>
      </c>
      <c r="B1292" s="5" t="s">
        <v>110</v>
      </c>
      <c r="C1292" s="5" t="s">
        <v>41</v>
      </c>
      <c r="D1292" s="2">
        <v>40451</v>
      </c>
      <c r="E1292" s="2">
        <v>3.96</v>
      </c>
      <c r="F1292" s="2">
        <v>6.65</v>
      </c>
      <c r="G1292" s="2">
        <v>6.49</v>
      </c>
      <c r="H1292" s="2">
        <v>3.4</v>
      </c>
      <c r="I1292" s="2">
        <v>2.5299999999999998</v>
      </c>
      <c r="J1292" s="2">
        <v>2.04</v>
      </c>
      <c r="K1292" s="2">
        <v>132.30000000000001</v>
      </c>
      <c r="L1292" s="2">
        <v>6.07</v>
      </c>
      <c r="M1292" s="2">
        <v>1065.29</v>
      </c>
      <c r="N1292" s="2">
        <v>89.78</v>
      </c>
      <c r="O1292" s="2">
        <v>64.7</v>
      </c>
      <c r="P1292" s="2">
        <v>1086.5</v>
      </c>
      <c r="Q1292" s="2">
        <v>91.57</v>
      </c>
      <c r="R1292" s="2">
        <v>65.989999999999995</v>
      </c>
      <c r="S1292" s="4">
        <f>VLOOKUP([1]Initial_Data8!C1292,[1]Ratings_Numbers!$A$1:$B$21,2,FALSE)</f>
        <v>13</v>
      </c>
      <c r="T1292" s="4">
        <f t="shared" si="27"/>
        <v>0</v>
      </c>
      <c r="U1292" s="7">
        <v>5943.4637000000002</v>
      </c>
      <c r="V1292" s="3" t="s">
        <v>29</v>
      </c>
      <c r="W1292" s="4"/>
      <c r="X1292" s="4"/>
      <c r="Y1292" s="4"/>
      <c r="Z1292" s="4"/>
    </row>
    <row r="1293" spans="1:26" ht="46.5" customHeight="1" thickBot="1" x14ac:dyDescent="0.4">
      <c r="A1293" s="5" t="s">
        <v>174</v>
      </c>
      <c r="B1293" s="5" t="s">
        <v>111</v>
      </c>
      <c r="C1293" s="5" t="s">
        <v>41</v>
      </c>
      <c r="D1293" s="2">
        <v>40543</v>
      </c>
      <c r="E1293" s="2">
        <v>4.29</v>
      </c>
      <c r="F1293" s="2">
        <v>7.29</v>
      </c>
      <c r="G1293" s="2">
        <v>7.25</v>
      </c>
      <c r="H1293" s="2">
        <v>2.97</v>
      </c>
      <c r="I1293" s="2">
        <v>1.98</v>
      </c>
      <c r="J1293" s="2">
        <v>1.63</v>
      </c>
      <c r="K1293" s="2">
        <v>142.80000000000001</v>
      </c>
      <c r="L1293" s="2">
        <v>7.35</v>
      </c>
      <c r="M1293" s="2">
        <v>864.81</v>
      </c>
      <c r="N1293" s="2">
        <v>88.11</v>
      </c>
      <c r="O1293" s="2">
        <v>63.58</v>
      </c>
      <c r="P1293" s="2">
        <v>881.56</v>
      </c>
      <c r="Q1293" s="2">
        <v>89.81</v>
      </c>
      <c r="R1293" s="2">
        <v>64.81</v>
      </c>
      <c r="S1293" s="4">
        <f>VLOOKUP([1]Initial_Data8!C1293,[1]Ratings_Numbers!$A$1:$B$21,2,FALSE)</f>
        <v>13</v>
      </c>
      <c r="T1293" s="4">
        <f t="shared" si="27"/>
        <v>0</v>
      </c>
      <c r="U1293" s="7">
        <v>7029.942</v>
      </c>
      <c r="V1293" s="3" t="s">
        <v>29</v>
      </c>
      <c r="W1293" s="4"/>
      <c r="X1293" s="4"/>
      <c r="Y1293" s="4"/>
      <c r="Z1293" s="4"/>
    </row>
    <row r="1294" spans="1:26" ht="46.5" customHeight="1" thickBot="1" x14ac:dyDescent="0.4">
      <c r="A1294" s="5" t="s">
        <v>174</v>
      </c>
      <c r="B1294" s="5" t="s">
        <v>112</v>
      </c>
      <c r="C1294" s="5" t="s">
        <v>41</v>
      </c>
      <c r="D1294" s="2">
        <v>40633</v>
      </c>
      <c r="E1294" s="2">
        <v>4.12</v>
      </c>
      <c r="F1294" s="2">
        <v>7.07</v>
      </c>
      <c r="G1294" s="2">
        <v>7.04</v>
      </c>
      <c r="H1294" s="2">
        <v>3.39</v>
      </c>
      <c r="I1294" s="2">
        <v>2.2999999999999998</v>
      </c>
      <c r="J1294" s="2">
        <v>1.99</v>
      </c>
      <c r="K1294" s="2">
        <v>146.5</v>
      </c>
      <c r="L1294" s="2">
        <v>7.1</v>
      </c>
      <c r="M1294" s="2">
        <v>905.23</v>
      </c>
      <c r="N1294" s="2">
        <v>88.54</v>
      </c>
      <c r="O1294" s="2">
        <v>64.23</v>
      </c>
      <c r="P1294" s="2">
        <v>922.34</v>
      </c>
      <c r="Q1294" s="2">
        <v>90.22</v>
      </c>
      <c r="R1294" s="2">
        <v>65.44</v>
      </c>
      <c r="S1294" s="4">
        <f>VLOOKUP([1]Initial_Data8!C1294,[1]Ratings_Numbers!$A$1:$B$21,2,FALSE)</f>
        <v>13</v>
      </c>
      <c r="T1294" s="4">
        <f t="shared" si="27"/>
        <v>0</v>
      </c>
      <c r="U1294" s="7">
        <v>6568.8</v>
      </c>
      <c r="V1294" s="3" t="s">
        <v>29</v>
      </c>
      <c r="W1294" s="4"/>
      <c r="X1294" s="4"/>
      <c r="Y1294" s="4"/>
      <c r="Z1294" s="4"/>
    </row>
    <row r="1295" spans="1:26" ht="46.5" customHeight="1" thickBot="1" x14ac:dyDescent="0.4">
      <c r="A1295" s="5" t="s">
        <v>174</v>
      </c>
      <c r="B1295" s="5" t="s">
        <v>86</v>
      </c>
      <c r="C1295" s="5" t="s">
        <v>41</v>
      </c>
      <c r="D1295" s="2">
        <v>40724</v>
      </c>
      <c r="E1295" s="2">
        <v>3.92</v>
      </c>
      <c r="F1295" s="2">
        <v>6.73</v>
      </c>
      <c r="G1295" s="2">
        <v>6.69</v>
      </c>
      <c r="H1295" s="2">
        <v>3.63</v>
      </c>
      <c r="I1295" s="2">
        <v>2.35</v>
      </c>
      <c r="J1295" s="2">
        <v>2.19</v>
      </c>
      <c r="K1295" s="2">
        <v>136.4</v>
      </c>
      <c r="L1295" s="2">
        <v>7.06</v>
      </c>
      <c r="M1295" s="2">
        <v>902.61</v>
      </c>
      <c r="N1295" s="2">
        <v>88.45</v>
      </c>
      <c r="O1295" s="2">
        <v>63.77</v>
      </c>
      <c r="P1295" s="2">
        <v>920.44</v>
      </c>
      <c r="Q1295" s="2">
        <v>90.2</v>
      </c>
      <c r="R1295" s="2">
        <v>65.03</v>
      </c>
      <c r="S1295" s="4">
        <f>VLOOKUP([1]Initial_Data8!C1295,[1]Ratings_Numbers!$A$1:$B$21,2,FALSE)</f>
        <v>13</v>
      </c>
      <c r="T1295" s="4">
        <f t="shared" si="27"/>
        <v>0</v>
      </c>
      <c r="U1295" s="7">
        <v>6609.6</v>
      </c>
      <c r="V1295" s="3" t="s">
        <v>29</v>
      </c>
      <c r="W1295" s="4"/>
      <c r="X1295" s="4"/>
      <c r="Y1295" s="4"/>
      <c r="Z1295" s="4"/>
    </row>
    <row r="1296" spans="1:26" ht="46.5" customHeight="1" thickBot="1" x14ac:dyDescent="0.4">
      <c r="A1296" s="5" t="s">
        <v>174</v>
      </c>
      <c r="B1296" s="5" t="s">
        <v>87</v>
      </c>
      <c r="C1296" s="5" t="s">
        <v>41</v>
      </c>
      <c r="D1296" s="2">
        <v>40816</v>
      </c>
      <c r="E1296" s="2">
        <v>3.85</v>
      </c>
      <c r="F1296" s="2">
        <v>6.67</v>
      </c>
      <c r="G1296" s="2">
        <v>6.64</v>
      </c>
      <c r="H1296" s="2">
        <v>3.58</v>
      </c>
      <c r="I1296" s="2">
        <v>2.23</v>
      </c>
      <c r="J1296" s="2">
        <v>2.0699999999999998</v>
      </c>
      <c r="K1296" s="2">
        <v>134.19999999999999</v>
      </c>
      <c r="L1296" s="2">
        <v>7.2</v>
      </c>
      <c r="M1296" s="2">
        <v>887.02</v>
      </c>
      <c r="N1296" s="2">
        <v>89.38</v>
      </c>
      <c r="O1296" s="2">
        <v>63.9</v>
      </c>
      <c r="P1296" s="2">
        <v>892.46</v>
      </c>
      <c r="Q1296" s="2">
        <v>89.92</v>
      </c>
      <c r="R1296" s="2">
        <v>64.290000000000006</v>
      </c>
      <c r="S1296" s="4">
        <f>VLOOKUP([1]Initial_Data8!C1296,[1]Ratings_Numbers!$A$1:$B$21,2,FALSE)</f>
        <v>13</v>
      </c>
      <c r="T1296" s="4">
        <f t="shared" si="27"/>
        <v>0</v>
      </c>
      <c r="U1296" s="7">
        <v>6009.07</v>
      </c>
      <c r="V1296" s="3" t="s">
        <v>29</v>
      </c>
      <c r="W1296" s="4"/>
      <c r="X1296" s="4"/>
      <c r="Y1296" s="4"/>
      <c r="Z1296" s="4"/>
    </row>
    <row r="1297" spans="1:26" ht="46.5" customHeight="1" thickBot="1" x14ac:dyDescent="0.4">
      <c r="A1297" s="5" t="s">
        <v>174</v>
      </c>
      <c r="B1297" s="5" t="s">
        <v>88</v>
      </c>
      <c r="C1297" s="5" t="s">
        <v>41</v>
      </c>
      <c r="D1297" s="2">
        <v>40908</v>
      </c>
      <c r="E1297" s="2">
        <v>4.93</v>
      </c>
      <c r="F1297" s="2">
        <v>9.5</v>
      </c>
      <c r="G1297" s="2">
        <v>9.26</v>
      </c>
      <c r="H1297" s="2">
        <v>2.39</v>
      </c>
      <c r="I1297" s="2">
        <v>0.98</v>
      </c>
      <c r="J1297" s="2">
        <v>0.68</v>
      </c>
      <c r="K1297" s="2">
        <v>141.19999999999999</v>
      </c>
      <c r="L1297" s="2">
        <v>10.39</v>
      </c>
      <c r="M1297" s="2">
        <v>597.65</v>
      </c>
      <c r="N1297" s="2">
        <v>83.95</v>
      </c>
      <c r="O1297" s="2">
        <v>62.09</v>
      </c>
      <c r="P1297" s="2">
        <v>611.94000000000005</v>
      </c>
      <c r="Q1297" s="2">
        <v>85.95</v>
      </c>
      <c r="R1297" s="2">
        <v>63.58</v>
      </c>
      <c r="S1297" s="4">
        <f>VLOOKUP([1]Initial_Data8!C1297,[1]Ratings_Numbers!$A$1:$B$21,2,FALSE)</f>
        <v>13</v>
      </c>
      <c r="T1297" s="4">
        <f t="shared" si="27"/>
        <v>0</v>
      </c>
      <c r="U1297" s="7">
        <v>6883.1620000000003</v>
      </c>
      <c r="V1297" s="3" t="s">
        <v>29</v>
      </c>
      <c r="W1297" s="4"/>
      <c r="X1297" s="4"/>
      <c r="Y1297" s="4"/>
      <c r="Z1297" s="4"/>
    </row>
    <row r="1298" spans="1:26" ht="46.5" customHeight="1" thickBot="1" x14ac:dyDescent="0.4">
      <c r="A1298" s="5" t="s">
        <v>174</v>
      </c>
      <c r="B1298" s="5" t="s">
        <v>89</v>
      </c>
      <c r="C1298" s="5" t="s">
        <v>41</v>
      </c>
      <c r="D1298" s="2">
        <v>40999</v>
      </c>
      <c r="E1298" s="2">
        <v>4.7</v>
      </c>
      <c r="F1298" s="2">
        <v>9.65</v>
      </c>
      <c r="G1298" s="2">
        <v>9.58</v>
      </c>
      <c r="H1298" s="2">
        <v>3.56</v>
      </c>
      <c r="I1298" s="2">
        <v>2.1</v>
      </c>
      <c r="J1298" s="2">
        <v>1.57</v>
      </c>
      <c r="K1298" s="2">
        <v>156.5</v>
      </c>
      <c r="L1298" s="2">
        <v>10.210000000000001</v>
      </c>
      <c r="M1298" s="2">
        <v>616.23</v>
      </c>
      <c r="N1298" s="2">
        <v>85.48</v>
      </c>
      <c r="O1298" s="2">
        <v>62.92</v>
      </c>
      <c r="P1298" s="2">
        <v>620.86</v>
      </c>
      <c r="Q1298" s="2">
        <v>86.13</v>
      </c>
      <c r="R1298" s="2">
        <v>63.4</v>
      </c>
      <c r="S1298" s="4">
        <f>VLOOKUP([1]Initial_Data8!C1298,[1]Ratings_Numbers!$A$1:$B$21,2,FALSE)</f>
        <v>13</v>
      </c>
      <c r="T1298" s="4">
        <f t="shared" si="27"/>
        <v>0</v>
      </c>
      <c r="U1298" s="7">
        <v>6886.0514999999996</v>
      </c>
      <c r="V1298" s="3" t="s">
        <v>29</v>
      </c>
      <c r="W1298" s="4"/>
      <c r="X1298" s="4"/>
      <c r="Y1298" s="4"/>
      <c r="Z1298" s="4"/>
    </row>
    <row r="1299" spans="1:26" ht="46.5" customHeight="1" thickBot="1" x14ac:dyDescent="0.4">
      <c r="A1299" s="5" t="s">
        <v>174</v>
      </c>
      <c r="B1299" s="5" t="s">
        <v>90</v>
      </c>
      <c r="C1299" s="5" t="s">
        <v>41</v>
      </c>
      <c r="D1299" s="2">
        <v>41090</v>
      </c>
      <c r="E1299" s="2">
        <v>4.57</v>
      </c>
      <c r="F1299" s="2">
        <v>10.39</v>
      </c>
      <c r="G1299" s="2">
        <v>10.35</v>
      </c>
      <c r="H1299" s="2">
        <v>3.61</v>
      </c>
      <c r="I1299" s="2">
        <v>1.78</v>
      </c>
      <c r="J1299" s="2">
        <v>1.52</v>
      </c>
      <c r="K1299" s="2">
        <v>153.5</v>
      </c>
      <c r="L1299" s="2">
        <v>9.6</v>
      </c>
      <c r="M1299" s="2">
        <v>657.57</v>
      </c>
      <c r="N1299" s="2">
        <v>86.24</v>
      </c>
      <c r="O1299" s="2">
        <v>63.14</v>
      </c>
      <c r="P1299" s="2">
        <v>662.49</v>
      </c>
      <c r="Q1299" s="2">
        <v>86.89</v>
      </c>
      <c r="R1299" s="2">
        <v>63.62</v>
      </c>
      <c r="S1299" s="4">
        <f>VLOOKUP([1]Initial_Data8!C1299,[1]Ratings_Numbers!$A$1:$B$21,2,FALSE)</f>
        <v>13</v>
      </c>
      <c r="T1299" s="4">
        <f t="shared" si="27"/>
        <v>0</v>
      </c>
      <c r="U1299" s="7">
        <v>5681.0460000000003</v>
      </c>
      <c r="V1299" s="3" t="s">
        <v>29</v>
      </c>
      <c r="W1299" s="4"/>
      <c r="X1299" s="4"/>
      <c r="Y1299" s="4"/>
      <c r="Z1299" s="4"/>
    </row>
    <row r="1300" spans="1:26" ht="46.5" customHeight="1" thickBot="1" x14ac:dyDescent="0.4">
      <c r="A1300" s="5" t="s">
        <v>174</v>
      </c>
      <c r="B1300" s="5" t="s">
        <v>91</v>
      </c>
      <c r="C1300" s="5" t="s">
        <v>41</v>
      </c>
      <c r="D1300" s="2">
        <v>41182</v>
      </c>
      <c r="E1300" s="2">
        <v>4.43</v>
      </c>
      <c r="F1300" s="2">
        <v>11.13</v>
      </c>
      <c r="G1300" s="2">
        <v>10.98</v>
      </c>
      <c r="H1300" s="2">
        <v>3.62</v>
      </c>
      <c r="I1300" s="2">
        <v>1.57</v>
      </c>
      <c r="J1300" s="2">
        <v>1.52</v>
      </c>
      <c r="K1300" s="2">
        <v>155.4</v>
      </c>
      <c r="L1300" s="2">
        <v>8.8699999999999992</v>
      </c>
      <c r="M1300" s="2">
        <v>630.59</v>
      </c>
      <c r="N1300" s="2">
        <v>76.38</v>
      </c>
      <c r="O1300" s="2">
        <v>55.95</v>
      </c>
      <c r="P1300" s="2">
        <v>725.6</v>
      </c>
      <c r="Q1300" s="2">
        <v>87.89</v>
      </c>
      <c r="R1300" s="2">
        <v>64.38</v>
      </c>
      <c r="S1300" s="4">
        <f>VLOOKUP([1]Initial_Data8!C1300,[1]Ratings_Numbers!$A$1:$B$21,2,FALSE)</f>
        <v>13</v>
      </c>
      <c r="T1300" s="4">
        <f t="shared" si="27"/>
        <v>0</v>
      </c>
      <c r="U1300" s="7">
        <v>5933.9290000000001</v>
      </c>
      <c r="V1300" s="3" t="s">
        <v>29</v>
      </c>
      <c r="W1300" s="4"/>
      <c r="X1300" s="4"/>
      <c r="Y1300" s="4"/>
      <c r="Z1300" s="4"/>
    </row>
    <row r="1301" spans="1:26" ht="46.5" customHeight="1" thickBot="1" x14ac:dyDescent="0.4">
      <c r="A1301" s="5" t="s">
        <v>174</v>
      </c>
      <c r="B1301" s="5" t="s">
        <v>113</v>
      </c>
      <c r="C1301" s="5" t="s">
        <v>41</v>
      </c>
      <c r="D1301" s="2">
        <v>41274</v>
      </c>
      <c r="E1301" s="2">
        <v>4.04</v>
      </c>
      <c r="F1301" s="2">
        <v>10.11</v>
      </c>
      <c r="G1301" s="2">
        <v>9.9600000000000009</v>
      </c>
      <c r="H1301" s="2">
        <v>3.2</v>
      </c>
      <c r="I1301" s="2">
        <v>1.32</v>
      </c>
      <c r="J1301" s="2">
        <v>1.07</v>
      </c>
      <c r="K1301" s="2">
        <v>159.69999999999999</v>
      </c>
      <c r="L1301" s="2">
        <v>7.9</v>
      </c>
      <c r="M1301" s="2">
        <v>733.15</v>
      </c>
      <c r="N1301" s="2">
        <v>80.430000000000007</v>
      </c>
      <c r="O1301" s="2">
        <v>57.93</v>
      </c>
      <c r="P1301" s="2">
        <v>811.53</v>
      </c>
      <c r="Q1301" s="2">
        <v>89.03</v>
      </c>
      <c r="R1301" s="2">
        <v>64.12</v>
      </c>
      <c r="S1301" s="4">
        <f>VLOOKUP([1]Initial_Data8!C1301,[1]Ratings_Numbers!$A$1:$B$21,2,FALSE)</f>
        <v>13</v>
      </c>
      <c r="T1301" s="4">
        <f t="shared" si="27"/>
        <v>0</v>
      </c>
      <c r="U1301" s="7">
        <v>4870.2960000000003</v>
      </c>
      <c r="V1301" s="3" t="s">
        <v>29</v>
      </c>
      <c r="W1301" s="4"/>
      <c r="X1301" s="4"/>
      <c r="Y1301" s="4"/>
      <c r="Z1301" s="4"/>
    </row>
    <row r="1302" spans="1:26" ht="46.5" customHeight="1" thickBot="1" x14ac:dyDescent="0.4">
      <c r="A1302" s="5" t="s">
        <v>174</v>
      </c>
      <c r="B1302" s="5" t="s">
        <v>114</v>
      </c>
      <c r="C1302" s="5" t="s">
        <v>41</v>
      </c>
      <c r="D1302" s="2">
        <v>41364</v>
      </c>
      <c r="E1302" s="2">
        <v>4.08</v>
      </c>
      <c r="F1302" s="2">
        <v>10.26</v>
      </c>
      <c r="G1302" s="2">
        <v>10.199999999999999</v>
      </c>
      <c r="H1302" s="2">
        <v>3.35</v>
      </c>
      <c r="I1302" s="2">
        <v>1.89</v>
      </c>
      <c r="J1302" s="2">
        <v>1.4</v>
      </c>
      <c r="K1302" s="2">
        <v>168.9</v>
      </c>
      <c r="L1302" s="2">
        <v>7.46</v>
      </c>
      <c r="M1302" s="2">
        <v>791.94</v>
      </c>
      <c r="N1302" s="2">
        <v>80.92</v>
      </c>
      <c r="O1302" s="2">
        <v>59.09</v>
      </c>
      <c r="P1302" s="2">
        <v>878.67</v>
      </c>
      <c r="Q1302" s="2">
        <v>89.78</v>
      </c>
      <c r="R1302" s="2">
        <v>65.56</v>
      </c>
      <c r="S1302" s="4">
        <f>VLOOKUP([1]Initial_Data8!C1302,[1]Ratings_Numbers!$A$1:$B$21,2,FALSE)</f>
        <v>13</v>
      </c>
      <c r="T1302" s="4">
        <f t="shared" si="27"/>
        <v>0</v>
      </c>
      <c r="U1302" s="7">
        <v>4700.1109999999999</v>
      </c>
      <c r="V1302" s="3" t="s">
        <v>29</v>
      </c>
      <c r="W1302" s="4"/>
      <c r="X1302" s="4"/>
      <c r="Y1302" s="4"/>
      <c r="Z1302" s="4"/>
    </row>
    <row r="1303" spans="1:26" ht="46.5" customHeight="1" thickBot="1" x14ac:dyDescent="0.4">
      <c r="A1303" s="5" t="s">
        <v>174</v>
      </c>
      <c r="B1303" s="5" t="s">
        <v>115</v>
      </c>
      <c r="C1303" s="5" t="s">
        <v>43</v>
      </c>
      <c r="D1303" s="2">
        <v>41455</v>
      </c>
      <c r="E1303" s="2">
        <v>4.03</v>
      </c>
      <c r="F1303" s="2">
        <v>10.27</v>
      </c>
      <c r="G1303" s="2">
        <v>10.18</v>
      </c>
      <c r="H1303" s="2">
        <v>3.45</v>
      </c>
      <c r="I1303" s="2">
        <v>2.0099999999999998</v>
      </c>
      <c r="J1303" s="2">
        <v>1.4</v>
      </c>
      <c r="K1303" s="2">
        <v>162</v>
      </c>
      <c r="L1303" s="2">
        <v>6.94</v>
      </c>
      <c r="M1303" s="2">
        <v>937.31</v>
      </c>
      <c r="N1303" s="2">
        <v>89.66</v>
      </c>
      <c r="O1303" s="2">
        <v>65.02</v>
      </c>
      <c r="P1303" s="2">
        <v>945.43</v>
      </c>
      <c r="Q1303" s="2">
        <v>90.43</v>
      </c>
      <c r="R1303" s="2">
        <v>65.58</v>
      </c>
      <c r="S1303" s="4">
        <f>VLOOKUP([1]Initial_Data8!C1303,[1]Ratings_Numbers!$A$1:$B$21,2,FALSE)</f>
        <v>14</v>
      </c>
      <c r="T1303" s="4">
        <f t="shared" si="27"/>
        <v>1</v>
      </c>
      <c r="U1303" s="7">
        <v>4570.4880000000003</v>
      </c>
      <c r="V1303" s="3" t="s">
        <v>29</v>
      </c>
      <c r="W1303" s="4"/>
      <c r="X1303" s="4"/>
      <c r="Y1303" s="4"/>
      <c r="Z1303" s="4"/>
    </row>
    <row r="1304" spans="1:26" ht="46.5" customHeight="1" thickBot="1" x14ac:dyDescent="0.4">
      <c r="A1304" s="5" t="s">
        <v>174</v>
      </c>
      <c r="B1304" s="5" t="s">
        <v>116</v>
      </c>
      <c r="C1304" s="5" t="s">
        <v>43</v>
      </c>
      <c r="D1304" s="2">
        <v>41547</v>
      </c>
      <c r="E1304" s="2">
        <v>4</v>
      </c>
      <c r="F1304" s="2">
        <v>10.36</v>
      </c>
      <c r="G1304" s="2">
        <v>10.28</v>
      </c>
      <c r="H1304" s="2">
        <v>3.75</v>
      </c>
      <c r="I1304" s="2">
        <v>2.38</v>
      </c>
      <c r="J1304" s="2">
        <v>1.48</v>
      </c>
      <c r="K1304" s="2">
        <v>148.80000000000001</v>
      </c>
      <c r="L1304" s="2">
        <v>6.34</v>
      </c>
      <c r="M1304" s="2">
        <v>1024.8900000000001</v>
      </c>
      <c r="N1304" s="2">
        <v>90.3</v>
      </c>
      <c r="O1304" s="2">
        <v>64.959999999999994</v>
      </c>
      <c r="P1304" s="2">
        <v>1034.96</v>
      </c>
      <c r="Q1304" s="2">
        <v>91.19</v>
      </c>
      <c r="R1304" s="2">
        <v>65.599999999999994</v>
      </c>
      <c r="S1304" s="4">
        <f>VLOOKUP([1]Initial_Data8!C1304,[1]Ratings_Numbers!$A$1:$B$21,2,FALSE)</f>
        <v>14</v>
      </c>
      <c r="T1304" s="4">
        <f t="shared" si="27"/>
        <v>0</v>
      </c>
      <c r="U1304" s="7">
        <v>4762.8389999999999</v>
      </c>
      <c r="V1304" s="3" t="s">
        <v>29</v>
      </c>
      <c r="W1304" s="4"/>
      <c r="X1304" s="4"/>
      <c r="Y1304" s="4"/>
      <c r="Z1304" s="4"/>
    </row>
    <row r="1305" spans="1:26" ht="46.5" customHeight="1" thickBot="1" x14ac:dyDescent="0.4">
      <c r="A1305" s="5" t="s">
        <v>174</v>
      </c>
      <c r="B1305" s="5" t="s">
        <v>92</v>
      </c>
      <c r="C1305" s="5" t="s">
        <v>43</v>
      </c>
      <c r="D1305" s="2">
        <v>41639</v>
      </c>
      <c r="E1305" s="2">
        <v>3.68</v>
      </c>
      <c r="F1305" s="2">
        <v>8.6300000000000008</v>
      </c>
      <c r="G1305" s="2">
        <v>8.58</v>
      </c>
      <c r="H1305" s="2">
        <v>4.51</v>
      </c>
      <c r="I1305" s="2">
        <v>3.26</v>
      </c>
      <c r="J1305" s="2">
        <v>2.21</v>
      </c>
      <c r="K1305" s="2">
        <v>148</v>
      </c>
      <c r="L1305" s="2">
        <v>6.25</v>
      </c>
      <c r="M1305" s="2">
        <v>1026.21</v>
      </c>
      <c r="N1305" s="2">
        <v>90.31</v>
      </c>
      <c r="O1305" s="2">
        <v>64.13</v>
      </c>
      <c r="P1305" s="2">
        <v>1036.32</v>
      </c>
      <c r="Q1305" s="2">
        <v>91.2</v>
      </c>
      <c r="R1305" s="2">
        <v>64.760000000000005</v>
      </c>
      <c r="S1305" s="4">
        <f>VLOOKUP([1]Initial_Data8!C1305,[1]Ratings_Numbers!$A$1:$B$21,2,FALSE)</f>
        <v>14</v>
      </c>
      <c r="T1305" s="4">
        <f t="shared" si="27"/>
        <v>0</v>
      </c>
      <c r="U1305" s="7">
        <v>4757.6760000000004</v>
      </c>
      <c r="V1305" s="3" t="s">
        <v>29</v>
      </c>
      <c r="W1305" s="4"/>
      <c r="X1305" s="4"/>
      <c r="Y1305" s="4"/>
      <c r="Z1305" s="4"/>
    </row>
    <row r="1306" spans="1:26" ht="46.5" customHeight="1" thickBot="1" x14ac:dyDescent="0.4">
      <c r="A1306" s="5" t="s">
        <v>174</v>
      </c>
      <c r="B1306" s="5" t="s">
        <v>93</v>
      </c>
      <c r="C1306" s="5" t="s">
        <v>43</v>
      </c>
      <c r="D1306" s="2">
        <v>41729</v>
      </c>
      <c r="E1306" s="2">
        <v>3.77</v>
      </c>
      <c r="F1306" s="2">
        <v>9.25</v>
      </c>
      <c r="G1306" s="2">
        <v>9.18</v>
      </c>
      <c r="H1306" s="2">
        <v>3.57</v>
      </c>
      <c r="I1306" s="2">
        <v>2.4700000000000002</v>
      </c>
      <c r="J1306" s="2">
        <v>1.18</v>
      </c>
      <c r="K1306" s="2">
        <v>141.9</v>
      </c>
      <c r="L1306" s="2">
        <v>5.46</v>
      </c>
      <c r="M1306" s="2">
        <v>1192.42</v>
      </c>
      <c r="N1306" s="2">
        <v>91.39</v>
      </c>
      <c r="O1306" s="2">
        <v>65.09</v>
      </c>
      <c r="P1306" s="2">
        <v>1204.69</v>
      </c>
      <c r="Q1306" s="2">
        <v>92.34</v>
      </c>
      <c r="R1306" s="2">
        <v>65.760000000000005</v>
      </c>
      <c r="S1306" s="4">
        <f>VLOOKUP([1]Initial_Data8!C1306,[1]Ratings_Numbers!$A$1:$B$21,2,FALSE)</f>
        <v>14</v>
      </c>
      <c r="T1306" s="4">
        <f t="shared" si="27"/>
        <v>0</v>
      </c>
      <c r="U1306" s="7">
        <v>4966.2479999999996</v>
      </c>
      <c r="V1306" s="3" t="s">
        <v>29</v>
      </c>
      <c r="W1306" s="4"/>
      <c r="X1306" s="4"/>
      <c r="Y1306" s="4"/>
      <c r="Z1306" s="4"/>
    </row>
    <row r="1307" spans="1:26" ht="46.5" customHeight="1" thickBot="1" x14ac:dyDescent="0.4">
      <c r="A1307" s="5" t="s">
        <v>174</v>
      </c>
      <c r="B1307" s="5" t="s">
        <v>94</v>
      </c>
      <c r="C1307" s="5" t="s">
        <v>43</v>
      </c>
      <c r="D1307" s="2">
        <v>41820</v>
      </c>
      <c r="E1307" s="2">
        <v>3.85</v>
      </c>
      <c r="F1307" s="2">
        <v>9.86</v>
      </c>
      <c r="G1307" s="2">
        <v>9.8000000000000007</v>
      </c>
      <c r="H1307" s="2">
        <v>3.59</v>
      </c>
      <c r="I1307" s="2">
        <v>2.13</v>
      </c>
      <c r="J1307" s="2">
        <v>1.17</v>
      </c>
      <c r="K1307" s="2">
        <v>142.5</v>
      </c>
      <c r="L1307" s="2">
        <v>4.54</v>
      </c>
      <c r="M1307" s="2">
        <v>1455.96</v>
      </c>
      <c r="N1307" s="2">
        <v>92.64</v>
      </c>
      <c r="O1307" s="2">
        <v>66.17</v>
      </c>
      <c r="P1307" s="2">
        <v>1471.64</v>
      </c>
      <c r="Q1307" s="2">
        <v>93.64</v>
      </c>
      <c r="R1307" s="2">
        <v>66.89</v>
      </c>
      <c r="S1307" s="4">
        <f>VLOOKUP([1]Initial_Data8!C1307,[1]Ratings_Numbers!$A$1:$B$21,2,FALSE)</f>
        <v>14</v>
      </c>
      <c r="T1307" s="4">
        <f t="shared" si="27"/>
        <v>0</v>
      </c>
      <c r="U1307" s="7">
        <v>6002.8919999999998</v>
      </c>
      <c r="V1307" s="3" t="s">
        <v>29</v>
      </c>
      <c r="W1307" s="4"/>
      <c r="X1307" s="4"/>
      <c r="Y1307" s="4"/>
      <c r="Z1307" s="4"/>
    </row>
    <row r="1308" spans="1:26" ht="46.5" customHeight="1" thickBot="1" x14ac:dyDescent="0.4">
      <c r="A1308" s="5" t="s">
        <v>174</v>
      </c>
      <c r="B1308" s="5" t="s">
        <v>95</v>
      </c>
      <c r="C1308" s="5" t="s">
        <v>43</v>
      </c>
      <c r="D1308" s="2">
        <v>41912</v>
      </c>
      <c r="E1308" s="2">
        <v>3.92</v>
      </c>
      <c r="F1308" s="2">
        <v>10.65</v>
      </c>
      <c r="G1308" s="2">
        <v>10.52</v>
      </c>
      <c r="H1308" s="2">
        <v>3.49</v>
      </c>
      <c r="I1308" s="2">
        <v>2.12</v>
      </c>
      <c r="J1308" s="2">
        <v>1.06</v>
      </c>
      <c r="K1308" s="2">
        <v>143.4</v>
      </c>
      <c r="L1308" s="2">
        <v>3.58</v>
      </c>
      <c r="M1308" s="2">
        <v>1867.2</v>
      </c>
      <c r="N1308" s="2">
        <v>93.95</v>
      </c>
      <c r="O1308" s="2">
        <v>66.78</v>
      </c>
      <c r="P1308" s="2">
        <v>1887.36</v>
      </c>
      <c r="Q1308" s="2">
        <v>94.97</v>
      </c>
      <c r="R1308" s="2">
        <v>67.5</v>
      </c>
      <c r="S1308" s="4">
        <f>VLOOKUP([1]Initial_Data8!C1308,[1]Ratings_Numbers!$A$1:$B$21,2,FALSE)</f>
        <v>14</v>
      </c>
      <c r="T1308" s="4">
        <f t="shared" si="27"/>
        <v>0</v>
      </c>
      <c r="U1308" s="7">
        <v>6496.0280000000002</v>
      </c>
      <c r="V1308" s="3" t="s">
        <v>29</v>
      </c>
      <c r="W1308" s="4"/>
      <c r="X1308" s="4"/>
      <c r="Y1308" s="4"/>
      <c r="Z1308" s="4"/>
    </row>
    <row r="1309" spans="1:26" ht="46.5" customHeight="1" thickBot="1" x14ac:dyDescent="0.4">
      <c r="A1309" s="5" t="s">
        <v>174</v>
      </c>
      <c r="B1309" s="5" t="s">
        <v>96</v>
      </c>
      <c r="C1309" s="5" t="s">
        <v>43</v>
      </c>
      <c r="D1309" s="2">
        <v>42004</v>
      </c>
      <c r="E1309" s="2">
        <v>4.55</v>
      </c>
      <c r="F1309" s="2">
        <v>17.05</v>
      </c>
      <c r="G1309" s="2">
        <v>16.989999999999998</v>
      </c>
      <c r="H1309" s="2">
        <v>2.61</v>
      </c>
      <c r="I1309" s="2">
        <v>0.95</v>
      </c>
      <c r="J1309" s="2">
        <v>0.14000000000000001</v>
      </c>
      <c r="K1309" s="2">
        <v>144</v>
      </c>
      <c r="L1309" s="2">
        <v>1.8</v>
      </c>
      <c r="M1309" s="2">
        <v>3526.47</v>
      </c>
      <c r="N1309" s="2">
        <v>89.38</v>
      </c>
      <c r="O1309" s="2">
        <v>63.32</v>
      </c>
      <c r="P1309" s="2">
        <v>3845.64</v>
      </c>
      <c r="Q1309" s="2">
        <v>97.47</v>
      </c>
      <c r="R1309" s="2">
        <v>69.05</v>
      </c>
      <c r="S1309" s="4">
        <f>VLOOKUP([1]Initial_Data8!C1309,[1]Ratings_Numbers!$A$1:$B$21,2,FALSE)</f>
        <v>14</v>
      </c>
      <c r="T1309" s="4">
        <f t="shared" si="27"/>
        <v>0</v>
      </c>
      <c r="U1309" s="7">
        <v>4968.7101000000002</v>
      </c>
      <c r="V1309" s="3" t="s">
        <v>29</v>
      </c>
      <c r="W1309" s="4"/>
      <c r="X1309" s="4"/>
      <c r="Y1309" s="4"/>
      <c r="Z1309" s="4"/>
    </row>
    <row r="1310" spans="1:26" ht="46.5" customHeight="1" thickBot="1" x14ac:dyDescent="0.4">
      <c r="A1310" s="5" t="s">
        <v>174</v>
      </c>
      <c r="B1310" s="5" t="s">
        <v>97</v>
      </c>
      <c r="C1310" s="5" t="s">
        <v>43</v>
      </c>
      <c r="D1310" s="2">
        <v>42094</v>
      </c>
      <c r="E1310" s="2">
        <v>4.7300000000000004</v>
      </c>
      <c r="F1310" s="2">
        <v>19.21</v>
      </c>
      <c r="G1310" s="2">
        <v>19.05</v>
      </c>
      <c r="H1310" s="2">
        <v>3.26</v>
      </c>
      <c r="I1310" s="2">
        <v>1.9</v>
      </c>
      <c r="J1310" s="2">
        <v>0.85</v>
      </c>
      <c r="K1310" s="2">
        <v>141.1</v>
      </c>
      <c r="L1310" s="2">
        <v>0.75</v>
      </c>
      <c r="M1310" s="2">
        <v>9187.4699999999993</v>
      </c>
      <c r="N1310" s="2">
        <v>97.9</v>
      </c>
      <c r="O1310" s="2">
        <v>69.17</v>
      </c>
      <c r="P1310" s="2">
        <v>9284.84</v>
      </c>
      <c r="Q1310" s="2">
        <v>98.93</v>
      </c>
      <c r="R1310" s="2">
        <v>69.900000000000006</v>
      </c>
      <c r="S1310" s="4">
        <f>VLOOKUP([1]Initial_Data8!C1310,[1]Ratings_Numbers!$A$1:$B$21,2,FALSE)</f>
        <v>14</v>
      </c>
      <c r="T1310" s="4">
        <f t="shared" si="27"/>
        <v>0</v>
      </c>
      <c r="U1310" s="7">
        <v>4475.5110000000004</v>
      </c>
      <c r="V1310" s="3" t="s">
        <v>29</v>
      </c>
      <c r="W1310" s="4"/>
      <c r="X1310" s="4"/>
      <c r="Y1310" s="4"/>
      <c r="Z1310" s="4"/>
    </row>
    <row r="1311" spans="1:26" ht="46.5" customHeight="1" thickBot="1" x14ac:dyDescent="0.4">
      <c r="A1311" s="5" t="s">
        <v>174</v>
      </c>
      <c r="B1311" s="5" t="s">
        <v>98</v>
      </c>
      <c r="C1311" s="5" t="s">
        <v>43</v>
      </c>
      <c r="D1311" s="2">
        <v>42185</v>
      </c>
      <c r="E1311" s="2">
        <v>6.14</v>
      </c>
      <c r="F1311" s="2">
        <v>29.17</v>
      </c>
      <c r="G1311" s="2">
        <v>29.05</v>
      </c>
      <c r="H1311" s="2">
        <v>1.94</v>
      </c>
      <c r="I1311" s="2">
        <v>0.76</v>
      </c>
      <c r="J1311" s="2">
        <v>0.36</v>
      </c>
      <c r="K1311" s="2">
        <v>217.5</v>
      </c>
      <c r="L1311" s="2">
        <v>3.29</v>
      </c>
      <c r="M1311" s="2">
        <v>2455.9299999999998</v>
      </c>
      <c r="N1311" s="2">
        <v>94.82</v>
      </c>
      <c r="O1311" s="2">
        <v>80.91</v>
      </c>
      <c r="P1311" s="2">
        <v>2490.11</v>
      </c>
      <c r="Q1311" s="2">
        <v>96.14</v>
      </c>
      <c r="R1311" s="2">
        <v>82.03</v>
      </c>
      <c r="S1311" s="4">
        <f>VLOOKUP([1]Initial_Data8!C1311,[1]Ratings_Numbers!$A$1:$B$21,2,FALSE)</f>
        <v>14</v>
      </c>
      <c r="T1311" s="4">
        <f t="shared" si="27"/>
        <v>0</v>
      </c>
      <c r="U1311" s="7">
        <v>664.15800000000002</v>
      </c>
      <c r="V1311" s="3" t="s">
        <v>29</v>
      </c>
      <c r="W1311" s="4"/>
      <c r="X1311" s="4"/>
      <c r="Y1311" s="4"/>
      <c r="Z1311" s="4"/>
    </row>
    <row r="1312" spans="1:26" ht="46.5" customHeight="1" thickBot="1" x14ac:dyDescent="0.4">
      <c r="A1312" s="5" t="s">
        <v>174</v>
      </c>
      <c r="B1312" s="5" t="s">
        <v>99</v>
      </c>
      <c r="C1312" s="5" t="s">
        <v>45</v>
      </c>
      <c r="D1312" s="2">
        <v>42277</v>
      </c>
      <c r="E1312" s="2">
        <v>6.02</v>
      </c>
      <c r="F1312" s="2">
        <v>27.26</v>
      </c>
      <c r="G1312" s="2">
        <v>27.01</v>
      </c>
      <c r="H1312" s="2">
        <v>2.2999999999999998</v>
      </c>
      <c r="I1312" s="2">
        <v>0.98</v>
      </c>
      <c r="J1312" s="2">
        <v>0.78</v>
      </c>
      <c r="K1312" s="2">
        <v>230.2</v>
      </c>
      <c r="L1312" s="2">
        <v>1.34</v>
      </c>
      <c r="M1312" s="2">
        <v>6139.41</v>
      </c>
      <c r="N1312" s="2">
        <v>97.04</v>
      </c>
      <c r="O1312" s="2">
        <v>82.29</v>
      </c>
      <c r="P1312" s="2">
        <v>6226.79</v>
      </c>
      <c r="Q1312" s="2">
        <v>98.42</v>
      </c>
      <c r="R1312" s="2">
        <v>83.46</v>
      </c>
      <c r="S1312" s="4">
        <f>VLOOKUP([1]Initial_Data8!C1312,[1]Ratings_Numbers!$A$1:$B$21,2,FALSE)</f>
        <v>15</v>
      </c>
      <c r="T1312" s="4">
        <f t="shared" si="27"/>
        <v>1</v>
      </c>
      <c r="U1312" s="7">
        <v>620.14</v>
      </c>
      <c r="V1312" s="3" t="s">
        <v>29</v>
      </c>
      <c r="W1312" s="4"/>
      <c r="X1312" s="4"/>
      <c r="Y1312" s="4"/>
      <c r="Z1312" s="4"/>
    </row>
    <row r="1313" spans="1:26" ht="46.5" customHeight="1" thickBot="1" x14ac:dyDescent="0.4">
      <c r="A1313" s="5" t="s">
        <v>174</v>
      </c>
      <c r="B1313" s="5" t="s">
        <v>100</v>
      </c>
      <c r="C1313" s="5" t="s">
        <v>45</v>
      </c>
      <c r="D1313" s="2">
        <v>42369</v>
      </c>
      <c r="E1313" s="2">
        <v>5.49</v>
      </c>
      <c r="F1313" s="2">
        <v>20.27</v>
      </c>
      <c r="G1313" s="2">
        <v>20.2</v>
      </c>
      <c r="H1313" s="2">
        <v>2.0699999999999998</v>
      </c>
      <c r="I1313" s="2">
        <v>0.68</v>
      </c>
      <c r="J1313" s="2">
        <v>0.59</v>
      </c>
      <c r="K1313" s="2">
        <v>224.4</v>
      </c>
      <c r="L1313" s="2">
        <v>2.4500000000000002</v>
      </c>
      <c r="M1313" s="2">
        <v>3317.56</v>
      </c>
      <c r="N1313" s="2">
        <v>95.63</v>
      </c>
      <c r="O1313" s="2">
        <v>81.2</v>
      </c>
      <c r="P1313" s="2">
        <v>3369.32</v>
      </c>
      <c r="Q1313" s="2">
        <v>97.12</v>
      </c>
      <c r="R1313" s="2">
        <v>82.47</v>
      </c>
      <c r="S1313" s="4">
        <f>VLOOKUP([1]Initial_Data8!C1313,[1]Ratings_Numbers!$A$1:$B$21,2,FALSE)</f>
        <v>15</v>
      </c>
      <c r="T1313" s="4">
        <f t="shared" si="27"/>
        <v>0</v>
      </c>
      <c r="U1313" s="7">
        <v>622.74800000000005</v>
      </c>
      <c r="V1313" s="3" t="s">
        <v>29</v>
      </c>
      <c r="W1313" s="4"/>
      <c r="X1313" s="4"/>
      <c r="Y1313" s="4"/>
      <c r="Z1313" s="4"/>
    </row>
    <row r="1314" spans="1:26" ht="46.5" customHeight="1" thickBot="1" x14ac:dyDescent="0.4">
      <c r="A1314" s="5" t="s">
        <v>174</v>
      </c>
      <c r="B1314" s="5" t="s">
        <v>101</v>
      </c>
      <c r="C1314" s="5" t="s">
        <v>45</v>
      </c>
      <c r="D1314" s="2">
        <v>42460</v>
      </c>
      <c r="E1314" s="2">
        <v>5.58</v>
      </c>
      <c r="F1314" s="2">
        <v>19.3</v>
      </c>
      <c r="G1314" s="2">
        <v>19.16</v>
      </c>
      <c r="H1314" s="2">
        <v>2.11</v>
      </c>
      <c r="I1314" s="2">
        <v>0.89</v>
      </c>
      <c r="J1314" s="2">
        <v>0.72</v>
      </c>
      <c r="K1314" s="2">
        <v>219.7</v>
      </c>
      <c r="L1314" s="2">
        <v>2.68</v>
      </c>
      <c r="M1314" s="2">
        <v>3077.55</v>
      </c>
      <c r="N1314" s="2">
        <v>95.36</v>
      </c>
      <c r="O1314" s="2">
        <v>82.41</v>
      </c>
      <c r="P1314" s="2">
        <v>3127.45</v>
      </c>
      <c r="Q1314" s="2">
        <v>96.9</v>
      </c>
      <c r="R1314" s="2">
        <v>83.75</v>
      </c>
      <c r="S1314" s="4">
        <f>VLOOKUP([1]Initial_Data8!C1314,[1]Ratings_Numbers!$A$1:$B$21,2,FALSE)</f>
        <v>15</v>
      </c>
      <c r="T1314" s="4">
        <f t="shared" si="27"/>
        <v>0</v>
      </c>
      <c r="U1314" s="7">
        <v>739.58399999999995</v>
      </c>
      <c r="V1314" s="3" t="s">
        <v>29</v>
      </c>
      <c r="W1314" s="4"/>
      <c r="X1314" s="4"/>
      <c r="Y1314" s="4"/>
      <c r="Z1314" s="4"/>
    </row>
    <row r="1315" spans="1:26" ht="46.5" customHeight="1" thickBot="1" x14ac:dyDescent="0.4">
      <c r="A1315" s="5" t="s">
        <v>174</v>
      </c>
      <c r="B1315" s="5" t="s">
        <v>102</v>
      </c>
      <c r="C1315" s="5" t="s">
        <v>45</v>
      </c>
      <c r="D1315" s="2">
        <v>42551</v>
      </c>
      <c r="E1315" s="2">
        <v>5.0999999999999996</v>
      </c>
      <c r="F1315" s="2">
        <v>15.78</v>
      </c>
      <c r="G1315" s="2">
        <v>15.71</v>
      </c>
      <c r="H1315" s="2">
        <v>2.13</v>
      </c>
      <c r="I1315" s="2">
        <v>0.98</v>
      </c>
      <c r="J1315" s="2">
        <v>0.71</v>
      </c>
      <c r="K1315" s="2">
        <v>217.4</v>
      </c>
      <c r="L1315" s="2">
        <v>2.78</v>
      </c>
      <c r="M1315" s="2">
        <v>2931.35</v>
      </c>
      <c r="N1315" s="2">
        <v>95.06</v>
      </c>
      <c r="O1315" s="2">
        <v>81.63</v>
      </c>
      <c r="P1315" s="2">
        <v>2983.69</v>
      </c>
      <c r="Q1315" s="2">
        <v>96.76</v>
      </c>
      <c r="R1315" s="2">
        <v>83.09</v>
      </c>
      <c r="S1315" s="4">
        <f>VLOOKUP([1]Initial_Data8!C1315,[1]Ratings_Numbers!$A$1:$B$21,2,FALSE)</f>
        <v>15</v>
      </c>
      <c r="T1315" s="4">
        <f t="shared" si="27"/>
        <v>0</v>
      </c>
      <c r="U1315" s="7">
        <v>893.62800000000004</v>
      </c>
      <c r="V1315" s="3" t="s">
        <v>29</v>
      </c>
      <c r="W1315" s="4"/>
      <c r="X1315" s="4"/>
      <c r="Y1315" s="4"/>
      <c r="Z1315" s="4"/>
    </row>
    <row r="1316" spans="1:26" ht="46.5" customHeight="1" thickBot="1" x14ac:dyDescent="0.4">
      <c r="A1316" s="5" t="s">
        <v>174</v>
      </c>
      <c r="B1316" s="5" t="s">
        <v>130</v>
      </c>
      <c r="C1316" s="5" t="s">
        <v>45</v>
      </c>
      <c r="D1316" s="2">
        <v>42643</v>
      </c>
      <c r="E1316" s="2">
        <v>5.35</v>
      </c>
      <c r="F1316" s="2">
        <v>17.28</v>
      </c>
      <c r="G1316" s="2">
        <v>17.170000000000002</v>
      </c>
      <c r="H1316" s="2">
        <v>2.08</v>
      </c>
      <c r="I1316" s="2">
        <v>0.95</v>
      </c>
      <c r="J1316" s="2">
        <v>0.6</v>
      </c>
      <c r="K1316" s="2">
        <v>216.4</v>
      </c>
      <c r="L1316" s="2">
        <v>2.12</v>
      </c>
      <c r="M1316" s="2">
        <v>3886.7</v>
      </c>
      <c r="N1316" s="2">
        <v>95.78</v>
      </c>
      <c r="O1316" s="2">
        <v>82.28</v>
      </c>
      <c r="P1316" s="2">
        <v>3957.77</v>
      </c>
      <c r="Q1316" s="2">
        <v>97.54</v>
      </c>
      <c r="R1316" s="2">
        <v>83.78</v>
      </c>
      <c r="S1316" s="4">
        <f>VLOOKUP([1]Initial_Data8!C1316,[1]Ratings_Numbers!$A$1:$B$21,2,FALSE)</f>
        <v>15</v>
      </c>
      <c r="T1316" s="4">
        <f t="shared" si="27"/>
        <v>0</v>
      </c>
      <c r="U1316" s="7">
        <v>965.80499999999995</v>
      </c>
      <c r="V1316" s="3" t="s">
        <v>29</v>
      </c>
      <c r="W1316" s="4"/>
      <c r="X1316" s="4"/>
      <c r="Y1316" s="4"/>
      <c r="Z1316" s="4"/>
    </row>
    <row r="1317" spans="1:26" ht="14.25" customHeight="1" thickBot="1" x14ac:dyDescent="0.4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4"/>
      <c r="T1317" s="4"/>
      <c r="U1317" s="4"/>
      <c r="V1317" s="4"/>
      <c r="W1317" s="4"/>
      <c r="X1317" s="4"/>
      <c r="Y1317" s="4"/>
      <c r="Z1317" s="4"/>
    </row>
    <row r="1318" spans="1:26" ht="46.5" customHeight="1" thickBot="1" x14ac:dyDescent="0.4">
      <c r="A1318" s="5" t="s">
        <v>175</v>
      </c>
      <c r="B1318" s="5" t="s">
        <v>24</v>
      </c>
      <c r="C1318" s="5" t="s">
        <v>39</v>
      </c>
      <c r="D1318" s="2">
        <v>34699</v>
      </c>
      <c r="E1318" s="2">
        <v>1.65</v>
      </c>
      <c r="F1318" s="2">
        <v>3.87</v>
      </c>
      <c r="G1318" s="2">
        <v>3.04</v>
      </c>
      <c r="H1318" s="2">
        <v>2.38</v>
      </c>
      <c r="I1318" s="2">
        <v>-0.42</v>
      </c>
      <c r="J1318" s="2">
        <v>0.22</v>
      </c>
      <c r="K1318" s="2">
        <v>5</v>
      </c>
      <c r="L1318" s="2">
        <v>25.12</v>
      </c>
      <c r="M1318" s="2">
        <v>88.13</v>
      </c>
      <c r="N1318" s="2">
        <v>43.96</v>
      </c>
      <c r="O1318" s="2">
        <v>22.14</v>
      </c>
      <c r="P1318" s="2">
        <v>100.49</v>
      </c>
      <c r="Q1318" s="2">
        <v>50.12</v>
      </c>
      <c r="R1318" s="2">
        <v>25.25</v>
      </c>
      <c r="S1318" s="4">
        <f>VLOOKUP([1]Initial_Data8!C1318,[1]Ratings_Numbers!$A$1:$B$21,2,FALSE)</f>
        <v>12</v>
      </c>
      <c r="T1318" s="6">
        <v>0</v>
      </c>
      <c r="U1318" s="7">
        <v>420</v>
      </c>
      <c r="V1318" s="3" t="s">
        <v>127</v>
      </c>
      <c r="W1318" s="4"/>
      <c r="X1318" s="4"/>
      <c r="Y1318" s="4"/>
      <c r="Z1318" s="4"/>
    </row>
    <row r="1319" spans="1:26" ht="46.5" customHeight="1" thickBot="1" x14ac:dyDescent="0.4">
      <c r="A1319" s="5" t="s">
        <v>175</v>
      </c>
      <c r="B1319" s="5" t="s">
        <v>30</v>
      </c>
      <c r="C1319" s="5" t="s">
        <v>39</v>
      </c>
      <c r="D1319" s="2">
        <v>34789</v>
      </c>
      <c r="E1319" s="2">
        <v>2.06</v>
      </c>
      <c r="F1319" s="2">
        <v>4.17</v>
      </c>
      <c r="G1319" s="2">
        <v>3.59</v>
      </c>
      <c r="H1319" s="2">
        <v>6.65</v>
      </c>
      <c r="I1319" s="2">
        <v>3.33</v>
      </c>
      <c r="J1319" s="2">
        <v>4.6100000000000003</v>
      </c>
      <c r="K1319" s="2">
        <v>5.4</v>
      </c>
      <c r="L1319" s="2">
        <v>24.15</v>
      </c>
      <c r="M1319" s="2">
        <v>79.760000000000005</v>
      </c>
      <c r="N1319" s="2">
        <v>36.21</v>
      </c>
      <c r="O1319" s="2">
        <v>19.260000000000002</v>
      </c>
      <c r="P1319" s="2">
        <v>120.24</v>
      </c>
      <c r="Q1319" s="2">
        <v>54.6</v>
      </c>
      <c r="R1319" s="2">
        <v>29.04</v>
      </c>
      <c r="S1319" s="4">
        <f>VLOOKUP([1]Initial_Data8!C1319,[1]Ratings_Numbers!$A$1:$B$21,2,FALSE)</f>
        <v>12</v>
      </c>
      <c r="T1319" s="4">
        <f t="shared" ref="T1319:T1325" si="28">S1319-S1318</f>
        <v>0</v>
      </c>
      <c r="U1319" s="7">
        <v>392.7944</v>
      </c>
      <c r="V1319" s="3" t="s">
        <v>127</v>
      </c>
      <c r="W1319" s="4"/>
      <c r="X1319" s="4"/>
      <c r="Y1319" s="4"/>
      <c r="Z1319" s="4"/>
    </row>
    <row r="1320" spans="1:26" ht="46.5" customHeight="1" thickBot="1" x14ac:dyDescent="0.4">
      <c r="A1320" s="5" t="s">
        <v>175</v>
      </c>
      <c r="B1320" s="5" t="s">
        <v>34</v>
      </c>
      <c r="C1320" s="5" t="s">
        <v>39</v>
      </c>
      <c r="D1320" s="2">
        <v>34880</v>
      </c>
      <c r="E1320" s="2">
        <v>1.81</v>
      </c>
      <c r="F1320" s="2">
        <v>3.95</v>
      </c>
      <c r="G1320" s="2">
        <v>3.18</v>
      </c>
      <c r="H1320" s="2">
        <v>6.31</v>
      </c>
      <c r="I1320" s="2">
        <v>3.87</v>
      </c>
      <c r="J1320" s="2">
        <v>4.5999999999999996</v>
      </c>
      <c r="K1320" s="2">
        <v>6.8</v>
      </c>
      <c r="L1320" s="2">
        <v>27.31</v>
      </c>
      <c r="M1320" s="2">
        <v>71.2</v>
      </c>
      <c r="N1320" s="2">
        <v>35.369999999999997</v>
      </c>
      <c r="O1320" s="2">
        <v>19.440000000000001</v>
      </c>
      <c r="P1320" s="2">
        <v>101.33</v>
      </c>
      <c r="Q1320" s="2">
        <v>50.33</v>
      </c>
      <c r="R1320" s="2">
        <v>27.67</v>
      </c>
      <c r="S1320" s="4">
        <f>VLOOKUP([1]Initial_Data8!C1320,[1]Ratings_Numbers!$A$1:$B$21,2,FALSE)</f>
        <v>12</v>
      </c>
      <c r="T1320" s="4">
        <f t="shared" si="28"/>
        <v>0</v>
      </c>
      <c r="U1320" s="7">
        <v>430</v>
      </c>
      <c r="V1320" s="3" t="s">
        <v>127</v>
      </c>
      <c r="W1320" s="4"/>
      <c r="X1320" s="4"/>
      <c r="Y1320" s="4"/>
      <c r="Z1320" s="4"/>
    </row>
    <row r="1321" spans="1:26" ht="46.5" customHeight="1" thickBot="1" x14ac:dyDescent="0.4">
      <c r="A1321" s="5" t="s">
        <v>175</v>
      </c>
      <c r="B1321" s="5" t="s">
        <v>38</v>
      </c>
      <c r="C1321" s="5" t="s">
        <v>39</v>
      </c>
      <c r="D1321" s="2">
        <v>34972</v>
      </c>
      <c r="E1321" s="2">
        <v>1.04</v>
      </c>
      <c r="F1321" s="2">
        <v>2.64</v>
      </c>
      <c r="G1321" s="2">
        <v>1.78</v>
      </c>
      <c r="H1321" s="2">
        <v>4.08</v>
      </c>
      <c r="I1321" s="2">
        <v>1.03</v>
      </c>
      <c r="J1321" s="2">
        <v>1.68</v>
      </c>
      <c r="K1321" s="2">
        <v>5.9</v>
      </c>
      <c r="L1321" s="2">
        <v>28.2</v>
      </c>
      <c r="M1321" s="2">
        <v>69.349999999999994</v>
      </c>
      <c r="N1321" s="2">
        <v>40.93</v>
      </c>
      <c r="O1321" s="2">
        <v>19.559999999999999</v>
      </c>
      <c r="P1321" s="2">
        <v>69.430000000000007</v>
      </c>
      <c r="Q1321" s="2">
        <v>40.98</v>
      </c>
      <c r="R1321" s="2">
        <v>19.579999999999998</v>
      </c>
      <c r="S1321" s="4">
        <f>VLOOKUP([1]Initial_Data8!C1321,[1]Ratings_Numbers!$A$1:$B$21,2,FALSE)</f>
        <v>12</v>
      </c>
      <c r="T1321" s="4">
        <f t="shared" si="28"/>
        <v>0</v>
      </c>
      <c r="U1321" s="7">
        <v>410.2303</v>
      </c>
      <c r="V1321" s="3" t="s">
        <v>127</v>
      </c>
      <c r="W1321" s="4"/>
      <c r="X1321" s="4"/>
      <c r="Y1321" s="4"/>
      <c r="Z1321" s="4"/>
    </row>
    <row r="1322" spans="1:26" ht="46.5" customHeight="1" thickBot="1" x14ac:dyDescent="0.4">
      <c r="A1322" s="5" t="s">
        <v>175</v>
      </c>
      <c r="B1322" s="5" t="s">
        <v>40</v>
      </c>
      <c r="C1322" s="5" t="s">
        <v>39</v>
      </c>
      <c r="D1322" s="2">
        <v>35064</v>
      </c>
      <c r="E1322" s="2">
        <v>1.1599999999999999</v>
      </c>
      <c r="F1322" s="2">
        <v>2.97</v>
      </c>
      <c r="G1322" s="2">
        <v>2.11</v>
      </c>
      <c r="H1322" s="2">
        <v>1.04</v>
      </c>
      <c r="I1322" s="2">
        <v>-1.69</v>
      </c>
      <c r="J1322" s="2">
        <v>-1.17</v>
      </c>
      <c r="K1322" s="2">
        <v>5.4</v>
      </c>
      <c r="L1322" s="2">
        <v>28.57</v>
      </c>
      <c r="M1322" s="2">
        <v>73.12</v>
      </c>
      <c r="N1322" s="2">
        <v>42.24</v>
      </c>
      <c r="O1322" s="2">
        <v>20.89</v>
      </c>
      <c r="P1322" s="2">
        <v>73.12</v>
      </c>
      <c r="Q1322" s="2">
        <v>42.24</v>
      </c>
      <c r="R1322" s="2">
        <v>20.89</v>
      </c>
      <c r="S1322" s="4">
        <f>VLOOKUP([1]Initial_Data8!C1322,[1]Ratings_Numbers!$A$1:$B$21,2,FALSE)</f>
        <v>12</v>
      </c>
      <c r="T1322" s="4">
        <f t="shared" si="28"/>
        <v>0</v>
      </c>
      <c r="U1322" s="7">
        <v>385.29219999999998</v>
      </c>
      <c r="V1322" s="3" t="s">
        <v>127</v>
      </c>
      <c r="W1322" s="4"/>
      <c r="X1322" s="4"/>
      <c r="Y1322" s="4"/>
      <c r="Z1322" s="4"/>
    </row>
    <row r="1323" spans="1:26" ht="46.5" customHeight="1" thickBot="1" x14ac:dyDescent="0.4">
      <c r="A1323" s="5" t="s">
        <v>175</v>
      </c>
      <c r="B1323" s="5" t="s">
        <v>166</v>
      </c>
      <c r="C1323" s="5" t="s">
        <v>39</v>
      </c>
      <c r="D1323" s="2">
        <v>35155</v>
      </c>
      <c r="E1323" s="2">
        <v>1.53</v>
      </c>
      <c r="F1323" s="2">
        <v>4.26</v>
      </c>
      <c r="G1323" s="2">
        <v>3.41</v>
      </c>
      <c r="H1323" s="2">
        <v>4.95</v>
      </c>
      <c r="I1323" s="2">
        <v>1.66</v>
      </c>
      <c r="J1323" s="2">
        <v>1.66</v>
      </c>
      <c r="K1323" s="2">
        <v>4.0999999999999996</v>
      </c>
      <c r="L1323" s="2">
        <v>27.53</v>
      </c>
      <c r="M1323" s="2">
        <v>73.5</v>
      </c>
      <c r="N1323" s="2">
        <v>42.36</v>
      </c>
      <c r="O1323" s="2">
        <v>20.23</v>
      </c>
      <c r="P1323" s="2">
        <v>73.5</v>
      </c>
      <c r="Q1323" s="2">
        <v>42.36</v>
      </c>
      <c r="R1323" s="2">
        <v>20.23</v>
      </c>
      <c r="S1323" s="4">
        <f>VLOOKUP([1]Initial_Data8!C1323,[1]Ratings_Numbers!$A$1:$B$21,2,FALSE)</f>
        <v>12</v>
      </c>
      <c r="T1323" s="4">
        <f t="shared" si="28"/>
        <v>0</v>
      </c>
      <c r="U1323" s="7">
        <v>365.255</v>
      </c>
      <c r="V1323" s="3" t="s">
        <v>127</v>
      </c>
      <c r="W1323" s="4"/>
      <c r="X1323" s="4"/>
      <c r="Y1323" s="4"/>
      <c r="Z1323" s="4"/>
    </row>
    <row r="1324" spans="1:26" ht="46.5" customHeight="1" thickBot="1" x14ac:dyDescent="0.4">
      <c r="A1324" s="5" t="s">
        <v>175</v>
      </c>
      <c r="B1324" s="5" t="s">
        <v>167</v>
      </c>
      <c r="C1324" s="5" t="s">
        <v>39</v>
      </c>
      <c r="D1324" s="2">
        <v>35246</v>
      </c>
      <c r="E1324" s="2">
        <v>2.23</v>
      </c>
      <c r="F1324" s="2">
        <v>26.89</v>
      </c>
      <c r="G1324" s="2">
        <v>20.11</v>
      </c>
      <c r="H1324" s="2">
        <v>2</v>
      </c>
      <c r="I1324" s="2">
        <v>-0.46</v>
      </c>
      <c r="J1324" s="2">
        <v>-0.79</v>
      </c>
      <c r="K1324" s="2">
        <v>4.8</v>
      </c>
      <c r="L1324" s="2">
        <v>27.2</v>
      </c>
      <c r="M1324" s="2">
        <v>75.599999999999994</v>
      </c>
      <c r="N1324" s="2">
        <v>43.05</v>
      </c>
      <c r="O1324" s="2">
        <v>20.56</v>
      </c>
      <c r="P1324" s="2">
        <v>75.599999999999994</v>
      </c>
      <c r="Q1324" s="2">
        <v>43.05</v>
      </c>
      <c r="R1324" s="2">
        <v>20.56</v>
      </c>
      <c r="S1324" s="4">
        <f>VLOOKUP([1]Initial_Data8!C1324,[1]Ratings_Numbers!$A$1:$B$21,2,FALSE)</f>
        <v>12</v>
      </c>
      <c r="T1324" s="4">
        <f t="shared" si="28"/>
        <v>0</v>
      </c>
      <c r="U1324" s="7">
        <v>309.03750000000002</v>
      </c>
      <c r="V1324" s="3" t="s">
        <v>127</v>
      </c>
      <c r="W1324" s="4"/>
      <c r="X1324" s="4"/>
      <c r="Y1324" s="4"/>
      <c r="Z1324" s="4"/>
    </row>
    <row r="1325" spans="1:26" ht="46.5" customHeight="1" thickBot="1" x14ac:dyDescent="0.4">
      <c r="A1325" s="5" t="s">
        <v>175</v>
      </c>
      <c r="B1325" s="5" t="s">
        <v>169</v>
      </c>
      <c r="C1325" s="5" t="s">
        <v>41</v>
      </c>
      <c r="D1325" s="2">
        <v>35430</v>
      </c>
      <c r="E1325" s="2">
        <v>1.92</v>
      </c>
      <c r="F1325" s="2">
        <v>31.7</v>
      </c>
      <c r="G1325" s="2">
        <v>21</v>
      </c>
      <c r="H1325" s="2">
        <v>-1.59</v>
      </c>
      <c r="I1325" s="2">
        <v>-4.34</v>
      </c>
      <c r="J1325" s="2">
        <v>-4.4800000000000004</v>
      </c>
      <c r="K1325" s="2">
        <v>4.4000000000000004</v>
      </c>
      <c r="L1325" s="2">
        <v>27.25</v>
      </c>
      <c r="M1325" s="2">
        <v>79.78</v>
      </c>
      <c r="N1325" s="2">
        <v>44.38</v>
      </c>
      <c r="O1325" s="2">
        <v>21.74</v>
      </c>
      <c r="P1325" s="2">
        <v>79.78</v>
      </c>
      <c r="Q1325" s="2">
        <v>44.38</v>
      </c>
      <c r="R1325" s="2">
        <v>21.74</v>
      </c>
      <c r="S1325" s="4">
        <f>VLOOKUP([1]Initial_Data8!C1325,[1]Ratings_Numbers!$A$1:$B$21,2,FALSE)</f>
        <v>13</v>
      </c>
      <c r="T1325" s="4">
        <f t="shared" si="28"/>
        <v>1</v>
      </c>
      <c r="U1325" s="7">
        <v>255.01240000000001</v>
      </c>
      <c r="V1325" s="3" t="s">
        <v>127</v>
      </c>
      <c r="W1325" s="4"/>
      <c r="X1325" s="4"/>
      <c r="Y1325" s="4"/>
      <c r="Z1325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24"/>
  <sheetViews>
    <sheetView topLeftCell="J1" workbookViewId="0">
      <selection activeCell="V1" sqref="V1"/>
    </sheetView>
  </sheetViews>
  <sheetFormatPr defaultRowHeight="14.5" x14ac:dyDescent="0.35"/>
  <cols>
    <col min="1" max="1" width="12.36328125" bestFit="1" customWidth="1"/>
    <col min="2" max="2" width="27.54296875" bestFit="1" customWidth="1"/>
    <col min="3" max="3" width="21.81640625" bestFit="1" customWidth="1"/>
    <col min="4" max="4" width="27" bestFit="1" customWidth="1"/>
    <col min="5" max="5" width="31.81640625" bestFit="1" customWidth="1"/>
    <col min="6" max="6" width="21.36328125" bestFit="1" customWidth="1"/>
    <col min="7" max="7" width="27.81640625" bestFit="1" customWidth="1"/>
    <col min="8" max="8" width="34.26953125" bestFit="1" customWidth="1"/>
    <col min="9" max="9" width="30.36328125" bestFit="1" customWidth="1"/>
    <col min="10" max="10" width="19.26953125" bestFit="1" customWidth="1"/>
    <col min="11" max="11" width="20.54296875" bestFit="1" customWidth="1"/>
  </cols>
  <sheetData>
    <row r="2" spans="1:22" x14ac:dyDescent="0.35">
      <c r="L2">
        <f>COUNTA('Data 1Q Ahead Without Spaces'!A2:A1254)</f>
        <v>1253</v>
      </c>
    </row>
    <row r="3" spans="1:22" ht="15" thickBot="1" x14ac:dyDescent="0.4">
      <c r="A3" s="15" t="s">
        <v>189</v>
      </c>
      <c r="B3" s="7" t="s">
        <v>200</v>
      </c>
      <c r="C3" s="7" t="s">
        <v>191</v>
      </c>
      <c r="D3" s="7" t="s">
        <v>199</v>
      </c>
      <c r="E3" s="7" t="s">
        <v>198</v>
      </c>
      <c r="F3" s="7" t="s">
        <v>197</v>
      </c>
      <c r="G3" s="7" t="s">
        <v>196</v>
      </c>
      <c r="H3" s="7" t="s">
        <v>195</v>
      </c>
      <c r="I3" s="7" t="s">
        <v>194</v>
      </c>
      <c r="J3" s="7" t="s">
        <v>193</v>
      </c>
      <c r="K3" s="7" t="s">
        <v>192</v>
      </c>
      <c r="O3" s="4" t="s">
        <v>5</v>
      </c>
      <c r="P3" s="4" t="s">
        <v>6</v>
      </c>
      <c r="Q3" s="4" t="s">
        <v>7</v>
      </c>
      <c r="R3" s="4" t="s">
        <v>8</v>
      </c>
      <c r="S3" s="4" t="s">
        <v>9</v>
      </c>
      <c r="T3" s="4" t="s">
        <v>10</v>
      </c>
      <c r="U3" s="4" t="s">
        <v>11</v>
      </c>
      <c r="V3" s="4" t="s">
        <v>12</v>
      </c>
    </row>
    <row r="4" spans="1:22" ht="15" thickBot="1" x14ac:dyDescent="0.4">
      <c r="A4" s="16" t="s">
        <v>31</v>
      </c>
      <c r="B4" s="17">
        <v>4728.7499999999991</v>
      </c>
      <c r="C4" s="17">
        <v>-23.899999999999952</v>
      </c>
      <c r="D4" s="17">
        <v>7984.7500000000036</v>
      </c>
      <c r="E4" s="17">
        <v>8742.2200000000066</v>
      </c>
      <c r="F4" s="17">
        <v>26532.500000000007</v>
      </c>
      <c r="G4" s="17">
        <v>5369.9500000000007</v>
      </c>
      <c r="H4" s="17">
        <v>4438.3999999999969</v>
      </c>
      <c r="I4" s="17">
        <v>7426.9599999999991</v>
      </c>
      <c r="J4" s="17">
        <v>-14.870000000000008</v>
      </c>
      <c r="K4" s="17">
        <v>351.76000000000022</v>
      </c>
      <c r="L4">
        <f>GETPIVOTDATA("Sum of Long-Term Debt/Capital",$A$3,"Rating","A1")/$L$2</f>
        <v>3.7739425379090177</v>
      </c>
      <c r="N4" s="1" t="s">
        <v>0</v>
      </c>
      <c r="O4">
        <f>AVERAGEIF('Data 1Q Ahead Without Spaces'!$C$2:$C$1254,Sheet1!N4,'Data 1Q Ahead Without Spaces'!$E$2:$E$1254)</f>
        <v>-0.6970370370370369</v>
      </c>
      <c r="P4" s="7">
        <f>AVERAGEIF('Data 1Q Ahead Without Spaces'!$C$2:$C$1254,Sheet1!N4,'Data 1Q Ahead Without Spaces'!$F$2:$F$1254)</f>
        <v>1.0774074074074074</v>
      </c>
      <c r="Q4" s="7">
        <f>AVERAGEIF('Data 1Q Ahead Without Spaces'!$C$2:$C$1254,Sheet1!N4,'Data 1Q Ahead Without Spaces'!$G$2:$G$1254)</f>
        <v>-0.62407407407407411</v>
      </c>
      <c r="R4" s="7">
        <f>AVERAGEIF('Data 1Q Ahead Without Spaces'!$C$2:$C$1254,Sheet1!N4,'Data 1Q Ahead Without Spaces'!$H$2:$H$1254)</f>
        <v>80.908333333333317</v>
      </c>
      <c r="S4" s="7">
        <f>AVERAGEIF('Data 1Q Ahead Without Spaces'!$C$2:$C$1254,Sheet1!N4,'Data 1Q Ahead Without Spaces'!$I$2:$I$1254)</f>
        <v>56.427037037037039</v>
      </c>
      <c r="T4" s="7">
        <f>AVERAGEIF('Data 1Q Ahead Without Spaces'!$C$2:$C$1254,Sheet1!N4,'Data 1Q Ahead Without Spaces'!$J$2:$J$1254)</f>
        <v>61.076296296296306</v>
      </c>
      <c r="U4" s="7">
        <f>AVERAGEIF('Data 1Q Ahead Without Spaces'!$C$2:$C$1254,Sheet1!N4,'Data 1Q Ahead Without Spaces'!$K$2:$K$1254)</f>
        <v>101.5</v>
      </c>
    </row>
    <row r="5" spans="1:22" ht="15" thickBot="1" x14ac:dyDescent="0.4">
      <c r="A5" s="16" t="s">
        <v>32</v>
      </c>
      <c r="B5" s="17">
        <v>5058.6400000000012</v>
      </c>
      <c r="C5" s="17">
        <v>162.98999999999995</v>
      </c>
      <c r="D5" s="17">
        <v>8754.0999999999985</v>
      </c>
      <c r="E5" s="17">
        <v>5591.9499999999989</v>
      </c>
      <c r="F5" s="17">
        <v>20205.900000000001</v>
      </c>
      <c r="G5" s="17">
        <v>1636.4599999999996</v>
      </c>
      <c r="H5" s="17">
        <v>1588.35</v>
      </c>
      <c r="I5" s="17">
        <v>2047.1300000000012</v>
      </c>
      <c r="J5" s="17">
        <v>682.73</v>
      </c>
      <c r="K5" s="17">
        <v>792.49000000000012</v>
      </c>
      <c r="L5" s="7">
        <f t="shared" ref="L5:L21" si="0">GETPIVOTDATA("Sum of Long-Term Debt/Capital",$A$3,"Rating","A1")/$L$2</f>
        <v>3.7739425379090177</v>
      </c>
      <c r="N5" s="1" t="s">
        <v>26</v>
      </c>
      <c r="O5" s="7">
        <f>AVERAGEIF('Data 1Q Ahead Without Spaces'!$C$2:$C$1254,Sheet1!N5,'Data 1Q Ahead Without Spaces'!$E$2:$E$1254)</f>
        <v>-0.73124999999999984</v>
      </c>
      <c r="P5" s="7">
        <f>AVERAGEIF('Data 1Q Ahead Without Spaces'!$C$2:$C$1254,Sheet1!N5,'Data 1Q Ahead Without Spaces'!$F$2:$F$1254)</f>
        <v>1.05</v>
      </c>
      <c r="Q5" s="7">
        <f>AVERAGEIF('Data 1Q Ahead Without Spaces'!$C$2:$C$1254,Sheet1!N5,'Data 1Q Ahead Without Spaces'!$G$2:$G$1254)</f>
        <v>-0.75812499999999983</v>
      </c>
      <c r="R5" s="7">
        <f>AVERAGEIF('Data 1Q Ahead Without Spaces'!$C$2:$C$1254,Sheet1!N5,'Data 1Q Ahead Without Spaces'!$H$2:$H$1254)</f>
        <v>119.566875</v>
      </c>
      <c r="S5" s="7">
        <f>AVERAGEIF('Data 1Q Ahead Without Spaces'!$C$2:$C$1254,Sheet1!N5,'Data 1Q Ahead Without Spaces'!$I$2:$I$1254)</f>
        <v>43.000624999999992</v>
      </c>
      <c r="T5" s="7">
        <f>AVERAGEIF('Data 1Q Ahead Without Spaces'!$C$2:$C$1254,Sheet1!N5,'Data 1Q Ahead Without Spaces'!$J$2:$J$1254)</f>
        <v>80.404374999999973</v>
      </c>
      <c r="U5" s="7">
        <f>AVERAGEIF('Data 1Q Ahead Without Spaces'!$C$2:$C$1254,Sheet1!N5,'Data 1Q Ahead Without Spaces'!$K$2:$K$1254)</f>
        <v>188.78125</v>
      </c>
    </row>
    <row r="6" spans="1:22" ht="15" thickBot="1" x14ac:dyDescent="0.4">
      <c r="A6" s="16" t="s">
        <v>25</v>
      </c>
      <c r="B6" s="17">
        <v>3883.0999999999995</v>
      </c>
      <c r="C6" s="17">
        <v>102.44000000000007</v>
      </c>
      <c r="D6" s="17">
        <v>7551.1299999999983</v>
      </c>
      <c r="E6" s="17">
        <v>4384.6099999999997</v>
      </c>
      <c r="F6" s="17">
        <v>27226.3</v>
      </c>
      <c r="G6" s="17">
        <v>3616.9100000000008</v>
      </c>
      <c r="H6" s="17">
        <v>3282.9299999999994</v>
      </c>
      <c r="I6" s="17">
        <v>4327.1200000000017</v>
      </c>
      <c r="J6" s="17">
        <v>177.20999999999998</v>
      </c>
      <c r="K6" s="17">
        <v>271.3900000000001</v>
      </c>
      <c r="L6" s="7">
        <f t="shared" si="0"/>
        <v>3.7739425379090177</v>
      </c>
      <c r="N6" s="1" t="s">
        <v>27</v>
      </c>
      <c r="O6" s="7">
        <f>AVERAGEIF('Data 1Q Ahead Without Spaces'!$C$2:$C$1254,Sheet1!N6,'Data 1Q Ahead Without Spaces'!$E$2:$E$1254)</f>
        <v>-3.4440816326530594</v>
      </c>
      <c r="P6" s="7">
        <f>AVERAGEIF('Data 1Q Ahead Without Spaces'!$C$2:$C$1254,Sheet1!N6,'Data 1Q Ahead Without Spaces'!$F$2:$F$1254)</f>
        <v>1.7591836734693875</v>
      </c>
      <c r="Q6" s="7">
        <f>AVERAGEIF('Data 1Q Ahead Without Spaces'!$C$2:$C$1254,Sheet1!N6,'Data 1Q Ahead Without Spaces'!$G$2:$G$1254)</f>
        <v>-4.2367346938775512</v>
      </c>
      <c r="R6" s="7">
        <f>AVERAGEIF('Data 1Q Ahead Without Spaces'!$C$2:$C$1254,Sheet1!N6,'Data 1Q Ahead Without Spaces'!$H$2:$H$1254)</f>
        <v>90.31612244897957</v>
      </c>
      <c r="S6" s="7">
        <f>AVERAGEIF('Data 1Q Ahead Without Spaces'!$C$2:$C$1254,Sheet1!N6,'Data 1Q Ahead Without Spaces'!$I$2:$I$1254)</f>
        <v>57.733469387755086</v>
      </c>
      <c r="T6" s="7">
        <f>AVERAGEIF('Data 1Q Ahead Without Spaces'!$C$2:$C$1254,Sheet1!N6,'Data 1Q Ahead Without Spaces'!$J$2:$J$1254)</f>
        <v>72.130408163265287</v>
      </c>
      <c r="U6" s="7">
        <f>AVERAGEIF('Data 1Q Ahead Without Spaces'!$C$2:$C$1254,Sheet1!N6,'Data 1Q Ahead Without Spaces'!$K$2:$K$1254)</f>
        <v>377.75510204081633</v>
      </c>
    </row>
    <row r="7" spans="1:22" ht="15" thickBot="1" x14ac:dyDescent="0.4">
      <c r="A7" s="16" t="s">
        <v>26</v>
      </c>
      <c r="B7" s="17">
        <v>508.62999999999988</v>
      </c>
      <c r="C7" s="17">
        <v>-23.399999999999995</v>
      </c>
      <c r="D7" s="17">
        <v>665.33</v>
      </c>
      <c r="E7" s="17">
        <v>1654.03</v>
      </c>
      <c r="F7" s="17">
        <v>6041</v>
      </c>
      <c r="G7" s="17">
        <v>2572.9399999999991</v>
      </c>
      <c r="H7" s="17">
        <v>1376.0199999999998</v>
      </c>
      <c r="I7" s="17">
        <v>3826.14</v>
      </c>
      <c r="J7" s="17">
        <v>-24.259999999999994</v>
      </c>
      <c r="K7" s="17">
        <v>33.6</v>
      </c>
      <c r="L7" s="7">
        <f t="shared" si="0"/>
        <v>3.7739425379090177</v>
      </c>
      <c r="N7" s="1" t="s">
        <v>28</v>
      </c>
      <c r="O7" s="7">
        <f>AVERAGEIF('Data 1Q Ahead Without Spaces'!$C$2:$C$1254,Sheet1!N7,'Data 1Q Ahead Without Spaces'!$E$2:$E$1254)</f>
        <v>0.37562499999999988</v>
      </c>
      <c r="P7" s="7">
        <f>AVERAGEIF('Data 1Q Ahead Without Spaces'!$C$2:$C$1254,Sheet1!N7,'Data 1Q Ahead Without Spaces'!$F$2:$F$1254)</f>
        <v>0.91645833333333304</v>
      </c>
      <c r="Q7" s="7">
        <f>AVERAGEIF('Data 1Q Ahead Without Spaces'!$C$2:$C$1254,Sheet1!N7,'Data 1Q Ahead Without Spaces'!$G$2:$G$1254)</f>
        <v>0.47208333333333341</v>
      </c>
      <c r="R7" s="7">
        <f>AVERAGEIF('Data 1Q Ahead Without Spaces'!$C$2:$C$1254,Sheet1!N7,'Data 1Q Ahead Without Spaces'!$H$2:$H$1254)</f>
        <v>136.59812499999995</v>
      </c>
      <c r="S7" s="7">
        <f>AVERAGEIF('Data 1Q Ahead Without Spaces'!$C$2:$C$1254,Sheet1!N7,'Data 1Q Ahead Without Spaces'!$I$2:$I$1254)</f>
        <v>65.078541666666652</v>
      </c>
      <c r="T7" s="7">
        <f>AVERAGEIF('Data 1Q Ahead Without Spaces'!$C$2:$C$1254,Sheet1!N7,'Data 1Q Ahead Without Spaces'!$J$2:$J$1254)</f>
        <v>117.74395833333334</v>
      </c>
      <c r="U7" s="7">
        <f>AVERAGEIF('Data 1Q Ahead Without Spaces'!$C$2:$C$1254,Sheet1!N7,'Data 1Q Ahead Without Spaces'!$K$2:$K$1254)</f>
        <v>51.041666666666664</v>
      </c>
    </row>
    <row r="8" spans="1:22" ht="15" thickBot="1" x14ac:dyDescent="0.4">
      <c r="A8" s="16" t="s">
        <v>27</v>
      </c>
      <c r="B8" s="17">
        <v>525.66</v>
      </c>
      <c r="C8" s="17">
        <v>-168.75999999999991</v>
      </c>
      <c r="D8" s="17">
        <v>707.42000000000007</v>
      </c>
      <c r="E8" s="17">
        <v>2832.5699999999993</v>
      </c>
      <c r="F8" s="17">
        <v>18510</v>
      </c>
      <c r="G8" s="17">
        <v>3534.389999999999</v>
      </c>
      <c r="H8" s="17">
        <v>2828.9399999999991</v>
      </c>
      <c r="I8" s="17">
        <v>4425.4899999999989</v>
      </c>
      <c r="J8" s="17">
        <v>-207.60000000000002</v>
      </c>
      <c r="K8" s="17">
        <v>86.199999999999989</v>
      </c>
      <c r="L8" s="7">
        <f t="shared" si="0"/>
        <v>3.7739425379090177</v>
      </c>
      <c r="N8" s="1" t="s">
        <v>31</v>
      </c>
      <c r="O8" s="7">
        <f>AVERAGEIF('Data 1Q Ahead Without Spaces'!$C$2:$C$1254,Sheet1!N8,'Data 1Q Ahead Without Spaces'!$E$2:$E$1254)</f>
        <v>-0.13131868131868105</v>
      </c>
      <c r="P8" s="7">
        <f>AVERAGEIF('Data 1Q Ahead Without Spaces'!$C$2:$C$1254,Sheet1!N8,'Data 1Q Ahead Without Spaces'!$F$2:$F$1254)</f>
        <v>1.932747252747254</v>
      </c>
      <c r="Q8" s="7">
        <f>AVERAGEIF('Data 1Q Ahead Without Spaces'!$C$2:$C$1254,Sheet1!N8,'Data 1Q Ahead Without Spaces'!$G$2:$G$1254)</f>
        <v>-8.1703296703296749E-2</v>
      </c>
      <c r="R8" s="7">
        <f>AVERAGEIF('Data 1Q Ahead Without Spaces'!$C$2:$C$1254,Sheet1!N8,'Data 1Q Ahead Without Spaces'!$H$2:$H$1254)</f>
        <v>40.80747252747252</v>
      </c>
      <c r="S8" s="7">
        <f>AVERAGEIF('Data 1Q Ahead Without Spaces'!$C$2:$C$1254,Sheet1!N8,'Data 1Q Ahead Without Spaces'!$I$2:$I$1254)</f>
        <v>24.386813186813171</v>
      </c>
      <c r="T8" s="7">
        <f>AVERAGEIF('Data 1Q Ahead Without Spaces'!$C$2:$C$1254,Sheet1!N8,'Data 1Q Ahead Without Spaces'!$J$2:$J$1254)</f>
        <v>29.505219780219786</v>
      </c>
      <c r="U8" s="7">
        <f>AVERAGEIF('Data 1Q Ahead Without Spaces'!$C$2:$C$1254,Sheet1!N8,'Data 1Q Ahead Without Spaces'!$K$2:$K$1254)</f>
        <v>145.78296703296706</v>
      </c>
    </row>
    <row r="9" spans="1:22" ht="15" thickBot="1" x14ac:dyDescent="0.4">
      <c r="A9" s="16" t="s">
        <v>28</v>
      </c>
      <c r="B9" s="17">
        <v>1133.4100000000001</v>
      </c>
      <c r="C9" s="17">
        <v>18.029999999999994</v>
      </c>
      <c r="D9" s="17">
        <v>3284.2499999999991</v>
      </c>
      <c r="E9" s="17">
        <v>2266.3200000000002</v>
      </c>
      <c r="F9" s="17">
        <v>2450</v>
      </c>
      <c r="G9" s="17">
        <v>5651.71</v>
      </c>
      <c r="H9" s="17">
        <v>3123.7699999999991</v>
      </c>
      <c r="I9" s="17">
        <v>6556.7099999999982</v>
      </c>
      <c r="J9" s="17">
        <v>22.660000000000004</v>
      </c>
      <c r="K9" s="17">
        <v>43.989999999999988</v>
      </c>
      <c r="L9" s="7">
        <f t="shared" si="0"/>
        <v>3.7739425379090177</v>
      </c>
      <c r="N9" s="1" t="s">
        <v>32</v>
      </c>
      <c r="O9" s="7">
        <f>AVERAGEIF('Data 1Q Ahead Without Spaces'!$C$2:$C$1254,Sheet1!N9,'Data 1Q Ahead Without Spaces'!$E$2:$E$1254)</f>
        <v>1.058376623376623</v>
      </c>
      <c r="P9" s="7">
        <f>AVERAGEIF('Data 1Q Ahead Without Spaces'!$C$2:$C$1254,Sheet1!N9,'Data 1Q Ahead Without Spaces'!$F$2:$F$1254)</f>
        <v>5.1460389610389621</v>
      </c>
      <c r="Q9" s="7">
        <f>AVERAGEIF('Data 1Q Ahead Without Spaces'!$C$2:$C$1254,Sheet1!N9,'Data 1Q Ahead Without Spaces'!$G$2:$G$1254)</f>
        <v>4.4333116883116883</v>
      </c>
      <c r="R9" s="7">
        <f>AVERAGEIF('Data 1Q Ahead Without Spaces'!$C$2:$C$1254,Sheet1!N9,'Data 1Q Ahead Without Spaces'!$H$2:$H$1254)</f>
        <v>13.293051948051955</v>
      </c>
      <c r="S9" s="7">
        <f>AVERAGEIF('Data 1Q Ahead Without Spaces'!$C$2:$C$1254,Sheet1!N9,'Data 1Q Ahead Without Spaces'!$I$2:$I$1254)</f>
        <v>10.313961038961038</v>
      </c>
      <c r="T9" s="7">
        <f>AVERAGEIF('Data 1Q Ahead Without Spaces'!$C$2:$C$1254,Sheet1!N9,'Data 1Q Ahead Without Spaces'!$J$2:$J$1254)</f>
        <v>10.626363636363633</v>
      </c>
      <c r="U9" s="7">
        <f>AVERAGEIF('Data 1Q Ahead Without Spaces'!$C$2:$C$1254,Sheet1!N9,'Data 1Q Ahead Without Spaces'!$K$2:$K$1254)</f>
        <v>131.20714285714286</v>
      </c>
    </row>
    <row r="10" spans="1:22" ht="15" thickBot="1" x14ac:dyDescent="0.4">
      <c r="A10" s="16" t="s">
        <v>0</v>
      </c>
      <c r="B10" s="17">
        <v>627.51</v>
      </c>
      <c r="C10" s="17">
        <v>-37.639999999999993</v>
      </c>
      <c r="D10" s="17">
        <v>793.09999999999991</v>
      </c>
      <c r="E10" s="17">
        <v>2874.360000000001</v>
      </c>
      <c r="F10" s="17">
        <v>5481</v>
      </c>
      <c r="G10" s="17">
        <v>3298.1200000000003</v>
      </c>
      <c r="H10" s="17">
        <v>3047.06</v>
      </c>
      <c r="I10" s="17">
        <v>4369.0499999999993</v>
      </c>
      <c r="J10" s="17">
        <v>-33.700000000000003</v>
      </c>
      <c r="K10" s="17">
        <v>58.18</v>
      </c>
      <c r="L10" s="7">
        <f t="shared" si="0"/>
        <v>3.7739425379090177</v>
      </c>
      <c r="N10" s="1" t="s">
        <v>25</v>
      </c>
      <c r="O10" s="7">
        <f>AVERAGEIF('Data 1Q Ahead Without Spaces'!$C$2:$C$1254,Sheet1!N10,'Data 1Q Ahead Without Spaces'!$E$2:$E$1254)</f>
        <v>0.89078260869565273</v>
      </c>
      <c r="P10" s="7">
        <f>AVERAGEIF('Data 1Q Ahead Without Spaces'!$C$2:$C$1254,Sheet1!N10,'Data 1Q Ahead Without Spaces'!$F$2:$F$1254)</f>
        <v>2.3599130434782616</v>
      </c>
      <c r="Q10" s="7">
        <f>AVERAGEIF('Data 1Q Ahead Without Spaces'!$C$2:$C$1254,Sheet1!N10,'Data 1Q Ahead Without Spaces'!$G$2:$G$1254)</f>
        <v>1.5409565217391303</v>
      </c>
      <c r="R10" s="7">
        <f>AVERAGEIF('Data 1Q Ahead Without Spaces'!$C$2:$C$1254,Sheet1!N10,'Data 1Q Ahead Without Spaces'!$H$2:$H$1254)</f>
        <v>37.627130434782622</v>
      </c>
      <c r="S10" s="7">
        <f>AVERAGEIF('Data 1Q Ahead Without Spaces'!$C$2:$C$1254,Sheet1!N10,'Data 1Q Ahead Without Spaces'!$I$2:$I$1254)</f>
        <v>28.547217391304343</v>
      </c>
      <c r="T10" s="7">
        <f>AVERAGEIF('Data 1Q Ahead Without Spaces'!$C$2:$C$1254,Sheet1!N10,'Data 1Q Ahead Without Spaces'!$J$2:$J$1254)</f>
        <v>31.451391304347833</v>
      </c>
      <c r="U10" s="7">
        <f>AVERAGEIF('Data 1Q Ahead Without Spaces'!$C$2:$C$1254,Sheet1!N10,'Data 1Q Ahead Without Spaces'!$K$2:$K$1254)</f>
        <v>236.75043478260869</v>
      </c>
    </row>
    <row r="11" spans="1:22" ht="15" thickBot="1" x14ac:dyDescent="0.4">
      <c r="A11" s="16" t="s">
        <v>43</v>
      </c>
      <c r="B11" s="17">
        <v>3538.94</v>
      </c>
      <c r="C11" s="17">
        <v>225.98999999999998</v>
      </c>
      <c r="D11" s="17">
        <v>52469.390000000007</v>
      </c>
      <c r="E11" s="17">
        <v>444.64000000000004</v>
      </c>
      <c r="F11" s="17">
        <v>5247.6999999999989</v>
      </c>
      <c r="G11" s="17">
        <v>45.43</v>
      </c>
      <c r="H11" s="17">
        <v>88.330000000000013</v>
      </c>
      <c r="I11" s="17">
        <v>106.67000000000002</v>
      </c>
      <c r="J11" s="17">
        <v>1103.9699999999998</v>
      </c>
      <c r="K11" s="17">
        <v>1164.5600000000002</v>
      </c>
      <c r="L11" s="7">
        <f t="shared" si="0"/>
        <v>3.7739425379090177</v>
      </c>
      <c r="N11" s="1" t="s">
        <v>33</v>
      </c>
      <c r="O11" s="7">
        <f>AVERAGEIF('Data 1Q Ahead Without Spaces'!$C$2:$C$1254,Sheet1!N11,'Data 1Q Ahead Without Spaces'!$E$2:$E$1254)</f>
        <v>1.7134117647058826</v>
      </c>
      <c r="P11" s="7">
        <f>AVERAGEIF('Data 1Q Ahead Without Spaces'!$C$2:$C$1254,Sheet1!N11,'Data 1Q Ahead Without Spaces'!$F$2:$F$1254)</f>
        <v>3.5862352941176487</v>
      </c>
      <c r="Q11" s="7">
        <f>AVERAGEIF('Data 1Q Ahead Without Spaces'!$C$2:$C$1254,Sheet1!N11,'Data 1Q Ahead Without Spaces'!$G$2:$G$1254)</f>
        <v>2.8305882352941181</v>
      </c>
      <c r="R11" s="7">
        <f>AVERAGEIF('Data 1Q Ahead Without Spaces'!$C$2:$C$1254,Sheet1!N11,'Data 1Q Ahead Without Spaces'!$H$2:$H$1254)</f>
        <v>52.764705882352921</v>
      </c>
      <c r="S11" s="7">
        <f>AVERAGEIF('Data 1Q Ahead Without Spaces'!$C$2:$C$1254,Sheet1!N11,'Data 1Q Ahead Without Spaces'!$I$2:$I$1254)</f>
        <v>10.247058823529411</v>
      </c>
      <c r="T11" s="7">
        <f>AVERAGEIF('Data 1Q Ahead Without Spaces'!$C$2:$C$1254,Sheet1!N11,'Data 1Q Ahead Without Spaces'!$J$2:$J$1254)</f>
        <v>41.270823529411771</v>
      </c>
      <c r="U11" s="7">
        <f>AVERAGEIF('Data 1Q Ahead Without Spaces'!$C$2:$C$1254,Sheet1!N11,'Data 1Q Ahead Without Spaces'!$K$2:$K$1254)</f>
        <v>230.46588235294115</v>
      </c>
    </row>
    <row r="12" spans="1:22" ht="15" thickBot="1" x14ac:dyDescent="0.4">
      <c r="A12" s="16" t="s">
        <v>45</v>
      </c>
      <c r="B12" s="17">
        <v>884.94999999999982</v>
      </c>
      <c r="C12" s="17">
        <v>95.09999999999998</v>
      </c>
      <c r="D12" s="17">
        <v>17565.669999999998</v>
      </c>
      <c r="E12" s="17">
        <v>144.91</v>
      </c>
      <c r="F12" s="17">
        <v>1848.3000000000002</v>
      </c>
      <c r="G12" s="17">
        <v>6.05</v>
      </c>
      <c r="H12" s="17">
        <v>7.3499999999999979</v>
      </c>
      <c r="I12" s="17">
        <v>19.579999999999998</v>
      </c>
      <c r="J12" s="17">
        <v>1332.5100000000002</v>
      </c>
      <c r="K12" s="17">
        <v>1416.1399999999999</v>
      </c>
      <c r="L12" s="7">
        <f t="shared" si="0"/>
        <v>3.7739425379090177</v>
      </c>
      <c r="N12" s="1" t="s">
        <v>35</v>
      </c>
      <c r="O12" s="7">
        <f>AVERAGEIF('Data 1Q Ahead Without Spaces'!$C$2:$C$1254,Sheet1!N12,'Data 1Q Ahead Without Spaces'!$E$2:$E$1254)</f>
        <v>1.238571428571428</v>
      </c>
      <c r="P12" s="7">
        <f>AVERAGEIF('Data 1Q Ahead Without Spaces'!$C$2:$C$1254,Sheet1!N12,'Data 1Q Ahead Without Spaces'!$F$2:$F$1254)</f>
        <v>3.6011904761904767</v>
      </c>
      <c r="Q12" s="7">
        <f>AVERAGEIF('Data 1Q Ahead Without Spaces'!$C$2:$C$1254,Sheet1!N12,'Data 1Q Ahead Without Spaces'!$G$2:$G$1254)</f>
        <v>2.4096428571428583</v>
      </c>
      <c r="R12" s="7">
        <f>AVERAGEIF('Data 1Q Ahead Without Spaces'!$C$2:$C$1254,Sheet1!N12,'Data 1Q Ahead Without Spaces'!$H$2:$H$1254)</f>
        <v>14.740595238095242</v>
      </c>
      <c r="S12" s="7">
        <f>AVERAGEIF('Data 1Q Ahead Without Spaces'!$C$2:$C$1254,Sheet1!N12,'Data 1Q Ahead Without Spaces'!$I$2:$I$1254)</f>
        <v>11.275119047619041</v>
      </c>
      <c r="T12" s="7">
        <f>AVERAGEIF('Data 1Q Ahead Without Spaces'!$C$2:$C$1254,Sheet1!N12,'Data 1Q Ahead Without Spaces'!$J$2:$J$1254)</f>
        <v>11.356904761904765</v>
      </c>
      <c r="U12" s="7">
        <f>AVERAGEIF('Data 1Q Ahead Without Spaces'!$C$2:$C$1254,Sheet1!N12,'Data 1Q Ahead Without Spaces'!$K$2:$K$1254)</f>
        <v>65.811904761904756</v>
      </c>
    </row>
    <row r="13" spans="1:22" ht="15" thickBot="1" x14ac:dyDescent="0.4">
      <c r="A13" s="16" t="s">
        <v>47</v>
      </c>
      <c r="B13" s="17">
        <v>4909.25</v>
      </c>
      <c r="C13" s="17">
        <v>358.68999999999994</v>
      </c>
      <c r="D13" s="17">
        <v>23152.940000000002</v>
      </c>
      <c r="E13" s="17">
        <v>1145.4799999999998</v>
      </c>
      <c r="F13" s="17">
        <v>5966.7000000000007</v>
      </c>
      <c r="G13" s="17">
        <v>151.34000000000003</v>
      </c>
      <c r="H13" s="17">
        <v>156.85999999999993</v>
      </c>
      <c r="I13" s="17">
        <v>250.62999999999997</v>
      </c>
      <c r="J13" s="17">
        <v>931.92000000000007</v>
      </c>
      <c r="K13" s="17">
        <v>1054.4600000000005</v>
      </c>
      <c r="L13" s="7">
        <f t="shared" si="0"/>
        <v>3.7739425379090177</v>
      </c>
      <c r="N13" s="1" t="s">
        <v>36</v>
      </c>
      <c r="O13" s="7">
        <f>AVERAGEIF('Data 1Q Ahead Without Spaces'!$C$2:$C$1254,Sheet1!N13,'Data 1Q Ahead Without Spaces'!$E$2:$E$1254)</f>
        <v>3.8981052631578965</v>
      </c>
      <c r="P13" s="7">
        <f>AVERAGEIF('Data 1Q Ahead Without Spaces'!$C$2:$C$1254,Sheet1!N13,'Data 1Q Ahead Without Spaces'!$F$2:$F$1254)</f>
        <v>-42098.918315789473</v>
      </c>
      <c r="Q13" s="7">
        <f>AVERAGEIF('Data 1Q Ahead Without Spaces'!$C$2:$C$1254,Sheet1!N13,'Data 1Q Ahead Without Spaces'!$G$2:$G$1254)</f>
        <v>-42100.109684210525</v>
      </c>
      <c r="R13" s="7">
        <f>AVERAGEIF('Data 1Q Ahead Without Spaces'!$C$2:$C$1254,Sheet1!N13,'Data 1Q Ahead Without Spaces'!$H$2:$H$1254)</f>
        <v>55.822105263157873</v>
      </c>
      <c r="S13" s="7">
        <f>AVERAGEIF('Data 1Q Ahead Without Spaces'!$C$2:$C$1254,Sheet1!N13,'Data 1Q Ahead Without Spaces'!$I$2:$I$1254)</f>
        <v>18.913999999999998</v>
      </c>
      <c r="T13" s="7">
        <f>AVERAGEIF('Data 1Q Ahead Without Spaces'!$C$2:$C$1254,Sheet1!N13,'Data 1Q Ahead Without Spaces'!$J$2:$J$1254)</f>
        <v>36.193578947368415</v>
      </c>
      <c r="U13" s="7">
        <f>AVERAGEIF('Data 1Q Ahead Without Spaces'!$C$2:$C$1254,Sheet1!N13,'Data 1Q Ahead Without Spaces'!$K$2:$K$1254)</f>
        <v>52.013684210526314</v>
      </c>
    </row>
    <row r="14" spans="1:22" ht="15" thickBot="1" x14ac:dyDescent="0.4">
      <c r="A14" s="16" t="s">
        <v>37</v>
      </c>
      <c r="B14" s="17">
        <v>2377.7299999999996</v>
      </c>
      <c r="C14" s="17">
        <v>-1999558.7799999998</v>
      </c>
      <c r="D14" s="17">
        <v>4652.1899999999996</v>
      </c>
      <c r="E14" s="17">
        <v>2173.9900000000007</v>
      </c>
      <c r="F14" s="17">
        <v>4995.5</v>
      </c>
      <c r="G14" s="17">
        <v>134.63</v>
      </c>
      <c r="H14" s="17">
        <v>34.589999999999989</v>
      </c>
      <c r="I14" s="17">
        <v>261.70000000000005</v>
      </c>
      <c r="J14" s="17">
        <v>-3999594.7899999982</v>
      </c>
      <c r="K14" s="17">
        <v>-3999560.1499999985</v>
      </c>
      <c r="L14" s="7">
        <f t="shared" si="0"/>
        <v>3.7739425379090177</v>
      </c>
      <c r="N14" s="1" t="s">
        <v>37</v>
      </c>
      <c r="O14" s="7">
        <f>AVERAGEIF('Data 1Q Ahead Without Spaces'!$C$2:$C$1254,Sheet1!N14,'Data 1Q Ahead Without Spaces'!$E$2:$E$1254)</f>
        <v>-35706.40678571428</v>
      </c>
      <c r="P14" s="7">
        <f>AVERAGEIF('Data 1Q Ahead Without Spaces'!$C$2:$C$1254,Sheet1!N14,'Data 1Q Ahead Without Spaces'!$F$2:$F$1254)</f>
        <v>-71420.71696428569</v>
      </c>
      <c r="Q14" s="7">
        <f>AVERAGEIF('Data 1Q Ahead Without Spaces'!$C$2:$C$1254,Sheet1!N14,'Data 1Q Ahead Without Spaces'!$G$2:$G$1254)</f>
        <v>-71421.335535714257</v>
      </c>
      <c r="R14" s="7">
        <f>AVERAGEIF('Data 1Q Ahead Without Spaces'!$C$2:$C$1254,Sheet1!N14,'Data 1Q Ahead Without Spaces'!$H$2:$H$1254)</f>
        <v>4.6732142857142867</v>
      </c>
      <c r="S14" s="7">
        <f>AVERAGEIF('Data 1Q Ahead Without Spaces'!$C$2:$C$1254,Sheet1!N14,'Data 1Q Ahead Without Spaces'!$I$2:$I$1254)</f>
        <v>0.61767857142857119</v>
      </c>
      <c r="T14" s="7">
        <f>AVERAGEIF('Data 1Q Ahead Without Spaces'!$C$2:$C$1254,Sheet1!N14,'Data 1Q Ahead Without Spaces'!$J$2:$J$1254)</f>
        <v>2.4041071428571428</v>
      </c>
      <c r="U14" s="7">
        <f>AVERAGEIF('Data 1Q Ahead Without Spaces'!$C$2:$C$1254,Sheet1!N14,'Data 1Q Ahead Without Spaces'!$K$2:$K$1254)</f>
        <v>89.205357142857139</v>
      </c>
    </row>
    <row r="15" spans="1:22" ht="15" thickBot="1" x14ac:dyDescent="0.4">
      <c r="A15" s="16" t="s">
        <v>39</v>
      </c>
      <c r="B15" s="17">
        <v>5097.6099999999997</v>
      </c>
      <c r="C15" s="17">
        <v>226.47999999999996</v>
      </c>
      <c r="D15" s="17">
        <v>22297.419999999984</v>
      </c>
      <c r="E15" s="17">
        <v>2707.3599999999997</v>
      </c>
      <c r="F15" s="17">
        <v>6872.9000000000033</v>
      </c>
      <c r="G15" s="17">
        <v>373.19000000000005</v>
      </c>
      <c r="H15" s="17">
        <v>329.96999999999997</v>
      </c>
      <c r="I15" s="17">
        <v>558.02</v>
      </c>
      <c r="J15" s="17">
        <v>382.43000000000012</v>
      </c>
      <c r="K15" s="17">
        <v>659.62999999999977</v>
      </c>
      <c r="L15" s="7">
        <f t="shared" si="0"/>
        <v>3.7739425379090177</v>
      </c>
      <c r="N15" s="1" t="s">
        <v>39</v>
      </c>
      <c r="O15" s="7">
        <f>AVERAGEIF('Data 1Q Ahead Without Spaces'!$C$2:$C$1254,Sheet1!N15,'Data 1Q Ahead Without Spaces'!$E$2:$E$1254)</f>
        <v>2.4093617021276592</v>
      </c>
      <c r="P15" s="7">
        <f>AVERAGEIF('Data 1Q Ahead Without Spaces'!$C$2:$C$1254,Sheet1!N15,'Data 1Q Ahead Without Spaces'!$F$2:$F$1254)</f>
        <v>7.0173404255319127</v>
      </c>
      <c r="Q15" s="7">
        <f>AVERAGEIF('Data 1Q Ahead Without Spaces'!$C$2:$C$1254,Sheet1!N15,'Data 1Q Ahead Without Spaces'!$G$2:$G$1254)</f>
        <v>4.06840425531915</v>
      </c>
      <c r="R15" s="7">
        <f>AVERAGEIF('Data 1Q Ahead Without Spaces'!$C$2:$C$1254,Sheet1!N15,'Data 1Q Ahead Without Spaces'!$H$2:$H$1254)</f>
        <v>5.9363829787234037</v>
      </c>
      <c r="S15" s="7">
        <f>AVERAGEIF('Data 1Q Ahead Without Spaces'!$C$2:$C$1254,Sheet1!N15,'Data 1Q Ahead Without Spaces'!$I$2:$I$1254)</f>
        <v>3.51031914893617</v>
      </c>
      <c r="T15" s="7">
        <f>AVERAGEIF('Data 1Q Ahead Without Spaces'!$C$2:$C$1254,Sheet1!N15,'Data 1Q Ahead Without Spaces'!$J$2:$J$1254)</f>
        <v>3.9701063829787242</v>
      </c>
      <c r="U15" s="7">
        <f>AVERAGEIF('Data 1Q Ahead Without Spaces'!$C$2:$C$1254,Sheet1!N15,'Data 1Q Ahead Without Spaces'!$K$2:$K$1254)</f>
        <v>73.115957446808551</v>
      </c>
    </row>
    <row r="16" spans="1:22" ht="15" thickBot="1" x14ac:dyDescent="0.4">
      <c r="A16" s="16" t="s">
        <v>41</v>
      </c>
      <c r="B16" s="17">
        <v>4137.5199999999995</v>
      </c>
      <c r="C16" s="17">
        <v>177.5</v>
      </c>
      <c r="D16" s="17">
        <v>37965.519999999997</v>
      </c>
      <c r="E16" s="17">
        <v>1238.5499999999997</v>
      </c>
      <c r="F16" s="17">
        <v>5389.5999999999976</v>
      </c>
      <c r="G16" s="17">
        <v>225.09</v>
      </c>
      <c r="H16" s="17">
        <v>178.40999999999994</v>
      </c>
      <c r="I16" s="17">
        <v>363.31000000000006</v>
      </c>
      <c r="J16" s="17">
        <v>328.65</v>
      </c>
      <c r="K16" s="17">
        <v>398.65000000000003</v>
      </c>
      <c r="L16" s="7">
        <f t="shared" si="0"/>
        <v>3.7739425379090177</v>
      </c>
      <c r="N16" s="1" t="s">
        <v>41</v>
      </c>
      <c r="O16" s="7">
        <f>AVERAGEIF('Data 1Q Ahead Without Spaces'!$C$2:$C$1254,Sheet1!N16,'Data 1Q Ahead Without Spaces'!$E$2:$E$1254)</f>
        <v>2.9098360655737703</v>
      </c>
      <c r="P16" s="7">
        <f>AVERAGEIF('Data 1Q Ahead Without Spaces'!$C$2:$C$1254,Sheet1!N16,'Data 1Q Ahead Without Spaces'!$F$2:$F$1254)</f>
        <v>6.5352459016393452</v>
      </c>
      <c r="Q16" s="7">
        <f>AVERAGEIF('Data 1Q Ahead Without Spaces'!$C$2:$C$1254,Sheet1!N16,'Data 1Q Ahead Without Spaces'!$G$2:$G$1254)</f>
        <v>5.3877049180327869</v>
      </c>
      <c r="R16" s="7">
        <f>AVERAGEIF('Data 1Q Ahead Without Spaces'!$C$2:$C$1254,Sheet1!N16,'Data 1Q Ahead Without Spaces'!$H$2:$H$1254)</f>
        <v>5.9559016393442636</v>
      </c>
      <c r="S16" s="7">
        <f>AVERAGEIF('Data 1Q Ahead Without Spaces'!$C$2:$C$1254,Sheet1!N16,'Data 1Q Ahead Without Spaces'!$I$2:$I$1254)</f>
        <v>2.9247540983606548</v>
      </c>
      <c r="T16" s="7">
        <f>AVERAGEIF('Data 1Q Ahead Without Spaces'!$C$2:$C$1254,Sheet1!N16,'Data 1Q Ahead Without Spaces'!$J$2:$J$1254)</f>
        <v>3.69</v>
      </c>
      <c r="U16" s="7">
        <f>AVERAGEIF('Data 1Q Ahead Without Spaces'!$C$2:$C$1254,Sheet1!N16,'Data 1Q Ahead Without Spaces'!$K$2:$K$1254)</f>
        <v>88.354098360655698</v>
      </c>
    </row>
    <row r="17" spans="1:21" ht="15" thickBot="1" x14ac:dyDescent="0.4">
      <c r="A17" s="16" t="s">
        <v>33</v>
      </c>
      <c r="B17" s="17">
        <v>3453.3600000000015</v>
      </c>
      <c r="C17" s="17">
        <v>145.64000000000001</v>
      </c>
      <c r="D17" s="17">
        <v>14074.530000000004</v>
      </c>
      <c r="E17" s="17">
        <v>2802.7300000000005</v>
      </c>
      <c r="F17" s="17">
        <v>19589.599999999999</v>
      </c>
      <c r="G17" s="17">
        <v>3508.0200000000004</v>
      </c>
      <c r="H17" s="17">
        <v>871</v>
      </c>
      <c r="I17" s="17">
        <v>4484.9999999999982</v>
      </c>
      <c r="J17" s="17">
        <v>240.60000000000002</v>
      </c>
      <c r="K17" s="17">
        <v>304.83000000000015</v>
      </c>
      <c r="L17" s="7">
        <f t="shared" si="0"/>
        <v>3.7739425379090177</v>
      </c>
      <c r="N17" s="1" t="s">
        <v>43</v>
      </c>
      <c r="O17" s="7">
        <f>AVERAGEIF('Data 1Q Ahead Without Spaces'!$C$2:$C$1254,Sheet1!N17,'Data 1Q Ahead Without Spaces'!$E$2:$E$1254)</f>
        <v>5.3807142857142853</v>
      </c>
      <c r="P17" s="7">
        <f>AVERAGEIF('Data 1Q Ahead Without Spaces'!$C$2:$C$1254,Sheet1!N17,'Data 1Q Ahead Without Spaces'!$F$2:$F$1254)</f>
        <v>27.727619047619051</v>
      </c>
      <c r="Q17" s="7">
        <f>AVERAGEIF('Data 1Q Ahead Without Spaces'!$C$2:$C$1254,Sheet1!N17,'Data 1Q Ahead Without Spaces'!$G$2:$G$1254)</f>
        <v>26.284999999999997</v>
      </c>
      <c r="R17" s="7">
        <f>AVERAGEIF('Data 1Q Ahead Without Spaces'!$C$2:$C$1254,Sheet1!N17,'Data 1Q Ahead Without Spaces'!$H$2:$H$1254)</f>
        <v>2.5397619047619053</v>
      </c>
      <c r="S17" s="7">
        <f>AVERAGEIF('Data 1Q Ahead Without Spaces'!$C$2:$C$1254,Sheet1!N17,'Data 1Q Ahead Without Spaces'!$I$2:$I$1254)</f>
        <v>2.1030952380952384</v>
      </c>
      <c r="T17" s="7">
        <f>AVERAGEIF('Data 1Q Ahead Without Spaces'!$C$2:$C$1254,Sheet1!N17,'Data 1Q Ahead Without Spaces'!$J$2:$J$1254)</f>
        <v>1.0816666666666666</v>
      </c>
      <c r="U17" s="7">
        <f>AVERAGEIF('Data 1Q Ahead Without Spaces'!$C$2:$C$1254,Sheet1!N17,'Data 1Q Ahead Without Spaces'!$K$2:$K$1254)</f>
        <v>124.94523809523807</v>
      </c>
    </row>
    <row r="18" spans="1:21" ht="15" thickBot="1" x14ac:dyDescent="0.4">
      <c r="A18" s="16" t="s">
        <v>35</v>
      </c>
      <c r="B18" s="17">
        <v>3279.29</v>
      </c>
      <c r="C18" s="17">
        <v>104.03999999999995</v>
      </c>
      <c r="D18" s="17">
        <v>6803.56</v>
      </c>
      <c r="E18" s="17">
        <v>3129.7299999999977</v>
      </c>
      <c r="F18" s="17">
        <v>5528.2</v>
      </c>
      <c r="G18" s="17">
        <v>953.98000000000025</v>
      </c>
      <c r="H18" s="17">
        <v>947.10999999999945</v>
      </c>
      <c r="I18" s="17">
        <v>1238.2100000000003</v>
      </c>
      <c r="J18" s="17">
        <v>202.41000000000008</v>
      </c>
      <c r="K18" s="17">
        <v>302.50000000000006</v>
      </c>
      <c r="L18" s="7">
        <f t="shared" si="0"/>
        <v>3.7739425379090177</v>
      </c>
      <c r="N18" s="1" t="s">
        <v>45</v>
      </c>
      <c r="O18" s="7">
        <f>AVERAGEIF('Data 1Q Ahead Without Spaces'!$C$2:$C$1254,Sheet1!N18,'Data 1Q Ahead Without Spaces'!$E$2:$E$1254)</f>
        <v>8.6454545454545428</v>
      </c>
      <c r="P18" s="7">
        <f>AVERAGEIF('Data 1Q Ahead Without Spaces'!$C$2:$C$1254,Sheet1!N18,'Data 1Q Ahead Without Spaces'!$F$2:$F$1254)</f>
        <v>128.73999999999998</v>
      </c>
      <c r="Q18" s="7">
        <f>AVERAGEIF('Data 1Q Ahead Without Spaces'!$C$2:$C$1254,Sheet1!N18,'Data 1Q Ahead Without Spaces'!$G$2:$G$1254)</f>
        <v>121.13727272727274</v>
      </c>
      <c r="R18" s="7">
        <f>AVERAGEIF('Data 1Q Ahead Without Spaces'!$C$2:$C$1254,Sheet1!N18,'Data 1Q Ahead Without Spaces'!$H$2:$H$1254)</f>
        <v>1.7799999999999998</v>
      </c>
      <c r="S18" s="7">
        <f>AVERAGEIF('Data 1Q Ahead Without Spaces'!$C$2:$C$1254,Sheet1!N18,'Data 1Q Ahead Without Spaces'!$I$2:$I$1254)</f>
        <v>0.66818181818181799</v>
      </c>
      <c r="T18" s="7">
        <f>AVERAGEIF('Data 1Q Ahead Without Spaces'!$C$2:$C$1254,Sheet1!N18,'Data 1Q Ahead Without Spaces'!$J$2:$J$1254)</f>
        <v>0.54999999999999993</v>
      </c>
      <c r="U18" s="7">
        <f>AVERAGEIF('Data 1Q Ahead Without Spaces'!$C$2:$C$1254,Sheet1!N18,'Data 1Q Ahead Without Spaces'!$K$2:$K$1254)</f>
        <v>168.02727272727273</v>
      </c>
    </row>
    <row r="19" spans="1:21" ht="15" thickBot="1" x14ac:dyDescent="0.4">
      <c r="A19" s="16" t="s">
        <v>36</v>
      </c>
      <c r="B19" s="17">
        <v>3074.5700000000006</v>
      </c>
      <c r="C19" s="17">
        <v>370.32000000000016</v>
      </c>
      <c r="D19" s="17">
        <v>6594.3700000000017</v>
      </c>
      <c r="E19" s="17">
        <v>3993.8399999999979</v>
      </c>
      <c r="F19" s="17">
        <v>4941.3</v>
      </c>
      <c r="G19" s="17">
        <v>3438.3899999999994</v>
      </c>
      <c r="H19" s="17">
        <v>1796.83</v>
      </c>
      <c r="I19" s="17">
        <v>5303.0999999999976</v>
      </c>
      <c r="J19" s="17">
        <v>-3999510.42</v>
      </c>
      <c r="K19" s="17">
        <v>-3999397.2399999998</v>
      </c>
      <c r="L19" s="7">
        <f t="shared" si="0"/>
        <v>3.7739425379090177</v>
      </c>
      <c r="N19" s="1" t="s">
        <v>47</v>
      </c>
      <c r="O19" s="7">
        <f>AVERAGEIF('Data 1Q Ahead Without Spaces'!$C$2:$C$1254,Sheet1!N19,'Data 1Q Ahead Without Spaces'!$E$2:$E$1254)</f>
        <v>5.0519718309859147</v>
      </c>
      <c r="P19" s="7">
        <f>AVERAGEIF('Data 1Q Ahead Without Spaces'!$C$2:$C$1254,Sheet1!N19,'Data 1Q Ahead Without Spaces'!$F$2:$F$1254)</f>
        <v>14.851549295774655</v>
      </c>
      <c r="Q19" s="7">
        <f>AVERAGEIF('Data 1Q Ahead Without Spaces'!$C$2:$C$1254,Sheet1!N19,'Data 1Q Ahead Without Spaces'!$G$2:$G$1254)</f>
        <v>13.125633802816903</v>
      </c>
      <c r="R19" s="7">
        <f>AVERAGEIF('Data 1Q Ahead Without Spaces'!$C$2:$C$1254,Sheet1!N19,'Data 1Q Ahead Without Spaces'!$H$2:$H$1254)</f>
        <v>3.5299999999999994</v>
      </c>
      <c r="S19" s="7">
        <f>AVERAGEIF('Data 1Q Ahead Without Spaces'!$C$2:$C$1254,Sheet1!N19,'Data 1Q Ahead Without Spaces'!$I$2:$I$1254)</f>
        <v>2.2092957746478863</v>
      </c>
      <c r="T19" s="7">
        <f>AVERAGEIF('Data 1Q Ahead Without Spaces'!$C$2:$C$1254,Sheet1!N19,'Data 1Q Ahead Without Spaces'!$J$2:$J$1254)</f>
        <v>2.1315492957746485</v>
      </c>
      <c r="U19" s="7">
        <f>AVERAGEIF('Data 1Q Ahead Without Spaces'!$C$2:$C$1254,Sheet1!N19,'Data 1Q Ahead Without Spaces'!$K$2:$K$1254)</f>
        <v>84.038028169014098</v>
      </c>
    </row>
    <row r="20" spans="1:21" ht="15" thickBot="1" x14ac:dyDescent="0.4">
      <c r="A20" s="16" t="s">
        <v>49</v>
      </c>
      <c r="B20" s="17">
        <v>1458.8600000000001</v>
      </c>
      <c r="C20" s="17">
        <v>87.539999999999978</v>
      </c>
      <c r="D20" s="17">
        <v>92412.62999999999</v>
      </c>
      <c r="E20" s="17">
        <v>44.78</v>
      </c>
      <c r="F20" s="17">
        <v>2308.3000000000002</v>
      </c>
      <c r="G20" s="17">
        <v>24.490000000000002</v>
      </c>
      <c r="H20" s="17">
        <v>21.58</v>
      </c>
      <c r="I20" s="17">
        <v>42.54</v>
      </c>
      <c r="J20" s="17">
        <v>216.48999999999998</v>
      </c>
      <c r="K20" s="17">
        <v>267.98</v>
      </c>
      <c r="L20" s="7">
        <f t="shared" si="0"/>
        <v>3.7739425379090177</v>
      </c>
      <c r="N20" s="1" t="s">
        <v>49</v>
      </c>
      <c r="O20" s="7">
        <f>AVERAGEIF('Data 1Q Ahead Without Spaces'!$C$2:$C$1254,Sheet1!N20,'Data 1Q Ahead Without Spaces'!$E$2:$E$1254)</f>
        <v>5.4712499999999986</v>
      </c>
      <c r="P20" s="7">
        <f>AVERAGEIF('Data 1Q Ahead Without Spaces'!$C$2:$C$1254,Sheet1!N20,'Data 1Q Ahead Without Spaces'!$F$2:$F$1254)</f>
        <v>16.748750000000001</v>
      </c>
      <c r="Q20" s="7">
        <f>AVERAGEIF('Data 1Q Ahead Without Spaces'!$C$2:$C$1254,Sheet1!N20,'Data 1Q Ahead Without Spaces'!$G$2:$G$1254)</f>
        <v>13.530624999999999</v>
      </c>
      <c r="R20" s="7">
        <f>AVERAGEIF('Data 1Q Ahead Without Spaces'!$C$2:$C$1254,Sheet1!N20,'Data 1Q Ahead Without Spaces'!$H$2:$H$1254)</f>
        <v>2.6587499999999999</v>
      </c>
      <c r="S20" s="7">
        <f>AVERAGEIF('Data 1Q Ahead Without Spaces'!$C$2:$C$1254,Sheet1!N20,'Data 1Q Ahead Without Spaces'!$I$2:$I$1254)</f>
        <v>1.3487499999999999</v>
      </c>
      <c r="T20" s="7">
        <f>AVERAGEIF('Data 1Q Ahead Without Spaces'!$C$2:$C$1254,Sheet1!N20,'Data 1Q Ahead Without Spaces'!$J$2:$J$1254)</f>
        <v>1.5306250000000001</v>
      </c>
      <c r="U20" s="7">
        <f>AVERAGEIF('Data 1Q Ahead Without Spaces'!$C$2:$C$1254,Sheet1!N20,'Data 1Q Ahead Without Spaces'!$K$2:$K$1254)</f>
        <v>144.26875000000001</v>
      </c>
    </row>
    <row r="21" spans="1:21" ht="15" thickBot="1" x14ac:dyDescent="0.4">
      <c r="A21" s="16" t="s">
        <v>50</v>
      </c>
      <c r="B21" s="17">
        <v>349.86</v>
      </c>
      <c r="C21" s="17">
        <v>15.950000000000003</v>
      </c>
      <c r="D21" s="17">
        <v>3175.4799999999996</v>
      </c>
      <c r="E21" s="17">
        <v>16.420000000000002</v>
      </c>
      <c r="F21" s="17">
        <v>444</v>
      </c>
      <c r="G21" s="17">
        <v>5.0599999999999996</v>
      </c>
      <c r="H21" s="17">
        <v>4.37</v>
      </c>
      <c r="I21" s="17">
        <v>8.5400000000000009</v>
      </c>
      <c r="J21" s="17">
        <v>27.38</v>
      </c>
      <c r="K21" s="17">
        <v>32.630000000000003</v>
      </c>
      <c r="L21" s="7">
        <f t="shared" si="0"/>
        <v>3.7739425379090177</v>
      </c>
      <c r="N21" s="1" t="s">
        <v>50</v>
      </c>
      <c r="O21" s="7">
        <f>AVERAGEIF('Data 1Q Ahead Without Spaces'!$C$2:$C$1254,Sheet1!N21,'Data 1Q Ahead Without Spaces'!$E$2:$E$1254)</f>
        <v>3.9875000000000007</v>
      </c>
      <c r="P21" s="7">
        <f>AVERAGEIF('Data 1Q Ahead Without Spaces'!$C$2:$C$1254,Sheet1!N21,'Data 1Q Ahead Without Spaces'!$F$2:$F$1254)</f>
        <v>8.1575000000000006</v>
      </c>
      <c r="Q21" s="7">
        <f>AVERAGEIF('Data 1Q Ahead Without Spaces'!$C$2:$C$1254,Sheet1!N21,'Data 1Q Ahead Without Spaces'!$G$2:$G$1254)</f>
        <v>6.8449999999999998</v>
      </c>
      <c r="R21" s="7">
        <f>AVERAGEIF('Data 1Q Ahead Without Spaces'!$C$2:$C$1254,Sheet1!N21,'Data 1Q Ahead Without Spaces'!$H$2:$H$1254)</f>
        <v>2.1350000000000002</v>
      </c>
      <c r="S21" s="7">
        <f>AVERAGEIF('Data 1Q Ahead Without Spaces'!$C$2:$C$1254,Sheet1!N21,'Data 1Q Ahead Without Spaces'!$I$2:$I$1254)</f>
        <v>1.0925</v>
      </c>
      <c r="T21" s="7">
        <f>AVERAGEIF('Data 1Q Ahead Without Spaces'!$C$2:$C$1254,Sheet1!N21,'Data 1Q Ahead Without Spaces'!$J$2:$J$1254)</f>
        <v>1.2649999999999999</v>
      </c>
      <c r="U21" s="7">
        <f>AVERAGEIF('Data 1Q Ahead Without Spaces'!$C$2:$C$1254,Sheet1!N21,'Data 1Q Ahead Without Spaces'!$K$2:$K$1254)</f>
        <v>111</v>
      </c>
    </row>
    <row r="22" spans="1:21" ht="15" thickBot="1" x14ac:dyDescent="0.4">
      <c r="A22" s="16" t="s">
        <v>190</v>
      </c>
      <c r="B22" s="17">
        <v>49027.639999999992</v>
      </c>
      <c r="C22" s="17">
        <v>-1997721.7699999998</v>
      </c>
      <c r="D22" s="17">
        <v>310903.77999999997</v>
      </c>
      <c r="E22" s="17">
        <v>46188.49</v>
      </c>
      <c r="F22" s="17">
        <v>169578.80000000002</v>
      </c>
      <c r="G22" s="17">
        <v>34546.149999999987</v>
      </c>
      <c r="H22" s="17">
        <v>24121.87</v>
      </c>
      <c r="I22" s="17">
        <v>45615.899999999987</v>
      </c>
      <c r="J22" s="17">
        <v>-7993736.6799999978</v>
      </c>
      <c r="K22" s="17">
        <v>-7991718.3999999976</v>
      </c>
      <c r="N22" s="1" t="s">
        <v>52</v>
      </c>
      <c r="O22" s="7" t="e">
        <f>AVERAGEIF('Data 1Q Ahead Without Spaces'!$C$2:$C$1254,Sheet1!N22,'Data 1Q Ahead Without Spaces'!$E$2:$E$1254)</f>
        <v>#DIV/0!</v>
      </c>
      <c r="P22" s="7" t="e">
        <f>AVERAGEIF('Data 1Q Ahead Without Spaces'!$C$2:$C$1254,Sheet1!N22,'Data 1Q Ahead Without Spaces'!$F$2:$F$1254)</f>
        <v>#DIV/0!</v>
      </c>
      <c r="Q22" s="7" t="e">
        <f>AVERAGEIF('Data 1Q Ahead Without Spaces'!$C$2:$C$1254,Sheet1!N22,'Data 1Q Ahead Without Spaces'!$G$2:$G$1254)</f>
        <v>#DIV/0!</v>
      </c>
      <c r="R22" s="7" t="e">
        <f>AVERAGEIF('Data 1Q Ahead Without Spaces'!$C$2:$C$1254,Sheet1!N22,'Data 1Q Ahead Without Spaces'!$H$2:$H$1254)</f>
        <v>#DIV/0!</v>
      </c>
      <c r="S22" s="7" t="e">
        <f>AVERAGEIF('Data 1Q Ahead Without Spaces'!$C$2:$C$1254,Sheet1!N22,'Data 1Q Ahead Without Spaces'!$I$2:$I$1254)</f>
        <v>#DIV/0!</v>
      </c>
      <c r="T22" s="7" t="e">
        <f>AVERAGEIF('Data 1Q Ahead Without Spaces'!$C$2:$C$1254,Sheet1!N22,'Data 1Q Ahead Without Spaces'!$J$2:$J$1254)</f>
        <v>#DIV/0!</v>
      </c>
      <c r="U22" s="7" t="e">
        <f>AVERAGEIF('Data 1Q Ahead Without Spaces'!$C$2:$C$1254,Sheet1!N22,'Data 1Q Ahead Without Spaces'!$K$2:$K$1254)</f>
        <v>#DIV/0!</v>
      </c>
    </row>
    <row r="23" spans="1:21" ht="15" thickBot="1" x14ac:dyDescent="0.4">
      <c r="N23" s="1" t="s">
        <v>54</v>
      </c>
      <c r="O23" s="7" t="e">
        <f>AVERAGEIF('Data 1Q Ahead Without Spaces'!$C$2:$C$1254,Sheet1!N23,'Data 1Q Ahead Without Spaces'!$E$2:$E$1254)</f>
        <v>#DIV/0!</v>
      </c>
      <c r="P23" s="7" t="e">
        <f>AVERAGEIF('Data 1Q Ahead Without Spaces'!$C$2:$C$1254,Sheet1!N23,'Data 1Q Ahead Without Spaces'!$F$2:$F$1254)</f>
        <v>#DIV/0!</v>
      </c>
      <c r="Q23" s="7" t="e">
        <f>AVERAGEIF('Data 1Q Ahead Without Spaces'!$C$2:$C$1254,Sheet1!N23,'Data 1Q Ahead Without Spaces'!$G$2:$G$1254)</f>
        <v>#DIV/0!</v>
      </c>
      <c r="R23" s="7" t="e">
        <f>AVERAGEIF('Data 1Q Ahead Without Spaces'!$C$2:$C$1254,Sheet1!N23,'Data 1Q Ahead Without Spaces'!$H$2:$H$1254)</f>
        <v>#DIV/0!</v>
      </c>
      <c r="S23" s="7" t="e">
        <f>AVERAGEIF('Data 1Q Ahead Without Spaces'!$C$2:$C$1254,Sheet1!N23,'Data 1Q Ahead Without Spaces'!$I$2:$I$1254)</f>
        <v>#DIV/0!</v>
      </c>
      <c r="T23" s="7" t="e">
        <f>AVERAGEIF('Data 1Q Ahead Without Spaces'!$C$2:$C$1254,Sheet1!N23,'Data 1Q Ahead Without Spaces'!$J$2:$J$1254)</f>
        <v>#DIV/0!</v>
      </c>
      <c r="U23" s="7" t="e">
        <f>AVERAGEIF('Data 1Q Ahead Without Spaces'!$C$2:$C$1254,Sheet1!N23,'Data 1Q Ahead Without Spaces'!$K$2:$K$1254)</f>
        <v>#DIV/0!</v>
      </c>
    </row>
    <row r="24" spans="1:21" ht="15" thickBot="1" x14ac:dyDescent="0.4">
      <c r="N24" s="1" t="s">
        <v>55</v>
      </c>
      <c r="O24" s="7" t="e">
        <f>AVERAGEIF('Data 1Q Ahead Without Spaces'!$C$2:$C$1254,Sheet1!N24,'Data 1Q Ahead Without Spaces'!$E$2:$E$1254)</f>
        <v>#DIV/0!</v>
      </c>
      <c r="P24" s="7" t="e">
        <f>AVERAGEIF('Data 1Q Ahead Without Spaces'!$C$2:$C$1254,Sheet1!N24,'Data 1Q Ahead Without Spaces'!$F$2:$F$1254)</f>
        <v>#DIV/0!</v>
      </c>
      <c r="Q24" s="7" t="e">
        <f>AVERAGEIF('Data 1Q Ahead Without Spaces'!$C$2:$C$1254,Sheet1!N24,'Data 1Q Ahead Without Spaces'!$G$2:$G$1254)</f>
        <v>#DIV/0!</v>
      </c>
      <c r="R24" s="7" t="e">
        <f>AVERAGEIF('Data 1Q Ahead Without Spaces'!$C$2:$C$1254,Sheet1!N24,'Data 1Q Ahead Without Spaces'!$H$2:$H$1254)</f>
        <v>#DIV/0!</v>
      </c>
      <c r="S24" s="7" t="e">
        <f>AVERAGEIF('Data 1Q Ahead Without Spaces'!$C$2:$C$1254,Sheet1!N24,'Data 1Q Ahead Without Spaces'!$I$2:$I$1254)</f>
        <v>#DIV/0!</v>
      </c>
      <c r="T24" s="7" t="e">
        <f>AVERAGEIF('Data 1Q Ahead Without Spaces'!$C$2:$C$1254,Sheet1!N24,'Data 1Q Ahead Without Spaces'!$J$2:$J$1254)</f>
        <v>#DIV/0!</v>
      </c>
      <c r="U24" s="7" t="e">
        <f>AVERAGEIF('Data 1Q Ahead Without Spaces'!$C$2:$C$1254,Sheet1!N24,'Data 1Q Ahead Without Spaces'!$K$2:$K$1254)</f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90"/>
  <sheetViews>
    <sheetView tabSelected="1" workbookViewId="0">
      <pane ySplit="1" topLeftCell="A930" activePane="bottomLeft" state="frozen"/>
      <selection pane="bottomLeft" activeCell="A932" sqref="A932"/>
    </sheetView>
  </sheetViews>
  <sheetFormatPr defaultColWidth="15.08984375" defaultRowHeight="15" customHeight="1" x14ac:dyDescent="0.35"/>
  <cols>
    <col min="1" max="4" width="12.54296875" style="7" customWidth="1"/>
    <col min="5" max="27" width="6.6328125" style="7" customWidth="1"/>
    <col min="28" max="16384" width="15.08984375" style="7"/>
  </cols>
  <sheetData>
    <row r="1" spans="1:27" ht="14.25" customHeight="1" x14ac:dyDescent="0.35">
      <c r="A1" s="4" t="s">
        <v>1</v>
      </c>
      <c r="B1" s="4" t="s">
        <v>2</v>
      </c>
      <c r="C1" s="4" t="s">
        <v>3</v>
      </c>
      <c r="D1" s="4" t="s">
        <v>4</v>
      </c>
      <c r="E1" s="4" t="s">
        <v>5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13</v>
      </c>
      <c r="N1" s="4" t="s">
        <v>14</v>
      </c>
      <c r="O1" s="4" t="s">
        <v>15</v>
      </c>
      <c r="P1" s="4" t="s">
        <v>16</v>
      </c>
      <c r="Q1" s="4" t="s">
        <v>17</v>
      </c>
      <c r="R1" s="4" t="s">
        <v>18</v>
      </c>
      <c r="S1" s="4" t="s">
        <v>176</v>
      </c>
      <c r="T1" s="4" t="s">
        <v>177</v>
      </c>
      <c r="U1" s="4" t="s">
        <v>20</v>
      </c>
      <c r="V1" s="3" t="s">
        <v>21</v>
      </c>
      <c r="W1" s="3" t="s">
        <v>22</v>
      </c>
      <c r="X1" s="4"/>
      <c r="Y1" s="4"/>
      <c r="Z1" s="4"/>
      <c r="AA1" s="4"/>
    </row>
    <row r="2" spans="1:27" ht="14.25" customHeight="1" x14ac:dyDescent="0.35">
      <c r="A2" s="4" t="s">
        <v>23</v>
      </c>
      <c r="B2" s="4" t="s">
        <v>24</v>
      </c>
      <c r="C2" s="4" t="s">
        <v>25</v>
      </c>
      <c r="D2" s="4">
        <v>34789</v>
      </c>
      <c r="E2" s="4">
        <v>1.02</v>
      </c>
      <c r="F2" s="4">
        <v>4.42</v>
      </c>
      <c r="G2" s="4">
        <v>2.31</v>
      </c>
      <c r="H2" s="4">
        <v>16.149999999999999</v>
      </c>
      <c r="I2" s="4">
        <v>6.75</v>
      </c>
      <c r="J2" s="4">
        <v>9.35</v>
      </c>
      <c r="K2" s="4">
        <v>216</v>
      </c>
      <c r="L2" s="4">
        <v>27.54</v>
      </c>
      <c r="M2" s="4">
        <v>53.59</v>
      </c>
      <c r="N2" s="4">
        <v>27.56</v>
      </c>
      <c r="O2" s="4">
        <v>15.47</v>
      </c>
      <c r="P2" s="4">
        <v>94.47</v>
      </c>
      <c r="Q2" s="4">
        <v>48.58</v>
      </c>
      <c r="R2" s="4">
        <v>27.28</v>
      </c>
      <c r="S2" s="4">
        <v>7</v>
      </c>
      <c r="T2" s="4">
        <v>7</v>
      </c>
      <c r="U2" s="4">
        <v>0</v>
      </c>
      <c r="V2" s="3">
        <v>47687.0311</v>
      </c>
      <c r="W2" s="3" t="s">
        <v>29</v>
      </c>
      <c r="X2" s="4"/>
      <c r="Y2" s="4"/>
      <c r="Z2" s="4"/>
      <c r="AA2" s="4"/>
    </row>
    <row r="3" spans="1:27" ht="14.25" customHeight="1" x14ac:dyDescent="0.35">
      <c r="A3" s="4" t="s">
        <v>23</v>
      </c>
      <c r="B3" s="4" t="s">
        <v>30</v>
      </c>
      <c r="C3" s="4" t="s">
        <v>25</v>
      </c>
      <c r="D3" s="4">
        <v>34880</v>
      </c>
      <c r="E3" s="4">
        <v>0.98</v>
      </c>
      <c r="F3" s="4">
        <v>3.52</v>
      </c>
      <c r="G3" s="4">
        <v>1.89</v>
      </c>
      <c r="H3" s="4">
        <v>19.82</v>
      </c>
      <c r="I3" s="4">
        <v>16.670000000000002</v>
      </c>
      <c r="J3" s="4">
        <v>11.77</v>
      </c>
      <c r="K3" s="4">
        <v>180</v>
      </c>
      <c r="L3" s="4">
        <v>29.46</v>
      </c>
      <c r="M3" s="4">
        <v>51.98</v>
      </c>
      <c r="N3" s="4">
        <v>26.8</v>
      </c>
      <c r="O3" s="4">
        <v>15.48</v>
      </c>
      <c r="P3" s="4">
        <v>93.93</v>
      </c>
      <c r="Q3" s="4">
        <v>48.44</v>
      </c>
      <c r="R3" s="4">
        <v>27.97</v>
      </c>
      <c r="S3" s="4">
        <v>7</v>
      </c>
      <c r="T3" s="4">
        <v>5</v>
      </c>
      <c r="U3" s="4">
        <v>0</v>
      </c>
      <c r="V3" s="3">
        <v>54597.410199999998</v>
      </c>
      <c r="W3" s="3" t="s">
        <v>29</v>
      </c>
      <c r="X3" s="4"/>
      <c r="Y3" s="4"/>
      <c r="Z3" s="4"/>
      <c r="AA3" s="4"/>
    </row>
    <row r="4" spans="1:27" ht="14.25" customHeight="1" x14ac:dyDescent="0.35">
      <c r="A4" s="4" t="s">
        <v>23</v>
      </c>
      <c r="B4" s="4" t="s">
        <v>34</v>
      </c>
      <c r="C4" s="4" t="s">
        <v>31</v>
      </c>
      <c r="D4" s="4">
        <v>34972</v>
      </c>
      <c r="E4" s="4">
        <v>0.9</v>
      </c>
      <c r="F4" s="4">
        <v>2.83</v>
      </c>
      <c r="G4" s="4">
        <v>1.54</v>
      </c>
      <c r="H4" s="4">
        <v>21.68</v>
      </c>
      <c r="I4" s="4">
        <v>18.3</v>
      </c>
      <c r="J4" s="4">
        <v>14.76</v>
      </c>
      <c r="K4" s="4">
        <v>188</v>
      </c>
      <c r="L4" s="4">
        <v>30.14</v>
      </c>
      <c r="M4" s="4">
        <v>47.29</v>
      </c>
      <c r="N4" s="4">
        <v>24.54</v>
      </c>
      <c r="O4" s="4">
        <v>14.4</v>
      </c>
      <c r="P4" s="4">
        <v>92.68</v>
      </c>
      <c r="Q4" s="4">
        <v>48.1</v>
      </c>
      <c r="R4" s="4">
        <v>28.22</v>
      </c>
      <c r="S4" s="4">
        <v>5</v>
      </c>
      <c r="T4" s="4">
        <v>5</v>
      </c>
      <c r="U4" s="4">
        <v>2</v>
      </c>
      <c r="V4" s="3">
        <v>52760.767699999997</v>
      </c>
      <c r="W4" s="3" t="s">
        <v>29</v>
      </c>
      <c r="X4" s="4"/>
      <c r="Y4" s="4"/>
      <c r="Z4" s="4"/>
      <c r="AA4" s="4"/>
    </row>
    <row r="5" spans="1:27" ht="14.25" customHeight="1" x14ac:dyDescent="0.35">
      <c r="A5" s="4" t="s">
        <v>23</v>
      </c>
      <c r="B5" s="4" t="s">
        <v>38</v>
      </c>
      <c r="C5" s="4" t="s">
        <v>31</v>
      </c>
      <c r="D5" s="4">
        <v>35064</v>
      </c>
      <c r="E5" s="4">
        <v>1.1499999999999999</v>
      </c>
      <c r="F5" s="4">
        <v>3.03</v>
      </c>
      <c r="G5" s="4">
        <v>2.0499999999999998</v>
      </c>
      <c r="H5" s="4">
        <v>9.48</v>
      </c>
      <c r="I5" s="4">
        <v>5.18</v>
      </c>
      <c r="J5" s="4">
        <v>1.18</v>
      </c>
      <c r="K5" s="4">
        <v>159</v>
      </c>
      <c r="L5" s="4">
        <v>27.63</v>
      </c>
      <c r="M5" s="4">
        <v>48.17</v>
      </c>
      <c r="N5" s="4">
        <v>24.17</v>
      </c>
      <c r="O5" s="4">
        <v>13.47</v>
      </c>
      <c r="P5" s="4">
        <v>99.3</v>
      </c>
      <c r="Q5" s="4">
        <v>49.82</v>
      </c>
      <c r="R5" s="4">
        <v>27.76</v>
      </c>
      <c r="S5" s="4">
        <v>5</v>
      </c>
      <c r="T5" s="4">
        <v>5</v>
      </c>
      <c r="U5" s="4">
        <v>0</v>
      </c>
      <c r="V5" s="3">
        <v>50052.848100000003</v>
      </c>
      <c r="W5" s="3" t="s">
        <v>29</v>
      </c>
      <c r="X5" s="4"/>
      <c r="Y5" s="4"/>
      <c r="Z5" s="4"/>
      <c r="AA5" s="4"/>
    </row>
    <row r="6" spans="1:27" ht="14.25" customHeight="1" x14ac:dyDescent="0.35">
      <c r="A6" s="4" t="s">
        <v>23</v>
      </c>
      <c r="B6" s="4" t="s">
        <v>40</v>
      </c>
      <c r="C6" s="4" t="s">
        <v>31</v>
      </c>
      <c r="D6" s="4">
        <v>35155</v>
      </c>
      <c r="E6" s="4">
        <v>1.06</v>
      </c>
      <c r="F6" s="4">
        <v>2.85</v>
      </c>
      <c r="G6" s="4">
        <v>1.83</v>
      </c>
      <c r="H6" s="4">
        <v>20.41</v>
      </c>
      <c r="I6" s="4">
        <v>5.97</v>
      </c>
      <c r="J6" s="4">
        <v>12.68</v>
      </c>
      <c r="K6" s="4">
        <v>198</v>
      </c>
      <c r="L6" s="4">
        <v>27.61</v>
      </c>
      <c r="M6" s="4">
        <v>44.86</v>
      </c>
      <c r="N6" s="4">
        <v>22.84</v>
      </c>
      <c r="O6" s="4">
        <v>12.53</v>
      </c>
      <c r="P6" s="4">
        <v>96.46</v>
      </c>
      <c r="Q6" s="4">
        <v>49.1</v>
      </c>
      <c r="R6" s="4">
        <v>26.94</v>
      </c>
      <c r="S6" s="4">
        <v>5</v>
      </c>
      <c r="T6" s="4">
        <v>5</v>
      </c>
      <c r="U6" s="4">
        <v>0</v>
      </c>
      <c r="V6" s="3">
        <v>60038.401100000003</v>
      </c>
      <c r="W6" s="3" t="s">
        <v>29</v>
      </c>
      <c r="X6" s="4"/>
      <c r="Y6" s="4"/>
      <c r="Z6" s="4"/>
      <c r="AA6" s="4"/>
    </row>
    <row r="7" spans="1:27" ht="14.25" customHeight="1" x14ac:dyDescent="0.35">
      <c r="A7" s="4" t="s">
        <v>23</v>
      </c>
      <c r="B7" s="4" t="s">
        <v>42</v>
      </c>
      <c r="C7" s="4" t="s">
        <v>31</v>
      </c>
      <c r="D7" s="4">
        <v>35611</v>
      </c>
      <c r="E7" s="4">
        <v>1.36</v>
      </c>
      <c r="F7" s="4">
        <v>2.88</v>
      </c>
      <c r="G7" s="4">
        <v>2.11</v>
      </c>
      <c r="H7" s="4">
        <v>19.190000000000001</v>
      </c>
      <c r="I7" s="4">
        <v>10.86</v>
      </c>
      <c r="J7" s="4">
        <v>12.41</v>
      </c>
      <c r="K7" s="4">
        <v>179</v>
      </c>
      <c r="L7" s="4">
        <v>25.19</v>
      </c>
      <c r="M7" s="4">
        <v>58.06</v>
      </c>
      <c r="N7" s="4">
        <v>25.48</v>
      </c>
      <c r="O7" s="4">
        <v>14.81</v>
      </c>
      <c r="P7" s="4">
        <v>127.82</v>
      </c>
      <c r="Q7" s="4">
        <v>56.11</v>
      </c>
      <c r="R7" s="4">
        <v>32.61</v>
      </c>
      <c r="S7" s="4">
        <v>5</v>
      </c>
      <c r="T7" s="4">
        <v>5</v>
      </c>
      <c r="U7" s="4">
        <v>0</v>
      </c>
      <c r="V7" s="3">
        <v>88649.054000000004</v>
      </c>
      <c r="W7" s="3" t="s">
        <v>29</v>
      </c>
      <c r="X7" s="4"/>
      <c r="Y7" s="4"/>
      <c r="Z7" s="4"/>
      <c r="AA7" s="4"/>
    </row>
    <row r="8" spans="1:27" ht="14.25" customHeight="1" x14ac:dyDescent="0.35">
      <c r="A8" s="4" t="s">
        <v>23</v>
      </c>
      <c r="B8" s="4" t="s">
        <v>44</v>
      </c>
      <c r="C8" s="4" t="s">
        <v>31</v>
      </c>
      <c r="D8" s="4">
        <v>35703</v>
      </c>
      <c r="E8" s="4">
        <v>1.42</v>
      </c>
      <c r="F8" s="4">
        <v>2.92</v>
      </c>
      <c r="G8" s="4">
        <v>2.19</v>
      </c>
      <c r="H8" s="4">
        <v>17.38</v>
      </c>
      <c r="I8" s="4">
        <v>10.11</v>
      </c>
      <c r="J8" s="4">
        <v>10.95</v>
      </c>
      <c r="K8" s="4">
        <v>183</v>
      </c>
      <c r="L8" s="4">
        <v>24.91</v>
      </c>
      <c r="M8" s="4">
        <v>68.959999999999994</v>
      </c>
      <c r="N8" s="4">
        <v>29.68</v>
      </c>
      <c r="O8" s="4">
        <v>17.399999999999999</v>
      </c>
      <c r="P8" s="4">
        <v>132.32</v>
      </c>
      <c r="Q8" s="4">
        <v>56.96</v>
      </c>
      <c r="R8" s="4">
        <v>33.39</v>
      </c>
      <c r="S8" s="4">
        <v>5</v>
      </c>
      <c r="T8" s="4">
        <v>5</v>
      </c>
      <c r="U8" s="4">
        <v>0</v>
      </c>
      <c r="V8" s="3">
        <v>103050.12820000001</v>
      </c>
      <c r="W8" s="3" t="s">
        <v>29</v>
      </c>
      <c r="X8" s="4"/>
      <c r="Y8" s="4"/>
      <c r="Z8" s="4"/>
      <c r="AA8" s="4"/>
    </row>
    <row r="9" spans="1:27" ht="14.25" customHeight="1" x14ac:dyDescent="0.35">
      <c r="A9" s="4" t="s">
        <v>23</v>
      </c>
      <c r="B9" s="4" t="s">
        <v>46</v>
      </c>
      <c r="C9" s="4" t="s">
        <v>31</v>
      </c>
      <c r="D9" s="4">
        <v>35795</v>
      </c>
      <c r="E9" s="4">
        <v>1.37</v>
      </c>
      <c r="F9" s="4">
        <v>2.96</v>
      </c>
      <c r="G9" s="4">
        <v>2.13</v>
      </c>
      <c r="H9" s="4">
        <v>22.93</v>
      </c>
      <c r="I9" s="4">
        <v>7.89</v>
      </c>
      <c r="J9" s="4">
        <v>15.63</v>
      </c>
      <c r="K9" s="4">
        <v>194</v>
      </c>
      <c r="L9" s="4">
        <v>24.01</v>
      </c>
      <c r="M9" s="4">
        <v>69.12</v>
      </c>
      <c r="N9" s="4">
        <v>29.3</v>
      </c>
      <c r="O9" s="4">
        <v>16.809999999999999</v>
      </c>
      <c r="P9" s="4">
        <v>135.88</v>
      </c>
      <c r="Q9" s="4">
        <v>57.61</v>
      </c>
      <c r="R9" s="4">
        <v>33.04</v>
      </c>
      <c r="S9" s="4">
        <v>5</v>
      </c>
      <c r="T9" s="4">
        <v>5</v>
      </c>
      <c r="U9" s="4">
        <v>0</v>
      </c>
      <c r="V9" s="3">
        <v>100240.2712</v>
      </c>
      <c r="W9" s="3" t="s">
        <v>29</v>
      </c>
      <c r="X9" s="4"/>
      <c r="Y9" s="4"/>
      <c r="Z9" s="4"/>
      <c r="AA9" s="4"/>
    </row>
    <row r="10" spans="1:27" ht="14.25" customHeight="1" x14ac:dyDescent="0.35">
      <c r="A10" s="4" t="s">
        <v>23</v>
      </c>
      <c r="B10" s="4" t="s">
        <v>48</v>
      </c>
      <c r="C10" s="4" t="s">
        <v>31</v>
      </c>
      <c r="D10" s="4">
        <v>35885</v>
      </c>
      <c r="E10" s="4">
        <v>1.58</v>
      </c>
      <c r="F10" s="4">
        <v>3.14</v>
      </c>
      <c r="G10" s="4">
        <v>2.4700000000000002</v>
      </c>
      <c r="H10" s="4">
        <v>15.5</v>
      </c>
      <c r="I10" s="4">
        <v>9.48</v>
      </c>
      <c r="J10" s="4">
        <v>8.67</v>
      </c>
      <c r="K10" s="4">
        <v>179</v>
      </c>
      <c r="L10" s="4">
        <v>23.88</v>
      </c>
      <c r="M10" s="4">
        <v>79.67</v>
      </c>
      <c r="N10" s="4">
        <v>32.28</v>
      </c>
      <c r="O10" s="4">
        <v>19.28</v>
      </c>
      <c r="P10" s="4">
        <v>146.81</v>
      </c>
      <c r="Q10" s="4">
        <v>59.48</v>
      </c>
      <c r="R10" s="4">
        <v>35.53</v>
      </c>
      <c r="S10" s="4">
        <v>5</v>
      </c>
      <c r="T10" s="4">
        <v>5</v>
      </c>
      <c r="U10" s="4">
        <v>0</v>
      </c>
      <c r="V10" s="3">
        <v>98982.692899999995</v>
      </c>
      <c r="W10" s="3" t="s">
        <v>29</v>
      </c>
      <c r="X10" s="4"/>
      <c r="Y10" s="4"/>
      <c r="Z10" s="4"/>
      <c r="AA10" s="4"/>
    </row>
    <row r="11" spans="1:27" ht="14.25" customHeight="1" x14ac:dyDescent="0.35">
      <c r="A11" s="4" t="s">
        <v>23</v>
      </c>
      <c r="B11" s="4" t="s">
        <v>51</v>
      </c>
      <c r="C11" s="4" t="s">
        <v>31</v>
      </c>
      <c r="D11" s="4">
        <v>35976</v>
      </c>
      <c r="E11" s="4">
        <v>1.64</v>
      </c>
      <c r="F11" s="4">
        <v>3.2</v>
      </c>
      <c r="G11" s="4">
        <v>2.57</v>
      </c>
      <c r="H11" s="4">
        <v>20.05</v>
      </c>
      <c r="I11" s="4">
        <v>11.82</v>
      </c>
      <c r="J11" s="4">
        <v>13.13</v>
      </c>
      <c r="K11" s="4">
        <v>161</v>
      </c>
      <c r="L11" s="4">
        <v>23.76</v>
      </c>
      <c r="M11" s="4">
        <v>78.540000000000006</v>
      </c>
      <c r="N11" s="4">
        <v>31.42</v>
      </c>
      <c r="O11" s="4">
        <v>18.920000000000002</v>
      </c>
      <c r="P11" s="4">
        <v>149.97999999999999</v>
      </c>
      <c r="Q11" s="4">
        <v>60</v>
      </c>
      <c r="R11" s="4">
        <v>36.130000000000003</v>
      </c>
      <c r="S11" s="4">
        <v>5</v>
      </c>
      <c r="T11" s="4">
        <v>5</v>
      </c>
      <c r="U11" s="4">
        <v>0</v>
      </c>
      <c r="V11" s="3">
        <v>107127.29429999999</v>
      </c>
      <c r="W11" s="3" t="s">
        <v>29</v>
      </c>
      <c r="X11" s="4"/>
      <c r="Y11" s="4"/>
      <c r="Z11" s="4"/>
      <c r="AA11" s="4"/>
    </row>
    <row r="12" spans="1:27" ht="14.25" customHeight="1" x14ac:dyDescent="0.35">
      <c r="A12" s="4" t="s">
        <v>23</v>
      </c>
      <c r="B12" s="4" t="s">
        <v>53</v>
      </c>
      <c r="C12" s="4" t="s">
        <v>31</v>
      </c>
      <c r="D12" s="4">
        <v>36068</v>
      </c>
      <c r="E12" s="4">
        <v>1.67</v>
      </c>
      <c r="F12" s="4">
        <v>3.21</v>
      </c>
      <c r="G12" s="4">
        <v>2.5499999999999998</v>
      </c>
      <c r="H12" s="4">
        <v>19.239999999999998</v>
      </c>
      <c r="I12" s="4">
        <v>9.42</v>
      </c>
      <c r="J12" s="4">
        <v>13.56</v>
      </c>
      <c r="K12" s="4">
        <v>160</v>
      </c>
      <c r="L12" s="4">
        <v>23.06</v>
      </c>
      <c r="M12" s="4">
        <v>81.78</v>
      </c>
      <c r="N12" s="4">
        <v>32.35</v>
      </c>
      <c r="O12" s="4">
        <v>19.12</v>
      </c>
      <c r="P12" s="4">
        <v>152.81</v>
      </c>
      <c r="Q12" s="4">
        <v>60.44</v>
      </c>
      <c r="R12" s="4">
        <v>35.72</v>
      </c>
      <c r="S12" s="4">
        <v>5</v>
      </c>
      <c r="T12" s="4">
        <v>5</v>
      </c>
      <c r="U12" s="4">
        <v>0</v>
      </c>
      <c r="V12" s="3">
        <v>118586.4807</v>
      </c>
      <c r="W12" s="3" t="s">
        <v>29</v>
      </c>
      <c r="X12" s="4"/>
      <c r="Y12" s="4"/>
      <c r="Z12" s="4"/>
      <c r="AA12" s="4"/>
    </row>
    <row r="13" spans="1:27" ht="14.25" customHeight="1" x14ac:dyDescent="0.35">
      <c r="A13" s="4" t="s">
        <v>23</v>
      </c>
      <c r="B13" s="4" t="s">
        <v>56</v>
      </c>
      <c r="C13" s="4" t="s">
        <v>31</v>
      </c>
      <c r="D13" s="4">
        <v>36525</v>
      </c>
      <c r="E13" s="4">
        <v>1.22</v>
      </c>
      <c r="F13" s="4">
        <v>2.38</v>
      </c>
      <c r="G13" s="4">
        <v>1.89</v>
      </c>
      <c r="H13" s="4">
        <v>25.02</v>
      </c>
      <c r="I13" s="4">
        <v>9.89</v>
      </c>
      <c r="J13" s="4">
        <v>17.670000000000002</v>
      </c>
      <c r="K13" s="4">
        <v>171</v>
      </c>
      <c r="L13" s="4">
        <v>23.16</v>
      </c>
      <c r="M13" s="4">
        <v>68.86</v>
      </c>
      <c r="N13" s="4">
        <v>28.9</v>
      </c>
      <c r="O13" s="4">
        <v>16.14</v>
      </c>
      <c r="P13" s="4">
        <v>138.24</v>
      </c>
      <c r="Q13" s="4">
        <v>58.03</v>
      </c>
      <c r="R13" s="4">
        <v>32.409999999999997</v>
      </c>
      <c r="S13" s="4">
        <v>5</v>
      </c>
      <c r="T13" s="4">
        <v>5</v>
      </c>
      <c r="U13" s="4">
        <v>0</v>
      </c>
      <c r="V13" s="3">
        <v>192472.2947</v>
      </c>
      <c r="W13" s="3" t="s">
        <v>29</v>
      </c>
      <c r="X13" s="4"/>
      <c r="Y13" s="4"/>
      <c r="Z13" s="4"/>
      <c r="AA13" s="4"/>
    </row>
    <row r="14" spans="1:27" ht="14.25" customHeight="1" x14ac:dyDescent="0.35">
      <c r="A14" s="4" t="s">
        <v>23</v>
      </c>
      <c r="B14" s="4" t="s">
        <v>57</v>
      </c>
      <c r="C14" s="4" t="s">
        <v>31</v>
      </c>
      <c r="D14" s="4">
        <v>36616</v>
      </c>
      <c r="E14" s="4">
        <v>1.34</v>
      </c>
      <c r="F14" s="4">
        <v>2.36</v>
      </c>
      <c r="G14" s="4">
        <v>2.06</v>
      </c>
      <c r="H14" s="4">
        <v>22.11</v>
      </c>
      <c r="I14" s="4">
        <v>16.66</v>
      </c>
      <c r="J14" s="4">
        <v>14.03</v>
      </c>
      <c r="K14" s="4">
        <v>152</v>
      </c>
      <c r="L14" s="4">
        <v>23.28</v>
      </c>
      <c r="M14" s="4">
        <v>73.239999999999995</v>
      </c>
      <c r="N14" s="4">
        <v>30</v>
      </c>
      <c r="O14" s="4">
        <v>17.27</v>
      </c>
      <c r="P14" s="4">
        <v>144.16999999999999</v>
      </c>
      <c r="Q14" s="4">
        <v>59.04</v>
      </c>
      <c r="R14" s="4">
        <v>34</v>
      </c>
      <c r="S14" s="4">
        <v>5</v>
      </c>
      <c r="T14" s="4">
        <v>5</v>
      </c>
      <c r="U14" s="4">
        <v>0</v>
      </c>
      <c r="V14" s="3">
        <v>209859.58410000001</v>
      </c>
      <c r="W14" s="3" t="s">
        <v>29</v>
      </c>
      <c r="X14" s="4"/>
      <c r="Y14" s="4"/>
      <c r="Z14" s="4"/>
      <c r="AA14" s="4"/>
    </row>
    <row r="15" spans="1:27" ht="14.25" customHeight="1" x14ac:dyDescent="0.35">
      <c r="A15" s="4" t="s">
        <v>23</v>
      </c>
      <c r="B15" s="4" t="s">
        <v>58</v>
      </c>
      <c r="C15" s="4" t="s">
        <v>31</v>
      </c>
      <c r="D15" s="4">
        <v>36707</v>
      </c>
      <c r="E15" s="4">
        <v>1.67</v>
      </c>
      <c r="F15" s="4">
        <v>2.76</v>
      </c>
      <c r="G15" s="4">
        <v>2.4500000000000002</v>
      </c>
      <c r="H15" s="4">
        <v>44.58</v>
      </c>
      <c r="I15" s="4">
        <v>31.37</v>
      </c>
      <c r="J15" s="4">
        <v>32.46</v>
      </c>
      <c r="K15" s="4">
        <v>84</v>
      </c>
      <c r="L15" s="4">
        <v>22.82</v>
      </c>
      <c r="M15" s="4">
        <v>87.93</v>
      </c>
      <c r="N15" s="4">
        <v>34.869999999999997</v>
      </c>
      <c r="O15" s="4">
        <v>20.32</v>
      </c>
      <c r="P15" s="4">
        <v>152.15</v>
      </c>
      <c r="Q15" s="4">
        <v>60.34</v>
      </c>
      <c r="R15" s="4">
        <v>35.17</v>
      </c>
      <c r="S15" s="4">
        <v>5</v>
      </c>
      <c r="T15" s="4">
        <v>5</v>
      </c>
      <c r="U15" s="4">
        <v>0</v>
      </c>
      <c r="V15" s="3">
        <v>192907.23670000001</v>
      </c>
      <c r="W15" s="3" t="s">
        <v>29</v>
      </c>
      <c r="X15" s="4"/>
      <c r="Y15" s="4"/>
      <c r="Z15" s="4"/>
      <c r="AA15" s="4"/>
    </row>
    <row r="16" spans="1:27" ht="14.25" customHeight="1" x14ac:dyDescent="0.35">
      <c r="A16" s="4" t="s">
        <v>23</v>
      </c>
      <c r="B16" s="4" t="s">
        <v>59</v>
      </c>
      <c r="C16" s="4" t="s">
        <v>31</v>
      </c>
      <c r="D16" s="4">
        <v>36799</v>
      </c>
      <c r="E16" s="4">
        <v>1.71</v>
      </c>
      <c r="F16" s="4">
        <v>2.75</v>
      </c>
      <c r="G16" s="4">
        <v>2.46</v>
      </c>
      <c r="H16" s="4">
        <v>21.74</v>
      </c>
      <c r="I16" s="4">
        <v>15.96</v>
      </c>
      <c r="J16" s="4">
        <v>15.38</v>
      </c>
      <c r="K16" s="4">
        <v>183</v>
      </c>
      <c r="L16" s="4">
        <v>23.01</v>
      </c>
      <c r="M16" s="4">
        <v>95.54</v>
      </c>
      <c r="N16" s="4">
        <v>38.18</v>
      </c>
      <c r="O16" s="4">
        <v>22.27</v>
      </c>
      <c r="P16" s="4">
        <v>150.26</v>
      </c>
      <c r="Q16" s="4">
        <v>60.04</v>
      </c>
      <c r="R16" s="4">
        <v>35.020000000000003</v>
      </c>
      <c r="S16" s="4">
        <v>5</v>
      </c>
      <c r="T16" s="4">
        <v>5</v>
      </c>
      <c r="U16" s="4">
        <v>0</v>
      </c>
      <c r="V16" s="3">
        <v>197586.93799999999</v>
      </c>
      <c r="W16" s="3" t="s">
        <v>29</v>
      </c>
      <c r="X16" s="4"/>
      <c r="Y16" s="4"/>
      <c r="Z16" s="4"/>
      <c r="AA16" s="4"/>
    </row>
    <row r="17" spans="1:27" ht="14.25" customHeight="1" x14ac:dyDescent="0.35">
      <c r="A17" s="4" t="s">
        <v>23</v>
      </c>
      <c r="B17" s="4" t="s">
        <v>60</v>
      </c>
      <c r="C17" s="4" t="s">
        <v>31</v>
      </c>
      <c r="D17" s="4">
        <v>36891</v>
      </c>
      <c r="E17" s="4">
        <v>1.51</v>
      </c>
      <c r="F17" s="4">
        <v>2.46</v>
      </c>
      <c r="G17" s="4">
        <v>2.14</v>
      </c>
      <c r="H17" s="4">
        <v>17.87</v>
      </c>
      <c r="I17" s="4">
        <v>7.41</v>
      </c>
      <c r="J17" s="4">
        <v>13.29</v>
      </c>
      <c r="K17" s="4">
        <v>298</v>
      </c>
      <c r="L17" s="4">
        <v>23.06</v>
      </c>
      <c r="M17" s="4">
        <v>89.08</v>
      </c>
      <c r="N17" s="4">
        <v>37.340000000000003</v>
      </c>
      <c r="O17" s="4">
        <v>20.79</v>
      </c>
      <c r="P17" s="4">
        <v>138.56</v>
      </c>
      <c r="Q17" s="4">
        <v>58.08</v>
      </c>
      <c r="R17" s="4">
        <v>32.340000000000003</v>
      </c>
      <c r="S17" s="4">
        <v>5</v>
      </c>
      <c r="T17" s="4">
        <v>5</v>
      </c>
      <c r="U17" s="4">
        <v>0</v>
      </c>
      <c r="V17" s="3">
        <v>149846.4191</v>
      </c>
      <c r="W17" s="3" t="s">
        <v>29</v>
      </c>
      <c r="X17" s="4"/>
      <c r="Y17" s="4"/>
      <c r="Z17" s="4"/>
      <c r="AA17" s="4"/>
    </row>
    <row r="18" spans="1:27" ht="14.25" customHeight="1" x14ac:dyDescent="0.35">
      <c r="A18" s="4" t="s">
        <v>23</v>
      </c>
      <c r="B18" s="4" t="s">
        <v>61</v>
      </c>
      <c r="C18" s="4" t="s">
        <v>31</v>
      </c>
      <c r="D18" s="4">
        <v>36981</v>
      </c>
      <c r="E18" s="4">
        <v>1.51</v>
      </c>
      <c r="F18" s="4">
        <v>2.46</v>
      </c>
      <c r="G18" s="4">
        <v>2.13</v>
      </c>
      <c r="H18" s="4">
        <v>49.66</v>
      </c>
      <c r="I18" s="4">
        <v>28.57</v>
      </c>
      <c r="J18" s="4">
        <v>32.04</v>
      </c>
      <c r="K18" s="4">
        <v>70</v>
      </c>
      <c r="L18" s="4">
        <v>25.03</v>
      </c>
      <c r="M18" s="4">
        <v>83.49</v>
      </c>
      <c r="N18" s="4">
        <v>35.630000000000003</v>
      </c>
      <c r="O18" s="4">
        <v>21.14</v>
      </c>
      <c r="P18" s="4">
        <v>134.32</v>
      </c>
      <c r="Q18" s="4">
        <v>57.32</v>
      </c>
      <c r="R18" s="4">
        <v>34.01</v>
      </c>
      <c r="S18" s="4">
        <v>5</v>
      </c>
      <c r="T18" s="4">
        <v>5</v>
      </c>
      <c r="U18" s="4">
        <v>0</v>
      </c>
      <c r="V18" s="3">
        <v>169028.36629999999</v>
      </c>
      <c r="W18" s="3" t="s">
        <v>29</v>
      </c>
      <c r="X18" s="4"/>
      <c r="Y18" s="4"/>
      <c r="Z18" s="4"/>
      <c r="AA18" s="4"/>
    </row>
    <row r="19" spans="1:27" ht="14.25" customHeight="1" x14ac:dyDescent="0.35">
      <c r="A19" s="4" t="s">
        <v>23</v>
      </c>
      <c r="B19" s="4" t="s">
        <v>62</v>
      </c>
      <c r="C19" s="4" t="s">
        <v>31</v>
      </c>
      <c r="D19" s="4">
        <v>37437</v>
      </c>
      <c r="E19" s="4">
        <v>1.85</v>
      </c>
      <c r="F19" s="4">
        <v>3.58</v>
      </c>
      <c r="G19" s="4">
        <v>3.09</v>
      </c>
      <c r="H19" s="4">
        <v>70.239999999999995</v>
      </c>
      <c r="I19" s="4">
        <v>31.81</v>
      </c>
      <c r="J19" s="4">
        <v>23.76</v>
      </c>
      <c r="K19" s="4">
        <v>33</v>
      </c>
      <c r="L19" s="4">
        <v>25.41</v>
      </c>
      <c r="M19" s="4">
        <v>76.05</v>
      </c>
      <c r="N19" s="4">
        <v>34.44</v>
      </c>
      <c r="O19" s="4">
        <v>19.32</v>
      </c>
      <c r="P19" s="4">
        <v>120.78</v>
      </c>
      <c r="Q19" s="4">
        <v>54.71</v>
      </c>
      <c r="R19" s="4">
        <v>30.69</v>
      </c>
      <c r="S19" s="4">
        <v>5</v>
      </c>
      <c r="T19" s="4">
        <v>5</v>
      </c>
      <c r="U19" s="4">
        <v>0</v>
      </c>
      <c r="V19" s="3">
        <v>121991.2559</v>
      </c>
      <c r="W19" s="3" t="s">
        <v>29</v>
      </c>
      <c r="X19" s="4"/>
      <c r="Y19" s="4"/>
      <c r="Z19" s="4"/>
      <c r="AA19" s="4"/>
    </row>
    <row r="20" spans="1:27" ht="14.25" customHeight="1" x14ac:dyDescent="0.35">
      <c r="A20" s="4" t="s">
        <v>23</v>
      </c>
      <c r="B20" s="4" t="s">
        <v>63</v>
      </c>
      <c r="C20" s="4" t="s">
        <v>31</v>
      </c>
      <c r="D20" s="4">
        <v>37529</v>
      </c>
      <c r="E20" s="4">
        <v>1.71</v>
      </c>
      <c r="F20" s="4">
        <v>3.55</v>
      </c>
      <c r="G20" s="4">
        <v>2.83</v>
      </c>
      <c r="H20" s="4">
        <v>94.24</v>
      </c>
      <c r="I20" s="4">
        <v>51.36</v>
      </c>
      <c r="J20" s="4">
        <v>62.44</v>
      </c>
      <c r="K20" s="4">
        <v>34</v>
      </c>
      <c r="L20" s="4">
        <v>26.31</v>
      </c>
      <c r="M20" s="4">
        <v>80.45</v>
      </c>
      <c r="N20" s="4">
        <v>37.15</v>
      </c>
      <c r="O20" s="4">
        <v>21.17</v>
      </c>
      <c r="P20" s="4">
        <v>116.53</v>
      </c>
      <c r="Q20" s="4">
        <v>53.82</v>
      </c>
      <c r="R20" s="4">
        <v>30.66</v>
      </c>
      <c r="S20" s="4">
        <v>5</v>
      </c>
      <c r="T20" s="4">
        <v>5</v>
      </c>
      <c r="U20" s="4">
        <v>0</v>
      </c>
      <c r="V20" s="3">
        <v>98549.032000000007</v>
      </c>
      <c r="W20" s="3" t="s">
        <v>29</v>
      </c>
      <c r="X20" s="4"/>
      <c r="Y20" s="4"/>
      <c r="Z20" s="4"/>
      <c r="AA20" s="4"/>
    </row>
    <row r="21" spans="1:27" ht="14.25" customHeight="1" x14ac:dyDescent="0.35">
      <c r="A21" s="4" t="s">
        <v>23</v>
      </c>
      <c r="B21" s="4" t="s">
        <v>64</v>
      </c>
      <c r="C21" s="4" t="s">
        <v>31</v>
      </c>
      <c r="D21" s="4">
        <v>37621</v>
      </c>
      <c r="E21" s="4">
        <v>1.79</v>
      </c>
      <c r="F21" s="4">
        <v>3.83</v>
      </c>
      <c r="G21" s="4">
        <v>2.95</v>
      </c>
      <c r="H21" s="4">
        <v>67.19</v>
      </c>
      <c r="I21" s="4">
        <v>26.23</v>
      </c>
      <c r="J21" s="4">
        <v>53.06</v>
      </c>
      <c r="K21" s="4">
        <v>48</v>
      </c>
      <c r="L21" s="4">
        <v>23.61</v>
      </c>
      <c r="M21" s="4">
        <v>87.73</v>
      </c>
      <c r="N21" s="4">
        <v>40.96</v>
      </c>
      <c r="O21" s="4">
        <v>20.71</v>
      </c>
      <c r="P21" s="4">
        <v>114.2</v>
      </c>
      <c r="Q21" s="4">
        <v>53.31</v>
      </c>
      <c r="R21" s="4">
        <v>26.97</v>
      </c>
      <c r="S21" s="4">
        <v>5</v>
      </c>
      <c r="T21" s="4">
        <v>5</v>
      </c>
      <c r="U21" s="4">
        <v>0</v>
      </c>
      <c r="V21" s="3">
        <v>133483.4344</v>
      </c>
      <c r="W21" s="3" t="s">
        <v>29</v>
      </c>
      <c r="X21" s="4"/>
      <c r="Y21" s="4"/>
      <c r="Z21" s="4"/>
      <c r="AA21" s="4"/>
    </row>
    <row r="22" spans="1:27" ht="14.25" customHeight="1" x14ac:dyDescent="0.35">
      <c r="A22" s="4" t="s">
        <v>23</v>
      </c>
      <c r="B22" s="4" t="s">
        <v>65</v>
      </c>
      <c r="C22" s="4" t="s">
        <v>31</v>
      </c>
      <c r="D22" s="4">
        <v>37711</v>
      </c>
      <c r="E22" s="4">
        <v>1.73</v>
      </c>
      <c r="F22" s="4">
        <v>3.55</v>
      </c>
      <c r="G22" s="4">
        <v>2.78</v>
      </c>
      <c r="H22" s="4">
        <v>73.47</v>
      </c>
      <c r="I22" s="4">
        <v>51.84</v>
      </c>
      <c r="J22" s="4">
        <v>45.58</v>
      </c>
      <c r="K22" s="4">
        <v>40</v>
      </c>
      <c r="L22" s="4">
        <v>25.67</v>
      </c>
      <c r="M22" s="4">
        <v>81.540000000000006</v>
      </c>
      <c r="N22" s="4">
        <v>39.770000000000003</v>
      </c>
      <c r="O22" s="4">
        <v>20.93</v>
      </c>
      <c r="P22" s="4">
        <v>105.01</v>
      </c>
      <c r="Q22" s="4">
        <v>51.22</v>
      </c>
      <c r="R22" s="4">
        <v>26.96</v>
      </c>
      <c r="S22" s="4">
        <v>5</v>
      </c>
      <c r="T22" s="4">
        <v>5</v>
      </c>
      <c r="U22" s="4">
        <v>0</v>
      </c>
      <c r="V22" s="3">
        <v>135527.04000000001</v>
      </c>
      <c r="W22" s="3" t="s">
        <v>29</v>
      </c>
      <c r="X22" s="4"/>
      <c r="Y22" s="4"/>
      <c r="Z22" s="4"/>
      <c r="AA22" s="4"/>
    </row>
    <row r="23" spans="1:27" ht="14.25" customHeight="1" x14ac:dyDescent="0.35">
      <c r="A23" s="4" t="s">
        <v>23</v>
      </c>
      <c r="B23" s="4" t="s">
        <v>66</v>
      </c>
      <c r="C23" s="4" t="s">
        <v>31</v>
      </c>
      <c r="D23" s="4">
        <v>37802</v>
      </c>
      <c r="E23" s="4">
        <v>1.4</v>
      </c>
      <c r="F23" s="4">
        <v>2.71</v>
      </c>
      <c r="G23" s="4">
        <v>2.0499999999999998</v>
      </c>
      <c r="H23" s="4">
        <v>85.07</v>
      </c>
      <c r="I23" s="4">
        <v>53.76</v>
      </c>
      <c r="J23" s="4">
        <v>56.39</v>
      </c>
      <c r="K23" s="4">
        <v>41</v>
      </c>
      <c r="L23" s="4">
        <v>27.41</v>
      </c>
      <c r="M23" s="4">
        <v>71.400000000000006</v>
      </c>
      <c r="N23" s="4">
        <v>37.630000000000003</v>
      </c>
      <c r="O23" s="4">
        <v>19.57</v>
      </c>
      <c r="P23" s="4">
        <v>89.73</v>
      </c>
      <c r="Q23" s="4">
        <v>47.29</v>
      </c>
      <c r="R23" s="4">
        <v>24.6</v>
      </c>
      <c r="S23" s="4">
        <v>5</v>
      </c>
      <c r="T23" s="4">
        <v>5</v>
      </c>
      <c r="U23" s="4">
        <v>0</v>
      </c>
      <c r="V23" s="3">
        <v>142739.935</v>
      </c>
      <c r="W23" s="3" t="s">
        <v>29</v>
      </c>
      <c r="X23" s="4"/>
      <c r="Y23" s="4"/>
      <c r="Z23" s="4"/>
      <c r="AA23" s="4"/>
    </row>
    <row r="24" spans="1:27" ht="14.25" customHeight="1" x14ac:dyDescent="0.35">
      <c r="A24" s="4" t="s">
        <v>23</v>
      </c>
      <c r="B24" s="4" t="s">
        <v>67</v>
      </c>
      <c r="C24" s="4" t="s">
        <v>31</v>
      </c>
      <c r="D24" s="4">
        <v>37894</v>
      </c>
      <c r="E24" s="4">
        <v>1.29</v>
      </c>
      <c r="F24" s="4">
        <v>2.59</v>
      </c>
      <c r="G24" s="4">
        <v>1.9</v>
      </c>
      <c r="H24" s="4">
        <v>102.39</v>
      </c>
      <c r="I24" s="4">
        <v>74.540000000000006</v>
      </c>
      <c r="J24" s="4">
        <v>66.73</v>
      </c>
      <c r="K24" s="4">
        <v>33</v>
      </c>
      <c r="L24" s="4">
        <v>28.12</v>
      </c>
      <c r="M24" s="4">
        <v>62.54</v>
      </c>
      <c r="N24" s="4">
        <v>33.94</v>
      </c>
      <c r="O24" s="4">
        <v>17.579999999999998</v>
      </c>
      <c r="P24" s="4">
        <v>84.26</v>
      </c>
      <c r="Q24" s="4">
        <v>45.73</v>
      </c>
      <c r="R24" s="4">
        <v>23.69</v>
      </c>
      <c r="S24" s="4">
        <v>5</v>
      </c>
      <c r="T24" s="4">
        <v>5</v>
      </c>
      <c r="U24" s="4">
        <v>0</v>
      </c>
      <c r="V24" s="3">
        <v>151964.9613</v>
      </c>
      <c r="W24" s="3" t="s">
        <v>29</v>
      </c>
      <c r="X24" s="4"/>
      <c r="Y24" s="4"/>
      <c r="Z24" s="4"/>
      <c r="AA24" s="4"/>
    </row>
    <row r="25" spans="1:27" ht="14.25" customHeight="1" x14ac:dyDescent="0.35">
      <c r="A25" s="4" t="s">
        <v>23</v>
      </c>
      <c r="B25" s="4" t="s">
        <v>68</v>
      </c>
      <c r="C25" s="4" t="s">
        <v>31</v>
      </c>
      <c r="D25" s="4">
        <v>37986</v>
      </c>
      <c r="E25" s="4">
        <v>1.08</v>
      </c>
      <c r="F25" s="4">
        <v>2.34</v>
      </c>
      <c r="G25" s="4">
        <v>1.58</v>
      </c>
      <c r="H25" s="4">
        <v>160.77000000000001</v>
      </c>
      <c r="I25" s="4">
        <v>86.69</v>
      </c>
      <c r="J25" s="4">
        <v>121.03</v>
      </c>
      <c r="K25" s="4">
        <v>31</v>
      </c>
      <c r="L25" s="4">
        <v>26.68</v>
      </c>
      <c r="M25" s="4">
        <v>60.96</v>
      </c>
      <c r="N25" s="4">
        <v>32.99</v>
      </c>
      <c r="O25" s="4">
        <v>16.260000000000002</v>
      </c>
      <c r="P25" s="4">
        <v>84.81</v>
      </c>
      <c r="Q25" s="4">
        <v>45.89</v>
      </c>
      <c r="R25" s="4">
        <v>22.62</v>
      </c>
      <c r="S25" s="4">
        <v>5</v>
      </c>
      <c r="T25" s="4">
        <v>5</v>
      </c>
      <c r="U25" s="4">
        <v>0</v>
      </c>
      <c r="V25" s="3">
        <v>157047.09719999999</v>
      </c>
      <c r="W25" s="3" t="s">
        <v>29</v>
      </c>
      <c r="X25" s="4"/>
      <c r="Y25" s="4"/>
      <c r="Z25" s="4"/>
      <c r="AA25" s="4"/>
    </row>
    <row r="26" spans="1:27" ht="14.25" customHeight="1" x14ac:dyDescent="0.35">
      <c r="A26" s="4" t="s">
        <v>23</v>
      </c>
      <c r="B26" s="4" t="s">
        <v>69</v>
      </c>
      <c r="C26" s="4" t="s">
        <v>31</v>
      </c>
      <c r="D26" s="4">
        <v>38077</v>
      </c>
      <c r="E26" s="4">
        <v>1.02</v>
      </c>
      <c r="F26" s="4">
        <v>2.35</v>
      </c>
      <c r="G26" s="4">
        <v>1.5</v>
      </c>
      <c r="H26" s="4">
        <v>87.29</v>
      </c>
      <c r="I26" s="4">
        <v>65.260000000000005</v>
      </c>
      <c r="J26" s="4">
        <v>51.94</v>
      </c>
      <c r="K26" s="4">
        <v>35</v>
      </c>
      <c r="L26" s="4">
        <v>27.68</v>
      </c>
      <c r="M26" s="4">
        <v>57.12</v>
      </c>
      <c r="N26" s="4">
        <v>31.05</v>
      </c>
      <c r="O26" s="4">
        <v>15.81</v>
      </c>
      <c r="P26" s="4">
        <v>83.97</v>
      </c>
      <c r="Q26" s="4">
        <v>45.64</v>
      </c>
      <c r="R26" s="4">
        <v>23.24</v>
      </c>
      <c r="S26" s="4">
        <v>5</v>
      </c>
      <c r="T26" s="4">
        <v>5</v>
      </c>
      <c r="U26" s="4">
        <v>0</v>
      </c>
      <c r="V26" s="3">
        <v>154784.38029999999</v>
      </c>
      <c r="W26" s="3" t="s">
        <v>29</v>
      </c>
      <c r="X26" s="4"/>
      <c r="Y26" s="4"/>
      <c r="Z26" s="4"/>
      <c r="AA26" s="4"/>
    </row>
    <row r="27" spans="1:27" ht="14.25" customHeight="1" x14ac:dyDescent="0.35">
      <c r="A27" s="4" t="s">
        <v>23</v>
      </c>
      <c r="B27" s="4" t="s">
        <v>70</v>
      </c>
      <c r="C27" s="4" t="s">
        <v>31</v>
      </c>
      <c r="D27" s="4">
        <v>38168</v>
      </c>
      <c r="E27" s="4">
        <v>0.94</v>
      </c>
      <c r="F27" s="4">
        <v>2.2200000000000002</v>
      </c>
      <c r="G27" s="4">
        <v>1.39</v>
      </c>
      <c r="H27" s="4">
        <v>98.09</v>
      </c>
      <c r="I27" s="4">
        <v>72.28</v>
      </c>
      <c r="J27" s="4">
        <v>63.94</v>
      </c>
      <c r="K27" s="4">
        <v>33</v>
      </c>
      <c r="L27" s="4">
        <v>28.95</v>
      </c>
      <c r="M27" s="4">
        <v>50.02</v>
      </c>
      <c r="N27" s="4">
        <v>28.41</v>
      </c>
      <c r="O27" s="4">
        <v>14.48</v>
      </c>
      <c r="P27" s="4">
        <v>76.05</v>
      </c>
      <c r="Q27" s="4">
        <v>43.2</v>
      </c>
      <c r="R27" s="4">
        <v>22.02</v>
      </c>
      <c r="S27" s="4">
        <v>5</v>
      </c>
      <c r="T27" s="4">
        <v>5</v>
      </c>
      <c r="U27" s="4">
        <v>0</v>
      </c>
      <c r="V27" s="3">
        <v>147667.9933</v>
      </c>
      <c r="W27" s="3" t="s">
        <v>29</v>
      </c>
      <c r="X27" s="4"/>
      <c r="Y27" s="4"/>
      <c r="Z27" s="4"/>
      <c r="AA27" s="4"/>
    </row>
    <row r="28" spans="1:27" ht="14.25" customHeight="1" x14ac:dyDescent="0.35">
      <c r="A28" s="4" t="s">
        <v>23</v>
      </c>
      <c r="B28" s="4" t="s">
        <v>71</v>
      </c>
      <c r="C28" s="4" t="s">
        <v>31</v>
      </c>
      <c r="D28" s="4">
        <v>38260</v>
      </c>
      <c r="E28" s="4">
        <v>0.86</v>
      </c>
      <c r="F28" s="4">
        <v>2.29</v>
      </c>
      <c r="G28" s="4">
        <v>1.28</v>
      </c>
      <c r="H28" s="4">
        <v>95.75</v>
      </c>
      <c r="I28" s="4">
        <v>60.08</v>
      </c>
      <c r="J28" s="4">
        <v>59.47</v>
      </c>
      <c r="K28" s="4">
        <v>32</v>
      </c>
      <c r="L28" s="4">
        <v>29.5</v>
      </c>
      <c r="M28" s="4">
        <v>45.53</v>
      </c>
      <c r="N28" s="4">
        <v>26.18</v>
      </c>
      <c r="O28" s="4">
        <v>13.43</v>
      </c>
      <c r="P28" s="4">
        <v>73.900000000000006</v>
      </c>
      <c r="Q28" s="4">
        <v>42.5</v>
      </c>
      <c r="R28" s="4">
        <v>21.8</v>
      </c>
      <c r="S28" s="4">
        <v>5</v>
      </c>
      <c r="T28" s="4">
        <v>5</v>
      </c>
      <c r="U28" s="4">
        <v>0</v>
      </c>
      <c r="V28" s="3">
        <v>142731.3738</v>
      </c>
      <c r="W28" s="3" t="s">
        <v>29</v>
      </c>
      <c r="X28" s="4"/>
      <c r="Y28" s="4"/>
      <c r="Z28" s="4"/>
      <c r="AA28" s="4"/>
    </row>
    <row r="29" spans="1:27" ht="14.25" customHeight="1" x14ac:dyDescent="0.35">
      <c r="A29" s="4" t="s">
        <v>23</v>
      </c>
      <c r="B29" s="4" t="s">
        <v>72</v>
      </c>
      <c r="C29" s="4" t="s">
        <v>31</v>
      </c>
      <c r="D29" s="4">
        <v>38352</v>
      </c>
      <c r="E29" s="4">
        <v>0.85</v>
      </c>
      <c r="F29" s="4">
        <v>2.38</v>
      </c>
      <c r="G29" s="4">
        <v>1.29</v>
      </c>
      <c r="H29" s="4">
        <v>132.69</v>
      </c>
      <c r="I29" s="4">
        <v>71.02</v>
      </c>
      <c r="J29" s="4">
        <v>97.05</v>
      </c>
      <c r="K29" s="4">
        <v>39</v>
      </c>
      <c r="L29" s="4">
        <v>28.55</v>
      </c>
      <c r="M29" s="4">
        <v>46.79</v>
      </c>
      <c r="N29" s="4">
        <v>27.15</v>
      </c>
      <c r="O29" s="4">
        <v>13.36</v>
      </c>
      <c r="P29" s="4">
        <v>72.349999999999994</v>
      </c>
      <c r="Q29" s="4">
        <v>41.98</v>
      </c>
      <c r="R29" s="4">
        <v>20.65</v>
      </c>
      <c r="S29" s="4">
        <v>5</v>
      </c>
      <c r="T29" s="4">
        <v>5</v>
      </c>
      <c r="U29" s="4">
        <v>0</v>
      </c>
      <c r="V29" s="3">
        <v>162222.50409999999</v>
      </c>
      <c r="W29" s="3" t="s">
        <v>29</v>
      </c>
      <c r="X29" s="4"/>
      <c r="Y29" s="4"/>
      <c r="Z29" s="4"/>
      <c r="AA29" s="4"/>
    </row>
    <row r="30" spans="1:27" ht="14.25" customHeight="1" x14ac:dyDescent="0.35">
      <c r="A30" s="4" t="s">
        <v>23</v>
      </c>
      <c r="B30" s="4" t="s">
        <v>73</v>
      </c>
      <c r="C30" s="4" t="s">
        <v>31</v>
      </c>
      <c r="D30" s="4">
        <v>38442</v>
      </c>
      <c r="E30" s="4">
        <v>1.01</v>
      </c>
      <c r="F30" s="4">
        <v>2.42</v>
      </c>
      <c r="G30" s="4">
        <v>1.53</v>
      </c>
      <c r="H30" s="4">
        <v>64.16</v>
      </c>
      <c r="I30" s="4">
        <v>48.88</v>
      </c>
      <c r="J30" s="4">
        <v>38</v>
      </c>
      <c r="K30" s="4">
        <v>49</v>
      </c>
      <c r="L30" s="4">
        <v>28.52</v>
      </c>
      <c r="M30" s="4">
        <v>57.1</v>
      </c>
      <c r="N30" s="4">
        <v>32.03</v>
      </c>
      <c r="O30" s="4">
        <v>16.29</v>
      </c>
      <c r="P30" s="4">
        <v>78.25</v>
      </c>
      <c r="Q30" s="4">
        <v>43.9</v>
      </c>
      <c r="R30" s="4">
        <v>22.32</v>
      </c>
      <c r="S30" s="4">
        <v>5</v>
      </c>
      <c r="T30" s="4">
        <v>5</v>
      </c>
      <c r="U30" s="4">
        <v>0</v>
      </c>
      <c r="V30" s="3">
        <v>147425.2274</v>
      </c>
      <c r="W30" s="3" t="s">
        <v>29</v>
      </c>
      <c r="X30" s="4"/>
      <c r="Y30" s="4"/>
      <c r="Z30" s="4"/>
      <c r="AA30" s="4"/>
    </row>
    <row r="31" spans="1:27" ht="14.25" customHeight="1" x14ac:dyDescent="0.35">
      <c r="A31" s="4" t="s">
        <v>23</v>
      </c>
      <c r="B31" s="4" t="s">
        <v>74</v>
      </c>
      <c r="C31" s="4" t="s">
        <v>31</v>
      </c>
      <c r="D31" s="4">
        <v>38898</v>
      </c>
      <c r="E31" s="4">
        <v>0.72</v>
      </c>
      <c r="F31" s="4">
        <v>1.92</v>
      </c>
      <c r="G31" s="4">
        <v>1.04</v>
      </c>
      <c r="H31" s="4">
        <v>53.1</v>
      </c>
      <c r="I31" s="4">
        <v>40.24</v>
      </c>
      <c r="J31" s="4">
        <v>35.78</v>
      </c>
      <c r="K31" s="4">
        <v>72</v>
      </c>
      <c r="L31" s="4">
        <v>32.450000000000003</v>
      </c>
      <c r="M31" s="4">
        <v>41.35</v>
      </c>
      <c r="N31" s="4">
        <v>25.07</v>
      </c>
      <c r="O31" s="4">
        <v>13.42</v>
      </c>
      <c r="P31" s="4">
        <v>64.92</v>
      </c>
      <c r="Q31" s="4">
        <v>39.36</v>
      </c>
      <c r="R31" s="4">
        <v>21.07</v>
      </c>
      <c r="S31" s="4">
        <v>5</v>
      </c>
      <c r="T31" s="4">
        <v>5</v>
      </c>
      <c r="U31" s="4">
        <v>0</v>
      </c>
      <c r="V31" s="3">
        <v>116907.6724</v>
      </c>
      <c r="W31" s="3" t="s">
        <v>29</v>
      </c>
      <c r="X31" s="4"/>
      <c r="Y31" s="4"/>
      <c r="Z31" s="4"/>
      <c r="AA31" s="4"/>
    </row>
    <row r="32" spans="1:27" ht="14.25" customHeight="1" x14ac:dyDescent="0.35">
      <c r="A32" s="4" t="s">
        <v>23</v>
      </c>
      <c r="B32" s="4" t="s">
        <v>75</v>
      </c>
      <c r="C32" s="4" t="s">
        <v>31</v>
      </c>
      <c r="D32" s="4">
        <v>38990</v>
      </c>
      <c r="E32" s="4">
        <v>0.67</v>
      </c>
      <c r="F32" s="4">
        <v>1.91</v>
      </c>
      <c r="G32" s="4">
        <v>0.97</v>
      </c>
      <c r="H32" s="4">
        <v>57.93</v>
      </c>
      <c r="I32" s="4">
        <v>42.67</v>
      </c>
      <c r="J32" s="4">
        <v>40.39</v>
      </c>
      <c r="K32" s="4">
        <v>70</v>
      </c>
      <c r="L32" s="4">
        <v>32.880000000000003</v>
      </c>
      <c r="M32" s="4">
        <v>39.229999999999997</v>
      </c>
      <c r="N32" s="4">
        <v>23.89</v>
      </c>
      <c r="O32" s="4">
        <v>12.9</v>
      </c>
      <c r="P32" s="4">
        <v>64.209999999999994</v>
      </c>
      <c r="Q32" s="4">
        <v>39.1</v>
      </c>
      <c r="R32" s="4">
        <v>21.11</v>
      </c>
      <c r="S32" s="4">
        <v>5</v>
      </c>
      <c r="T32" s="4">
        <v>5</v>
      </c>
      <c r="U32" s="4">
        <v>0</v>
      </c>
      <c r="V32" s="3">
        <v>123430.47010000001</v>
      </c>
      <c r="W32" s="3" t="s">
        <v>29</v>
      </c>
      <c r="X32" s="4"/>
      <c r="Y32" s="4"/>
      <c r="Z32" s="4"/>
      <c r="AA32" s="4"/>
    </row>
    <row r="33" spans="1:27" ht="14.25" customHeight="1" x14ac:dyDescent="0.35">
      <c r="A33" s="4" t="s">
        <v>23</v>
      </c>
      <c r="B33" s="4" t="s">
        <v>76</v>
      </c>
      <c r="C33" s="4" t="s">
        <v>31</v>
      </c>
      <c r="D33" s="4">
        <v>39082</v>
      </c>
      <c r="E33" s="4">
        <v>0.71</v>
      </c>
      <c r="F33" s="4">
        <v>1.9</v>
      </c>
      <c r="G33" s="4">
        <v>1.01</v>
      </c>
      <c r="H33" s="4">
        <v>82.8</v>
      </c>
      <c r="I33" s="4">
        <v>60.14</v>
      </c>
      <c r="J33" s="4">
        <v>64.23</v>
      </c>
      <c r="K33" s="4">
        <v>70</v>
      </c>
      <c r="L33" s="4">
        <v>27.61</v>
      </c>
      <c r="M33" s="4">
        <v>48.34</v>
      </c>
      <c r="N33" s="4">
        <v>26.92</v>
      </c>
      <c r="O33" s="4">
        <v>13.35</v>
      </c>
      <c r="P33" s="4">
        <v>79.569999999999993</v>
      </c>
      <c r="Q33" s="4">
        <v>44.31</v>
      </c>
      <c r="R33" s="4">
        <v>21.97</v>
      </c>
      <c r="S33" s="4">
        <v>5</v>
      </c>
      <c r="T33" s="4">
        <v>5</v>
      </c>
      <c r="U33" s="4">
        <v>0</v>
      </c>
      <c r="V33" s="3">
        <v>146354.78580000001</v>
      </c>
      <c r="W33" s="3" t="s">
        <v>29</v>
      </c>
      <c r="X33" s="4"/>
      <c r="Y33" s="4"/>
      <c r="Z33" s="4"/>
      <c r="AA33" s="4"/>
    </row>
    <row r="34" spans="1:27" ht="14.25" customHeight="1" x14ac:dyDescent="0.35">
      <c r="A34" s="4" t="s">
        <v>23</v>
      </c>
      <c r="B34" s="4" t="s">
        <v>77</v>
      </c>
      <c r="C34" s="4" t="s">
        <v>31</v>
      </c>
      <c r="D34" s="4">
        <v>39172</v>
      </c>
      <c r="E34" s="4">
        <v>0.77</v>
      </c>
      <c r="F34" s="4">
        <v>1.97</v>
      </c>
      <c r="G34" s="4">
        <v>1.08</v>
      </c>
      <c r="H34" s="4">
        <v>48.05</v>
      </c>
      <c r="I34" s="4">
        <v>31.99</v>
      </c>
      <c r="J34" s="4">
        <v>31.07</v>
      </c>
      <c r="K34" s="4">
        <v>73</v>
      </c>
      <c r="L34" s="4">
        <v>27.37</v>
      </c>
      <c r="M34" s="4">
        <v>51.37</v>
      </c>
      <c r="N34" s="4">
        <v>27.6</v>
      </c>
      <c r="O34" s="4">
        <v>14.06</v>
      </c>
      <c r="P34" s="4">
        <v>86.11</v>
      </c>
      <c r="Q34" s="4">
        <v>46.27</v>
      </c>
      <c r="R34" s="4">
        <v>23.56</v>
      </c>
      <c r="S34" s="4">
        <v>5</v>
      </c>
      <c r="T34" s="4">
        <v>5</v>
      </c>
      <c r="U34" s="4">
        <v>0</v>
      </c>
      <c r="V34" s="3">
        <v>139959.81890000001</v>
      </c>
      <c r="W34" s="3" t="s">
        <v>29</v>
      </c>
      <c r="X34" s="4"/>
      <c r="Y34" s="4"/>
      <c r="Z34" s="4"/>
      <c r="AA34" s="4"/>
    </row>
    <row r="35" spans="1:27" ht="14.25" customHeight="1" x14ac:dyDescent="0.35">
      <c r="A35" s="4" t="s">
        <v>23</v>
      </c>
      <c r="B35" s="4" t="s">
        <v>78</v>
      </c>
      <c r="C35" s="4" t="s">
        <v>31</v>
      </c>
      <c r="D35" s="4">
        <v>39263</v>
      </c>
      <c r="E35" s="4">
        <v>1.41</v>
      </c>
      <c r="F35" s="4">
        <v>2.81</v>
      </c>
      <c r="G35" s="4">
        <v>1.98</v>
      </c>
      <c r="H35" s="4">
        <v>31.21</v>
      </c>
      <c r="I35" s="4">
        <v>24.39</v>
      </c>
      <c r="J35" s="4">
        <v>21.33</v>
      </c>
      <c r="K35" s="4">
        <v>130</v>
      </c>
      <c r="L35" s="4">
        <v>16.34</v>
      </c>
      <c r="M35" s="4">
        <v>84.63</v>
      </c>
      <c r="N35" s="4">
        <v>27.54</v>
      </c>
      <c r="O35" s="4">
        <v>13.83</v>
      </c>
      <c r="P35" s="4">
        <v>207.23</v>
      </c>
      <c r="Q35" s="4">
        <v>67.45</v>
      </c>
      <c r="R35" s="4">
        <v>33.86</v>
      </c>
      <c r="S35" s="4">
        <v>5</v>
      </c>
      <c r="T35" s="4">
        <v>5</v>
      </c>
      <c r="U35" s="4">
        <v>0</v>
      </c>
      <c r="V35" s="3">
        <v>143182.79269999999</v>
      </c>
      <c r="W35" s="3" t="s">
        <v>29</v>
      </c>
      <c r="X35" s="4"/>
      <c r="Y35" s="4"/>
      <c r="Z35" s="4"/>
      <c r="AA35" s="4"/>
    </row>
    <row r="36" spans="1:27" ht="14.25" customHeight="1" x14ac:dyDescent="0.35">
      <c r="A36" s="4" t="s">
        <v>23</v>
      </c>
      <c r="B36" s="4" t="s">
        <v>79</v>
      </c>
      <c r="C36" s="4" t="s">
        <v>31</v>
      </c>
      <c r="D36" s="4">
        <v>39355</v>
      </c>
      <c r="E36" s="4">
        <v>1.21</v>
      </c>
      <c r="F36" s="4">
        <v>2.79</v>
      </c>
      <c r="G36" s="4">
        <v>1.7</v>
      </c>
      <c r="H36" s="4">
        <v>23.05</v>
      </c>
      <c r="I36" s="4">
        <v>17.25</v>
      </c>
      <c r="J36" s="4">
        <v>16.100000000000001</v>
      </c>
      <c r="K36" s="4">
        <v>193</v>
      </c>
      <c r="L36" s="4">
        <v>18.920000000000002</v>
      </c>
      <c r="M36" s="4">
        <v>91.38</v>
      </c>
      <c r="N36" s="4">
        <v>33.61</v>
      </c>
      <c r="O36" s="4">
        <v>17.29</v>
      </c>
      <c r="P36" s="4">
        <v>171.9</v>
      </c>
      <c r="Q36" s="4">
        <v>63.22</v>
      </c>
      <c r="R36" s="4">
        <v>32.520000000000003</v>
      </c>
      <c r="S36" s="4">
        <v>5</v>
      </c>
      <c r="T36" s="4">
        <v>5</v>
      </c>
      <c r="U36" s="4">
        <v>0</v>
      </c>
      <c r="V36" s="3">
        <v>162323.12940000001</v>
      </c>
      <c r="W36" s="3" t="s">
        <v>29</v>
      </c>
      <c r="X36" s="4"/>
      <c r="Y36" s="4"/>
      <c r="Z36" s="4"/>
      <c r="AA36" s="4"/>
    </row>
    <row r="37" spans="1:27" ht="14.25" customHeight="1" x14ac:dyDescent="0.35">
      <c r="A37" s="4" t="s">
        <v>23</v>
      </c>
      <c r="B37" s="4" t="s">
        <v>80</v>
      </c>
      <c r="C37" s="4" t="s">
        <v>31</v>
      </c>
      <c r="D37" s="4">
        <v>39813</v>
      </c>
      <c r="E37" s="4">
        <v>0.98</v>
      </c>
      <c r="F37" s="4">
        <v>2.13</v>
      </c>
      <c r="G37" s="4">
        <v>1.32</v>
      </c>
      <c r="H37" s="4">
        <v>35.92</v>
      </c>
      <c r="I37" s="4">
        <v>28.96</v>
      </c>
      <c r="J37" s="4">
        <v>29.03</v>
      </c>
      <c r="K37" s="4">
        <v>192</v>
      </c>
      <c r="L37" s="4">
        <v>12.3</v>
      </c>
      <c r="M37" s="4">
        <v>168.49</v>
      </c>
      <c r="N37" s="4">
        <v>47.88</v>
      </c>
      <c r="O37" s="4">
        <v>20.72</v>
      </c>
      <c r="P37" s="4">
        <v>251.93</v>
      </c>
      <c r="Q37" s="4">
        <v>71.59</v>
      </c>
      <c r="R37" s="4">
        <v>30.97</v>
      </c>
      <c r="S37" s="4">
        <v>5</v>
      </c>
      <c r="T37" s="4">
        <v>5</v>
      </c>
      <c r="U37" s="4">
        <v>0</v>
      </c>
      <c r="V37" s="3">
        <v>112698.3129</v>
      </c>
      <c r="W37" s="3" t="s">
        <v>29</v>
      </c>
      <c r="X37" s="4"/>
      <c r="Y37" s="4"/>
      <c r="Z37" s="4"/>
      <c r="AA37" s="4"/>
    </row>
    <row r="38" spans="1:27" ht="14.25" customHeight="1" x14ac:dyDescent="0.35">
      <c r="A38" s="4" t="s">
        <v>23</v>
      </c>
      <c r="B38" s="4" t="s">
        <v>81</v>
      </c>
      <c r="C38" s="4" t="s">
        <v>31</v>
      </c>
      <c r="D38" s="4">
        <v>39903</v>
      </c>
      <c r="E38" s="4">
        <v>0.89</v>
      </c>
      <c r="F38" s="4">
        <v>1.98</v>
      </c>
      <c r="G38" s="4">
        <v>1.19</v>
      </c>
      <c r="H38" s="4">
        <v>28.79</v>
      </c>
      <c r="I38" s="4">
        <v>23.86</v>
      </c>
      <c r="J38" s="4">
        <v>19.760000000000002</v>
      </c>
      <c r="K38" s="4">
        <v>136</v>
      </c>
      <c r="L38" s="4">
        <v>13.34</v>
      </c>
      <c r="M38" s="4">
        <v>154.13999999999999</v>
      </c>
      <c r="N38" s="4">
        <v>47.25</v>
      </c>
      <c r="O38" s="4">
        <v>20.7</v>
      </c>
      <c r="P38" s="4">
        <v>226.22</v>
      </c>
      <c r="Q38" s="4">
        <v>69.349999999999994</v>
      </c>
      <c r="R38" s="4">
        <v>30.39</v>
      </c>
      <c r="S38" s="4">
        <v>5</v>
      </c>
      <c r="T38" s="4">
        <v>5</v>
      </c>
      <c r="U38" s="4">
        <v>0</v>
      </c>
      <c r="V38" s="3">
        <v>128030.1866</v>
      </c>
      <c r="W38" s="3" t="s">
        <v>29</v>
      </c>
      <c r="X38" s="4"/>
      <c r="Y38" s="4"/>
      <c r="Z38" s="4"/>
      <c r="AA38" s="4"/>
    </row>
    <row r="39" spans="1:27" ht="14.25" customHeight="1" x14ac:dyDescent="0.35">
      <c r="A39" s="4" t="s">
        <v>23</v>
      </c>
      <c r="B39" s="4" t="s">
        <v>82</v>
      </c>
      <c r="C39" s="4" t="s">
        <v>31</v>
      </c>
      <c r="D39" s="4">
        <v>39994</v>
      </c>
      <c r="E39" s="4">
        <v>0.79</v>
      </c>
      <c r="F39" s="4">
        <v>1.83</v>
      </c>
      <c r="G39" s="4">
        <v>1.05</v>
      </c>
      <c r="H39" s="4">
        <v>52.23</v>
      </c>
      <c r="I39" s="4">
        <v>43.94</v>
      </c>
      <c r="J39" s="4">
        <v>39.93</v>
      </c>
      <c r="K39" s="4">
        <v>101</v>
      </c>
      <c r="L39" s="4">
        <v>14.84</v>
      </c>
      <c r="M39" s="4">
        <v>134.87</v>
      </c>
      <c r="N39" s="4">
        <v>46.53</v>
      </c>
      <c r="O39" s="4">
        <v>20.13</v>
      </c>
      <c r="P39" s="4">
        <v>189.83</v>
      </c>
      <c r="Q39" s="4">
        <v>65.5</v>
      </c>
      <c r="R39" s="4">
        <v>28.34</v>
      </c>
      <c r="S39" s="4">
        <v>5</v>
      </c>
      <c r="T39" s="4">
        <v>5</v>
      </c>
      <c r="U39" s="4">
        <v>0</v>
      </c>
      <c r="V39" s="3">
        <v>136882.46309999999</v>
      </c>
      <c r="W39" s="3" t="s">
        <v>29</v>
      </c>
      <c r="X39" s="4"/>
      <c r="Y39" s="4"/>
      <c r="Z39" s="4"/>
      <c r="AA39" s="4"/>
    </row>
    <row r="40" spans="1:27" ht="14.25" customHeight="1" x14ac:dyDescent="0.35">
      <c r="A40" s="4" t="s">
        <v>23</v>
      </c>
      <c r="B40" s="4" t="s">
        <v>83</v>
      </c>
      <c r="C40" s="4" t="s">
        <v>31</v>
      </c>
      <c r="D40" s="4">
        <v>40086</v>
      </c>
      <c r="E40" s="4">
        <v>0.65</v>
      </c>
      <c r="F40" s="4">
        <v>1.55</v>
      </c>
      <c r="G40" s="4">
        <v>0.85</v>
      </c>
      <c r="H40" s="4">
        <v>64.599999999999994</v>
      </c>
      <c r="I40" s="4">
        <v>52.98</v>
      </c>
      <c r="J40" s="4">
        <v>49.62</v>
      </c>
      <c r="K40" s="4">
        <v>84</v>
      </c>
      <c r="L40" s="4">
        <v>17.739999999999998</v>
      </c>
      <c r="M40" s="4">
        <v>111.3</v>
      </c>
      <c r="N40" s="4">
        <v>46.82</v>
      </c>
      <c r="O40" s="4">
        <v>19.850000000000001</v>
      </c>
      <c r="P40" s="4">
        <v>137.72</v>
      </c>
      <c r="Q40" s="4">
        <v>57.93</v>
      </c>
      <c r="R40" s="4">
        <v>24.57</v>
      </c>
      <c r="S40" s="4">
        <v>5</v>
      </c>
      <c r="T40" s="4">
        <v>5</v>
      </c>
      <c r="U40" s="4">
        <v>0</v>
      </c>
      <c r="V40" s="3">
        <v>157120.0472</v>
      </c>
      <c r="W40" s="3" t="s">
        <v>29</v>
      </c>
      <c r="X40" s="4"/>
      <c r="Y40" s="4"/>
      <c r="Z40" s="4"/>
      <c r="AA40" s="4"/>
    </row>
    <row r="41" spans="1:27" ht="14.25" customHeight="1" x14ac:dyDescent="0.35">
      <c r="A41" s="4" t="s">
        <v>23</v>
      </c>
      <c r="B41" s="4" t="s">
        <v>84</v>
      </c>
      <c r="C41" s="4" t="s">
        <v>31</v>
      </c>
      <c r="D41" s="4">
        <v>40178</v>
      </c>
      <c r="E41" s="4">
        <v>0.55000000000000004</v>
      </c>
      <c r="F41" s="4">
        <v>1.53</v>
      </c>
      <c r="G41" s="4">
        <v>0.71</v>
      </c>
      <c r="H41" s="4">
        <v>91.23</v>
      </c>
      <c r="I41" s="4">
        <v>74.86</v>
      </c>
      <c r="J41" s="4">
        <v>75.62</v>
      </c>
      <c r="K41" s="4">
        <v>81</v>
      </c>
      <c r="L41" s="4">
        <v>20.76</v>
      </c>
      <c r="M41" s="4">
        <v>96.38</v>
      </c>
      <c r="N41" s="4">
        <v>44.89</v>
      </c>
      <c r="O41" s="4">
        <v>20.12</v>
      </c>
      <c r="P41" s="4">
        <v>114.7</v>
      </c>
      <c r="Q41" s="4">
        <v>53.42</v>
      </c>
      <c r="R41" s="4">
        <v>23.94</v>
      </c>
      <c r="S41" s="4">
        <v>5</v>
      </c>
      <c r="T41" s="4">
        <v>5</v>
      </c>
      <c r="U41" s="4">
        <v>0</v>
      </c>
      <c r="V41" s="3">
        <v>170868.66870000001</v>
      </c>
      <c r="W41" s="3" t="s">
        <v>29</v>
      </c>
      <c r="X41" s="4"/>
      <c r="Y41" s="4"/>
      <c r="Z41" s="4"/>
      <c r="AA41" s="4"/>
    </row>
    <row r="42" spans="1:27" ht="14.25" customHeight="1" x14ac:dyDescent="0.35">
      <c r="A42" s="4" t="s">
        <v>23</v>
      </c>
      <c r="B42" s="4" t="s">
        <v>85</v>
      </c>
      <c r="C42" s="4" t="s">
        <v>31</v>
      </c>
      <c r="D42" s="4">
        <v>40268</v>
      </c>
      <c r="E42" s="4">
        <v>0.56000000000000005</v>
      </c>
      <c r="F42" s="4">
        <v>1.54</v>
      </c>
      <c r="G42" s="4">
        <v>0.72</v>
      </c>
      <c r="H42" s="4">
        <v>48.78</v>
      </c>
      <c r="I42" s="4">
        <v>39.54</v>
      </c>
      <c r="J42" s="4">
        <v>34.020000000000003</v>
      </c>
      <c r="K42" s="4">
        <v>82</v>
      </c>
      <c r="L42" s="4">
        <v>20.94</v>
      </c>
      <c r="M42" s="4">
        <v>96.19</v>
      </c>
      <c r="N42" s="4">
        <v>43.96</v>
      </c>
      <c r="O42" s="4">
        <v>20.25</v>
      </c>
      <c r="P42" s="4">
        <v>118.83</v>
      </c>
      <c r="Q42" s="4">
        <v>54.3</v>
      </c>
      <c r="R42" s="4">
        <v>25.02</v>
      </c>
      <c r="S42" s="4">
        <v>5</v>
      </c>
      <c r="T42" s="4">
        <v>4</v>
      </c>
      <c r="U42" s="4">
        <v>0</v>
      </c>
      <c r="V42" s="3">
        <v>164461.0865</v>
      </c>
      <c r="W42" s="3" t="s">
        <v>29</v>
      </c>
      <c r="X42" s="4"/>
      <c r="Y42" s="4"/>
      <c r="Z42" s="4"/>
      <c r="AA42" s="4"/>
    </row>
    <row r="43" spans="1:27" ht="14.25" customHeight="1" x14ac:dyDescent="0.35">
      <c r="A43" s="4" t="s">
        <v>23</v>
      </c>
      <c r="B43" s="4" t="s">
        <v>86</v>
      </c>
      <c r="C43" s="4" t="s">
        <v>28</v>
      </c>
      <c r="D43" s="4">
        <v>40724</v>
      </c>
      <c r="E43" s="4">
        <v>0.74</v>
      </c>
      <c r="F43" s="4">
        <v>1.54</v>
      </c>
      <c r="G43" s="4">
        <v>0.93</v>
      </c>
      <c r="H43" s="4">
        <v>61.78</v>
      </c>
      <c r="I43" s="4">
        <v>49.34</v>
      </c>
      <c r="J43" s="4">
        <v>49.34</v>
      </c>
      <c r="K43" s="4">
        <v>97</v>
      </c>
      <c r="L43" s="4">
        <v>20.38</v>
      </c>
      <c r="M43" s="4">
        <v>94.42</v>
      </c>
      <c r="N43" s="4">
        <v>41.36</v>
      </c>
      <c r="O43" s="4">
        <v>19.309999999999999</v>
      </c>
      <c r="P43" s="4">
        <v>128.27000000000001</v>
      </c>
      <c r="Q43" s="4">
        <v>56.19</v>
      </c>
      <c r="R43" s="4">
        <v>26.24</v>
      </c>
      <c r="S43" s="4">
        <v>4</v>
      </c>
      <c r="T43" s="4">
        <v>4</v>
      </c>
      <c r="U43" s="4">
        <v>1</v>
      </c>
      <c r="V43" s="3">
        <v>204878.4278</v>
      </c>
      <c r="W43" s="3" t="s">
        <v>29</v>
      </c>
      <c r="X43" s="4"/>
      <c r="Y43" s="4"/>
      <c r="Z43" s="4"/>
      <c r="AA43" s="4"/>
    </row>
    <row r="44" spans="1:27" ht="14.25" customHeight="1" x14ac:dyDescent="0.35">
      <c r="A44" s="4" t="s">
        <v>23</v>
      </c>
      <c r="B44" s="4" t="s">
        <v>87</v>
      </c>
      <c r="C44" s="4" t="s">
        <v>28</v>
      </c>
      <c r="D44" s="4">
        <v>40816</v>
      </c>
      <c r="E44" s="4">
        <v>0.76</v>
      </c>
      <c r="F44" s="4">
        <v>1.52</v>
      </c>
      <c r="G44" s="4">
        <v>0.95</v>
      </c>
      <c r="H44" s="4">
        <v>57.52</v>
      </c>
      <c r="I44" s="4">
        <v>47.74</v>
      </c>
      <c r="J44" s="4">
        <v>46.38</v>
      </c>
      <c r="K44" s="4">
        <v>107</v>
      </c>
      <c r="L44" s="4">
        <v>20.239999999999998</v>
      </c>
      <c r="M44" s="4">
        <v>107.65</v>
      </c>
      <c r="N44" s="4">
        <v>45.85</v>
      </c>
      <c r="O44" s="4">
        <v>21.87</v>
      </c>
      <c r="P44" s="4">
        <v>134.78</v>
      </c>
      <c r="Q44" s="4">
        <v>57.41</v>
      </c>
      <c r="R44" s="4">
        <v>27.38</v>
      </c>
      <c r="S44" s="4">
        <v>4</v>
      </c>
      <c r="T44" s="4">
        <v>4</v>
      </c>
      <c r="U44" s="4">
        <v>0</v>
      </c>
      <c r="V44" s="3">
        <v>206104.959</v>
      </c>
      <c r="W44" s="3" t="s">
        <v>29</v>
      </c>
      <c r="X44" s="4"/>
      <c r="Y44" s="4"/>
      <c r="Z44" s="4"/>
      <c r="AA44" s="4"/>
    </row>
    <row r="45" spans="1:27" ht="14.25" customHeight="1" x14ac:dyDescent="0.35">
      <c r="A45" s="4" t="s">
        <v>23</v>
      </c>
      <c r="B45" s="4" t="s">
        <v>88</v>
      </c>
      <c r="C45" s="4" t="s">
        <v>28</v>
      </c>
      <c r="D45" s="4">
        <v>40908</v>
      </c>
      <c r="E45" s="4">
        <v>0.77</v>
      </c>
      <c r="F45" s="4">
        <v>1.54</v>
      </c>
      <c r="G45" s="4">
        <v>0.96</v>
      </c>
      <c r="H45" s="4">
        <v>73.27</v>
      </c>
      <c r="I45" s="4">
        <v>62.88</v>
      </c>
      <c r="J45" s="4">
        <v>62.75</v>
      </c>
      <c r="K45" s="4">
        <v>113</v>
      </c>
      <c r="L45" s="4">
        <v>17.3</v>
      </c>
      <c r="M45" s="4">
        <v>112.96</v>
      </c>
      <c r="N45" s="4">
        <v>44.34</v>
      </c>
      <c r="O45" s="4">
        <v>19.63</v>
      </c>
      <c r="P45" s="4">
        <v>154.78</v>
      </c>
      <c r="Q45" s="4">
        <v>60.75</v>
      </c>
      <c r="R45" s="4">
        <v>26.9</v>
      </c>
      <c r="S45" s="4">
        <v>4</v>
      </c>
      <c r="T45" s="4">
        <v>4</v>
      </c>
      <c r="U45" s="4">
        <v>0</v>
      </c>
      <c r="V45" s="3">
        <v>213886.0099</v>
      </c>
      <c r="W45" s="3" t="s">
        <v>29</v>
      </c>
      <c r="X45" s="4"/>
      <c r="Y45" s="4"/>
      <c r="Z45" s="4"/>
      <c r="AA45" s="4"/>
    </row>
    <row r="46" spans="1:27" ht="14.25" customHeight="1" x14ac:dyDescent="0.35">
      <c r="A46" s="4" t="s">
        <v>23</v>
      </c>
      <c r="B46" s="4" t="s">
        <v>89</v>
      </c>
      <c r="C46" s="4" t="s">
        <v>28</v>
      </c>
      <c r="D46" s="4">
        <v>40999</v>
      </c>
      <c r="E46" s="4">
        <v>0.78</v>
      </c>
      <c r="F46" s="4">
        <v>1.57</v>
      </c>
      <c r="G46" s="4">
        <v>0.96</v>
      </c>
      <c r="H46" s="4">
        <v>43.53</v>
      </c>
      <c r="I46" s="4">
        <v>32.36</v>
      </c>
      <c r="J46" s="4">
        <v>33.01</v>
      </c>
      <c r="K46" s="4">
        <v>110</v>
      </c>
      <c r="L46" s="4">
        <v>17.95</v>
      </c>
      <c r="M46" s="4">
        <v>123.95</v>
      </c>
      <c r="N46" s="4">
        <v>48.75</v>
      </c>
      <c r="O46" s="4">
        <v>22.33</v>
      </c>
      <c r="P46" s="4">
        <v>154.22999999999999</v>
      </c>
      <c r="Q46" s="4">
        <v>60.67</v>
      </c>
      <c r="R46" s="4">
        <v>27.79</v>
      </c>
      <c r="S46" s="4">
        <v>4</v>
      </c>
      <c r="T46" s="4">
        <v>4</v>
      </c>
      <c r="U46" s="4">
        <v>0</v>
      </c>
      <c r="V46" s="3">
        <v>240674.51879999999</v>
      </c>
      <c r="W46" s="3" t="s">
        <v>29</v>
      </c>
      <c r="X46" s="4"/>
      <c r="Y46" s="4"/>
      <c r="Z46" s="4"/>
      <c r="AA46" s="4"/>
    </row>
    <row r="47" spans="1:27" ht="14.25" customHeight="1" x14ac:dyDescent="0.35">
      <c r="A47" s="4" t="s">
        <v>23</v>
      </c>
      <c r="B47" s="4" t="s">
        <v>90</v>
      </c>
      <c r="C47" s="4" t="s">
        <v>28</v>
      </c>
      <c r="D47" s="4">
        <v>41090</v>
      </c>
      <c r="E47" s="4">
        <v>0.84</v>
      </c>
      <c r="F47" s="4">
        <v>1.58</v>
      </c>
      <c r="G47" s="4">
        <v>1.03</v>
      </c>
      <c r="H47" s="4">
        <v>51.56</v>
      </c>
      <c r="I47" s="4">
        <v>39.630000000000003</v>
      </c>
      <c r="J47" s="4">
        <v>41.51</v>
      </c>
      <c r="K47" s="4">
        <v>117</v>
      </c>
      <c r="L47" s="4">
        <v>17.98</v>
      </c>
      <c r="M47" s="4">
        <v>120.44</v>
      </c>
      <c r="N47" s="4">
        <v>46.73</v>
      </c>
      <c r="O47" s="4">
        <v>21.76</v>
      </c>
      <c r="P47" s="4">
        <v>157.72999999999999</v>
      </c>
      <c r="Q47" s="4">
        <v>61.2</v>
      </c>
      <c r="R47" s="4">
        <v>28.49</v>
      </c>
      <c r="S47" s="4">
        <v>4</v>
      </c>
      <c r="T47" s="4">
        <v>4</v>
      </c>
      <c r="U47" s="4">
        <v>0</v>
      </c>
      <c r="V47" s="3">
        <v>223503.85509999999</v>
      </c>
      <c r="W47" s="3" t="s">
        <v>29</v>
      </c>
      <c r="X47" s="4"/>
      <c r="Y47" s="4"/>
      <c r="Z47" s="4"/>
      <c r="AA47" s="4"/>
    </row>
    <row r="48" spans="1:27" ht="14.25" customHeight="1" x14ac:dyDescent="0.35">
      <c r="A48" s="4" t="s">
        <v>23</v>
      </c>
      <c r="B48" s="4" t="s">
        <v>91</v>
      </c>
      <c r="C48" s="4" t="s">
        <v>28</v>
      </c>
      <c r="D48" s="4">
        <v>41182</v>
      </c>
      <c r="E48" s="4">
        <v>0.87</v>
      </c>
      <c r="F48" s="4">
        <v>1.69</v>
      </c>
      <c r="G48" s="4">
        <v>1.08</v>
      </c>
      <c r="H48" s="4">
        <v>44.2</v>
      </c>
      <c r="I48" s="4">
        <v>35.979999999999997</v>
      </c>
      <c r="J48" s="4">
        <v>34.6</v>
      </c>
      <c r="K48" s="4">
        <v>124</v>
      </c>
      <c r="L48" s="4">
        <v>18.61</v>
      </c>
      <c r="M48" s="4">
        <v>112.3</v>
      </c>
      <c r="N48" s="4">
        <v>43.97</v>
      </c>
      <c r="O48" s="4">
        <v>21.02</v>
      </c>
      <c r="P48" s="4">
        <v>155.38</v>
      </c>
      <c r="Q48" s="4">
        <v>60.84</v>
      </c>
      <c r="R48" s="4">
        <v>29.08</v>
      </c>
      <c r="S48" s="4">
        <v>4</v>
      </c>
      <c r="T48" s="4">
        <v>4</v>
      </c>
      <c r="U48" s="4">
        <v>0</v>
      </c>
      <c r="V48" s="3">
        <v>234404.48800000001</v>
      </c>
      <c r="W48" s="3" t="s">
        <v>29</v>
      </c>
      <c r="X48" s="4"/>
      <c r="Y48" s="4"/>
      <c r="Z48" s="4"/>
      <c r="AA48" s="4"/>
    </row>
    <row r="49" spans="1:27" ht="14.25" customHeight="1" x14ac:dyDescent="0.35">
      <c r="A49" s="4" t="s">
        <v>23</v>
      </c>
      <c r="B49" s="4" t="s">
        <v>92</v>
      </c>
      <c r="C49" s="4" t="s">
        <v>28</v>
      </c>
      <c r="D49" s="4">
        <v>41639</v>
      </c>
      <c r="E49" s="4">
        <v>1.21</v>
      </c>
      <c r="F49" s="4">
        <v>2.08</v>
      </c>
      <c r="G49" s="4">
        <v>1.5</v>
      </c>
      <c r="H49" s="4">
        <v>71.790000000000006</v>
      </c>
      <c r="I49" s="4">
        <v>4.49</v>
      </c>
      <c r="J49" s="4">
        <v>61.04</v>
      </c>
      <c r="K49" s="4">
        <v>113</v>
      </c>
      <c r="L49" s="4">
        <v>18.059999999999999</v>
      </c>
      <c r="M49" s="4">
        <v>143.29</v>
      </c>
      <c r="N49" s="4">
        <v>52.45</v>
      </c>
      <c r="O49" s="4">
        <v>26.03</v>
      </c>
      <c r="P49" s="4">
        <v>173.22</v>
      </c>
      <c r="Q49" s="4">
        <v>63.4</v>
      </c>
      <c r="R49" s="4">
        <v>31.47</v>
      </c>
      <c r="S49" s="4">
        <v>4</v>
      </c>
      <c r="T49" s="4">
        <v>4</v>
      </c>
      <c r="U49" s="4">
        <v>0</v>
      </c>
      <c r="V49" s="3">
        <v>197772.10810000001</v>
      </c>
      <c r="W49" s="3" t="s">
        <v>29</v>
      </c>
      <c r="X49" s="4"/>
      <c r="Y49" s="4"/>
      <c r="Z49" s="4"/>
      <c r="AA49" s="4"/>
    </row>
    <row r="50" spans="1:27" ht="14.25" customHeight="1" x14ac:dyDescent="0.35">
      <c r="A50" s="4" t="s">
        <v>23</v>
      </c>
      <c r="B50" s="4" t="s">
        <v>93</v>
      </c>
      <c r="C50" s="4" t="s">
        <v>28</v>
      </c>
      <c r="D50" s="4">
        <v>41729</v>
      </c>
      <c r="E50" s="4">
        <v>1.48</v>
      </c>
      <c r="F50" s="4">
        <v>2.37</v>
      </c>
      <c r="G50" s="4">
        <v>1.85</v>
      </c>
      <c r="H50" s="4">
        <v>39</v>
      </c>
      <c r="I50" s="4">
        <v>25.76</v>
      </c>
      <c r="J50" s="4">
        <v>28.13</v>
      </c>
      <c r="K50" s="4">
        <v>105</v>
      </c>
      <c r="L50" s="4">
        <v>13.54</v>
      </c>
      <c r="M50" s="4">
        <v>207.1</v>
      </c>
      <c r="N50" s="4">
        <v>57.09</v>
      </c>
      <c r="O50" s="4">
        <v>28.27</v>
      </c>
      <c r="P50" s="4">
        <v>262.72000000000003</v>
      </c>
      <c r="Q50" s="4">
        <v>72.430000000000007</v>
      </c>
      <c r="R50" s="4">
        <v>35.86</v>
      </c>
      <c r="S50" s="4">
        <v>4</v>
      </c>
      <c r="T50" s="4">
        <v>4</v>
      </c>
      <c r="U50" s="4">
        <v>0</v>
      </c>
      <c r="V50" s="3">
        <v>194835.1888</v>
      </c>
      <c r="W50" s="3" t="s">
        <v>29</v>
      </c>
      <c r="X50" s="4"/>
      <c r="Y50" s="4"/>
      <c r="Z50" s="4"/>
      <c r="AA50" s="4"/>
    </row>
    <row r="51" spans="1:27" ht="14.25" customHeight="1" x14ac:dyDescent="0.35">
      <c r="A51" s="4" t="s">
        <v>23</v>
      </c>
      <c r="B51" s="4" t="s">
        <v>94</v>
      </c>
      <c r="C51" s="4" t="s">
        <v>28</v>
      </c>
      <c r="D51" s="4">
        <v>41820</v>
      </c>
      <c r="E51" s="4">
        <v>1.5</v>
      </c>
      <c r="F51" s="4">
        <v>2.35</v>
      </c>
      <c r="G51" s="4">
        <v>1.86</v>
      </c>
      <c r="H51" s="4">
        <v>46</v>
      </c>
      <c r="I51" s="4">
        <v>38.47</v>
      </c>
      <c r="J51" s="4">
        <v>37.43</v>
      </c>
      <c r="K51" s="4">
        <v>136</v>
      </c>
      <c r="L51" s="4">
        <v>13.98</v>
      </c>
      <c r="M51" s="4">
        <v>194.19</v>
      </c>
      <c r="N51" s="4">
        <v>53.15</v>
      </c>
      <c r="O51" s="4">
        <v>27.36</v>
      </c>
      <c r="P51" s="4">
        <v>265.35000000000002</v>
      </c>
      <c r="Q51" s="4">
        <v>72.63</v>
      </c>
      <c r="R51" s="4">
        <v>37.380000000000003</v>
      </c>
      <c r="S51" s="4">
        <v>4</v>
      </c>
      <c r="T51" s="4">
        <v>4</v>
      </c>
      <c r="U51" s="4">
        <v>0</v>
      </c>
      <c r="V51" s="3">
        <v>180833.53099999999</v>
      </c>
      <c r="W51" s="3" t="s">
        <v>29</v>
      </c>
      <c r="X51" s="4"/>
      <c r="Y51" s="4"/>
      <c r="Z51" s="4"/>
      <c r="AA51" s="4"/>
    </row>
    <row r="52" spans="1:27" ht="14.25" customHeight="1" x14ac:dyDescent="0.35">
      <c r="A52" s="4" t="s">
        <v>23</v>
      </c>
      <c r="B52" s="4" t="s">
        <v>95</v>
      </c>
      <c r="C52" s="4" t="s">
        <v>28</v>
      </c>
      <c r="D52" s="4">
        <v>41912</v>
      </c>
      <c r="E52" s="4">
        <v>1.52</v>
      </c>
      <c r="F52" s="4">
        <v>2.38</v>
      </c>
      <c r="G52" s="4">
        <v>1.88</v>
      </c>
      <c r="H52" s="4">
        <v>42.68</v>
      </c>
      <c r="I52" s="4">
        <v>34.46</v>
      </c>
      <c r="J52" s="4">
        <v>33.64</v>
      </c>
      <c r="K52" s="4">
        <v>126</v>
      </c>
      <c r="L52" s="4">
        <v>11.99</v>
      </c>
      <c r="M52" s="4">
        <v>227.99</v>
      </c>
      <c r="N52" s="4">
        <v>54.62</v>
      </c>
      <c r="O52" s="4">
        <v>27.6</v>
      </c>
      <c r="P52" s="4">
        <v>317.43</v>
      </c>
      <c r="Q52" s="4">
        <v>76.040000000000006</v>
      </c>
      <c r="R52" s="4">
        <v>38.43</v>
      </c>
      <c r="S52" s="4">
        <v>4</v>
      </c>
      <c r="T52" s="4">
        <v>4</v>
      </c>
      <c r="U52" s="4">
        <v>0</v>
      </c>
      <c r="V52" s="3">
        <v>187867.24720000001</v>
      </c>
      <c r="W52" s="3" t="s">
        <v>29</v>
      </c>
      <c r="X52" s="4"/>
      <c r="Y52" s="4"/>
      <c r="Z52" s="4"/>
      <c r="AA52" s="4"/>
    </row>
    <row r="53" spans="1:27" ht="14.25" customHeight="1" x14ac:dyDescent="0.35">
      <c r="A53" s="4" t="s">
        <v>23</v>
      </c>
      <c r="B53" s="4" t="s">
        <v>96</v>
      </c>
      <c r="C53" s="4" t="s">
        <v>28</v>
      </c>
      <c r="D53" s="4">
        <v>42004</v>
      </c>
      <c r="E53" s="4">
        <v>1.45</v>
      </c>
      <c r="F53" s="4">
        <v>2.29</v>
      </c>
      <c r="G53" s="4">
        <v>1.81</v>
      </c>
      <c r="H53" s="4">
        <v>56.02</v>
      </c>
      <c r="I53" s="4">
        <v>47.52</v>
      </c>
      <c r="J53" s="4">
        <v>47.08</v>
      </c>
      <c r="K53" s="4">
        <v>117</v>
      </c>
      <c r="L53" s="4">
        <v>10.119999999999999</v>
      </c>
      <c r="M53" s="4">
        <v>291.25</v>
      </c>
      <c r="N53" s="4">
        <v>66.349999999999994</v>
      </c>
      <c r="O53" s="4">
        <v>29.84</v>
      </c>
      <c r="P53" s="4">
        <v>338.95</v>
      </c>
      <c r="Q53" s="4">
        <v>77.22</v>
      </c>
      <c r="R53" s="4">
        <v>34.72</v>
      </c>
      <c r="S53" s="4">
        <v>4</v>
      </c>
      <c r="T53" s="4">
        <v>4</v>
      </c>
      <c r="U53" s="4">
        <v>0</v>
      </c>
      <c r="V53" s="3">
        <v>158919.63190000001</v>
      </c>
      <c r="W53" s="3" t="s">
        <v>29</v>
      </c>
      <c r="X53" s="4"/>
      <c r="Y53" s="4"/>
      <c r="Z53" s="4"/>
      <c r="AA53" s="4"/>
    </row>
    <row r="54" spans="1:27" ht="14.25" customHeight="1" x14ac:dyDescent="0.35">
      <c r="A54" s="4" t="s">
        <v>23</v>
      </c>
      <c r="B54" s="4" t="s">
        <v>97</v>
      </c>
      <c r="C54" s="4" t="s">
        <v>28</v>
      </c>
      <c r="D54" s="4">
        <v>42094</v>
      </c>
      <c r="E54" s="4">
        <v>1.37</v>
      </c>
      <c r="F54" s="4">
        <v>2.2000000000000002</v>
      </c>
      <c r="G54" s="4">
        <v>1.7</v>
      </c>
      <c r="H54" s="4">
        <v>34.81</v>
      </c>
      <c r="I54" s="4">
        <v>26.39</v>
      </c>
      <c r="J54" s="4">
        <v>25.85</v>
      </c>
      <c r="K54" s="4">
        <v>108</v>
      </c>
      <c r="L54" s="4">
        <v>10.84</v>
      </c>
      <c r="M54" s="4">
        <v>279.05</v>
      </c>
      <c r="N54" s="4">
        <v>67.09</v>
      </c>
      <c r="O54" s="4">
        <v>30.61</v>
      </c>
      <c r="P54" s="4">
        <v>315.92</v>
      </c>
      <c r="Q54" s="4">
        <v>75.959999999999994</v>
      </c>
      <c r="R54" s="4">
        <v>34.659999999999997</v>
      </c>
      <c r="S54" s="4">
        <v>4</v>
      </c>
      <c r="T54" s="4">
        <v>4</v>
      </c>
      <c r="U54" s="4">
        <v>0</v>
      </c>
      <c r="V54" s="3">
        <v>158049.81779999999</v>
      </c>
      <c r="W54" s="3" t="s">
        <v>29</v>
      </c>
      <c r="X54" s="4"/>
      <c r="Y54" s="4"/>
      <c r="Z54" s="4"/>
      <c r="AA54" s="4"/>
    </row>
    <row r="55" spans="1:27" ht="14.25" customHeight="1" x14ac:dyDescent="0.35">
      <c r="A55" s="4" t="s">
        <v>23</v>
      </c>
      <c r="B55" s="4" t="s">
        <v>98</v>
      </c>
      <c r="C55" s="4" t="s">
        <v>28</v>
      </c>
      <c r="D55" s="4">
        <v>42185</v>
      </c>
      <c r="E55" s="4">
        <v>1.45</v>
      </c>
      <c r="F55" s="4">
        <v>2.35</v>
      </c>
      <c r="G55" s="4">
        <v>1.82</v>
      </c>
      <c r="H55" s="4">
        <v>42.37</v>
      </c>
      <c r="I55" s="4">
        <v>34.54</v>
      </c>
      <c r="J55" s="4">
        <v>34.01</v>
      </c>
      <c r="K55" s="4">
        <v>115</v>
      </c>
      <c r="L55" s="4">
        <v>12.14</v>
      </c>
      <c r="M55" s="4">
        <v>240.94</v>
      </c>
      <c r="N55" s="4">
        <v>63.5</v>
      </c>
      <c r="O55" s="4">
        <v>29.57</v>
      </c>
      <c r="P55" s="4">
        <v>279.45</v>
      </c>
      <c r="Q55" s="4">
        <v>73.650000000000006</v>
      </c>
      <c r="R55" s="4">
        <v>34.299999999999997</v>
      </c>
      <c r="S55" s="4">
        <v>4</v>
      </c>
      <c r="T55" s="4">
        <v>4</v>
      </c>
      <c r="U55" s="4">
        <v>0</v>
      </c>
      <c r="V55" s="3">
        <v>159330.32180000001</v>
      </c>
      <c r="W55" s="3" t="s">
        <v>29</v>
      </c>
      <c r="X55" s="4"/>
      <c r="Y55" s="4"/>
      <c r="Z55" s="4"/>
      <c r="AA55" s="4"/>
    </row>
    <row r="56" spans="1:27" ht="14.25" customHeight="1" x14ac:dyDescent="0.35">
      <c r="A56" s="4" t="s">
        <v>23</v>
      </c>
      <c r="B56" s="4" t="s">
        <v>99</v>
      </c>
      <c r="C56" s="4" t="s">
        <v>28</v>
      </c>
      <c r="D56" s="4">
        <v>42277</v>
      </c>
      <c r="E56" s="4">
        <v>1.54</v>
      </c>
      <c r="F56" s="4">
        <v>2.54</v>
      </c>
      <c r="G56" s="4">
        <v>1.93</v>
      </c>
      <c r="H56" s="4">
        <v>37.21</v>
      </c>
      <c r="I56" s="4">
        <v>28.86</v>
      </c>
      <c r="J56" s="4">
        <v>29.21</v>
      </c>
      <c r="K56" s="4">
        <v>117</v>
      </c>
      <c r="L56" s="4">
        <v>12.24</v>
      </c>
      <c r="M56" s="4">
        <v>238.81</v>
      </c>
      <c r="N56" s="4">
        <v>60.48</v>
      </c>
      <c r="O56" s="4">
        <v>29.56</v>
      </c>
      <c r="P56" s="4">
        <v>294.85000000000002</v>
      </c>
      <c r="Q56" s="4">
        <v>74.67</v>
      </c>
      <c r="R56" s="4">
        <v>36.5</v>
      </c>
      <c r="S56" s="4">
        <v>4</v>
      </c>
      <c r="T56" s="4">
        <v>4</v>
      </c>
      <c r="U56" s="4">
        <v>0</v>
      </c>
      <c r="V56" s="3">
        <v>140636.86499999999</v>
      </c>
      <c r="W56" s="3" t="s">
        <v>29</v>
      </c>
      <c r="X56" s="4"/>
      <c r="Y56" s="4"/>
      <c r="Z56" s="4"/>
      <c r="AA56" s="4"/>
    </row>
    <row r="57" spans="1:27" ht="14.25" customHeight="1" x14ac:dyDescent="0.35">
      <c r="A57" s="4" t="s">
        <v>23</v>
      </c>
      <c r="B57" s="4" t="s">
        <v>100</v>
      </c>
      <c r="C57" s="4" t="s">
        <v>28</v>
      </c>
      <c r="D57" s="4">
        <v>42369</v>
      </c>
      <c r="E57" s="4">
        <v>1.68</v>
      </c>
      <c r="F57" s="4">
        <v>2.66</v>
      </c>
      <c r="G57" s="4">
        <v>2.11</v>
      </c>
      <c r="H57" s="4">
        <v>45.92</v>
      </c>
      <c r="I57" s="4">
        <v>38.82</v>
      </c>
      <c r="J57" s="4">
        <v>38.19</v>
      </c>
      <c r="K57" s="4">
        <v>128</v>
      </c>
      <c r="L57" s="4">
        <v>12.91</v>
      </c>
      <c r="M57" s="4">
        <v>231.75</v>
      </c>
      <c r="N57" s="4">
        <v>61.55</v>
      </c>
      <c r="O57" s="4">
        <v>30.25</v>
      </c>
      <c r="P57" s="4">
        <v>276.55</v>
      </c>
      <c r="Q57" s="4">
        <v>73.44</v>
      </c>
      <c r="R57" s="4">
        <v>36.1</v>
      </c>
      <c r="S57" s="4">
        <v>4</v>
      </c>
      <c r="T57" s="4">
        <v>4</v>
      </c>
      <c r="U57" s="4">
        <v>0</v>
      </c>
      <c r="V57" s="3">
        <v>132903.5871</v>
      </c>
      <c r="W57" s="3" t="s">
        <v>29</v>
      </c>
      <c r="X57" s="4"/>
      <c r="Y57" s="4"/>
      <c r="Z57" s="4"/>
      <c r="AA57" s="4"/>
    </row>
    <row r="58" spans="1:27" ht="14.25" customHeight="1" x14ac:dyDescent="0.35">
      <c r="A58" s="4" t="s">
        <v>23</v>
      </c>
      <c r="B58" s="4" t="s">
        <v>101</v>
      </c>
      <c r="C58" s="4" t="s">
        <v>28</v>
      </c>
      <c r="D58" s="4">
        <v>42460</v>
      </c>
      <c r="E58" s="4">
        <v>1.77</v>
      </c>
      <c r="F58" s="4">
        <v>3.39</v>
      </c>
      <c r="G58" s="4">
        <v>2.2799999999999998</v>
      </c>
      <c r="H58" s="4">
        <v>15.24</v>
      </c>
      <c r="I58" s="4">
        <v>8.68</v>
      </c>
      <c r="J58" s="4">
        <v>8.27</v>
      </c>
      <c r="K58" s="4">
        <v>147</v>
      </c>
      <c r="L58" s="4">
        <v>12.56</v>
      </c>
      <c r="M58" s="4">
        <v>267.08</v>
      </c>
      <c r="N58" s="4">
        <v>66.39</v>
      </c>
      <c r="O58" s="4">
        <v>33.869999999999997</v>
      </c>
      <c r="P58" s="4">
        <v>302.26</v>
      </c>
      <c r="Q58" s="4">
        <v>75.14</v>
      </c>
      <c r="R58" s="4">
        <v>38.33</v>
      </c>
      <c r="S58" s="4">
        <v>4</v>
      </c>
      <c r="T58" s="4">
        <v>4</v>
      </c>
      <c r="U58" s="4">
        <v>0</v>
      </c>
      <c r="V58" s="3">
        <v>145386.2225</v>
      </c>
      <c r="W58" s="3" t="s">
        <v>29</v>
      </c>
      <c r="X58" s="4"/>
      <c r="Y58" s="4"/>
      <c r="Z58" s="4"/>
      <c r="AA58" s="4"/>
    </row>
    <row r="59" spans="1:27" ht="14.25" customHeight="1" x14ac:dyDescent="0.35">
      <c r="A59" s="4" t="s">
        <v>103</v>
      </c>
      <c r="B59" s="4" t="s">
        <v>62</v>
      </c>
      <c r="C59" s="4" t="s">
        <v>31</v>
      </c>
      <c r="D59" s="4">
        <v>37437</v>
      </c>
      <c r="E59" s="4">
        <v>2.48</v>
      </c>
      <c r="F59" s="4">
        <v>4.55</v>
      </c>
      <c r="G59" s="4">
        <v>4.2699999999999996</v>
      </c>
      <c r="H59" s="4">
        <v>8.66</v>
      </c>
      <c r="I59" s="4">
        <v>4.6500000000000004</v>
      </c>
      <c r="J59" s="4">
        <v>5.43</v>
      </c>
      <c r="K59" s="4">
        <v>83</v>
      </c>
      <c r="L59" s="4">
        <v>37.47</v>
      </c>
      <c r="M59" s="4">
        <v>58.29</v>
      </c>
      <c r="N59" s="4">
        <v>36.47</v>
      </c>
      <c r="O59" s="4">
        <v>24.64</v>
      </c>
      <c r="P59" s="4">
        <v>59.82</v>
      </c>
      <c r="Q59" s="4">
        <v>37.43</v>
      </c>
      <c r="R59" s="4">
        <v>25.29</v>
      </c>
      <c r="S59" s="4">
        <v>5</v>
      </c>
      <c r="T59" s="4">
        <v>6</v>
      </c>
      <c r="U59" s="4">
        <v>0</v>
      </c>
      <c r="V59" s="3">
        <v>27985.1692</v>
      </c>
      <c r="W59" s="3" t="s">
        <v>104</v>
      </c>
      <c r="X59" s="4"/>
      <c r="Y59" s="4"/>
      <c r="Z59" s="4"/>
      <c r="AA59" s="4"/>
    </row>
    <row r="60" spans="1:27" ht="14.25" customHeight="1" x14ac:dyDescent="0.35">
      <c r="A60" s="4" t="s">
        <v>103</v>
      </c>
      <c r="B60" s="4" t="s">
        <v>63</v>
      </c>
      <c r="C60" s="4" t="s">
        <v>32</v>
      </c>
      <c r="D60" s="4">
        <v>37529</v>
      </c>
      <c r="E60" s="4">
        <v>2.99</v>
      </c>
      <c r="F60" s="4">
        <v>5.82</v>
      </c>
      <c r="G60" s="4">
        <v>5.43</v>
      </c>
      <c r="H60" s="4">
        <v>7.81</v>
      </c>
      <c r="I60" s="4">
        <v>4.1500000000000004</v>
      </c>
      <c r="J60" s="4">
        <v>4.6900000000000004</v>
      </c>
      <c r="K60" s="4">
        <v>95</v>
      </c>
      <c r="L60" s="4">
        <v>36.58</v>
      </c>
      <c r="M60" s="4">
        <v>66.08</v>
      </c>
      <c r="N60" s="4">
        <v>39.409999999999997</v>
      </c>
      <c r="O60" s="4">
        <v>27.21</v>
      </c>
      <c r="P60" s="4">
        <v>67.7</v>
      </c>
      <c r="Q60" s="4">
        <v>40.369999999999997</v>
      </c>
      <c r="R60" s="4">
        <v>27.87</v>
      </c>
      <c r="S60" s="4">
        <v>6</v>
      </c>
      <c r="T60" s="4">
        <v>6</v>
      </c>
      <c r="U60" s="4">
        <v>-1</v>
      </c>
      <c r="V60" s="3">
        <v>16294.416999999999</v>
      </c>
      <c r="W60" s="3" t="s">
        <v>104</v>
      </c>
      <c r="X60" s="4"/>
      <c r="Y60" s="4"/>
      <c r="Z60" s="4"/>
      <c r="AA60" s="4"/>
    </row>
    <row r="61" spans="1:27" ht="14.25" customHeight="1" x14ac:dyDescent="0.35">
      <c r="A61" s="4" t="s">
        <v>103</v>
      </c>
      <c r="B61" s="4" t="s">
        <v>64</v>
      </c>
      <c r="C61" s="4" t="s">
        <v>32</v>
      </c>
      <c r="D61" s="4">
        <v>37621</v>
      </c>
      <c r="E61" s="4">
        <v>3.08</v>
      </c>
      <c r="F61" s="4">
        <v>5.57</v>
      </c>
      <c r="G61" s="4">
        <v>5.34</v>
      </c>
      <c r="H61" s="4">
        <v>5.86</v>
      </c>
      <c r="I61" s="4">
        <v>1.48</v>
      </c>
      <c r="J61" s="4">
        <v>2.88</v>
      </c>
      <c r="K61" s="4">
        <v>97</v>
      </c>
      <c r="L61" s="4">
        <v>33.119999999999997</v>
      </c>
      <c r="M61" s="4">
        <v>74.56</v>
      </c>
      <c r="N61" s="4">
        <v>42.45</v>
      </c>
      <c r="O61" s="4">
        <v>28.06</v>
      </c>
      <c r="P61" s="4">
        <v>75.650000000000006</v>
      </c>
      <c r="Q61" s="4">
        <v>43.07</v>
      </c>
      <c r="R61" s="4">
        <v>28.47</v>
      </c>
      <c r="S61" s="4">
        <v>6</v>
      </c>
      <c r="T61" s="4">
        <v>6</v>
      </c>
      <c r="U61" s="4">
        <v>0</v>
      </c>
      <c r="V61" s="3">
        <v>19244.9761</v>
      </c>
      <c r="W61" s="3" t="s">
        <v>104</v>
      </c>
      <c r="X61" s="4"/>
      <c r="Y61" s="4"/>
      <c r="Z61" s="4"/>
      <c r="AA61" s="4"/>
    </row>
    <row r="62" spans="1:27" ht="14.25" customHeight="1" x14ac:dyDescent="0.35">
      <c r="A62" s="4" t="s">
        <v>103</v>
      </c>
      <c r="B62" s="4" t="s">
        <v>65</v>
      </c>
      <c r="C62" s="4" t="s">
        <v>32</v>
      </c>
      <c r="D62" s="4">
        <v>37711</v>
      </c>
      <c r="E62" s="4">
        <v>3.08</v>
      </c>
      <c r="F62" s="4">
        <v>5.54</v>
      </c>
      <c r="G62" s="4">
        <v>5.3</v>
      </c>
      <c r="H62" s="4">
        <v>7.92</v>
      </c>
      <c r="I62" s="4">
        <v>5.61</v>
      </c>
      <c r="J62" s="4">
        <v>4.66</v>
      </c>
      <c r="K62" s="4">
        <v>88</v>
      </c>
      <c r="L62" s="4">
        <v>33.03</v>
      </c>
      <c r="M62" s="4">
        <v>75.72</v>
      </c>
      <c r="N62" s="4">
        <v>42.86</v>
      </c>
      <c r="O62" s="4">
        <v>28.57</v>
      </c>
      <c r="P62" s="4">
        <v>76.650000000000006</v>
      </c>
      <c r="Q62" s="4">
        <v>43.39</v>
      </c>
      <c r="R62" s="4">
        <v>28.92</v>
      </c>
      <c r="S62" s="4">
        <v>6</v>
      </c>
      <c r="T62" s="4">
        <v>6</v>
      </c>
      <c r="U62" s="4">
        <v>0</v>
      </c>
      <c r="V62" s="3">
        <v>16380.8814</v>
      </c>
      <c r="W62" s="3" t="s">
        <v>104</v>
      </c>
      <c r="X62" s="4"/>
      <c r="Y62" s="4"/>
      <c r="Z62" s="4"/>
      <c r="AA62" s="4"/>
    </row>
    <row r="63" spans="1:27" ht="14.25" customHeight="1" x14ac:dyDescent="0.35">
      <c r="A63" s="4" t="s">
        <v>103</v>
      </c>
      <c r="B63" s="4" t="s">
        <v>66</v>
      </c>
      <c r="C63" s="4" t="s">
        <v>32</v>
      </c>
      <c r="D63" s="4">
        <v>37802</v>
      </c>
      <c r="E63" s="4">
        <v>2.79</v>
      </c>
      <c r="F63" s="4">
        <v>5.19</v>
      </c>
      <c r="G63" s="4">
        <v>4.91</v>
      </c>
      <c r="H63" s="4">
        <v>8.91</v>
      </c>
      <c r="I63" s="4">
        <v>5.57</v>
      </c>
      <c r="J63" s="4">
        <v>5.15</v>
      </c>
      <c r="K63" s="4">
        <v>81</v>
      </c>
      <c r="L63" s="4">
        <v>33.58</v>
      </c>
      <c r="M63" s="4">
        <v>66.739999999999995</v>
      </c>
      <c r="N63" s="4">
        <v>39.799999999999997</v>
      </c>
      <c r="O63" s="4">
        <v>25.82</v>
      </c>
      <c r="P63" s="4">
        <v>67.680000000000007</v>
      </c>
      <c r="Q63" s="4">
        <v>40.36</v>
      </c>
      <c r="R63" s="4">
        <v>26.18</v>
      </c>
      <c r="S63" s="4">
        <v>6</v>
      </c>
      <c r="T63" s="4">
        <v>6</v>
      </c>
      <c r="U63" s="4">
        <v>0</v>
      </c>
      <c r="V63" s="3">
        <v>21575.149000000001</v>
      </c>
      <c r="W63" s="3" t="s">
        <v>104</v>
      </c>
      <c r="X63" s="4"/>
      <c r="Y63" s="4"/>
      <c r="Z63" s="4"/>
      <c r="AA63" s="4"/>
    </row>
    <row r="64" spans="1:27" ht="14.25" customHeight="1" x14ac:dyDescent="0.35">
      <c r="A64" s="4" t="s">
        <v>103</v>
      </c>
      <c r="B64" s="4" t="s">
        <v>67</v>
      </c>
      <c r="C64" s="4" t="s">
        <v>32</v>
      </c>
      <c r="D64" s="4">
        <v>37894</v>
      </c>
      <c r="E64" s="4">
        <v>2.72</v>
      </c>
      <c r="F64" s="4">
        <v>5</v>
      </c>
      <c r="G64" s="4">
        <v>4.75</v>
      </c>
      <c r="H64" s="4">
        <v>10.28</v>
      </c>
      <c r="I64" s="4">
        <v>6.65</v>
      </c>
      <c r="J64" s="4">
        <v>6.27</v>
      </c>
      <c r="K64" s="4">
        <v>74</v>
      </c>
      <c r="L64" s="4">
        <v>35.700000000000003</v>
      </c>
      <c r="M64" s="4">
        <v>61.76</v>
      </c>
      <c r="N64" s="4">
        <v>37.81</v>
      </c>
      <c r="O64" s="4">
        <v>24.71</v>
      </c>
      <c r="P64" s="4">
        <v>63.36</v>
      </c>
      <c r="Q64" s="4">
        <v>38.79</v>
      </c>
      <c r="R64" s="4">
        <v>25.35</v>
      </c>
      <c r="S64" s="4">
        <v>6</v>
      </c>
      <c r="T64" s="4">
        <v>6</v>
      </c>
      <c r="U64" s="4">
        <v>0</v>
      </c>
      <c r="V64" s="3">
        <v>22637.6849</v>
      </c>
      <c r="W64" s="3" t="s">
        <v>104</v>
      </c>
      <c r="X64" s="4"/>
      <c r="Y64" s="4"/>
      <c r="Z64" s="4"/>
      <c r="AA64" s="4"/>
    </row>
    <row r="65" spans="1:27" ht="14.25" customHeight="1" x14ac:dyDescent="0.35">
      <c r="A65" s="4" t="s">
        <v>103</v>
      </c>
      <c r="B65" s="4" t="s">
        <v>68</v>
      </c>
      <c r="C65" s="4" t="s">
        <v>32</v>
      </c>
      <c r="D65" s="4">
        <v>37986</v>
      </c>
      <c r="E65" s="4">
        <v>2.3199999999999998</v>
      </c>
      <c r="F65" s="4">
        <v>4.32</v>
      </c>
      <c r="G65" s="4">
        <v>3.98</v>
      </c>
      <c r="H65" s="4">
        <v>9.93</v>
      </c>
      <c r="I65" s="4">
        <v>5.35</v>
      </c>
      <c r="J65" s="4">
        <v>5.52</v>
      </c>
      <c r="K65" s="4">
        <v>71</v>
      </c>
      <c r="L65" s="4">
        <v>37.9</v>
      </c>
      <c r="M65" s="4">
        <v>49.88</v>
      </c>
      <c r="N65" s="4">
        <v>32.35</v>
      </c>
      <c r="O65" s="4">
        <v>21.1</v>
      </c>
      <c r="P65" s="4">
        <v>54.2</v>
      </c>
      <c r="Q65" s="4">
        <v>35.15</v>
      </c>
      <c r="R65" s="4">
        <v>22.93</v>
      </c>
      <c r="S65" s="4">
        <v>6</v>
      </c>
      <c r="T65" s="4">
        <v>6</v>
      </c>
      <c r="U65" s="4">
        <v>0</v>
      </c>
      <c r="V65" s="3">
        <v>33002.659099999997</v>
      </c>
      <c r="W65" s="3" t="s">
        <v>104</v>
      </c>
      <c r="X65" s="4"/>
      <c r="Y65" s="4"/>
      <c r="Z65" s="4"/>
      <c r="AA65" s="4"/>
    </row>
    <row r="66" spans="1:27" ht="14.25" customHeight="1" x14ac:dyDescent="0.35">
      <c r="A66" s="4" t="s">
        <v>103</v>
      </c>
      <c r="B66" s="4" t="s">
        <v>69</v>
      </c>
      <c r="C66" s="4" t="s">
        <v>32</v>
      </c>
      <c r="D66" s="4">
        <v>38077</v>
      </c>
      <c r="E66" s="4">
        <v>2.2400000000000002</v>
      </c>
      <c r="F66" s="4">
        <v>3.97</v>
      </c>
      <c r="G66" s="4">
        <v>3.73</v>
      </c>
      <c r="H66" s="4">
        <v>13.61</v>
      </c>
      <c r="I66" s="4">
        <v>9.5500000000000007</v>
      </c>
      <c r="J66" s="4">
        <v>8.84</v>
      </c>
      <c r="K66" s="4">
        <v>64</v>
      </c>
      <c r="L66" s="4">
        <v>38.130000000000003</v>
      </c>
      <c r="M66" s="4">
        <v>49.68</v>
      </c>
      <c r="N66" s="4">
        <v>32.36</v>
      </c>
      <c r="O66" s="4">
        <v>21.13</v>
      </c>
      <c r="P66" s="4">
        <v>53.55</v>
      </c>
      <c r="Q66" s="4">
        <v>34.869999999999997</v>
      </c>
      <c r="R66" s="4">
        <v>22.77</v>
      </c>
      <c r="S66" s="4">
        <v>6</v>
      </c>
      <c r="T66" s="4">
        <v>6</v>
      </c>
      <c r="U66" s="4">
        <v>0</v>
      </c>
      <c r="V66" s="3">
        <v>30159.8622</v>
      </c>
      <c r="W66" s="3" t="s">
        <v>104</v>
      </c>
      <c r="X66" s="4"/>
      <c r="Y66" s="4"/>
      <c r="Z66" s="4"/>
      <c r="AA66" s="4"/>
    </row>
    <row r="67" spans="1:27" ht="14.25" customHeight="1" x14ac:dyDescent="0.35">
      <c r="A67" s="4" t="s">
        <v>103</v>
      </c>
      <c r="B67" s="4" t="s">
        <v>70</v>
      </c>
      <c r="C67" s="4" t="s">
        <v>32</v>
      </c>
      <c r="D67" s="4">
        <v>38168</v>
      </c>
      <c r="E67" s="4">
        <v>1.97</v>
      </c>
      <c r="F67" s="4">
        <v>3.37</v>
      </c>
      <c r="G67" s="4">
        <v>3.14</v>
      </c>
      <c r="H67" s="4">
        <v>13.41</v>
      </c>
      <c r="I67" s="4">
        <v>8.6</v>
      </c>
      <c r="J67" s="4">
        <v>9.01</v>
      </c>
      <c r="K67" s="4">
        <v>69</v>
      </c>
      <c r="L67" s="4">
        <v>38.590000000000003</v>
      </c>
      <c r="M67" s="4">
        <v>46.63</v>
      </c>
      <c r="N67" s="4">
        <v>30.94</v>
      </c>
      <c r="O67" s="4">
        <v>19.989999999999998</v>
      </c>
      <c r="P67" s="4">
        <v>50.7</v>
      </c>
      <c r="Q67" s="4">
        <v>33.64</v>
      </c>
      <c r="R67" s="4">
        <v>21.73</v>
      </c>
      <c r="S67" s="4">
        <v>6</v>
      </c>
      <c r="T67" s="4">
        <v>6</v>
      </c>
      <c r="U67" s="4">
        <v>0</v>
      </c>
      <c r="V67" s="3">
        <v>28730.674599999998</v>
      </c>
      <c r="W67" s="3" t="s">
        <v>104</v>
      </c>
      <c r="X67" s="4"/>
      <c r="Y67" s="4"/>
      <c r="Z67" s="4"/>
      <c r="AA67" s="4"/>
    </row>
    <row r="68" spans="1:27" ht="14.25" customHeight="1" x14ac:dyDescent="0.35">
      <c r="A68" s="4" t="s">
        <v>103</v>
      </c>
      <c r="B68" s="4" t="s">
        <v>71</v>
      </c>
      <c r="C68" s="4" t="s">
        <v>32</v>
      </c>
      <c r="D68" s="4">
        <v>38260</v>
      </c>
      <c r="E68" s="4">
        <v>1.83</v>
      </c>
      <c r="F68" s="4">
        <v>3.15</v>
      </c>
      <c r="G68" s="4">
        <v>2.89</v>
      </c>
      <c r="H68" s="4">
        <v>12.37</v>
      </c>
      <c r="I68" s="4">
        <v>6.69</v>
      </c>
      <c r="J68" s="4">
        <v>7.9</v>
      </c>
      <c r="K68" s="4">
        <v>67</v>
      </c>
      <c r="L68" s="4">
        <v>38.69</v>
      </c>
      <c r="M68" s="4">
        <v>43.89</v>
      </c>
      <c r="N68" s="4">
        <v>29.7</v>
      </c>
      <c r="O68" s="4">
        <v>18.91</v>
      </c>
      <c r="P68" s="4">
        <v>47.78</v>
      </c>
      <c r="Q68" s="4">
        <v>32.33</v>
      </c>
      <c r="R68" s="4">
        <v>20.58</v>
      </c>
      <c r="S68" s="4">
        <v>6</v>
      </c>
      <c r="T68" s="4">
        <v>6</v>
      </c>
      <c r="U68" s="4">
        <v>0</v>
      </c>
      <c r="V68" s="3">
        <v>29239.379400000002</v>
      </c>
      <c r="W68" s="3" t="s">
        <v>104</v>
      </c>
      <c r="X68" s="4"/>
      <c r="Y68" s="4"/>
      <c r="Z68" s="4"/>
      <c r="AA68" s="4"/>
    </row>
    <row r="69" spans="1:27" ht="14.25" customHeight="1" x14ac:dyDescent="0.35">
      <c r="A69" s="4" t="s">
        <v>103</v>
      </c>
      <c r="B69" s="4" t="s">
        <v>72</v>
      </c>
      <c r="C69" s="4" t="s">
        <v>32</v>
      </c>
      <c r="D69" s="4">
        <v>38352</v>
      </c>
      <c r="E69" s="4">
        <v>1.73</v>
      </c>
      <c r="F69" s="4">
        <v>2.9</v>
      </c>
      <c r="G69" s="4">
        <v>2.69</v>
      </c>
      <c r="H69" s="4">
        <v>10.53</v>
      </c>
      <c r="I69" s="4">
        <v>3.53</v>
      </c>
      <c r="J69" s="4">
        <v>6.31</v>
      </c>
      <c r="K69" s="4">
        <v>72</v>
      </c>
      <c r="L69" s="4">
        <v>40.619999999999997</v>
      </c>
      <c r="M69" s="4">
        <v>36.32</v>
      </c>
      <c r="N69" s="4">
        <v>25.43</v>
      </c>
      <c r="O69" s="4">
        <v>16.39</v>
      </c>
      <c r="P69" s="4">
        <v>42.8</v>
      </c>
      <c r="Q69" s="4">
        <v>29.97</v>
      </c>
      <c r="R69" s="4">
        <v>19.32</v>
      </c>
      <c r="S69" s="4">
        <v>6</v>
      </c>
      <c r="T69" s="4">
        <v>6</v>
      </c>
      <c r="U69" s="4">
        <v>0</v>
      </c>
      <c r="V69" s="3">
        <v>27366.194200000002</v>
      </c>
      <c r="W69" s="3" t="s">
        <v>104</v>
      </c>
      <c r="X69" s="4"/>
      <c r="Y69" s="4"/>
      <c r="Z69" s="4"/>
      <c r="AA69" s="4"/>
    </row>
    <row r="70" spans="1:27" ht="14.25" customHeight="1" x14ac:dyDescent="0.35">
      <c r="A70" s="4" t="s">
        <v>103</v>
      </c>
      <c r="B70" s="4" t="s">
        <v>73</v>
      </c>
      <c r="C70" s="4" t="s">
        <v>32</v>
      </c>
      <c r="D70" s="4">
        <v>38442</v>
      </c>
      <c r="E70" s="4">
        <v>1.97</v>
      </c>
      <c r="F70" s="4">
        <v>3.29</v>
      </c>
      <c r="G70" s="4">
        <v>3.07</v>
      </c>
      <c r="H70" s="4">
        <v>11.86</v>
      </c>
      <c r="I70" s="4">
        <v>7.41</v>
      </c>
      <c r="J70" s="4">
        <v>7.76</v>
      </c>
      <c r="K70" s="4">
        <v>78</v>
      </c>
      <c r="L70" s="4">
        <v>39.590000000000003</v>
      </c>
      <c r="M70" s="4">
        <v>36.14</v>
      </c>
      <c r="N70" s="4">
        <v>24.11</v>
      </c>
      <c r="O70" s="4">
        <v>15.62</v>
      </c>
      <c r="P70" s="4">
        <v>49.93</v>
      </c>
      <c r="Q70" s="4">
        <v>33.299999999999997</v>
      </c>
      <c r="R70" s="4">
        <v>21.58</v>
      </c>
      <c r="S70" s="4">
        <v>6</v>
      </c>
      <c r="T70" s="4">
        <v>6</v>
      </c>
      <c r="U70" s="4">
        <v>0</v>
      </c>
      <c r="V70" s="3">
        <v>26504.303199999998</v>
      </c>
      <c r="W70" s="3" t="s">
        <v>104</v>
      </c>
      <c r="X70" s="4"/>
      <c r="Y70" s="4"/>
      <c r="Z70" s="4"/>
      <c r="AA70" s="4"/>
    </row>
    <row r="71" spans="1:27" ht="14.25" customHeight="1" x14ac:dyDescent="0.35">
      <c r="A71" s="4" t="s">
        <v>103</v>
      </c>
      <c r="B71" s="4" t="s">
        <v>74</v>
      </c>
      <c r="C71" s="4" t="s">
        <v>32</v>
      </c>
      <c r="D71" s="4">
        <v>38898</v>
      </c>
      <c r="E71" s="4">
        <v>1.56</v>
      </c>
      <c r="F71" s="4">
        <v>2.31</v>
      </c>
      <c r="G71" s="4">
        <v>2.17</v>
      </c>
      <c r="H71" s="4">
        <v>15.99</v>
      </c>
      <c r="I71" s="4">
        <v>8.5500000000000007</v>
      </c>
      <c r="J71" s="4">
        <v>12.67</v>
      </c>
      <c r="K71" s="4">
        <v>98</v>
      </c>
      <c r="L71" s="4">
        <v>40.159999999999997</v>
      </c>
      <c r="M71" s="4">
        <v>32.450000000000003</v>
      </c>
      <c r="N71" s="4">
        <v>22.07</v>
      </c>
      <c r="O71" s="4">
        <v>14.42</v>
      </c>
      <c r="P71" s="4">
        <v>47.06</v>
      </c>
      <c r="Q71" s="4">
        <v>32</v>
      </c>
      <c r="R71" s="4">
        <v>20.91</v>
      </c>
      <c r="S71" s="4">
        <v>6</v>
      </c>
      <c r="T71" s="4">
        <v>6</v>
      </c>
      <c r="U71" s="4">
        <v>0</v>
      </c>
      <c r="V71" s="3">
        <v>28052.504000000001</v>
      </c>
      <c r="W71" s="3" t="s">
        <v>104</v>
      </c>
      <c r="X71" s="4"/>
      <c r="Y71" s="4"/>
      <c r="Z71" s="4"/>
      <c r="AA71" s="4"/>
    </row>
    <row r="72" spans="1:27" ht="14.25" customHeight="1" x14ac:dyDescent="0.35">
      <c r="A72" s="4" t="s">
        <v>103</v>
      </c>
      <c r="B72" s="4" t="s">
        <v>75</v>
      </c>
      <c r="C72" s="4" t="s">
        <v>32</v>
      </c>
      <c r="D72" s="4">
        <v>38990</v>
      </c>
      <c r="E72" s="4">
        <v>1.49</v>
      </c>
      <c r="F72" s="4">
        <v>2.16</v>
      </c>
      <c r="G72" s="4">
        <v>2</v>
      </c>
      <c r="H72" s="4">
        <v>12.21</v>
      </c>
      <c r="I72" s="4">
        <v>2.6</v>
      </c>
      <c r="J72" s="4">
        <v>9.0299999999999994</v>
      </c>
      <c r="K72" s="4">
        <v>101</v>
      </c>
      <c r="L72" s="4">
        <v>40.35</v>
      </c>
      <c r="M72" s="4">
        <v>27.39</v>
      </c>
      <c r="N72" s="4">
        <v>18.399999999999999</v>
      </c>
      <c r="O72" s="4">
        <v>12.25</v>
      </c>
      <c r="P72" s="4">
        <v>48.88</v>
      </c>
      <c r="Q72" s="4">
        <v>32.83</v>
      </c>
      <c r="R72" s="4">
        <v>21.86</v>
      </c>
      <c r="S72" s="4">
        <v>6</v>
      </c>
      <c r="T72" s="4">
        <v>6</v>
      </c>
      <c r="U72" s="4">
        <v>0</v>
      </c>
      <c r="V72" s="3">
        <v>24313.475299999998</v>
      </c>
      <c r="W72" s="3" t="s">
        <v>104</v>
      </c>
      <c r="X72" s="4"/>
      <c r="Y72" s="4"/>
      <c r="Z72" s="4"/>
      <c r="AA72" s="4"/>
    </row>
    <row r="73" spans="1:27" ht="14.25" customHeight="1" x14ac:dyDescent="0.35">
      <c r="A73" s="4" t="s">
        <v>103</v>
      </c>
      <c r="B73" s="4" t="s">
        <v>76</v>
      </c>
      <c r="C73" s="4" t="s">
        <v>32</v>
      </c>
      <c r="D73" s="4">
        <v>39082</v>
      </c>
      <c r="E73" s="4">
        <v>1.24</v>
      </c>
      <c r="F73" s="4">
        <v>1.74</v>
      </c>
      <c r="G73" s="4">
        <v>1.62</v>
      </c>
      <c r="H73" s="4">
        <v>13.68</v>
      </c>
      <c r="I73" s="4">
        <v>1.34</v>
      </c>
      <c r="J73" s="4">
        <v>10.18</v>
      </c>
      <c r="K73" s="4">
        <v>93</v>
      </c>
      <c r="L73" s="4">
        <v>39.200000000000003</v>
      </c>
      <c r="M73" s="4">
        <v>35.97</v>
      </c>
      <c r="N73" s="4">
        <v>24.97</v>
      </c>
      <c r="O73" s="4">
        <v>15.89</v>
      </c>
      <c r="P73" s="4">
        <v>44.03</v>
      </c>
      <c r="Q73" s="4">
        <v>30.57</v>
      </c>
      <c r="R73" s="4">
        <v>19.46</v>
      </c>
      <c r="S73" s="4">
        <v>6</v>
      </c>
      <c r="T73" s="4">
        <v>6</v>
      </c>
      <c r="U73" s="4">
        <v>0</v>
      </c>
      <c r="V73" s="3">
        <v>26040.863700000002</v>
      </c>
      <c r="W73" s="3" t="s">
        <v>104</v>
      </c>
      <c r="X73" s="4"/>
      <c r="Y73" s="4"/>
      <c r="Z73" s="4"/>
      <c r="AA73" s="4"/>
    </row>
    <row r="74" spans="1:27" ht="14.25" customHeight="1" x14ac:dyDescent="0.35">
      <c r="A74" s="4" t="s">
        <v>103</v>
      </c>
      <c r="B74" s="4" t="s">
        <v>77</v>
      </c>
      <c r="C74" s="4" t="s">
        <v>32</v>
      </c>
      <c r="D74" s="4">
        <v>39172</v>
      </c>
      <c r="E74" s="4">
        <v>1.32</v>
      </c>
      <c r="F74" s="4">
        <v>1.81</v>
      </c>
      <c r="G74" s="4">
        <v>1.71</v>
      </c>
      <c r="H74" s="4">
        <v>17.98</v>
      </c>
      <c r="I74" s="4">
        <v>5.37</v>
      </c>
      <c r="J74" s="4">
        <v>14.31</v>
      </c>
      <c r="K74" s="4">
        <v>83</v>
      </c>
      <c r="L74" s="4">
        <v>40.42</v>
      </c>
      <c r="M74" s="4">
        <v>36.33</v>
      </c>
      <c r="N74" s="4">
        <v>25.11</v>
      </c>
      <c r="O74" s="4">
        <v>16.600000000000001</v>
      </c>
      <c r="P74" s="4">
        <v>44.68</v>
      </c>
      <c r="Q74" s="4">
        <v>30.88</v>
      </c>
      <c r="R74" s="4">
        <v>20.41</v>
      </c>
      <c r="S74" s="4">
        <v>6</v>
      </c>
      <c r="T74" s="4">
        <v>6</v>
      </c>
      <c r="U74" s="4">
        <v>0</v>
      </c>
      <c r="V74" s="3">
        <v>29476.860100000002</v>
      </c>
      <c r="W74" s="3" t="s">
        <v>104</v>
      </c>
      <c r="X74" s="4"/>
      <c r="Y74" s="4"/>
      <c r="Z74" s="4"/>
      <c r="AA74" s="4"/>
    </row>
    <row r="75" spans="1:27" ht="14.25" customHeight="1" x14ac:dyDescent="0.35">
      <c r="A75" s="4" t="s">
        <v>103</v>
      </c>
      <c r="B75" s="4" t="s">
        <v>78</v>
      </c>
      <c r="C75" s="4" t="s">
        <v>32</v>
      </c>
      <c r="D75" s="4">
        <v>39263</v>
      </c>
      <c r="E75" s="4">
        <v>1.23</v>
      </c>
      <c r="F75" s="4">
        <v>1.88</v>
      </c>
      <c r="G75" s="4">
        <v>1.61</v>
      </c>
      <c r="H75" s="4">
        <v>17.05</v>
      </c>
      <c r="I75" s="4">
        <v>4.17</v>
      </c>
      <c r="J75" s="4">
        <v>13.36</v>
      </c>
      <c r="K75" s="4">
        <v>86</v>
      </c>
      <c r="L75" s="4">
        <v>41.82</v>
      </c>
      <c r="M75" s="4">
        <v>33</v>
      </c>
      <c r="N75" s="4">
        <v>23.3</v>
      </c>
      <c r="O75" s="4">
        <v>15.61</v>
      </c>
      <c r="P75" s="4">
        <v>41.65</v>
      </c>
      <c r="Q75" s="4">
        <v>29.4</v>
      </c>
      <c r="R75" s="4">
        <v>19.7</v>
      </c>
      <c r="S75" s="4">
        <v>6</v>
      </c>
      <c r="T75" s="4">
        <v>6</v>
      </c>
      <c r="U75" s="4">
        <v>0</v>
      </c>
      <c r="V75" s="3">
        <v>35829.899400000002</v>
      </c>
      <c r="W75" s="3" t="s">
        <v>104</v>
      </c>
      <c r="X75" s="4"/>
      <c r="Y75" s="4"/>
      <c r="Z75" s="4"/>
      <c r="AA75" s="4"/>
    </row>
    <row r="76" spans="1:27" ht="14.25" customHeight="1" x14ac:dyDescent="0.35">
      <c r="A76" s="4" t="s">
        <v>103</v>
      </c>
      <c r="B76" s="4" t="s">
        <v>79</v>
      </c>
      <c r="C76" s="4" t="s">
        <v>32</v>
      </c>
      <c r="D76" s="4">
        <v>39355</v>
      </c>
      <c r="E76" s="4">
        <v>1.1599999999999999</v>
      </c>
      <c r="F76" s="4">
        <v>1.87</v>
      </c>
      <c r="G76" s="4">
        <v>1.54</v>
      </c>
      <c r="H76" s="4">
        <v>6.94</v>
      </c>
      <c r="I76" s="4">
        <v>0.52</v>
      </c>
      <c r="J76" s="4">
        <v>4.7</v>
      </c>
      <c r="K76" s="4">
        <v>151</v>
      </c>
      <c r="L76" s="4">
        <v>40.46</v>
      </c>
      <c r="M76" s="4">
        <v>34.72</v>
      </c>
      <c r="N76" s="4">
        <v>24.64</v>
      </c>
      <c r="O76" s="4">
        <v>16.149999999999999</v>
      </c>
      <c r="P76" s="4">
        <v>40.909999999999997</v>
      </c>
      <c r="Q76" s="4">
        <v>29.03</v>
      </c>
      <c r="R76" s="4">
        <v>19.03</v>
      </c>
      <c r="S76" s="4">
        <v>6</v>
      </c>
      <c r="T76" s="4">
        <v>8</v>
      </c>
      <c r="U76" s="4">
        <v>0</v>
      </c>
      <c r="V76" s="3">
        <v>33179.559000000001</v>
      </c>
      <c r="W76" s="3" t="s">
        <v>104</v>
      </c>
      <c r="X76" s="4"/>
      <c r="Y76" s="4"/>
      <c r="Z76" s="4"/>
      <c r="AA76" s="4"/>
    </row>
    <row r="77" spans="1:27" ht="14.25" customHeight="1" x14ac:dyDescent="0.35">
      <c r="A77" s="4" t="s">
        <v>103</v>
      </c>
      <c r="B77" s="4" t="s">
        <v>105</v>
      </c>
      <c r="C77" s="4" t="s">
        <v>33</v>
      </c>
      <c r="D77" s="4">
        <v>39447</v>
      </c>
      <c r="E77" s="4">
        <v>1.57</v>
      </c>
      <c r="F77" s="4">
        <v>2.25</v>
      </c>
      <c r="G77" s="4">
        <v>2.11</v>
      </c>
      <c r="H77" s="4">
        <v>9.75</v>
      </c>
      <c r="I77" s="4">
        <v>-1.86</v>
      </c>
      <c r="J77" s="4">
        <v>6.22</v>
      </c>
      <c r="K77" s="4">
        <v>81</v>
      </c>
      <c r="L77" s="4">
        <v>41.13</v>
      </c>
      <c r="M77" s="4">
        <v>34.479999999999997</v>
      </c>
      <c r="N77" s="4">
        <v>24.07</v>
      </c>
      <c r="O77" s="4">
        <v>16.420000000000002</v>
      </c>
      <c r="P77" s="4">
        <v>43.26</v>
      </c>
      <c r="Q77" s="4">
        <v>30.19</v>
      </c>
      <c r="R77" s="4">
        <v>20.6</v>
      </c>
      <c r="S77" s="4">
        <v>8</v>
      </c>
      <c r="T77" s="4">
        <v>8</v>
      </c>
      <c r="U77" s="4">
        <v>-2</v>
      </c>
      <c r="V77" s="3">
        <v>30241.535800000001</v>
      </c>
      <c r="W77" s="3" t="s">
        <v>104</v>
      </c>
      <c r="X77" s="4"/>
      <c r="Y77" s="4"/>
      <c r="Z77" s="4"/>
      <c r="AA77" s="4"/>
    </row>
    <row r="78" spans="1:27" ht="14.25" customHeight="1" x14ac:dyDescent="0.35">
      <c r="A78" s="4" t="s">
        <v>103</v>
      </c>
      <c r="B78" s="4" t="s">
        <v>106</v>
      </c>
      <c r="C78" s="4" t="s">
        <v>33</v>
      </c>
      <c r="D78" s="4">
        <v>39538</v>
      </c>
      <c r="E78" s="4">
        <v>1.85</v>
      </c>
      <c r="F78" s="4">
        <v>2.71</v>
      </c>
      <c r="G78" s="4">
        <v>2.59</v>
      </c>
      <c r="H78" s="4">
        <v>11.03</v>
      </c>
      <c r="I78" s="4">
        <v>2.4700000000000002</v>
      </c>
      <c r="J78" s="4">
        <v>7.81</v>
      </c>
      <c r="K78" s="4">
        <v>99</v>
      </c>
      <c r="L78" s="4">
        <v>40</v>
      </c>
      <c r="M78" s="4">
        <v>34.79</v>
      </c>
      <c r="N78" s="4">
        <v>23.84</v>
      </c>
      <c r="O78" s="4">
        <v>16.34</v>
      </c>
      <c r="P78" s="4">
        <v>45.91</v>
      </c>
      <c r="Q78" s="4">
        <v>31.47</v>
      </c>
      <c r="R78" s="4">
        <v>21.56</v>
      </c>
      <c r="S78" s="4">
        <v>8</v>
      </c>
      <c r="T78" s="4">
        <v>8</v>
      </c>
      <c r="U78" s="4">
        <v>0</v>
      </c>
      <c r="V78" s="3">
        <v>29391.8799</v>
      </c>
      <c r="W78" s="3" t="s">
        <v>104</v>
      </c>
      <c r="X78" s="4"/>
      <c r="Y78" s="4"/>
      <c r="Z78" s="4"/>
      <c r="AA78" s="4"/>
    </row>
    <row r="79" spans="1:27" ht="14.25" customHeight="1" x14ac:dyDescent="0.35">
      <c r="A79" s="4" t="s">
        <v>103</v>
      </c>
      <c r="B79" s="4" t="s">
        <v>107</v>
      </c>
      <c r="C79" s="4" t="s">
        <v>33</v>
      </c>
      <c r="D79" s="4">
        <v>39629</v>
      </c>
      <c r="E79" s="4">
        <v>1.91</v>
      </c>
      <c r="F79" s="4">
        <v>3.05</v>
      </c>
      <c r="G79" s="4">
        <v>2.76</v>
      </c>
      <c r="H79" s="4">
        <v>13.31</v>
      </c>
      <c r="I79" s="4">
        <v>2.21</v>
      </c>
      <c r="J79" s="4">
        <v>9.7200000000000006</v>
      </c>
      <c r="K79" s="4">
        <v>87</v>
      </c>
      <c r="L79" s="4">
        <v>40.880000000000003</v>
      </c>
      <c r="M79" s="4">
        <v>34.67</v>
      </c>
      <c r="N79" s="4">
        <v>24.05</v>
      </c>
      <c r="O79" s="4">
        <v>16.649999999999999</v>
      </c>
      <c r="P79" s="4">
        <v>44.15</v>
      </c>
      <c r="Q79" s="4">
        <v>30.63</v>
      </c>
      <c r="R79" s="4">
        <v>21.21</v>
      </c>
      <c r="S79" s="4">
        <v>8</v>
      </c>
      <c r="T79" s="4">
        <v>8</v>
      </c>
      <c r="U79" s="4">
        <v>0</v>
      </c>
      <c r="V79" s="3">
        <v>28973.132399999999</v>
      </c>
      <c r="W79" s="3" t="s">
        <v>104</v>
      </c>
      <c r="X79" s="4"/>
      <c r="Y79" s="4"/>
      <c r="Z79" s="4"/>
      <c r="AA79" s="4"/>
    </row>
    <row r="80" spans="1:27" ht="14.25" customHeight="1" x14ac:dyDescent="0.35">
      <c r="A80" s="4" t="s">
        <v>103</v>
      </c>
      <c r="B80" s="4" t="s">
        <v>108</v>
      </c>
      <c r="C80" s="4" t="s">
        <v>33</v>
      </c>
      <c r="D80" s="4">
        <v>39721</v>
      </c>
      <c r="E80" s="4">
        <v>2.2999999999999998</v>
      </c>
      <c r="F80" s="4">
        <v>3.62</v>
      </c>
      <c r="G80" s="4">
        <v>3.32</v>
      </c>
      <c r="H80" s="4">
        <v>10.43</v>
      </c>
      <c r="I80" s="4">
        <v>0.56999999999999995</v>
      </c>
      <c r="J80" s="4">
        <v>7.03</v>
      </c>
      <c r="K80" s="4">
        <v>96</v>
      </c>
      <c r="L80" s="4">
        <v>38.450000000000003</v>
      </c>
      <c r="M80" s="4">
        <v>47.01</v>
      </c>
      <c r="N80" s="4">
        <v>29.96</v>
      </c>
      <c r="O80" s="4">
        <v>21.44</v>
      </c>
      <c r="P80" s="4">
        <v>56.89</v>
      </c>
      <c r="Q80" s="4">
        <v>36.26</v>
      </c>
      <c r="R80" s="4">
        <v>25.95</v>
      </c>
      <c r="S80" s="4">
        <v>8</v>
      </c>
      <c r="T80" s="4">
        <v>8</v>
      </c>
      <c r="U80" s="4">
        <v>0</v>
      </c>
      <c r="V80" s="3">
        <v>18071.1662</v>
      </c>
      <c r="W80" s="3" t="s">
        <v>104</v>
      </c>
      <c r="X80" s="4"/>
      <c r="Y80" s="4"/>
      <c r="Z80" s="4"/>
      <c r="AA80" s="4"/>
    </row>
    <row r="81" spans="1:27" ht="14.25" customHeight="1" x14ac:dyDescent="0.35">
      <c r="A81" s="4" t="s">
        <v>103</v>
      </c>
      <c r="B81" s="4" t="s">
        <v>80</v>
      </c>
      <c r="C81" s="4" t="s">
        <v>33</v>
      </c>
      <c r="D81" s="4">
        <v>39813</v>
      </c>
      <c r="E81" s="4">
        <v>2.95</v>
      </c>
      <c r="F81" s="4">
        <v>5.09</v>
      </c>
      <c r="G81" s="4">
        <v>4.72</v>
      </c>
      <c r="H81" s="4">
        <v>0.56999999999999995</v>
      </c>
      <c r="I81" s="4">
        <v>-3.24</v>
      </c>
      <c r="J81" s="4">
        <v>-1.72</v>
      </c>
      <c r="K81" s="4">
        <v>125</v>
      </c>
      <c r="L81" s="4">
        <v>30.88</v>
      </c>
      <c r="M81" s="4">
        <v>59.37</v>
      </c>
      <c r="N81" s="4">
        <v>34.159999999999997</v>
      </c>
      <c r="O81" s="4">
        <v>22.5</v>
      </c>
      <c r="P81" s="4">
        <v>73.81</v>
      </c>
      <c r="Q81" s="4">
        <v>42.46</v>
      </c>
      <c r="R81" s="4">
        <v>27.97</v>
      </c>
      <c r="S81" s="4">
        <v>8</v>
      </c>
      <c r="T81" s="4">
        <v>10</v>
      </c>
      <c r="U81" s="4">
        <v>0</v>
      </c>
      <c r="V81" s="3">
        <v>9011.5735999999997</v>
      </c>
      <c r="W81" s="3" t="s">
        <v>104</v>
      </c>
      <c r="X81" s="4"/>
      <c r="Y81" s="4"/>
      <c r="Z81" s="4"/>
      <c r="AA81" s="4"/>
    </row>
    <row r="82" spans="1:27" ht="14.25" customHeight="1" x14ac:dyDescent="0.35">
      <c r="A82" s="4" t="s">
        <v>103</v>
      </c>
      <c r="B82" s="4" t="s">
        <v>81</v>
      </c>
      <c r="C82" s="4" t="s">
        <v>36</v>
      </c>
      <c r="D82" s="4">
        <v>39903</v>
      </c>
      <c r="E82" s="4">
        <v>4.83</v>
      </c>
      <c r="F82" s="4">
        <v>15.16</v>
      </c>
      <c r="G82" s="4">
        <v>13.48</v>
      </c>
      <c r="H82" s="4">
        <v>-3.07</v>
      </c>
      <c r="I82" s="4">
        <v>-5.0999999999999996</v>
      </c>
      <c r="J82" s="4">
        <v>-5.55</v>
      </c>
      <c r="K82" s="4">
        <v>114</v>
      </c>
      <c r="L82" s="4">
        <v>33.54</v>
      </c>
      <c r="M82" s="4">
        <v>60.97</v>
      </c>
      <c r="N82" s="4">
        <v>36.22</v>
      </c>
      <c r="O82" s="4">
        <v>24.67</v>
      </c>
      <c r="P82" s="4">
        <v>68.319999999999993</v>
      </c>
      <c r="Q82" s="4">
        <v>40.590000000000003</v>
      </c>
      <c r="R82" s="4">
        <v>27.65</v>
      </c>
      <c r="S82" s="4">
        <v>10</v>
      </c>
      <c r="T82" s="4">
        <v>10</v>
      </c>
      <c r="U82" s="4">
        <v>-2</v>
      </c>
      <c r="V82" s="3">
        <v>7151.1814000000004</v>
      </c>
      <c r="W82" s="3" t="s">
        <v>104</v>
      </c>
      <c r="X82" s="4"/>
      <c r="Y82" s="4"/>
      <c r="Z82" s="4"/>
      <c r="AA82" s="4"/>
    </row>
    <row r="83" spans="1:27" ht="14.25" customHeight="1" x14ac:dyDescent="0.35">
      <c r="A83" s="4" t="s">
        <v>103</v>
      </c>
      <c r="B83" s="4" t="s">
        <v>82</v>
      </c>
      <c r="C83" s="4" t="s">
        <v>36</v>
      </c>
      <c r="D83" s="4">
        <v>39994</v>
      </c>
      <c r="E83" s="4">
        <v>14.71</v>
      </c>
      <c r="F83" s="4">
        <v>-1000000</v>
      </c>
      <c r="G83" s="4">
        <v>-1000000</v>
      </c>
      <c r="H83" s="4">
        <v>-0.71</v>
      </c>
      <c r="I83" s="4">
        <v>-3.07</v>
      </c>
      <c r="J83" s="4">
        <v>-3.47</v>
      </c>
      <c r="K83" s="4">
        <v>115</v>
      </c>
      <c r="L83" s="4">
        <v>33.9</v>
      </c>
      <c r="M83" s="4">
        <v>60.25</v>
      </c>
      <c r="N83" s="4">
        <v>36.32</v>
      </c>
      <c r="O83" s="4">
        <v>24.93</v>
      </c>
      <c r="P83" s="4">
        <v>65.88</v>
      </c>
      <c r="Q83" s="4">
        <v>39.72</v>
      </c>
      <c r="R83" s="4">
        <v>27.27</v>
      </c>
      <c r="S83" s="4">
        <v>10</v>
      </c>
      <c r="T83" s="4">
        <v>10</v>
      </c>
      <c r="U83" s="4">
        <v>0</v>
      </c>
      <c r="V83" s="3">
        <v>10064.3824</v>
      </c>
      <c r="W83" s="3" t="s">
        <v>104</v>
      </c>
      <c r="X83" s="4"/>
      <c r="Y83" s="4"/>
      <c r="Z83" s="4"/>
      <c r="AA83" s="4"/>
    </row>
    <row r="84" spans="1:27" ht="14.25" customHeight="1" x14ac:dyDescent="0.35">
      <c r="A84" s="4" t="s">
        <v>103</v>
      </c>
      <c r="B84" s="4" t="s">
        <v>83</v>
      </c>
      <c r="C84" s="4" t="s">
        <v>36</v>
      </c>
      <c r="D84" s="4">
        <v>40086</v>
      </c>
      <c r="E84" s="4">
        <v>118.51</v>
      </c>
      <c r="F84" s="4">
        <v>-1000000</v>
      </c>
      <c r="G84" s="4">
        <v>-1000000</v>
      </c>
      <c r="H84" s="4">
        <v>3.64</v>
      </c>
      <c r="I84" s="4">
        <v>0.41</v>
      </c>
      <c r="J84" s="4">
        <v>0.79</v>
      </c>
      <c r="K84" s="4">
        <v>120</v>
      </c>
      <c r="L84" s="4">
        <v>34.590000000000003</v>
      </c>
      <c r="M84" s="4">
        <v>55.91</v>
      </c>
      <c r="N84" s="4">
        <v>34.49</v>
      </c>
      <c r="O84" s="4">
        <v>23.8</v>
      </c>
      <c r="P84" s="4">
        <v>62.11</v>
      </c>
      <c r="Q84" s="4">
        <v>38.31</v>
      </c>
      <c r="R84" s="4">
        <v>26.44</v>
      </c>
      <c r="S84" s="4">
        <v>10</v>
      </c>
      <c r="T84" s="4">
        <v>10</v>
      </c>
      <c r="U84" s="4">
        <v>0</v>
      </c>
      <c r="V84" s="3">
        <v>12783.824699999999</v>
      </c>
      <c r="W84" s="3" t="s">
        <v>104</v>
      </c>
      <c r="X84" s="4"/>
      <c r="Y84" s="4"/>
      <c r="Z84" s="4"/>
      <c r="AA84" s="4"/>
    </row>
    <row r="85" spans="1:27" ht="14.25" customHeight="1" x14ac:dyDescent="0.35">
      <c r="A85" s="4" t="s">
        <v>103</v>
      </c>
      <c r="B85" s="4" t="s">
        <v>84</v>
      </c>
      <c r="C85" s="4" t="s">
        <v>36</v>
      </c>
      <c r="D85" s="4">
        <v>40178</v>
      </c>
      <c r="E85" s="4">
        <v>68.67</v>
      </c>
      <c r="F85" s="4">
        <v>-1000000</v>
      </c>
      <c r="G85" s="4">
        <v>-1000000</v>
      </c>
      <c r="H85" s="4">
        <v>0.97</v>
      </c>
      <c r="I85" s="4">
        <v>-1.65</v>
      </c>
      <c r="J85" s="4">
        <v>-2.08</v>
      </c>
      <c r="K85" s="4">
        <v>121</v>
      </c>
      <c r="L85" s="4">
        <v>32.14</v>
      </c>
      <c r="M85" s="4">
        <v>58.08</v>
      </c>
      <c r="N85" s="4">
        <v>35.520000000000003</v>
      </c>
      <c r="O85" s="4">
        <v>23.43</v>
      </c>
      <c r="P85" s="4">
        <v>63.52</v>
      </c>
      <c r="Q85" s="4">
        <v>38.85</v>
      </c>
      <c r="R85" s="4">
        <v>25.63</v>
      </c>
      <c r="S85" s="4">
        <v>10</v>
      </c>
      <c r="T85" s="4">
        <v>10</v>
      </c>
      <c r="U85" s="4">
        <v>0</v>
      </c>
      <c r="V85" s="3">
        <v>15706.9866</v>
      </c>
      <c r="W85" s="3" t="s">
        <v>104</v>
      </c>
      <c r="X85" s="4"/>
      <c r="Y85" s="4"/>
      <c r="Z85" s="4"/>
      <c r="AA85" s="4"/>
    </row>
    <row r="86" spans="1:27" ht="14.25" customHeight="1" x14ac:dyDescent="0.35">
      <c r="A86" s="4" t="s">
        <v>103</v>
      </c>
      <c r="B86" s="4" t="s">
        <v>85</v>
      </c>
      <c r="C86" s="4" t="s">
        <v>36</v>
      </c>
      <c r="D86" s="4">
        <v>40268</v>
      </c>
      <c r="E86" s="4">
        <v>9.61</v>
      </c>
      <c r="F86" s="4">
        <v>-1000000</v>
      </c>
      <c r="G86" s="4">
        <v>-1000000</v>
      </c>
      <c r="H86" s="4">
        <v>3.47</v>
      </c>
      <c r="I86" s="4">
        <v>1.33</v>
      </c>
      <c r="J86" s="4">
        <v>0.43</v>
      </c>
      <c r="K86" s="4">
        <v>118</v>
      </c>
      <c r="L86" s="4">
        <v>33.340000000000003</v>
      </c>
      <c r="M86" s="4">
        <v>56.31</v>
      </c>
      <c r="N86" s="4">
        <v>34.85</v>
      </c>
      <c r="O86" s="4">
        <v>23.59</v>
      </c>
      <c r="P86" s="4">
        <v>61.56</v>
      </c>
      <c r="Q86" s="4">
        <v>38.1</v>
      </c>
      <c r="R86" s="4">
        <v>25.79</v>
      </c>
      <c r="S86" s="4">
        <v>10</v>
      </c>
      <c r="T86" s="4">
        <v>10</v>
      </c>
      <c r="U86" s="4">
        <v>0</v>
      </c>
      <c r="V86" s="3">
        <v>14536.465200000001</v>
      </c>
      <c r="W86" s="3" t="s">
        <v>104</v>
      </c>
      <c r="X86" s="4"/>
      <c r="Y86" s="4"/>
      <c r="Z86" s="4"/>
      <c r="AA86" s="4"/>
    </row>
    <row r="87" spans="1:27" ht="14.25" customHeight="1" x14ac:dyDescent="0.35">
      <c r="A87" s="4" t="s">
        <v>103</v>
      </c>
      <c r="B87" s="4" t="s">
        <v>109</v>
      </c>
      <c r="C87" s="4" t="s">
        <v>36</v>
      </c>
      <c r="D87" s="4">
        <v>40359</v>
      </c>
      <c r="E87" s="4">
        <v>5.0999999999999996</v>
      </c>
      <c r="F87" s="4">
        <v>43.56</v>
      </c>
      <c r="G87" s="4">
        <v>37.58</v>
      </c>
      <c r="H87" s="4">
        <v>5.84</v>
      </c>
      <c r="I87" s="4">
        <v>3.42</v>
      </c>
      <c r="J87" s="4">
        <v>2.78</v>
      </c>
      <c r="K87" s="4">
        <v>119</v>
      </c>
      <c r="L87" s="4">
        <v>33.65</v>
      </c>
      <c r="M87" s="4">
        <v>52.66</v>
      </c>
      <c r="N87" s="4">
        <v>32.44</v>
      </c>
      <c r="O87" s="4">
        <v>22.19</v>
      </c>
      <c r="P87" s="4">
        <v>62.32</v>
      </c>
      <c r="Q87" s="4">
        <v>38.39</v>
      </c>
      <c r="R87" s="4">
        <v>26.27</v>
      </c>
      <c r="S87" s="4">
        <v>10</v>
      </c>
      <c r="T87" s="4">
        <v>10</v>
      </c>
      <c r="U87" s="4">
        <v>0</v>
      </c>
      <c r="V87" s="3">
        <v>10273.316000000001</v>
      </c>
      <c r="W87" s="3" t="s">
        <v>104</v>
      </c>
      <c r="X87" s="4"/>
      <c r="Y87" s="4"/>
      <c r="Z87" s="4"/>
      <c r="AA87" s="4"/>
    </row>
    <row r="88" spans="1:27" ht="14.25" customHeight="1" x14ac:dyDescent="0.35">
      <c r="A88" s="4" t="s">
        <v>103</v>
      </c>
      <c r="B88" s="4" t="s">
        <v>110</v>
      </c>
      <c r="C88" s="4" t="s">
        <v>36</v>
      </c>
      <c r="D88" s="4">
        <v>40451</v>
      </c>
      <c r="E88" s="4">
        <v>4.6500000000000004</v>
      </c>
      <c r="F88" s="4">
        <v>25.02</v>
      </c>
      <c r="G88" s="4">
        <v>22.76</v>
      </c>
      <c r="H88" s="4">
        <v>4.32</v>
      </c>
      <c r="I88" s="4">
        <v>2.34</v>
      </c>
      <c r="J88" s="4">
        <v>1.74</v>
      </c>
      <c r="K88" s="4">
        <v>139</v>
      </c>
      <c r="L88" s="4">
        <v>34.659999999999997</v>
      </c>
      <c r="M88" s="4">
        <v>53.58</v>
      </c>
      <c r="N88" s="4">
        <v>34.46</v>
      </c>
      <c r="O88" s="4">
        <v>23.43</v>
      </c>
      <c r="P88" s="4">
        <v>55.48</v>
      </c>
      <c r="Q88" s="4">
        <v>35.68</v>
      </c>
      <c r="R88" s="4">
        <v>24.26</v>
      </c>
      <c r="S88" s="4">
        <v>10</v>
      </c>
      <c r="T88" s="4">
        <v>10</v>
      </c>
      <c r="U88" s="4">
        <v>0</v>
      </c>
      <c r="V88" s="3">
        <v>12368.549000000001</v>
      </c>
      <c r="W88" s="3" t="s">
        <v>104</v>
      </c>
      <c r="X88" s="4"/>
      <c r="Y88" s="4"/>
      <c r="Z88" s="4"/>
      <c r="AA88" s="4"/>
    </row>
    <row r="89" spans="1:27" ht="14.25" customHeight="1" x14ac:dyDescent="0.35">
      <c r="A89" s="4" t="s">
        <v>103</v>
      </c>
      <c r="B89" s="4" t="s">
        <v>111</v>
      </c>
      <c r="C89" s="4" t="s">
        <v>36</v>
      </c>
      <c r="D89" s="4">
        <v>40543</v>
      </c>
      <c r="E89" s="4">
        <v>3.05</v>
      </c>
      <c r="F89" s="4">
        <v>8.75</v>
      </c>
      <c r="G89" s="4">
        <v>7.28</v>
      </c>
      <c r="H89" s="4">
        <v>6.73</v>
      </c>
      <c r="I89" s="4">
        <v>2.98</v>
      </c>
      <c r="J89" s="4">
        <v>3.58</v>
      </c>
      <c r="K89" s="4">
        <v>118</v>
      </c>
      <c r="L89" s="4">
        <v>34.5</v>
      </c>
      <c r="M89" s="4">
        <v>51.75</v>
      </c>
      <c r="N89" s="4">
        <v>33.68</v>
      </c>
      <c r="O89" s="4">
        <v>22.5</v>
      </c>
      <c r="P89" s="4">
        <v>53.64</v>
      </c>
      <c r="Q89" s="4">
        <v>34.909999999999997</v>
      </c>
      <c r="R89" s="4">
        <v>23.32</v>
      </c>
      <c r="S89" s="4">
        <v>10</v>
      </c>
      <c r="T89" s="4">
        <v>10</v>
      </c>
      <c r="U89" s="4">
        <v>0</v>
      </c>
      <c r="V89" s="3">
        <v>15728.979600000001</v>
      </c>
      <c r="W89" s="3" t="s">
        <v>104</v>
      </c>
      <c r="X89" s="4"/>
      <c r="Y89" s="4"/>
      <c r="Z89" s="4"/>
      <c r="AA89" s="4"/>
    </row>
    <row r="90" spans="1:27" ht="14.25" customHeight="1" x14ac:dyDescent="0.35">
      <c r="A90" s="4" t="s">
        <v>103</v>
      </c>
      <c r="B90" s="4" t="s">
        <v>112</v>
      </c>
      <c r="C90" s="4" t="s">
        <v>36</v>
      </c>
      <c r="D90" s="4">
        <v>40633</v>
      </c>
      <c r="E90" s="4">
        <v>2.77</v>
      </c>
      <c r="F90" s="4">
        <v>5.87</v>
      </c>
      <c r="G90" s="4">
        <v>5.31</v>
      </c>
      <c r="H90" s="4">
        <v>8.5500000000000007</v>
      </c>
      <c r="I90" s="4">
        <v>5.36</v>
      </c>
      <c r="J90" s="4">
        <v>5.3</v>
      </c>
      <c r="K90" s="4">
        <v>111</v>
      </c>
      <c r="L90" s="4">
        <v>36.49</v>
      </c>
      <c r="M90" s="4">
        <v>46.19</v>
      </c>
      <c r="N90" s="4">
        <v>30.69</v>
      </c>
      <c r="O90" s="4">
        <v>21.08</v>
      </c>
      <c r="P90" s="4">
        <v>50.5</v>
      </c>
      <c r="Q90" s="4">
        <v>33.549999999999997</v>
      </c>
      <c r="R90" s="4">
        <v>23.04</v>
      </c>
      <c r="S90" s="4">
        <v>10</v>
      </c>
      <c r="T90" s="4">
        <v>10</v>
      </c>
      <c r="U90" s="4">
        <v>0</v>
      </c>
      <c r="V90" s="3">
        <v>18780.816900000002</v>
      </c>
      <c r="W90" s="3" t="s">
        <v>104</v>
      </c>
      <c r="X90" s="4"/>
      <c r="Y90" s="4"/>
      <c r="Z90" s="4"/>
      <c r="AA90" s="4"/>
    </row>
    <row r="91" spans="1:27" ht="14.25" customHeight="1" x14ac:dyDescent="0.35">
      <c r="A91" s="4" t="s">
        <v>103</v>
      </c>
      <c r="B91" s="4" t="s">
        <v>86</v>
      </c>
      <c r="C91" s="4" t="s">
        <v>36</v>
      </c>
      <c r="D91" s="4">
        <v>40724</v>
      </c>
      <c r="E91" s="4">
        <v>2.42</v>
      </c>
      <c r="F91" s="4">
        <v>4.96</v>
      </c>
      <c r="G91" s="4">
        <v>4.3</v>
      </c>
      <c r="H91" s="4">
        <v>6.17</v>
      </c>
      <c r="I91" s="4">
        <v>3.82</v>
      </c>
      <c r="J91" s="4">
        <v>3.87</v>
      </c>
      <c r="K91" s="4">
        <v>163</v>
      </c>
      <c r="L91" s="4">
        <v>37.61</v>
      </c>
      <c r="M91" s="4">
        <v>45.29</v>
      </c>
      <c r="N91" s="4">
        <v>30.55</v>
      </c>
      <c r="O91" s="4">
        <v>21.16</v>
      </c>
      <c r="P91" s="4">
        <v>48.26</v>
      </c>
      <c r="Q91" s="4">
        <v>32.549999999999997</v>
      </c>
      <c r="R91" s="4">
        <v>22.54</v>
      </c>
      <c r="S91" s="4">
        <v>10</v>
      </c>
      <c r="T91" s="4">
        <v>10</v>
      </c>
      <c r="U91" s="4">
        <v>0</v>
      </c>
      <c r="V91" s="3">
        <v>16876.684799999999</v>
      </c>
      <c r="W91" s="3" t="s">
        <v>104</v>
      </c>
      <c r="X91" s="4"/>
      <c r="Y91" s="4"/>
      <c r="Z91" s="4"/>
      <c r="AA91" s="4"/>
    </row>
    <row r="92" spans="1:27" ht="14.25" customHeight="1" x14ac:dyDescent="0.35">
      <c r="A92" s="4" t="s">
        <v>103</v>
      </c>
      <c r="B92" s="4" t="s">
        <v>87</v>
      </c>
      <c r="C92" s="4" t="s">
        <v>36</v>
      </c>
      <c r="D92" s="4">
        <v>40816</v>
      </c>
      <c r="E92" s="4">
        <v>2.2400000000000002</v>
      </c>
      <c r="F92" s="4">
        <v>4.4800000000000004</v>
      </c>
      <c r="G92" s="4">
        <v>3.84</v>
      </c>
      <c r="H92" s="4">
        <v>6.5</v>
      </c>
      <c r="I92" s="4">
        <v>3.3</v>
      </c>
      <c r="J92" s="4">
        <v>3.49</v>
      </c>
      <c r="K92" s="4">
        <v>125</v>
      </c>
      <c r="L92" s="4">
        <v>37.54</v>
      </c>
      <c r="M92" s="4">
        <v>47.36</v>
      </c>
      <c r="N92" s="4">
        <v>31.38</v>
      </c>
      <c r="O92" s="4">
        <v>21.86</v>
      </c>
      <c r="P92" s="4">
        <v>50.93</v>
      </c>
      <c r="Q92" s="4">
        <v>33.74</v>
      </c>
      <c r="R92" s="4">
        <v>23.51</v>
      </c>
      <c r="S92" s="4">
        <v>10</v>
      </c>
      <c r="T92" s="4">
        <v>10</v>
      </c>
      <c r="U92" s="4">
        <v>0</v>
      </c>
      <c r="V92" s="3">
        <v>10185.122499999999</v>
      </c>
      <c r="W92" s="3" t="s">
        <v>104</v>
      </c>
      <c r="X92" s="4"/>
      <c r="Y92" s="4"/>
      <c r="Z92" s="4"/>
      <c r="AA92" s="4"/>
    </row>
    <row r="93" spans="1:27" ht="14.25" customHeight="1" x14ac:dyDescent="0.35">
      <c r="A93" s="4" t="s">
        <v>103</v>
      </c>
      <c r="B93" s="4" t="s">
        <v>88</v>
      </c>
      <c r="C93" s="4" t="s">
        <v>36</v>
      </c>
      <c r="D93" s="4">
        <v>40908</v>
      </c>
      <c r="E93" s="4">
        <v>2.4900000000000002</v>
      </c>
      <c r="F93" s="4">
        <v>6.25</v>
      </c>
      <c r="G93" s="4">
        <v>4.95</v>
      </c>
      <c r="H93" s="4">
        <v>1.71</v>
      </c>
      <c r="I93" s="4">
        <v>-1.86</v>
      </c>
      <c r="J93" s="4">
        <v>-1.23</v>
      </c>
      <c r="K93" s="4">
        <v>125</v>
      </c>
      <c r="L93" s="4">
        <v>34.369999999999997</v>
      </c>
      <c r="M93" s="4">
        <v>50.25</v>
      </c>
      <c r="N93" s="4">
        <v>32.520000000000003</v>
      </c>
      <c r="O93" s="4">
        <v>21.54</v>
      </c>
      <c r="P93" s="4">
        <v>54.5</v>
      </c>
      <c r="Q93" s="4">
        <v>35.270000000000003</v>
      </c>
      <c r="R93" s="4">
        <v>23.36</v>
      </c>
      <c r="S93" s="4">
        <v>10</v>
      </c>
      <c r="T93" s="4">
        <v>10</v>
      </c>
      <c r="U93" s="4">
        <v>0</v>
      </c>
      <c r="V93" s="3">
        <v>9207.1643999999997</v>
      </c>
      <c r="W93" s="3" t="s">
        <v>104</v>
      </c>
      <c r="X93" s="4"/>
      <c r="Y93" s="4"/>
      <c r="Z93" s="4"/>
      <c r="AA93" s="4"/>
    </row>
    <row r="94" spans="1:27" ht="14.25" customHeight="1" x14ac:dyDescent="0.35">
      <c r="A94" s="4" t="s">
        <v>103</v>
      </c>
      <c r="B94" s="4" t="s">
        <v>89</v>
      </c>
      <c r="C94" s="4" t="s">
        <v>36</v>
      </c>
      <c r="D94" s="4">
        <v>40999</v>
      </c>
      <c r="E94" s="4">
        <v>3.02</v>
      </c>
      <c r="F94" s="4">
        <v>8.42</v>
      </c>
      <c r="G94" s="4">
        <v>6.91</v>
      </c>
      <c r="H94" s="4">
        <v>4.99</v>
      </c>
      <c r="I94" s="4">
        <v>2.36</v>
      </c>
      <c r="J94" s="4">
        <v>1.99</v>
      </c>
      <c r="K94" s="4">
        <v>123</v>
      </c>
      <c r="L94" s="4">
        <v>34.61</v>
      </c>
      <c r="M94" s="4">
        <v>48.89</v>
      </c>
      <c r="N94" s="4">
        <v>31.49</v>
      </c>
      <c r="O94" s="4">
        <v>21.17</v>
      </c>
      <c r="P94" s="4">
        <v>55.28</v>
      </c>
      <c r="Q94" s="4">
        <v>35.6</v>
      </c>
      <c r="R94" s="4">
        <v>23.94</v>
      </c>
      <c r="S94" s="4">
        <v>10</v>
      </c>
      <c r="T94" s="4">
        <v>10</v>
      </c>
      <c r="U94" s="4">
        <v>0</v>
      </c>
      <c r="V94" s="3">
        <v>10687.3</v>
      </c>
      <c r="W94" s="3" t="s">
        <v>104</v>
      </c>
      <c r="X94" s="4"/>
      <c r="Y94" s="4"/>
      <c r="Z94" s="4"/>
      <c r="AA94" s="4"/>
    </row>
    <row r="95" spans="1:27" ht="14.25" customHeight="1" x14ac:dyDescent="0.35">
      <c r="A95" s="4" t="s">
        <v>103</v>
      </c>
      <c r="B95" s="4" t="s">
        <v>90</v>
      </c>
      <c r="C95" s="4" t="s">
        <v>36</v>
      </c>
      <c r="D95" s="4">
        <v>41090</v>
      </c>
      <c r="E95" s="4">
        <v>3.65</v>
      </c>
      <c r="F95" s="4">
        <v>14.33</v>
      </c>
      <c r="G95" s="4">
        <v>11.76</v>
      </c>
      <c r="H95" s="4">
        <v>4.09</v>
      </c>
      <c r="I95" s="4">
        <v>1.44</v>
      </c>
      <c r="J95" s="4">
        <v>1.1299999999999999</v>
      </c>
      <c r="K95" s="4">
        <v>123</v>
      </c>
      <c r="L95" s="4">
        <v>34.44</v>
      </c>
      <c r="M95" s="4">
        <v>50.53</v>
      </c>
      <c r="N95" s="4">
        <v>32.31</v>
      </c>
      <c r="O95" s="4">
        <v>21.64</v>
      </c>
      <c r="P95" s="4">
        <v>56.41</v>
      </c>
      <c r="Q95" s="4">
        <v>36.07</v>
      </c>
      <c r="R95" s="4">
        <v>24.16</v>
      </c>
      <c r="S95" s="4">
        <v>10</v>
      </c>
      <c r="T95" s="4">
        <v>10</v>
      </c>
      <c r="U95" s="4">
        <v>0</v>
      </c>
      <c r="V95" s="3">
        <v>9335.2999999999993</v>
      </c>
      <c r="W95" s="3" t="s">
        <v>104</v>
      </c>
      <c r="X95" s="4"/>
      <c r="Y95" s="4"/>
      <c r="Z95" s="4"/>
      <c r="AA95" s="4"/>
    </row>
    <row r="96" spans="1:27" ht="14.25" customHeight="1" x14ac:dyDescent="0.35">
      <c r="A96" s="4" t="s">
        <v>103</v>
      </c>
      <c r="B96" s="4" t="s">
        <v>91</v>
      </c>
      <c r="C96" s="4" t="s">
        <v>36</v>
      </c>
      <c r="D96" s="4">
        <v>41182</v>
      </c>
      <c r="E96" s="4">
        <v>5.0199999999999996</v>
      </c>
      <c r="F96" s="4">
        <v>66.14</v>
      </c>
      <c r="G96" s="4">
        <v>56.19</v>
      </c>
      <c r="H96" s="4">
        <v>2.2599999999999998</v>
      </c>
      <c r="I96" s="4">
        <v>-0.15</v>
      </c>
      <c r="J96" s="4">
        <v>-0.69</v>
      </c>
      <c r="K96" s="4">
        <v>124</v>
      </c>
      <c r="L96" s="4">
        <v>33.630000000000003</v>
      </c>
      <c r="M96" s="4">
        <v>49.54</v>
      </c>
      <c r="N96" s="4">
        <v>31.66</v>
      </c>
      <c r="O96" s="4">
        <v>20.78</v>
      </c>
      <c r="P96" s="4">
        <v>56.51</v>
      </c>
      <c r="Q96" s="4">
        <v>36.11</v>
      </c>
      <c r="R96" s="4">
        <v>23.7</v>
      </c>
      <c r="S96" s="4">
        <v>10</v>
      </c>
      <c r="T96" s="4">
        <v>10</v>
      </c>
      <c r="U96" s="4">
        <v>0</v>
      </c>
      <c r="V96" s="3">
        <v>9450.1</v>
      </c>
      <c r="W96" s="3" t="s">
        <v>104</v>
      </c>
      <c r="X96" s="4"/>
      <c r="Y96" s="4"/>
      <c r="Z96" s="4"/>
      <c r="AA96" s="4"/>
    </row>
    <row r="97" spans="1:27" ht="14.25" customHeight="1" x14ac:dyDescent="0.35">
      <c r="A97" s="4" t="s">
        <v>103</v>
      </c>
      <c r="B97" s="4" t="s">
        <v>113</v>
      </c>
      <c r="C97" s="4" t="s">
        <v>36</v>
      </c>
      <c r="D97" s="4">
        <v>41274</v>
      </c>
      <c r="E97" s="4">
        <v>3.6</v>
      </c>
      <c r="F97" s="4">
        <v>18.670000000000002</v>
      </c>
      <c r="G97" s="4">
        <v>14.73</v>
      </c>
      <c r="H97" s="4">
        <v>4.4800000000000004</v>
      </c>
      <c r="I97" s="4">
        <v>0.98</v>
      </c>
      <c r="J97" s="4">
        <v>1.46</v>
      </c>
      <c r="K97" s="4">
        <v>120</v>
      </c>
      <c r="L97" s="4">
        <v>32.71</v>
      </c>
      <c r="M97" s="4">
        <v>50.3</v>
      </c>
      <c r="N97" s="4">
        <v>32.78</v>
      </c>
      <c r="O97" s="4">
        <v>20.68</v>
      </c>
      <c r="P97" s="4">
        <v>53.43</v>
      </c>
      <c r="Q97" s="4">
        <v>34.83</v>
      </c>
      <c r="R97" s="4">
        <v>21.97</v>
      </c>
      <c r="S97" s="4">
        <v>10</v>
      </c>
      <c r="T97" s="4">
        <v>10</v>
      </c>
      <c r="U97" s="4">
        <v>0</v>
      </c>
      <c r="V97" s="3">
        <v>9263.4</v>
      </c>
      <c r="W97" s="3" t="s">
        <v>104</v>
      </c>
      <c r="X97" s="4"/>
      <c r="Y97" s="4"/>
      <c r="Z97" s="4"/>
      <c r="AA97" s="4"/>
    </row>
    <row r="98" spans="1:27" ht="14.25" customHeight="1" x14ac:dyDescent="0.35">
      <c r="A98" s="4" t="s">
        <v>103</v>
      </c>
      <c r="B98" s="4" t="s">
        <v>114</v>
      </c>
      <c r="C98" s="4" t="s">
        <v>36</v>
      </c>
      <c r="D98" s="4">
        <v>41364</v>
      </c>
      <c r="E98" s="4">
        <v>3.68</v>
      </c>
      <c r="F98" s="4">
        <v>16.23</v>
      </c>
      <c r="G98" s="4">
        <v>13.4</v>
      </c>
      <c r="H98" s="4">
        <v>5.94</v>
      </c>
      <c r="I98" s="4">
        <v>3.2</v>
      </c>
      <c r="J98" s="4">
        <v>2.8</v>
      </c>
      <c r="K98" s="4">
        <v>115</v>
      </c>
      <c r="L98" s="4">
        <v>33.33</v>
      </c>
      <c r="M98" s="4">
        <v>46.17</v>
      </c>
      <c r="N98" s="4">
        <v>30.14</v>
      </c>
      <c r="O98" s="4">
        <v>19.309999999999999</v>
      </c>
      <c r="P98" s="4">
        <v>53.21</v>
      </c>
      <c r="Q98" s="4">
        <v>34.729999999999997</v>
      </c>
      <c r="R98" s="4">
        <v>22.25</v>
      </c>
      <c r="S98" s="4">
        <v>10</v>
      </c>
      <c r="T98" s="4">
        <v>11</v>
      </c>
      <c r="U98" s="4">
        <v>0</v>
      </c>
      <c r="V98" s="3">
        <v>9111.1</v>
      </c>
      <c r="W98" s="3" t="s">
        <v>104</v>
      </c>
      <c r="X98" s="4"/>
      <c r="Y98" s="4"/>
      <c r="Z98" s="4"/>
      <c r="AA98" s="4"/>
    </row>
    <row r="99" spans="1:27" ht="14.25" customHeight="1" x14ac:dyDescent="0.35">
      <c r="A99" s="4" t="s">
        <v>103</v>
      </c>
      <c r="B99" s="4" t="s">
        <v>115</v>
      </c>
      <c r="C99" s="4" t="s">
        <v>37</v>
      </c>
      <c r="D99" s="4">
        <v>41455</v>
      </c>
      <c r="E99" s="4">
        <v>3.82</v>
      </c>
      <c r="F99" s="4">
        <v>19.86</v>
      </c>
      <c r="G99" s="4">
        <v>17</v>
      </c>
      <c r="H99" s="4">
        <v>3.16</v>
      </c>
      <c r="I99" s="4">
        <v>0.61</v>
      </c>
      <c r="J99" s="4">
        <v>0.08</v>
      </c>
      <c r="K99" s="4">
        <v>118</v>
      </c>
      <c r="L99" s="4">
        <v>33.1</v>
      </c>
      <c r="M99" s="4">
        <v>48.56</v>
      </c>
      <c r="N99" s="4">
        <v>31.8</v>
      </c>
      <c r="O99" s="4">
        <v>19.97</v>
      </c>
      <c r="P99" s="4">
        <v>52.71</v>
      </c>
      <c r="Q99" s="4">
        <v>34.520000000000003</v>
      </c>
      <c r="R99" s="4">
        <v>21.68</v>
      </c>
      <c r="S99" s="4">
        <v>11</v>
      </c>
      <c r="T99" s="4">
        <v>11</v>
      </c>
      <c r="U99" s="4">
        <v>-1</v>
      </c>
      <c r="V99" s="3">
        <v>8363.7000000000007</v>
      </c>
      <c r="W99" s="3" t="s">
        <v>104</v>
      </c>
      <c r="X99" s="4"/>
      <c r="Y99" s="4"/>
      <c r="Z99" s="4"/>
      <c r="AA99" s="4"/>
    </row>
    <row r="100" spans="1:27" ht="14.25" customHeight="1" x14ac:dyDescent="0.35">
      <c r="A100" s="4" t="s">
        <v>103</v>
      </c>
      <c r="B100" s="4" t="s">
        <v>116</v>
      </c>
      <c r="C100" s="4" t="s">
        <v>37</v>
      </c>
      <c r="D100" s="4">
        <v>41547</v>
      </c>
      <c r="E100" s="4">
        <v>3.46</v>
      </c>
      <c r="F100" s="4">
        <v>12.22</v>
      </c>
      <c r="G100" s="4">
        <v>10.73</v>
      </c>
      <c r="H100" s="4">
        <v>4.8499999999999996</v>
      </c>
      <c r="I100" s="4">
        <v>2.06</v>
      </c>
      <c r="J100" s="4">
        <v>1.63</v>
      </c>
      <c r="K100" s="4">
        <v>108</v>
      </c>
      <c r="L100" s="4">
        <v>33.49</v>
      </c>
      <c r="M100" s="4">
        <v>48.1</v>
      </c>
      <c r="N100" s="4">
        <v>31.52</v>
      </c>
      <c r="O100" s="4">
        <v>19.96</v>
      </c>
      <c r="P100" s="4">
        <v>52.6</v>
      </c>
      <c r="Q100" s="4">
        <v>34.47</v>
      </c>
      <c r="R100" s="4">
        <v>21.83</v>
      </c>
      <c r="S100" s="4">
        <v>11</v>
      </c>
      <c r="T100" s="4">
        <v>11</v>
      </c>
      <c r="U100" s="4">
        <v>0</v>
      </c>
      <c r="V100" s="3">
        <v>8685.1</v>
      </c>
      <c r="W100" s="3" t="s">
        <v>104</v>
      </c>
      <c r="X100" s="4"/>
      <c r="Y100" s="4"/>
      <c r="Z100" s="4"/>
      <c r="AA100" s="4"/>
    </row>
    <row r="101" spans="1:27" ht="14.25" customHeight="1" x14ac:dyDescent="0.35">
      <c r="A101" s="4" t="s">
        <v>103</v>
      </c>
      <c r="B101" s="4" t="s">
        <v>92</v>
      </c>
      <c r="C101" s="4" t="s">
        <v>37</v>
      </c>
      <c r="D101" s="4">
        <v>41639</v>
      </c>
      <c r="E101" s="4">
        <v>202.41</v>
      </c>
      <c r="F101" s="4">
        <v>-1000000</v>
      </c>
      <c r="G101" s="4">
        <v>-1000000</v>
      </c>
      <c r="H101" s="4">
        <v>-13.8</v>
      </c>
      <c r="I101" s="4">
        <v>-14.47</v>
      </c>
      <c r="J101" s="4">
        <v>-16.93</v>
      </c>
      <c r="K101" s="4">
        <v>112</v>
      </c>
      <c r="L101" s="4">
        <v>29.48</v>
      </c>
      <c r="M101" s="4">
        <v>56.26</v>
      </c>
      <c r="N101" s="4">
        <v>34.83</v>
      </c>
      <c r="O101" s="4">
        <v>21.28</v>
      </c>
      <c r="P101" s="4">
        <v>61.52</v>
      </c>
      <c r="Q101" s="4">
        <v>38.090000000000003</v>
      </c>
      <c r="R101" s="4">
        <v>23.28</v>
      </c>
      <c r="S101" s="4">
        <v>11</v>
      </c>
      <c r="T101" s="4">
        <v>11</v>
      </c>
      <c r="U101" s="4">
        <v>0</v>
      </c>
      <c r="V101" s="3">
        <v>11384.8</v>
      </c>
      <c r="W101" s="3" t="s">
        <v>104</v>
      </c>
      <c r="X101" s="4"/>
      <c r="Y101" s="4"/>
      <c r="Z101" s="4"/>
      <c r="AA101" s="4"/>
    </row>
    <row r="102" spans="1:27" ht="14.25" customHeight="1" x14ac:dyDescent="0.35">
      <c r="A102" s="4" t="s">
        <v>103</v>
      </c>
      <c r="B102" s="4" t="s">
        <v>93</v>
      </c>
      <c r="C102" s="4" t="s">
        <v>37</v>
      </c>
      <c r="D102" s="4">
        <v>41729</v>
      </c>
      <c r="E102" s="4">
        <v>-1000000</v>
      </c>
      <c r="F102" s="4">
        <v>-1000000</v>
      </c>
      <c r="G102" s="4">
        <v>-1000000</v>
      </c>
      <c r="H102" s="4">
        <v>1.76</v>
      </c>
      <c r="I102" s="4">
        <v>0.02</v>
      </c>
      <c r="J102" s="4">
        <v>-1.08</v>
      </c>
      <c r="K102" s="4">
        <v>120</v>
      </c>
      <c r="L102" s="4">
        <v>31.84</v>
      </c>
      <c r="M102" s="4">
        <v>52.94</v>
      </c>
      <c r="N102" s="4">
        <v>34.4</v>
      </c>
      <c r="O102" s="4">
        <v>21.37</v>
      </c>
      <c r="P102" s="4">
        <v>53.9</v>
      </c>
      <c r="Q102" s="4">
        <v>35.020000000000003</v>
      </c>
      <c r="R102" s="4">
        <v>21.76</v>
      </c>
      <c r="S102" s="4">
        <v>11</v>
      </c>
      <c r="T102" s="4">
        <v>11</v>
      </c>
      <c r="U102" s="4">
        <v>0</v>
      </c>
      <c r="V102" s="3">
        <v>15072.1</v>
      </c>
      <c r="W102" s="3" t="s">
        <v>104</v>
      </c>
      <c r="X102" s="4"/>
      <c r="Y102" s="4"/>
      <c r="Z102" s="4"/>
      <c r="AA102" s="4"/>
    </row>
    <row r="103" spans="1:27" ht="14.25" customHeight="1" x14ac:dyDescent="0.35">
      <c r="A103" s="4" t="s">
        <v>103</v>
      </c>
      <c r="B103" s="4" t="s">
        <v>94</v>
      </c>
      <c r="C103" s="4" t="s">
        <v>37</v>
      </c>
      <c r="D103" s="4">
        <v>41820</v>
      </c>
      <c r="E103" s="4">
        <v>-1000000</v>
      </c>
      <c r="F103" s="4">
        <v>-1000000</v>
      </c>
      <c r="G103" s="4">
        <v>-1000000</v>
      </c>
      <c r="H103" s="4">
        <v>6.35</v>
      </c>
      <c r="I103" s="4">
        <v>3.41</v>
      </c>
      <c r="J103" s="4">
        <v>3.02</v>
      </c>
      <c r="K103" s="4">
        <v>105</v>
      </c>
      <c r="L103" s="4">
        <v>32.01</v>
      </c>
      <c r="M103" s="4">
        <v>51.76</v>
      </c>
      <c r="N103" s="4">
        <v>33.44</v>
      </c>
      <c r="O103" s="4">
        <v>20.96</v>
      </c>
      <c r="P103" s="4">
        <v>54.77</v>
      </c>
      <c r="Q103" s="4">
        <v>35.39</v>
      </c>
      <c r="R103" s="4">
        <v>22.18</v>
      </c>
      <c r="S103" s="4">
        <v>11</v>
      </c>
      <c r="T103" s="4">
        <v>11</v>
      </c>
      <c r="U103" s="4">
        <v>0</v>
      </c>
      <c r="V103" s="3">
        <v>15925.3</v>
      </c>
      <c r="W103" s="3" t="s">
        <v>104</v>
      </c>
      <c r="X103" s="4"/>
      <c r="Y103" s="4"/>
      <c r="Z103" s="4"/>
      <c r="AA103" s="4"/>
    </row>
    <row r="104" spans="1:27" ht="14.25" customHeight="1" x14ac:dyDescent="0.35">
      <c r="A104" s="4" t="s">
        <v>103</v>
      </c>
      <c r="B104" s="4" t="s">
        <v>95</v>
      </c>
      <c r="C104" s="4" t="s">
        <v>37</v>
      </c>
      <c r="D104" s="4">
        <v>41912</v>
      </c>
      <c r="E104" s="4">
        <v>36.409999999999997</v>
      </c>
      <c r="F104" s="4">
        <v>-1000000</v>
      </c>
      <c r="G104" s="4">
        <v>-1000000</v>
      </c>
      <c r="H104" s="4">
        <v>6.55</v>
      </c>
      <c r="I104" s="4">
        <v>3.87</v>
      </c>
      <c r="J104" s="4">
        <v>3.8</v>
      </c>
      <c r="K104" s="4">
        <v>126</v>
      </c>
      <c r="L104" s="4">
        <v>29.88</v>
      </c>
      <c r="M104" s="4">
        <v>58.12</v>
      </c>
      <c r="N104" s="4">
        <v>36.47</v>
      </c>
      <c r="O104" s="4">
        <v>23.7</v>
      </c>
      <c r="P104" s="4">
        <v>59.39</v>
      </c>
      <c r="Q104" s="4">
        <v>37.26</v>
      </c>
      <c r="R104" s="4">
        <v>24.21</v>
      </c>
      <c r="S104" s="4">
        <v>11</v>
      </c>
      <c r="T104" s="4">
        <v>11</v>
      </c>
      <c r="U104" s="4">
        <v>0</v>
      </c>
      <c r="V104" s="3">
        <v>18948.7</v>
      </c>
      <c r="W104" s="3" t="s">
        <v>104</v>
      </c>
      <c r="X104" s="4"/>
      <c r="Y104" s="4"/>
      <c r="Z104" s="4"/>
      <c r="AA104" s="4"/>
    </row>
    <row r="105" spans="1:27" ht="14.25" customHeight="1" x14ac:dyDescent="0.35">
      <c r="A105" s="4" t="s">
        <v>103</v>
      </c>
      <c r="B105" s="4" t="s">
        <v>96</v>
      </c>
      <c r="C105" s="4" t="s">
        <v>37</v>
      </c>
      <c r="D105" s="4">
        <v>42004</v>
      </c>
      <c r="E105" s="4">
        <v>2.92</v>
      </c>
      <c r="F105" s="4">
        <v>8.6999999999999993</v>
      </c>
      <c r="G105" s="4">
        <v>6.86</v>
      </c>
      <c r="H105" s="4">
        <v>5.62</v>
      </c>
      <c r="I105" s="4">
        <v>1.58</v>
      </c>
      <c r="J105" s="4">
        <v>2.87</v>
      </c>
      <c r="K105" s="4">
        <v>122</v>
      </c>
      <c r="L105" s="4">
        <v>29.44</v>
      </c>
      <c r="M105" s="4">
        <v>59.27</v>
      </c>
      <c r="N105" s="4">
        <v>37.08</v>
      </c>
      <c r="O105" s="4">
        <v>23.47</v>
      </c>
      <c r="P105" s="4">
        <v>59.84</v>
      </c>
      <c r="Q105" s="4">
        <v>37.44</v>
      </c>
      <c r="R105" s="4">
        <v>23.69</v>
      </c>
      <c r="S105" s="4">
        <v>11</v>
      </c>
      <c r="T105" s="4">
        <v>11</v>
      </c>
      <c r="U105" s="4">
        <v>0</v>
      </c>
      <c r="V105" s="3">
        <v>19211.099999999999</v>
      </c>
      <c r="W105" s="3" t="s">
        <v>104</v>
      </c>
      <c r="X105" s="4"/>
      <c r="Y105" s="4"/>
      <c r="Z105" s="4"/>
      <c r="AA105" s="4"/>
    </row>
    <row r="106" spans="1:27" ht="14.25" customHeight="1" x14ac:dyDescent="0.35">
      <c r="A106" s="4" t="s">
        <v>103</v>
      </c>
      <c r="B106" s="4" t="s">
        <v>97</v>
      </c>
      <c r="C106" s="4" t="s">
        <v>37</v>
      </c>
      <c r="D106" s="4">
        <v>42094</v>
      </c>
      <c r="E106" s="4">
        <v>2.4700000000000002</v>
      </c>
      <c r="F106" s="4">
        <v>5.08</v>
      </c>
      <c r="G106" s="4">
        <v>4.3899999999999997</v>
      </c>
      <c r="H106" s="4">
        <v>7.48</v>
      </c>
      <c r="I106" s="4">
        <v>4.8499999999999996</v>
      </c>
      <c r="J106" s="4">
        <v>4.84</v>
      </c>
      <c r="K106" s="4">
        <v>122</v>
      </c>
      <c r="L106" s="4">
        <v>28.77</v>
      </c>
      <c r="M106" s="4">
        <v>62.93</v>
      </c>
      <c r="N106" s="4">
        <v>38.44</v>
      </c>
      <c r="O106" s="4">
        <v>24.4</v>
      </c>
      <c r="P106" s="4">
        <v>63.69</v>
      </c>
      <c r="Q106" s="4">
        <v>38.909999999999997</v>
      </c>
      <c r="R106" s="4">
        <v>24.7</v>
      </c>
      <c r="S106" s="4">
        <v>11</v>
      </c>
      <c r="T106" s="4">
        <v>11</v>
      </c>
      <c r="U106" s="4">
        <v>0</v>
      </c>
      <c r="V106" s="3">
        <v>15792.2</v>
      </c>
      <c r="W106" s="3" t="s">
        <v>104</v>
      </c>
      <c r="X106" s="4"/>
      <c r="Y106" s="4"/>
      <c r="Z106" s="4"/>
      <c r="AA106" s="4"/>
    </row>
    <row r="107" spans="1:27" ht="14.25" customHeight="1" x14ac:dyDescent="0.35">
      <c r="A107" s="4" t="s">
        <v>103</v>
      </c>
      <c r="B107" s="4" t="s">
        <v>98</v>
      </c>
      <c r="C107" s="4" t="s">
        <v>37</v>
      </c>
      <c r="D107" s="4">
        <v>42185</v>
      </c>
      <c r="E107" s="4">
        <v>2.37</v>
      </c>
      <c r="F107" s="4">
        <v>4.8099999999999996</v>
      </c>
      <c r="G107" s="4">
        <v>4.0999999999999996</v>
      </c>
      <c r="H107" s="4">
        <v>5.85</v>
      </c>
      <c r="I107" s="4">
        <v>3.33</v>
      </c>
      <c r="J107" s="4">
        <v>3.27</v>
      </c>
      <c r="K107" s="4">
        <v>124</v>
      </c>
      <c r="L107" s="4">
        <v>30.09</v>
      </c>
      <c r="M107" s="4">
        <v>59.52</v>
      </c>
      <c r="N107" s="4">
        <v>37.19</v>
      </c>
      <c r="O107" s="4">
        <v>23.81</v>
      </c>
      <c r="P107" s="4">
        <v>60.04</v>
      </c>
      <c r="Q107" s="4">
        <v>37.520000000000003</v>
      </c>
      <c r="R107" s="4">
        <v>24.02</v>
      </c>
      <c r="S107" s="4">
        <v>11</v>
      </c>
      <c r="T107" s="4">
        <v>11</v>
      </c>
      <c r="U107" s="4">
        <v>0</v>
      </c>
      <c r="V107" s="3">
        <v>13631</v>
      </c>
      <c r="W107" s="3" t="s">
        <v>104</v>
      </c>
      <c r="X107" s="4"/>
      <c r="Y107" s="4"/>
      <c r="Z107" s="4"/>
      <c r="AA107" s="4"/>
    </row>
    <row r="108" spans="1:27" ht="14.25" customHeight="1" x14ac:dyDescent="0.35">
      <c r="A108" s="4" t="s">
        <v>103</v>
      </c>
      <c r="B108" s="4" t="s">
        <v>99</v>
      </c>
      <c r="C108" s="4" t="s">
        <v>37</v>
      </c>
      <c r="D108" s="4">
        <v>42277</v>
      </c>
      <c r="E108" s="4">
        <v>2.5499999999999998</v>
      </c>
      <c r="F108" s="4">
        <v>5.59</v>
      </c>
      <c r="G108" s="4">
        <v>4.54</v>
      </c>
      <c r="H108" s="4">
        <v>5.14</v>
      </c>
      <c r="I108" s="4">
        <v>2.66</v>
      </c>
      <c r="J108" s="4">
        <v>2.5499999999999998</v>
      </c>
      <c r="K108" s="4">
        <v>123</v>
      </c>
      <c r="L108" s="4">
        <v>30.86</v>
      </c>
      <c r="M108" s="4">
        <v>61.88</v>
      </c>
      <c r="N108" s="4">
        <v>37.93</v>
      </c>
      <c r="O108" s="4">
        <v>24.85</v>
      </c>
      <c r="P108" s="4">
        <v>63.15</v>
      </c>
      <c r="Q108" s="4">
        <v>38.71</v>
      </c>
      <c r="R108" s="4">
        <v>25.36</v>
      </c>
      <c r="S108" s="4">
        <v>11</v>
      </c>
      <c r="T108" s="4">
        <v>11</v>
      </c>
      <c r="U108" s="4">
        <v>0</v>
      </c>
      <c r="V108" s="3">
        <v>12654.8</v>
      </c>
      <c r="W108" s="3" t="s">
        <v>104</v>
      </c>
      <c r="X108" s="4"/>
      <c r="Y108" s="4"/>
      <c r="Z108" s="4"/>
      <c r="AA108" s="4"/>
    </row>
    <row r="109" spans="1:27" ht="14.25" customHeight="1" x14ac:dyDescent="0.35">
      <c r="A109" s="4" t="s">
        <v>103</v>
      </c>
      <c r="B109" s="4" t="s">
        <v>100</v>
      </c>
      <c r="C109" s="4" t="s">
        <v>37</v>
      </c>
      <c r="D109" s="4">
        <v>42369</v>
      </c>
      <c r="E109" s="4">
        <v>3.22</v>
      </c>
      <c r="F109" s="4">
        <v>9.59</v>
      </c>
      <c r="G109" s="4">
        <v>7.57</v>
      </c>
      <c r="H109" s="4">
        <v>-0.32</v>
      </c>
      <c r="I109" s="4">
        <v>-3.07</v>
      </c>
      <c r="J109" s="4">
        <v>-2.81</v>
      </c>
      <c r="K109" s="4">
        <v>129</v>
      </c>
      <c r="L109" s="4">
        <v>29.4</v>
      </c>
      <c r="M109" s="4">
        <v>64</v>
      </c>
      <c r="N109" s="4">
        <v>38.93</v>
      </c>
      <c r="O109" s="4">
        <v>24.76</v>
      </c>
      <c r="P109" s="4">
        <v>64.42</v>
      </c>
      <c r="Q109" s="4">
        <v>39.18</v>
      </c>
      <c r="R109" s="4">
        <v>24.92</v>
      </c>
      <c r="S109" s="4">
        <v>11</v>
      </c>
      <c r="T109" s="4">
        <v>11</v>
      </c>
      <c r="U109" s="4">
        <v>0</v>
      </c>
      <c r="V109" s="3">
        <v>12931.3</v>
      </c>
      <c r="W109" s="3" t="s">
        <v>104</v>
      </c>
      <c r="X109" s="4"/>
      <c r="Y109" s="4"/>
      <c r="Z109" s="4"/>
      <c r="AA109" s="4"/>
    </row>
    <row r="110" spans="1:27" ht="14.25" customHeight="1" x14ac:dyDescent="0.35">
      <c r="A110" s="4" t="s">
        <v>103</v>
      </c>
      <c r="B110" s="4" t="s">
        <v>101</v>
      </c>
      <c r="C110" s="4" t="s">
        <v>37</v>
      </c>
      <c r="D110" s="4">
        <v>42460</v>
      </c>
      <c r="E110" s="4">
        <v>4.2</v>
      </c>
      <c r="F110" s="4">
        <v>16.190000000000001</v>
      </c>
      <c r="G110" s="4">
        <v>13.72</v>
      </c>
      <c r="H110" s="4">
        <v>4.0199999999999996</v>
      </c>
      <c r="I110" s="4">
        <v>1.86</v>
      </c>
      <c r="J110" s="4">
        <v>1.59</v>
      </c>
      <c r="K110" s="4">
        <v>127</v>
      </c>
      <c r="L110" s="4">
        <v>30.22</v>
      </c>
      <c r="M110" s="4">
        <v>57.5</v>
      </c>
      <c r="N110" s="4">
        <v>35.24</v>
      </c>
      <c r="O110" s="4">
        <v>22.85</v>
      </c>
      <c r="P110" s="4">
        <v>63.15</v>
      </c>
      <c r="Q110" s="4">
        <v>38.71</v>
      </c>
      <c r="R110" s="4">
        <v>25.09</v>
      </c>
      <c r="S110" s="4">
        <v>11</v>
      </c>
      <c r="T110" s="4">
        <v>11</v>
      </c>
      <c r="U110" s="4">
        <v>0</v>
      </c>
      <c r="V110" s="3">
        <v>12596.5</v>
      </c>
      <c r="W110" s="3" t="s">
        <v>104</v>
      </c>
      <c r="X110" s="4"/>
      <c r="Y110" s="4"/>
      <c r="Z110" s="4"/>
      <c r="AA110" s="4"/>
    </row>
    <row r="111" spans="1:27" ht="14.25" customHeight="1" x14ac:dyDescent="0.35">
      <c r="A111" s="4" t="s">
        <v>117</v>
      </c>
      <c r="B111" s="4" t="s">
        <v>56</v>
      </c>
      <c r="C111" s="4" t="s">
        <v>32</v>
      </c>
      <c r="D111" s="4">
        <v>36525</v>
      </c>
      <c r="E111" s="4">
        <v>7.84</v>
      </c>
      <c r="F111" s="4">
        <v>380.88</v>
      </c>
      <c r="G111" s="4">
        <v>374.26</v>
      </c>
      <c r="H111" s="4">
        <v>1.29</v>
      </c>
      <c r="I111" s="4">
        <v>0.12</v>
      </c>
      <c r="J111" s="4">
        <v>-1.26</v>
      </c>
      <c r="K111" s="4">
        <v>27.8</v>
      </c>
      <c r="L111" s="4">
        <v>33.26</v>
      </c>
      <c r="M111" s="4">
        <v>98.84</v>
      </c>
      <c r="N111" s="4">
        <v>49.34</v>
      </c>
      <c r="O111" s="4">
        <v>36.51</v>
      </c>
      <c r="P111" s="4">
        <v>100.3</v>
      </c>
      <c r="Q111" s="4">
        <v>50.07</v>
      </c>
      <c r="R111" s="4">
        <v>37.049999999999997</v>
      </c>
      <c r="S111" s="4">
        <v>6</v>
      </c>
      <c r="T111" s="4">
        <v>6</v>
      </c>
      <c r="U111" s="4">
        <v>0</v>
      </c>
      <c r="V111" s="3">
        <v>3730.2343999999998</v>
      </c>
      <c r="W111" s="3" t="s">
        <v>29</v>
      </c>
      <c r="X111" s="4"/>
      <c r="Y111" s="4"/>
      <c r="Z111" s="4"/>
      <c r="AA111" s="4"/>
    </row>
    <row r="112" spans="1:27" ht="14.25" customHeight="1" x14ac:dyDescent="0.35">
      <c r="A112" s="4" t="s">
        <v>117</v>
      </c>
      <c r="B112" s="4" t="s">
        <v>57</v>
      </c>
      <c r="C112" s="4" t="s">
        <v>32</v>
      </c>
      <c r="D112" s="4">
        <v>36616</v>
      </c>
      <c r="E112" s="4">
        <v>6.46</v>
      </c>
      <c r="F112" s="4">
        <v>54.06</v>
      </c>
      <c r="G112" s="4">
        <v>52.99</v>
      </c>
      <c r="H112" s="4">
        <v>3.69</v>
      </c>
      <c r="I112" s="4">
        <v>-0.31</v>
      </c>
      <c r="J112" s="4">
        <v>1.1399999999999999</v>
      </c>
      <c r="K112" s="4">
        <v>37.6</v>
      </c>
      <c r="L112" s="4">
        <v>32.47</v>
      </c>
      <c r="M112" s="4">
        <v>105.57</v>
      </c>
      <c r="N112" s="4">
        <v>50.96</v>
      </c>
      <c r="O112" s="4">
        <v>38.090000000000003</v>
      </c>
      <c r="P112" s="4">
        <v>107.16</v>
      </c>
      <c r="Q112" s="4">
        <v>51.73</v>
      </c>
      <c r="R112" s="4">
        <v>38.659999999999997</v>
      </c>
      <c r="S112" s="4">
        <v>6</v>
      </c>
      <c r="T112" s="4">
        <v>6</v>
      </c>
      <c r="U112" s="4">
        <v>0</v>
      </c>
      <c r="V112" s="3">
        <v>4317.7434000000003</v>
      </c>
      <c r="W112" s="3" t="s">
        <v>29</v>
      </c>
      <c r="X112" s="4"/>
      <c r="Y112" s="4"/>
      <c r="Z112" s="4"/>
      <c r="AA112" s="4"/>
    </row>
    <row r="113" spans="1:27" ht="14.25" customHeight="1" x14ac:dyDescent="0.35">
      <c r="A113" s="4" t="s">
        <v>117</v>
      </c>
      <c r="B113" s="4" t="s">
        <v>58</v>
      </c>
      <c r="C113" s="4" t="s">
        <v>32</v>
      </c>
      <c r="D113" s="4">
        <v>36707</v>
      </c>
      <c r="E113" s="4">
        <v>6.56</v>
      </c>
      <c r="F113" s="4">
        <v>42.6</v>
      </c>
      <c r="G113" s="4">
        <v>41.78</v>
      </c>
      <c r="H113" s="4">
        <v>2.89</v>
      </c>
      <c r="I113" s="4">
        <v>-0.49</v>
      </c>
      <c r="J113" s="4">
        <v>0.81</v>
      </c>
      <c r="K113" s="4">
        <v>41.8</v>
      </c>
      <c r="L113" s="4">
        <v>30.95</v>
      </c>
      <c r="M113" s="4">
        <v>121.6</v>
      </c>
      <c r="N113" s="4">
        <v>54.48</v>
      </c>
      <c r="O113" s="4">
        <v>41.66</v>
      </c>
      <c r="P113" s="4">
        <v>123.22</v>
      </c>
      <c r="Q113" s="4">
        <v>55.2</v>
      </c>
      <c r="R113" s="4">
        <v>42.22</v>
      </c>
      <c r="S113" s="4">
        <v>6</v>
      </c>
      <c r="T113" s="4">
        <v>6</v>
      </c>
      <c r="U113" s="4">
        <v>0</v>
      </c>
      <c r="V113" s="3">
        <v>4567.6791999999996</v>
      </c>
      <c r="W113" s="3" t="s">
        <v>29</v>
      </c>
      <c r="X113" s="4"/>
      <c r="Y113" s="4"/>
      <c r="Z113" s="4"/>
      <c r="AA113" s="4"/>
    </row>
    <row r="114" spans="1:27" ht="14.25" customHeight="1" x14ac:dyDescent="0.35">
      <c r="A114" s="4" t="s">
        <v>117</v>
      </c>
      <c r="B114" s="4" t="s">
        <v>59</v>
      </c>
      <c r="C114" s="4" t="s">
        <v>32</v>
      </c>
      <c r="D114" s="4">
        <v>36799</v>
      </c>
      <c r="E114" s="4">
        <v>6.32</v>
      </c>
      <c r="F114" s="4">
        <v>35.799999999999997</v>
      </c>
      <c r="G114" s="4">
        <v>32.58</v>
      </c>
      <c r="H114" s="4">
        <v>2.79</v>
      </c>
      <c r="I114" s="4">
        <v>0.41</v>
      </c>
      <c r="J114" s="4">
        <v>0.86</v>
      </c>
      <c r="K114" s="4">
        <v>49.6</v>
      </c>
      <c r="L114" s="4">
        <v>28.8</v>
      </c>
      <c r="M114" s="4">
        <v>142.69</v>
      </c>
      <c r="N114" s="4">
        <v>57.82</v>
      </c>
      <c r="O114" s="4">
        <v>45.57</v>
      </c>
      <c r="P114" s="4">
        <v>146.80000000000001</v>
      </c>
      <c r="Q114" s="4">
        <v>59.48</v>
      </c>
      <c r="R114" s="4">
        <v>46.88</v>
      </c>
      <c r="S114" s="4">
        <v>6</v>
      </c>
      <c r="T114" s="4">
        <v>9</v>
      </c>
      <c r="U114" s="4">
        <v>0</v>
      </c>
      <c r="V114" s="3">
        <v>3547.1970999999999</v>
      </c>
      <c r="W114" s="3" t="s">
        <v>29</v>
      </c>
      <c r="X114" s="4"/>
      <c r="Y114" s="4"/>
      <c r="Z114" s="4"/>
      <c r="AA114" s="4"/>
    </row>
    <row r="115" spans="1:27" ht="14.25" customHeight="1" x14ac:dyDescent="0.35">
      <c r="A115" s="4" t="s">
        <v>117</v>
      </c>
      <c r="B115" s="4" t="s">
        <v>60</v>
      </c>
      <c r="C115" s="4" t="s">
        <v>35</v>
      </c>
      <c r="D115" s="4">
        <v>36891</v>
      </c>
      <c r="E115" s="4">
        <v>5.78</v>
      </c>
      <c r="F115" s="4">
        <v>20.05</v>
      </c>
      <c r="G115" s="4">
        <v>19.62</v>
      </c>
      <c r="H115" s="4">
        <v>2.6</v>
      </c>
      <c r="I115" s="4">
        <v>0.03</v>
      </c>
      <c r="J115" s="4">
        <v>0.73</v>
      </c>
      <c r="K115" s="4">
        <v>58.5</v>
      </c>
      <c r="L115" s="4">
        <v>24.73</v>
      </c>
      <c r="M115" s="4">
        <v>159.38999999999999</v>
      </c>
      <c r="N115" s="4">
        <v>59.29</v>
      </c>
      <c r="O115" s="4">
        <v>44.03</v>
      </c>
      <c r="P115" s="4">
        <v>168.81</v>
      </c>
      <c r="Q115" s="4">
        <v>62.8</v>
      </c>
      <c r="R115" s="4">
        <v>46.63</v>
      </c>
      <c r="S115" s="4">
        <v>9</v>
      </c>
      <c r="T115" s="4">
        <v>9</v>
      </c>
      <c r="U115" s="4">
        <v>3</v>
      </c>
      <c r="V115" s="3">
        <v>3496.1453999999999</v>
      </c>
      <c r="W115" s="3" t="s">
        <v>29</v>
      </c>
      <c r="X115" s="4"/>
      <c r="Y115" s="4"/>
      <c r="Z115" s="4"/>
      <c r="AA115" s="4"/>
    </row>
    <row r="116" spans="1:27" ht="14.25" customHeight="1" x14ac:dyDescent="0.35">
      <c r="A116" s="4" t="s">
        <v>117</v>
      </c>
      <c r="B116" s="4" t="s">
        <v>61</v>
      </c>
      <c r="C116" s="4" t="s">
        <v>35</v>
      </c>
      <c r="D116" s="4">
        <v>36981</v>
      </c>
      <c r="E116" s="4">
        <v>5.13</v>
      </c>
      <c r="F116" s="4">
        <v>14.89</v>
      </c>
      <c r="G116" s="4">
        <v>14.73</v>
      </c>
      <c r="H116" s="4">
        <v>3.24</v>
      </c>
      <c r="I116" s="4">
        <v>1.38</v>
      </c>
      <c r="J116" s="4">
        <v>1.52</v>
      </c>
      <c r="K116" s="4">
        <v>61.5</v>
      </c>
      <c r="L116" s="4">
        <v>25.4</v>
      </c>
      <c r="M116" s="4">
        <v>154.36000000000001</v>
      </c>
      <c r="N116" s="4">
        <v>58.53</v>
      </c>
      <c r="O116" s="4">
        <v>43.77</v>
      </c>
      <c r="P116" s="4">
        <v>163.74</v>
      </c>
      <c r="Q116" s="4">
        <v>62.08</v>
      </c>
      <c r="R116" s="4">
        <v>46.43</v>
      </c>
      <c r="S116" s="4">
        <v>9</v>
      </c>
      <c r="T116" s="4">
        <v>9</v>
      </c>
      <c r="U116" s="4">
        <v>0</v>
      </c>
      <c r="V116" s="3">
        <v>3332.7815999999998</v>
      </c>
      <c r="W116" s="3" t="s">
        <v>29</v>
      </c>
      <c r="X116" s="4"/>
      <c r="Y116" s="4"/>
      <c r="Z116" s="4"/>
      <c r="AA116" s="4"/>
    </row>
    <row r="117" spans="1:27" ht="14.25" customHeight="1" x14ac:dyDescent="0.35">
      <c r="A117" s="4" t="s">
        <v>117</v>
      </c>
      <c r="B117" s="4" t="s">
        <v>118</v>
      </c>
      <c r="C117" s="4" t="s">
        <v>35</v>
      </c>
      <c r="D117" s="4">
        <v>37072</v>
      </c>
      <c r="E117" s="4">
        <v>9.02</v>
      </c>
      <c r="F117" s="4">
        <v>25.28</v>
      </c>
      <c r="G117" s="4">
        <v>25.07</v>
      </c>
      <c r="H117" s="4">
        <v>2.39</v>
      </c>
      <c r="I117" s="4">
        <v>0.97</v>
      </c>
      <c r="J117" s="4">
        <v>0.83</v>
      </c>
      <c r="K117" s="4">
        <v>73.099999999999994</v>
      </c>
      <c r="L117" s="4">
        <v>18.59</v>
      </c>
      <c r="M117" s="4">
        <v>262.39</v>
      </c>
      <c r="N117" s="4">
        <v>70.45</v>
      </c>
      <c r="O117" s="4">
        <v>53.65</v>
      </c>
      <c r="P117" s="4">
        <v>272.42</v>
      </c>
      <c r="Q117" s="4">
        <v>73.150000000000006</v>
      </c>
      <c r="R117" s="4">
        <v>55.7</v>
      </c>
      <c r="S117" s="4">
        <v>9</v>
      </c>
      <c r="T117" s="4">
        <v>10</v>
      </c>
      <c r="U117" s="4">
        <v>0</v>
      </c>
      <c r="V117" s="3">
        <v>3521.6368000000002</v>
      </c>
      <c r="W117" s="3" t="s">
        <v>29</v>
      </c>
      <c r="X117" s="4"/>
      <c r="Y117" s="4"/>
      <c r="Z117" s="4"/>
      <c r="AA117" s="4"/>
    </row>
    <row r="118" spans="1:27" ht="14.25" customHeight="1" x14ac:dyDescent="0.35">
      <c r="A118" s="4" t="s">
        <v>117</v>
      </c>
      <c r="B118" s="4" t="s">
        <v>119</v>
      </c>
      <c r="C118" s="4" t="s">
        <v>36</v>
      </c>
      <c r="D118" s="4">
        <v>37164</v>
      </c>
      <c r="E118" s="4">
        <v>7.28</v>
      </c>
      <c r="F118" s="4">
        <v>22.18</v>
      </c>
      <c r="G118" s="4">
        <v>21.51</v>
      </c>
      <c r="H118" s="4">
        <v>2.15</v>
      </c>
      <c r="I118" s="4">
        <v>1.07</v>
      </c>
      <c r="J118" s="4">
        <v>0.57999999999999996</v>
      </c>
      <c r="K118" s="4">
        <v>123.5</v>
      </c>
      <c r="L118" s="4">
        <v>19.12</v>
      </c>
      <c r="M118" s="4">
        <v>264.41000000000003</v>
      </c>
      <c r="N118" s="4">
        <v>71.17</v>
      </c>
      <c r="O118" s="4">
        <v>55.69</v>
      </c>
      <c r="P118" s="4">
        <v>271.54000000000002</v>
      </c>
      <c r="Q118" s="4">
        <v>73.08</v>
      </c>
      <c r="R118" s="4">
        <v>57.19</v>
      </c>
      <c r="S118" s="4">
        <v>10</v>
      </c>
      <c r="T118" s="4">
        <v>10</v>
      </c>
      <c r="U118" s="4">
        <v>1</v>
      </c>
      <c r="V118" s="3">
        <v>2632.7051000000001</v>
      </c>
      <c r="W118" s="3" t="s">
        <v>29</v>
      </c>
      <c r="X118" s="4"/>
      <c r="Y118" s="4"/>
      <c r="Z118" s="4"/>
      <c r="AA118" s="4"/>
    </row>
    <row r="119" spans="1:27" ht="14.25" customHeight="1" x14ac:dyDescent="0.35">
      <c r="A119" s="4" t="s">
        <v>117</v>
      </c>
      <c r="B119" s="4" t="s">
        <v>120</v>
      </c>
      <c r="C119" s="4" t="s">
        <v>36</v>
      </c>
      <c r="D119" s="4">
        <v>37256</v>
      </c>
      <c r="E119" s="4">
        <v>6.34</v>
      </c>
      <c r="F119" s="4">
        <v>21.29</v>
      </c>
      <c r="G119" s="4">
        <v>20.52</v>
      </c>
      <c r="H119" s="4">
        <v>2.2799999999999998</v>
      </c>
      <c r="I119" s="4">
        <v>0.79</v>
      </c>
      <c r="J119" s="4">
        <v>0.48</v>
      </c>
      <c r="K119" s="4">
        <v>121.3</v>
      </c>
      <c r="L119" s="4">
        <v>18.440000000000001</v>
      </c>
      <c r="M119" s="4">
        <v>257.75</v>
      </c>
      <c r="N119" s="4">
        <v>67.78</v>
      </c>
      <c r="O119" s="4">
        <v>52.45</v>
      </c>
      <c r="P119" s="4">
        <v>280.27999999999997</v>
      </c>
      <c r="Q119" s="4">
        <v>73.7</v>
      </c>
      <c r="R119" s="4">
        <v>57.03</v>
      </c>
      <c r="S119" s="4">
        <v>10</v>
      </c>
      <c r="T119" s="4">
        <v>10</v>
      </c>
      <c r="U119" s="4">
        <v>0</v>
      </c>
      <c r="V119" s="3">
        <v>2998.5408000000002</v>
      </c>
      <c r="W119" s="3" t="s">
        <v>29</v>
      </c>
      <c r="X119" s="4"/>
      <c r="Y119" s="4"/>
      <c r="Z119" s="4"/>
      <c r="AA119" s="4"/>
    </row>
    <row r="120" spans="1:27" ht="14.25" customHeight="1" x14ac:dyDescent="0.35">
      <c r="A120" s="4" t="s">
        <v>117</v>
      </c>
      <c r="B120" s="4" t="s">
        <v>121</v>
      </c>
      <c r="C120" s="4" t="s">
        <v>36</v>
      </c>
      <c r="D120" s="4">
        <v>37346</v>
      </c>
      <c r="E120" s="4">
        <v>4.91</v>
      </c>
      <c r="F120" s="4">
        <v>19.62</v>
      </c>
      <c r="G120" s="4">
        <v>16.39</v>
      </c>
      <c r="H120" s="4">
        <v>2.38</v>
      </c>
      <c r="I120" s="4">
        <v>1.81</v>
      </c>
      <c r="J120" s="4">
        <v>0.92</v>
      </c>
      <c r="K120" s="4">
        <v>122.1</v>
      </c>
      <c r="L120" s="4">
        <v>19.88</v>
      </c>
      <c r="M120" s="4">
        <v>243.88</v>
      </c>
      <c r="N120" s="4">
        <v>66.91</v>
      </c>
      <c r="O120" s="4">
        <v>53.29</v>
      </c>
      <c r="P120" s="4">
        <v>264.5</v>
      </c>
      <c r="Q120" s="4">
        <v>72.56</v>
      </c>
      <c r="R120" s="4">
        <v>57.79</v>
      </c>
      <c r="S120" s="4">
        <v>10</v>
      </c>
      <c r="T120" s="4">
        <v>10</v>
      </c>
      <c r="U120" s="4">
        <v>0</v>
      </c>
      <c r="V120" s="3">
        <v>3027.6302000000001</v>
      </c>
      <c r="W120" s="3" t="s">
        <v>29</v>
      </c>
      <c r="X120" s="4"/>
      <c r="Y120" s="4"/>
      <c r="Z120" s="4"/>
      <c r="AA120" s="4"/>
    </row>
    <row r="121" spans="1:27" ht="14.25" customHeight="1" x14ac:dyDescent="0.35">
      <c r="A121" s="4" t="s">
        <v>117</v>
      </c>
      <c r="B121" s="4" t="s">
        <v>64</v>
      </c>
      <c r="C121" s="4" t="s">
        <v>36</v>
      </c>
      <c r="D121" s="4">
        <v>37621</v>
      </c>
      <c r="E121" s="4">
        <v>4.03</v>
      </c>
      <c r="F121" s="4">
        <v>11.82</v>
      </c>
      <c r="G121" s="4">
        <v>10.93</v>
      </c>
      <c r="H121" s="4">
        <v>2.69</v>
      </c>
      <c r="I121" s="4">
        <v>1.68</v>
      </c>
      <c r="J121" s="4">
        <v>1</v>
      </c>
      <c r="K121" s="4">
        <v>113.3</v>
      </c>
      <c r="L121" s="4">
        <v>14.39</v>
      </c>
      <c r="M121" s="4">
        <v>440.1</v>
      </c>
      <c r="N121" s="4">
        <v>80.73</v>
      </c>
      <c r="O121" s="4">
        <v>63.32</v>
      </c>
      <c r="P121" s="4">
        <v>445.13</v>
      </c>
      <c r="Q121" s="4">
        <v>81.66</v>
      </c>
      <c r="R121" s="4">
        <v>64.040000000000006</v>
      </c>
      <c r="S121" s="4">
        <v>10</v>
      </c>
      <c r="T121" s="4">
        <v>10</v>
      </c>
      <c r="U121" s="4">
        <v>0</v>
      </c>
      <c r="V121" s="3">
        <v>2980.1849999999999</v>
      </c>
      <c r="W121" s="3" t="s">
        <v>29</v>
      </c>
      <c r="X121" s="4"/>
      <c r="Y121" s="4"/>
      <c r="Z121" s="4"/>
      <c r="AA121" s="4"/>
    </row>
    <row r="122" spans="1:27" ht="14.25" customHeight="1" x14ac:dyDescent="0.35">
      <c r="A122" s="4" t="s">
        <v>117</v>
      </c>
      <c r="B122" s="4" t="s">
        <v>65</v>
      </c>
      <c r="C122" s="4" t="s">
        <v>36</v>
      </c>
      <c r="D122" s="4">
        <v>37711</v>
      </c>
      <c r="E122" s="4">
        <v>3.67</v>
      </c>
      <c r="F122" s="4">
        <v>9.91</v>
      </c>
      <c r="G122" s="4">
        <v>8.99</v>
      </c>
      <c r="H122" s="4">
        <v>2.77</v>
      </c>
      <c r="I122" s="4">
        <v>2.33</v>
      </c>
      <c r="J122" s="4">
        <v>1.5</v>
      </c>
      <c r="K122" s="4">
        <v>109.3</v>
      </c>
      <c r="L122" s="4">
        <v>15.94</v>
      </c>
      <c r="M122" s="4">
        <v>317.14999999999998</v>
      </c>
      <c r="N122" s="4">
        <v>74.72</v>
      </c>
      <c r="O122" s="4">
        <v>58.34</v>
      </c>
      <c r="P122" s="4">
        <v>324.47000000000003</v>
      </c>
      <c r="Q122" s="4">
        <v>76.44</v>
      </c>
      <c r="R122" s="4">
        <v>59.69</v>
      </c>
      <c r="S122" s="4">
        <v>10</v>
      </c>
      <c r="T122" s="4">
        <v>10</v>
      </c>
      <c r="U122" s="4">
        <v>0</v>
      </c>
      <c r="V122" s="3">
        <v>2827.1545000000001</v>
      </c>
      <c r="W122" s="3" t="s">
        <v>29</v>
      </c>
      <c r="X122" s="4"/>
      <c r="Y122" s="4"/>
      <c r="Z122" s="4"/>
      <c r="AA122" s="4"/>
    </row>
    <row r="123" spans="1:27" ht="14.25" customHeight="1" x14ac:dyDescent="0.35">
      <c r="A123" s="4" t="s">
        <v>117</v>
      </c>
      <c r="B123" s="4" t="s">
        <v>66</v>
      </c>
      <c r="C123" s="4" t="s">
        <v>36</v>
      </c>
      <c r="D123" s="4">
        <v>37802</v>
      </c>
      <c r="E123" s="4">
        <v>3.7</v>
      </c>
      <c r="F123" s="4">
        <v>9.17</v>
      </c>
      <c r="G123" s="4">
        <v>8.44</v>
      </c>
      <c r="H123" s="4">
        <v>2.76</v>
      </c>
      <c r="I123" s="4">
        <v>2.13</v>
      </c>
      <c r="J123" s="4">
        <v>1.37</v>
      </c>
      <c r="K123" s="4">
        <v>108</v>
      </c>
      <c r="L123" s="4">
        <v>17.03</v>
      </c>
      <c r="M123" s="4">
        <v>350.87</v>
      </c>
      <c r="N123" s="4">
        <v>76.5</v>
      </c>
      <c r="O123" s="4">
        <v>59.75</v>
      </c>
      <c r="P123" s="4">
        <v>358.67</v>
      </c>
      <c r="Q123" s="4">
        <v>78.2</v>
      </c>
      <c r="R123" s="4">
        <v>61.08</v>
      </c>
      <c r="S123" s="4">
        <v>10</v>
      </c>
      <c r="T123" s="4">
        <v>10</v>
      </c>
      <c r="U123" s="4">
        <v>0</v>
      </c>
      <c r="V123" s="3">
        <v>3664.2791000000002</v>
      </c>
      <c r="W123" s="3" t="s">
        <v>29</v>
      </c>
      <c r="X123" s="4"/>
      <c r="Y123" s="4"/>
      <c r="Z123" s="4"/>
      <c r="AA123" s="4"/>
    </row>
    <row r="124" spans="1:27" ht="14.25" customHeight="1" x14ac:dyDescent="0.35">
      <c r="A124" s="4" t="s">
        <v>117</v>
      </c>
      <c r="B124" s="4" t="s">
        <v>67</v>
      </c>
      <c r="C124" s="4" t="s">
        <v>36</v>
      </c>
      <c r="D124" s="4">
        <v>37894</v>
      </c>
      <c r="E124" s="4">
        <v>3.35</v>
      </c>
      <c r="F124" s="4">
        <v>8.16</v>
      </c>
      <c r="G124" s="4">
        <v>7.1</v>
      </c>
      <c r="H124" s="4">
        <v>2.8</v>
      </c>
      <c r="I124" s="4">
        <v>2.06</v>
      </c>
      <c r="J124" s="4">
        <v>1.33</v>
      </c>
      <c r="K124" s="4">
        <v>103.1</v>
      </c>
      <c r="L124" s="4">
        <v>17.8</v>
      </c>
      <c r="M124" s="4">
        <v>328.56</v>
      </c>
      <c r="N124" s="4">
        <v>75.510000000000005</v>
      </c>
      <c r="O124" s="4">
        <v>58.47</v>
      </c>
      <c r="P124" s="4">
        <v>335.11</v>
      </c>
      <c r="Q124" s="4">
        <v>77.02</v>
      </c>
      <c r="R124" s="4">
        <v>59.63</v>
      </c>
      <c r="S124" s="4">
        <v>10</v>
      </c>
      <c r="T124" s="4">
        <v>10</v>
      </c>
      <c r="U124" s="4">
        <v>0</v>
      </c>
      <c r="V124" s="3">
        <v>3187.6754000000001</v>
      </c>
      <c r="W124" s="3" t="s">
        <v>29</v>
      </c>
      <c r="X124" s="4"/>
      <c r="Y124" s="4"/>
      <c r="Z124" s="4"/>
      <c r="AA124" s="4"/>
    </row>
    <row r="125" spans="1:27" ht="14.25" customHeight="1" x14ac:dyDescent="0.35">
      <c r="A125" s="4" t="s">
        <v>117</v>
      </c>
      <c r="B125" s="4" t="s">
        <v>68</v>
      </c>
      <c r="C125" s="4" t="s">
        <v>36</v>
      </c>
      <c r="D125" s="4">
        <v>37986</v>
      </c>
      <c r="E125" s="4">
        <v>3.15</v>
      </c>
      <c r="F125" s="4">
        <v>7.41</v>
      </c>
      <c r="G125" s="4">
        <v>6.4</v>
      </c>
      <c r="H125" s="4">
        <v>2.86</v>
      </c>
      <c r="I125" s="4">
        <v>1.99</v>
      </c>
      <c r="J125" s="4">
        <v>1.3</v>
      </c>
      <c r="K125" s="4">
        <v>99.2</v>
      </c>
      <c r="L125" s="4">
        <v>18.41</v>
      </c>
      <c r="M125" s="4">
        <v>259.56</v>
      </c>
      <c r="N125" s="4">
        <v>71.11</v>
      </c>
      <c r="O125" s="4">
        <v>54.57</v>
      </c>
      <c r="P125" s="4">
        <v>265.01</v>
      </c>
      <c r="Q125" s="4">
        <v>72.599999999999994</v>
      </c>
      <c r="R125" s="4">
        <v>55.71</v>
      </c>
      <c r="S125" s="4">
        <v>10</v>
      </c>
      <c r="T125" s="4">
        <v>10</v>
      </c>
      <c r="U125" s="4">
        <v>0</v>
      </c>
      <c r="V125" s="3">
        <v>3536.0859999999998</v>
      </c>
      <c r="W125" s="3" t="s">
        <v>29</v>
      </c>
      <c r="X125" s="4"/>
      <c r="Y125" s="4"/>
      <c r="Z125" s="4"/>
      <c r="AA125" s="4"/>
    </row>
    <row r="126" spans="1:27" ht="14.25" customHeight="1" x14ac:dyDescent="0.35">
      <c r="A126" s="4" t="s">
        <v>117</v>
      </c>
      <c r="B126" s="4" t="s">
        <v>69</v>
      </c>
      <c r="C126" s="4" t="s">
        <v>36</v>
      </c>
      <c r="D126" s="4">
        <v>38077</v>
      </c>
      <c r="E126" s="4">
        <v>3.26</v>
      </c>
      <c r="F126" s="4">
        <v>7.99</v>
      </c>
      <c r="G126" s="4">
        <v>6.82</v>
      </c>
      <c r="H126" s="4">
        <v>2.88</v>
      </c>
      <c r="I126" s="4">
        <v>2.31</v>
      </c>
      <c r="J126" s="4">
        <v>1.41</v>
      </c>
      <c r="K126" s="4">
        <v>97.8</v>
      </c>
      <c r="L126" s="4">
        <v>19.18</v>
      </c>
      <c r="M126" s="4">
        <v>299.64999999999998</v>
      </c>
      <c r="N126" s="4">
        <v>74.89</v>
      </c>
      <c r="O126" s="4">
        <v>57.47</v>
      </c>
      <c r="P126" s="4">
        <v>300.13</v>
      </c>
      <c r="Q126" s="4">
        <v>75.010000000000005</v>
      </c>
      <c r="R126" s="4">
        <v>57.56</v>
      </c>
      <c r="S126" s="4">
        <v>10</v>
      </c>
      <c r="T126" s="4">
        <v>13</v>
      </c>
      <c r="U126" s="4">
        <v>0</v>
      </c>
      <c r="V126" s="3">
        <v>3714.7894000000001</v>
      </c>
      <c r="W126" s="3" t="s">
        <v>29</v>
      </c>
      <c r="X126" s="4"/>
      <c r="Y126" s="4"/>
      <c r="Z126" s="4"/>
      <c r="AA126" s="4"/>
    </row>
    <row r="127" spans="1:27" ht="14.25" customHeight="1" x14ac:dyDescent="0.35">
      <c r="A127" s="4" t="s">
        <v>117</v>
      </c>
      <c r="B127" s="4" t="s">
        <v>70</v>
      </c>
      <c r="C127" s="4" t="s">
        <v>41</v>
      </c>
      <c r="D127" s="4">
        <v>38168</v>
      </c>
      <c r="E127" s="4">
        <v>3.24</v>
      </c>
      <c r="F127" s="4">
        <v>8.27</v>
      </c>
      <c r="G127" s="4">
        <v>6.88</v>
      </c>
      <c r="H127" s="4">
        <v>2.77</v>
      </c>
      <c r="I127" s="4">
        <v>1.97</v>
      </c>
      <c r="J127" s="4">
        <v>1.29</v>
      </c>
      <c r="K127" s="4">
        <v>97.7</v>
      </c>
      <c r="L127" s="4">
        <v>19.649999999999999</v>
      </c>
      <c r="M127" s="4">
        <v>291.61</v>
      </c>
      <c r="N127" s="4">
        <v>74.38</v>
      </c>
      <c r="O127" s="4">
        <v>57.3</v>
      </c>
      <c r="P127" s="4">
        <v>292.04000000000002</v>
      </c>
      <c r="Q127" s="4">
        <v>74.489999999999995</v>
      </c>
      <c r="R127" s="4">
        <v>57.39</v>
      </c>
      <c r="S127" s="4">
        <v>13</v>
      </c>
      <c r="T127" s="4">
        <v>13</v>
      </c>
      <c r="U127" s="4">
        <v>3</v>
      </c>
      <c r="V127" s="3">
        <v>3480.6981999999998</v>
      </c>
      <c r="W127" s="3" t="s">
        <v>29</v>
      </c>
      <c r="X127" s="4"/>
      <c r="Y127" s="4"/>
      <c r="Z127" s="4"/>
      <c r="AA127" s="4"/>
    </row>
    <row r="128" spans="1:27" ht="14.25" customHeight="1" x14ac:dyDescent="0.35">
      <c r="A128" s="4" t="s">
        <v>117</v>
      </c>
      <c r="B128" s="4" t="s">
        <v>71</v>
      </c>
      <c r="C128" s="4" t="s">
        <v>41</v>
      </c>
      <c r="D128" s="4">
        <v>38260</v>
      </c>
      <c r="E128" s="4">
        <v>3.67</v>
      </c>
      <c r="F128" s="4">
        <v>8.01</v>
      </c>
      <c r="G128" s="4">
        <v>7.64</v>
      </c>
      <c r="H128" s="4">
        <v>3.18</v>
      </c>
      <c r="I128" s="4">
        <v>2.44</v>
      </c>
      <c r="J128" s="4">
        <v>1.63</v>
      </c>
      <c r="K128" s="4">
        <v>90.9</v>
      </c>
      <c r="L128" s="4">
        <v>19.77</v>
      </c>
      <c r="M128" s="4">
        <v>312.55</v>
      </c>
      <c r="N128" s="4">
        <v>75.680000000000007</v>
      </c>
      <c r="O128" s="4">
        <v>61.8</v>
      </c>
      <c r="P128" s="4">
        <v>313.01</v>
      </c>
      <c r="Q128" s="4">
        <v>75.790000000000006</v>
      </c>
      <c r="R128" s="4">
        <v>61.9</v>
      </c>
      <c r="S128" s="4">
        <v>13</v>
      </c>
      <c r="T128" s="4">
        <v>13</v>
      </c>
      <c r="U128" s="4">
        <v>0</v>
      </c>
      <c r="V128" s="3">
        <v>4483.1193999999996</v>
      </c>
      <c r="W128" s="3" t="s">
        <v>29</v>
      </c>
      <c r="X128" s="4"/>
      <c r="Y128" s="4"/>
      <c r="Z128" s="4"/>
      <c r="AA128" s="4"/>
    </row>
    <row r="129" spans="1:27" ht="14.25" customHeight="1" x14ac:dyDescent="0.35">
      <c r="A129" s="4" t="s">
        <v>117</v>
      </c>
      <c r="B129" s="4" t="s">
        <v>72</v>
      </c>
      <c r="C129" s="4" t="s">
        <v>41</v>
      </c>
      <c r="D129" s="4">
        <v>38352</v>
      </c>
      <c r="E129" s="4">
        <v>3.64</v>
      </c>
      <c r="F129" s="4">
        <v>7.69</v>
      </c>
      <c r="G129" s="4">
        <v>7.39</v>
      </c>
      <c r="H129" s="4">
        <v>3.1</v>
      </c>
      <c r="I129" s="4">
        <v>1.65</v>
      </c>
      <c r="J129" s="4">
        <v>1.56</v>
      </c>
      <c r="K129" s="4">
        <v>92.7</v>
      </c>
      <c r="L129" s="4">
        <v>20.43</v>
      </c>
      <c r="M129" s="4">
        <v>313.23</v>
      </c>
      <c r="N129" s="4">
        <v>75.709999999999994</v>
      </c>
      <c r="O129" s="4">
        <v>63.99</v>
      </c>
      <c r="P129" s="4">
        <v>313.7</v>
      </c>
      <c r="Q129" s="4">
        <v>75.83</v>
      </c>
      <c r="R129" s="4">
        <v>64.08</v>
      </c>
      <c r="S129" s="4">
        <v>13</v>
      </c>
      <c r="T129" s="4">
        <v>13</v>
      </c>
      <c r="U129" s="4">
        <v>0</v>
      </c>
      <c r="V129" s="3">
        <v>4683.5391</v>
      </c>
      <c r="W129" s="3" t="s">
        <v>29</v>
      </c>
      <c r="X129" s="4"/>
      <c r="Y129" s="4"/>
      <c r="Z129" s="4"/>
      <c r="AA129" s="4"/>
    </row>
    <row r="130" spans="1:27" ht="14.25" customHeight="1" x14ac:dyDescent="0.35">
      <c r="A130" s="4" t="s">
        <v>117</v>
      </c>
      <c r="B130" s="4" t="s">
        <v>73</v>
      </c>
      <c r="C130" s="4" t="s">
        <v>41</v>
      </c>
      <c r="D130" s="4">
        <v>38442</v>
      </c>
      <c r="E130" s="4">
        <v>3.53</v>
      </c>
      <c r="F130" s="4">
        <v>7.57</v>
      </c>
      <c r="G130" s="4">
        <v>7.06</v>
      </c>
      <c r="H130" s="4">
        <v>3.33</v>
      </c>
      <c r="I130" s="4">
        <v>2.74</v>
      </c>
      <c r="J130" s="4">
        <v>1.73</v>
      </c>
      <c r="K130" s="4">
        <v>83.7</v>
      </c>
      <c r="L130" s="4">
        <v>20.04</v>
      </c>
      <c r="M130" s="4">
        <v>320.52999999999997</v>
      </c>
      <c r="N130" s="4">
        <v>76.13</v>
      </c>
      <c r="O130" s="4">
        <v>64.23</v>
      </c>
      <c r="P130" s="4">
        <v>321.01</v>
      </c>
      <c r="Q130" s="4">
        <v>76.25</v>
      </c>
      <c r="R130" s="4">
        <v>64.319999999999993</v>
      </c>
      <c r="S130" s="4">
        <v>13</v>
      </c>
      <c r="T130" s="4">
        <v>13</v>
      </c>
      <c r="U130" s="4">
        <v>0</v>
      </c>
      <c r="V130" s="3">
        <v>4405.5264999999999</v>
      </c>
      <c r="W130" s="3" t="s">
        <v>29</v>
      </c>
      <c r="X130" s="4"/>
      <c r="Y130" s="4"/>
      <c r="Z130" s="4"/>
      <c r="AA130" s="4"/>
    </row>
    <row r="131" spans="1:27" ht="14.25" customHeight="1" x14ac:dyDescent="0.35">
      <c r="A131" s="4" t="s">
        <v>117</v>
      </c>
      <c r="B131" s="4" t="s">
        <v>122</v>
      </c>
      <c r="C131" s="4" t="s">
        <v>41</v>
      </c>
      <c r="D131" s="4">
        <v>38533</v>
      </c>
      <c r="E131" s="4">
        <v>3.43</v>
      </c>
      <c r="F131" s="4">
        <v>7.34</v>
      </c>
      <c r="G131" s="4">
        <v>6.7</v>
      </c>
      <c r="H131" s="4">
        <v>3.27</v>
      </c>
      <c r="I131" s="4">
        <v>2.56</v>
      </c>
      <c r="J131" s="4">
        <v>1.69</v>
      </c>
      <c r="K131" s="4">
        <v>84.1</v>
      </c>
      <c r="L131" s="4">
        <v>19.91</v>
      </c>
      <c r="M131" s="4">
        <v>308.81</v>
      </c>
      <c r="N131" s="4">
        <v>73.150000000000006</v>
      </c>
      <c r="O131" s="4">
        <v>61.48</v>
      </c>
      <c r="P131" s="4">
        <v>322.16000000000003</v>
      </c>
      <c r="Q131" s="4">
        <v>76.31</v>
      </c>
      <c r="R131" s="4">
        <v>64.14</v>
      </c>
      <c r="S131" s="4">
        <v>13</v>
      </c>
      <c r="T131" s="4">
        <v>13</v>
      </c>
      <c r="U131" s="4">
        <v>0</v>
      </c>
      <c r="V131" s="3">
        <v>4614.0460999999996</v>
      </c>
      <c r="W131" s="3" t="s">
        <v>29</v>
      </c>
      <c r="X131" s="4"/>
      <c r="Y131" s="4"/>
      <c r="Z131" s="4"/>
      <c r="AA131" s="4"/>
    </row>
    <row r="132" spans="1:27" ht="14.25" customHeight="1" x14ac:dyDescent="0.35">
      <c r="A132" s="4" t="s">
        <v>117</v>
      </c>
      <c r="B132" s="4" t="s">
        <v>123</v>
      </c>
      <c r="C132" s="4" t="s">
        <v>41</v>
      </c>
      <c r="D132" s="4">
        <v>38625</v>
      </c>
      <c r="E132" s="4">
        <v>3.6</v>
      </c>
      <c r="F132" s="4">
        <v>7.46</v>
      </c>
      <c r="G132" s="4">
        <v>6.95</v>
      </c>
      <c r="H132" s="4">
        <v>2.99</v>
      </c>
      <c r="I132" s="4">
        <v>2.38</v>
      </c>
      <c r="J132" s="4">
        <v>1.61</v>
      </c>
      <c r="K132" s="4">
        <v>85.2</v>
      </c>
      <c r="L132" s="4">
        <v>17.84</v>
      </c>
      <c r="M132" s="4">
        <v>347.94</v>
      </c>
      <c r="N132" s="4">
        <v>74.39</v>
      </c>
      <c r="O132" s="4">
        <v>62.07</v>
      </c>
      <c r="P132" s="4">
        <v>367.71</v>
      </c>
      <c r="Q132" s="4">
        <v>78.62</v>
      </c>
      <c r="R132" s="4">
        <v>65.599999999999994</v>
      </c>
      <c r="S132" s="4">
        <v>13</v>
      </c>
      <c r="T132" s="4">
        <v>13</v>
      </c>
      <c r="U132" s="4">
        <v>0</v>
      </c>
      <c r="V132" s="3">
        <v>4534.3314</v>
      </c>
      <c r="W132" s="3" t="s">
        <v>29</v>
      </c>
      <c r="X132" s="4"/>
      <c r="Y132" s="4"/>
      <c r="Z132" s="4"/>
      <c r="AA132" s="4"/>
    </row>
    <row r="133" spans="1:27" ht="14.25" customHeight="1" x14ac:dyDescent="0.35">
      <c r="A133" s="4" t="s">
        <v>117</v>
      </c>
      <c r="B133" s="4" t="s">
        <v>124</v>
      </c>
      <c r="C133" s="4" t="s">
        <v>41</v>
      </c>
      <c r="D133" s="4">
        <v>38717</v>
      </c>
      <c r="E133" s="4">
        <v>3.57</v>
      </c>
      <c r="F133" s="4">
        <v>7.17</v>
      </c>
      <c r="G133" s="4">
        <v>6.72</v>
      </c>
      <c r="H133" s="4">
        <v>3.51</v>
      </c>
      <c r="I133" s="4">
        <v>2.36</v>
      </c>
      <c r="J133" s="4">
        <v>1.93</v>
      </c>
      <c r="K133" s="4">
        <v>85.7</v>
      </c>
      <c r="L133" s="4">
        <v>16.21</v>
      </c>
      <c r="M133" s="4">
        <v>383.48</v>
      </c>
      <c r="N133" s="4">
        <v>75.89</v>
      </c>
      <c r="O133" s="4">
        <v>62.16</v>
      </c>
      <c r="P133" s="4">
        <v>405.34</v>
      </c>
      <c r="Q133" s="4">
        <v>80.209999999999994</v>
      </c>
      <c r="R133" s="4">
        <v>65.7</v>
      </c>
      <c r="S133" s="4">
        <v>13</v>
      </c>
      <c r="T133" s="4">
        <v>13</v>
      </c>
      <c r="U133" s="4">
        <v>0</v>
      </c>
      <c r="V133" s="3">
        <v>4013.4946</v>
      </c>
      <c r="W133" s="3" t="s">
        <v>29</v>
      </c>
      <c r="X133" s="4"/>
      <c r="Y133" s="4"/>
      <c r="Z133" s="4"/>
      <c r="AA133" s="4"/>
    </row>
    <row r="134" spans="1:27" ht="14.25" customHeight="1" x14ac:dyDescent="0.35">
      <c r="A134" s="4" t="s">
        <v>117</v>
      </c>
      <c r="B134" s="4" t="s">
        <v>125</v>
      </c>
      <c r="C134" s="4" t="s">
        <v>41</v>
      </c>
      <c r="D134" s="4">
        <v>38807</v>
      </c>
      <c r="E134" s="4">
        <v>3.53</v>
      </c>
      <c r="F134" s="4">
        <v>6.98</v>
      </c>
      <c r="G134" s="4">
        <v>6.51</v>
      </c>
      <c r="H134" s="4">
        <v>3.27</v>
      </c>
      <c r="I134" s="4">
        <v>2.76</v>
      </c>
      <c r="J134" s="4">
        <v>1.84</v>
      </c>
      <c r="K134" s="4">
        <v>85.4</v>
      </c>
      <c r="L134" s="4">
        <v>15.67</v>
      </c>
      <c r="M134" s="4">
        <v>399.99</v>
      </c>
      <c r="N134" s="4">
        <v>76.489999999999995</v>
      </c>
      <c r="O134" s="4">
        <v>62.66</v>
      </c>
      <c r="P134" s="4">
        <v>422.9</v>
      </c>
      <c r="Q134" s="4">
        <v>80.88</v>
      </c>
      <c r="R134" s="4">
        <v>66.25</v>
      </c>
      <c r="S134" s="4">
        <v>13</v>
      </c>
      <c r="T134" s="4">
        <v>13</v>
      </c>
      <c r="U134" s="4">
        <v>0</v>
      </c>
      <c r="V134" s="3">
        <v>4350.7021999999997</v>
      </c>
      <c r="W134" s="3" t="s">
        <v>29</v>
      </c>
      <c r="X134" s="4"/>
      <c r="Y134" s="4"/>
      <c r="Z134" s="4"/>
      <c r="AA134" s="4"/>
    </row>
    <row r="135" spans="1:27" ht="14.25" customHeight="1" x14ac:dyDescent="0.35">
      <c r="A135" s="4" t="s">
        <v>117</v>
      </c>
      <c r="B135" s="4" t="s">
        <v>74</v>
      </c>
      <c r="C135" s="4" t="s">
        <v>41</v>
      </c>
      <c r="D135" s="4">
        <v>38898</v>
      </c>
      <c r="E135" s="4">
        <v>3.43</v>
      </c>
      <c r="F135" s="4">
        <v>6.36</v>
      </c>
      <c r="G135" s="4">
        <v>6.13</v>
      </c>
      <c r="H135" s="4">
        <v>3.39</v>
      </c>
      <c r="I135" s="4">
        <v>2.75</v>
      </c>
      <c r="J135" s="4">
        <v>1.99</v>
      </c>
      <c r="K135" s="4">
        <v>85.3</v>
      </c>
      <c r="L135" s="4">
        <v>15.04</v>
      </c>
      <c r="M135" s="4">
        <v>427.37</v>
      </c>
      <c r="N135" s="4">
        <v>80.25</v>
      </c>
      <c r="O135" s="4">
        <v>64.290000000000006</v>
      </c>
      <c r="P135" s="4">
        <v>432.52</v>
      </c>
      <c r="Q135" s="4">
        <v>81.22</v>
      </c>
      <c r="R135" s="4">
        <v>65.06</v>
      </c>
      <c r="S135" s="4">
        <v>13</v>
      </c>
      <c r="T135" s="4">
        <v>13</v>
      </c>
      <c r="U135" s="4">
        <v>0</v>
      </c>
      <c r="V135" s="3">
        <v>4184.9261999999999</v>
      </c>
      <c r="W135" s="3" t="s">
        <v>29</v>
      </c>
      <c r="X135" s="4"/>
      <c r="Y135" s="4"/>
      <c r="Z135" s="4"/>
      <c r="AA135" s="4"/>
    </row>
    <row r="136" spans="1:27" ht="14.25" customHeight="1" x14ac:dyDescent="0.35">
      <c r="A136" s="4" t="s">
        <v>117</v>
      </c>
      <c r="B136" s="4" t="s">
        <v>75</v>
      </c>
      <c r="C136" s="4" t="s">
        <v>41</v>
      </c>
      <c r="D136" s="4">
        <v>38990</v>
      </c>
      <c r="E136" s="4">
        <v>3.11</v>
      </c>
      <c r="F136" s="4">
        <v>6.11</v>
      </c>
      <c r="G136" s="4">
        <v>5.47</v>
      </c>
      <c r="H136" s="4">
        <v>3.38</v>
      </c>
      <c r="I136" s="4">
        <v>2.59</v>
      </c>
      <c r="J136" s="4">
        <v>1.96</v>
      </c>
      <c r="K136" s="4">
        <v>82.2</v>
      </c>
      <c r="L136" s="4">
        <v>15.82</v>
      </c>
      <c r="M136" s="4">
        <v>401.48</v>
      </c>
      <c r="N136" s="4">
        <v>79.45</v>
      </c>
      <c r="O136" s="4">
        <v>63.51</v>
      </c>
      <c r="P136" s="4">
        <v>405.32</v>
      </c>
      <c r="Q136" s="4">
        <v>80.209999999999994</v>
      </c>
      <c r="R136" s="4">
        <v>64.12</v>
      </c>
      <c r="S136" s="4">
        <v>13</v>
      </c>
      <c r="T136" s="4">
        <v>12</v>
      </c>
      <c r="U136" s="4">
        <v>0</v>
      </c>
      <c r="V136" s="3">
        <v>4514.7586000000001</v>
      </c>
      <c r="W136" s="3" t="s">
        <v>29</v>
      </c>
      <c r="X136" s="4"/>
      <c r="Y136" s="4"/>
      <c r="Z136" s="4"/>
      <c r="AA136" s="4"/>
    </row>
    <row r="137" spans="1:27" ht="14.25" customHeight="1" x14ac:dyDescent="0.35">
      <c r="A137" s="4" t="s">
        <v>117</v>
      </c>
      <c r="B137" s="4" t="s">
        <v>76</v>
      </c>
      <c r="C137" s="4" t="s">
        <v>39</v>
      </c>
      <c r="D137" s="4">
        <v>39082</v>
      </c>
      <c r="E137" s="4">
        <v>3.09</v>
      </c>
      <c r="F137" s="4">
        <v>6.98</v>
      </c>
      <c r="G137" s="4">
        <v>5.37</v>
      </c>
      <c r="H137" s="4">
        <v>3.29</v>
      </c>
      <c r="I137" s="4">
        <v>2.0299999999999998</v>
      </c>
      <c r="J137" s="4">
        <v>1.88</v>
      </c>
      <c r="K137" s="4">
        <v>83.5</v>
      </c>
      <c r="L137" s="4">
        <v>15.58</v>
      </c>
      <c r="M137" s="4">
        <v>421.61</v>
      </c>
      <c r="N137" s="4">
        <v>80.260000000000005</v>
      </c>
      <c r="O137" s="4">
        <v>65.680000000000007</v>
      </c>
      <c r="P137" s="4">
        <v>425.32</v>
      </c>
      <c r="Q137" s="4">
        <v>80.959999999999994</v>
      </c>
      <c r="R137" s="4">
        <v>66.260000000000005</v>
      </c>
      <c r="S137" s="4">
        <v>12</v>
      </c>
      <c r="T137" s="4">
        <v>12</v>
      </c>
      <c r="U137" s="4">
        <v>-1</v>
      </c>
      <c r="V137" s="3">
        <v>4630.9480000000003</v>
      </c>
      <c r="W137" s="3" t="s">
        <v>29</v>
      </c>
      <c r="X137" s="4"/>
      <c r="Y137" s="4"/>
      <c r="Z137" s="4"/>
      <c r="AA137" s="4"/>
    </row>
    <row r="138" spans="1:27" ht="14.25" customHeight="1" x14ac:dyDescent="0.35">
      <c r="A138" s="4" t="s">
        <v>117</v>
      </c>
      <c r="B138" s="4" t="s">
        <v>77</v>
      </c>
      <c r="C138" s="4" t="s">
        <v>39</v>
      </c>
      <c r="D138" s="4">
        <v>39172</v>
      </c>
      <c r="E138" s="4">
        <v>3.71</v>
      </c>
      <c r="F138" s="4">
        <v>7.83</v>
      </c>
      <c r="G138" s="4">
        <v>6.3</v>
      </c>
      <c r="H138" s="4">
        <v>3.36</v>
      </c>
      <c r="I138" s="4">
        <v>2.88</v>
      </c>
      <c r="J138" s="4">
        <v>2.06</v>
      </c>
      <c r="K138" s="4">
        <v>94</v>
      </c>
      <c r="L138" s="4">
        <v>16</v>
      </c>
      <c r="M138" s="4">
        <v>361.21</v>
      </c>
      <c r="N138" s="4">
        <v>71.599999999999994</v>
      </c>
      <c r="O138" s="4">
        <v>57.78</v>
      </c>
      <c r="P138" s="4">
        <v>404.5</v>
      </c>
      <c r="Q138" s="4">
        <v>80.180000000000007</v>
      </c>
      <c r="R138" s="4">
        <v>64.709999999999994</v>
      </c>
      <c r="S138" s="4">
        <v>12</v>
      </c>
      <c r="T138" s="4">
        <v>12</v>
      </c>
      <c r="U138" s="4">
        <v>0</v>
      </c>
      <c r="V138" s="3">
        <v>5129.7785999999996</v>
      </c>
      <c r="W138" s="3" t="s">
        <v>29</v>
      </c>
      <c r="X138" s="4"/>
      <c r="Y138" s="4"/>
      <c r="Z138" s="4"/>
      <c r="AA138" s="4"/>
    </row>
    <row r="139" spans="1:27" ht="14.25" customHeight="1" x14ac:dyDescent="0.35">
      <c r="A139" s="4" t="s">
        <v>117</v>
      </c>
      <c r="B139" s="4" t="s">
        <v>78</v>
      </c>
      <c r="C139" s="4" t="s">
        <v>39</v>
      </c>
      <c r="D139" s="4">
        <v>39263</v>
      </c>
      <c r="E139" s="4">
        <v>3.66</v>
      </c>
      <c r="F139" s="4">
        <v>6.93</v>
      </c>
      <c r="G139" s="4">
        <v>6.32</v>
      </c>
      <c r="H139" s="4">
        <v>3.16</v>
      </c>
      <c r="I139" s="4">
        <v>2.48</v>
      </c>
      <c r="J139" s="4">
        <v>1.74</v>
      </c>
      <c r="K139" s="4">
        <v>98.6</v>
      </c>
      <c r="L139" s="4">
        <v>16.34</v>
      </c>
      <c r="M139" s="4">
        <v>382.07</v>
      </c>
      <c r="N139" s="4">
        <v>78.819999999999993</v>
      </c>
      <c r="O139" s="4">
        <v>62.42</v>
      </c>
      <c r="P139" s="4">
        <v>384.74</v>
      </c>
      <c r="Q139" s="4">
        <v>79.37</v>
      </c>
      <c r="R139" s="4">
        <v>62.85</v>
      </c>
      <c r="S139" s="4">
        <v>12</v>
      </c>
      <c r="T139" s="4">
        <v>12</v>
      </c>
      <c r="U139" s="4">
        <v>0</v>
      </c>
      <c r="V139" s="3">
        <v>5195.6175000000003</v>
      </c>
      <c r="W139" s="3" t="s">
        <v>29</v>
      </c>
      <c r="X139" s="4"/>
      <c r="Y139" s="4"/>
      <c r="Z139" s="4"/>
      <c r="AA139" s="4"/>
    </row>
    <row r="140" spans="1:27" ht="14.25" customHeight="1" x14ac:dyDescent="0.35">
      <c r="A140" s="4" t="s">
        <v>117</v>
      </c>
      <c r="B140" s="4" t="s">
        <v>79</v>
      </c>
      <c r="C140" s="4" t="s">
        <v>39</v>
      </c>
      <c r="D140" s="4">
        <v>39355</v>
      </c>
      <c r="E140" s="4">
        <v>3.71</v>
      </c>
      <c r="F140" s="4">
        <v>6.88</v>
      </c>
      <c r="G140" s="4">
        <v>6.52</v>
      </c>
      <c r="H140" s="4">
        <v>3.19</v>
      </c>
      <c r="I140" s="4">
        <v>2.2400000000000002</v>
      </c>
      <c r="J140" s="4">
        <v>1.74</v>
      </c>
      <c r="K140" s="4">
        <v>95.2</v>
      </c>
      <c r="L140" s="4">
        <v>14.3</v>
      </c>
      <c r="M140" s="4">
        <v>450.42</v>
      </c>
      <c r="N140" s="4">
        <v>81.8</v>
      </c>
      <c r="O140" s="4">
        <v>64.400000000000006</v>
      </c>
      <c r="P140" s="4">
        <v>450.65</v>
      </c>
      <c r="Q140" s="4">
        <v>81.84</v>
      </c>
      <c r="R140" s="4">
        <v>64.430000000000007</v>
      </c>
      <c r="S140" s="4">
        <v>12</v>
      </c>
      <c r="T140" s="4">
        <v>12</v>
      </c>
      <c r="U140" s="4">
        <v>0</v>
      </c>
      <c r="V140" s="3">
        <v>4724.7407999999996</v>
      </c>
      <c r="W140" s="3" t="s">
        <v>29</v>
      </c>
      <c r="X140" s="4"/>
      <c r="Y140" s="4"/>
      <c r="Z140" s="4"/>
      <c r="AA140" s="4"/>
    </row>
    <row r="141" spans="1:27" ht="14.25" customHeight="1" x14ac:dyDescent="0.35">
      <c r="A141" s="4" t="s">
        <v>117</v>
      </c>
      <c r="B141" s="4" t="s">
        <v>105</v>
      </c>
      <c r="C141" s="4" t="s">
        <v>39</v>
      </c>
      <c r="D141" s="4">
        <v>39447</v>
      </c>
      <c r="E141" s="4">
        <v>3.61</v>
      </c>
      <c r="F141" s="4">
        <v>6.72</v>
      </c>
      <c r="G141" s="4">
        <v>6.4</v>
      </c>
      <c r="H141" s="4">
        <v>3.44</v>
      </c>
      <c r="I141" s="4">
        <v>2.23</v>
      </c>
      <c r="J141" s="4">
        <v>1.88</v>
      </c>
      <c r="K141" s="4">
        <v>92.9</v>
      </c>
      <c r="L141" s="4">
        <v>13.75</v>
      </c>
      <c r="M141" s="4">
        <v>474.69</v>
      </c>
      <c r="N141" s="4">
        <v>82.56</v>
      </c>
      <c r="O141" s="4">
        <v>65.28</v>
      </c>
      <c r="P141" s="4">
        <v>474.93</v>
      </c>
      <c r="Q141" s="4">
        <v>82.61</v>
      </c>
      <c r="R141" s="4">
        <v>65.319999999999993</v>
      </c>
      <c r="S141" s="4">
        <v>12</v>
      </c>
      <c r="T141" s="4">
        <v>12</v>
      </c>
      <c r="U141" s="4">
        <v>0</v>
      </c>
      <c r="V141" s="3">
        <v>4172.2448000000004</v>
      </c>
      <c r="W141" s="3" t="s">
        <v>29</v>
      </c>
      <c r="X141" s="4"/>
      <c r="Y141" s="4"/>
      <c r="Z141" s="4"/>
      <c r="AA141" s="4"/>
    </row>
    <row r="142" spans="1:27" ht="14.25" customHeight="1" x14ac:dyDescent="0.35">
      <c r="A142" s="4" t="s">
        <v>117</v>
      </c>
      <c r="B142" s="4" t="s">
        <v>106</v>
      </c>
      <c r="C142" s="4" t="s">
        <v>39</v>
      </c>
      <c r="D142" s="4">
        <v>39538</v>
      </c>
      <c r="E142" s="4">
        <v>3.64</v>
      </c>
      <c r="F142" s="4">
        <v>7.02</v>
      </c>
      <c r="G142" s="4">
        <v>6.69</v>
      </c>
      <c r="H142" s="4">
        <v>3.36</v>
      </c>
      <c r="I142" s="4">
        <v>2.83</v>
      </c>
      <c r="J142" s="4">
        <v>1.81</v>
      </c>
      <c r="K142" s="4">
        <v>90.9</v>
      </c>
      <c r="L142" s="4">
        <v>13.18</v>
      </c>
      <c r="M142" s="4">
        <v>505.14</v>
      </c>
      <c r="N142" s="4">
        <v>83.42</v>
      </c>
      <c r="O142" s="4">
        <v>66.59</v>
      </c>
      <c r="P142" s="4">
        <v>505.55</v>
      </c>
      <c r="Q142" s="4">
        <v>83.49</v>
      </c>
      <c r="R142" s="4">
        <v>66.650000000000006</v>
      </c>
      <c r="S142" s="4">
        <v>12</v>
      </c>
      <c r="T142" s="4">
        <v>12</v>
      </c>
      <c r="U142" s="4">
        <v>0</v>
      </c>
      <c r="V142" s="3">
        <v>3424.2927</v>
      </c>
      <c r="W142" s="3" t="s">
        <v>29</v>
      </c>
      <c r="X142" s="4"/>
      <c r="Y142" s="4"/>
      <c r="Z142" s="4"/>
      <c r="AA142" s="4"/>
    </row>
    <row r="143" spans="1:27" ht="14.25" customHeight="1" x14ac:dyDescent="0.35">
      <c r="A143" s="4" t="s">
        <v>117</v>
      </c>
      <c r="B143" s="4" t="s">
        <v>107</v>
      </c>
      <c r="C143" s="4" t="s">
        <v>39</v>
      </c>
      <c r="D143" s="4">
        <v>39629</v>
      </c>
      <c r="E143" s="4">
        <v>3.7</v>
      </c>
      <c r="F143" s="4">
        <v>7.12</v>
      </c>
      <c r="G143" s="4">
        <v>6.85</v>
      </c>
      <c r="H143" s="4">
        <v>3.38</v>
      </c>
      <c r="I143" s="4">
        <v>2.54</v>
      </c>
      <c r="J143" s="4">
        <v>1.79</v>
      </c>
      <c r="K143" s="4">
        <v>90.7</v>
      </c>
      <c r="L143" s="4">
        <v>11.84</v>
      </c>
      <c r="M143" s="4">
        <v>571.71</v>
      </c>
      <c r="N143" s="4">
        <v>85.05</v>
      </c>
      <c r="O143" s="4">
        <v>67.680000000000007</v>
      </c>
      <c r="P143" s="4">
        <v>572.16999999999996</v>
      </c>
      <c r="Q143" s="4">
        <v>85.12</v>
      </c>
      <c r="R143" s="4">
        <v>67.739999999999995</v>
      </c>
      <c r="S143" s="4">
        <v>12</v>
      </c>
      <c r="T143" s="4">
        <v>12</v>
      </c>
      <c r="U143" s="4">
        <v>0</v>
      </c>
      <c r="V143" s="3">
        <v>3610.8941</v>
      </c>
      <c r="W143" s="3" t="s">
        <v>29</v>
      </c>
      <c r="X143" s="4"/>
      <c r="Y143" s="4"/>
      <c r="Z143" s="4"/>
      <c r="AA143" s="4"/>
    </row>
    <row r="144" spans="1:27" ht="14.25" customHeight="1" x14ac:dyDescent="0.35">
      <c r="A144" s="4" t="s">
        <v>117</v>
      </c>
      <c r="B144" s="4" t="s">
        <v>108</v>
      </c>
      <c r="C144" s="4" t="s">
        <v>39</v>
      </c>
      <c r="D144" s="4">
        <v>39721</v>
      </c>
      <c r="E144" s="4">
        <v>3.78</v>
      </c>
      <c r="F144" s="4">
        <v>7.14</v>
      </c>
      <c r="G144" s="4">
        <v>7</v>
      </c>
      <c r="H144" s="4">
        <v>3.34</v>
      </c>
      <c r="I144" s="4">
        <v>2.4500000000000002</v>
      </c>
      <c r="J144" s="4">
        <v>1.82</v>
      </c>
      <c r="K144" s="4">
        <v>90.3</v>
      </c>
      <c r="L144" s="4">
        <v>10.46</v>
      </c>
      <c r="M144" s="4">
        <v>659.37</v>
      </c>
      <c r="N144" s="4">
        <v>86.77</v>
      </c>
      <c r="O144" s="4">
        <v>68.959999999999994</v>
      </c>
      <c r="P144" s="4">
        <v>659.91</v>
      </c>
      <c r="Q144" s="4">
        <v>86.84</v>
      </c>
      <c r="R144" s="4">
        <v>69.02</v>
      </c>
      <c r="S144" s="4">
        <v>12</v>
      </c>
      <c r="T144" s="4">
        <v>12</v>
      </c>
      <c r="U144" s="4">
        <v>0</v>
      </c>
      <c r="V144" s="3">
        <v>3581.6750000000002</v>
      </c>
      <c r="W144" s="3" t="s">
        <v>29</v>
      </c>
      <c r="X144" s="4"/>
      <c r="Y144" s="4"/>
      <c r="Z144" s="4"/>
      <c r="AA144" s="4"/>
    </row>
    <row r="145" spans="1:27" ht="14.25" customHeight="1" x14ac:dyDescent="0.35">
      <c r="A145" s="4" t="s">
        <v>117</v>
      </c>
      <c r="B145" s="4" t="s">
        <v>80</v>
      </c>
      <c r="C145" s="4" t="s">
        <v>39</v>
      </c>
      <c r="D145" s="4">
        <v>39813</v>
      </c>
      <c r="E145" s="4">
        <v>3.79</v>
      </c>
      <c r="F145" s="4">
        <v>7.36</v>
      </c>
      <c r="G145" s="4">
        <v>7.1</v>
      </c>
      <c r="H145" s="4">
        <v>3.2</v>
      </c>
      <c r="I145" s="4">
        <v>2.2799999999999998</v>
      </c>
      <c r="J145" s="4">
        <v>1.67</v>
      </c>
      <c r="K145" s="4">
        <v>90.7</v>
      </c>
      <c r="L145" s="4">
        <v>7.53</v>
      </c>
      <c r="M145" s="4">
        <v>891.55</v>
      </c>
      <c r="N145" s="4">
        <v>89.85</v>
      </c>
      <c r="O145" s="4">
        <v>68.540000000000006</v>
      </c>
      <c r="P145" s="4">
        <v>892.28</v>
      </c>
      <c r="Q145" s="4">
        <v>89.92</v>
      </c>
      <c r="R145" s="4">
        <v>68.599999999999994</v>
      </c>
      <c r="S145" s="4">
        <v>12</v>
      </c>
      <c r="T145" s="4">
        <v>12</v>
      </c>
      <c r="U145" s="4">
        <v>0</v>
      </c>
      <c r="V145" s="3">
        <v>2720.8843999999999</v>
      </c>
      <c r="W145" s="3" t="s">
        <v>29</v>
      </c>
      <c r="X145" s="4"/>
      <c r="Y145" s="4"/>
      <c r="Z145" s="4"/>
      <c r="AA145" s="4"/>
    </row>
    <row r="146" spans="1:27" ht="14.25" customHeight="1" x14ac:dyDescent="0.35">
      <c r="A146" s="4" t="s">
        <v>117</v>
      </c>
      <c r="B146" s="4" t="s">
        <v>81</v>
      </c>
      <c r="C146" s="4" t="s">
        <v>39</v>
      </c>
      <c r="D146" s="4">
        <v>39903</v>
      </c>
      <c r="E146" s="4">
        <v>3.87</v>
      </c>
      <c r="F146" s="4">
        <v>7.65</v>
      </c>
      <c r="G146" s="4">
        <v>7.36</v>
      </c>
      <c r="H146" s="4">
        <v>3.12</v>
      </c>
      <c r="I146" s="4">
        <v>2.5099999999999998</v>
      </c>
      <c r="J146" s="4">
        <v>1.57</v>
      </c>
      <c r="K146" s="4">
        <v>88.7</v>
      </c>
      <c r="L146" s="4">
        <v>7.09</v>
      </c>
      <c r="M146" s="4">
        <v>957.19</v>
      </c>
      <c r="N146" s="4">
        <v>90.47</v>
      </c>
      <c r="O146" s="4">
        <v>69.42</v>
      </c>
      <c r="P146" s="4">
        <v>957.97</v>
      </c>
      <c r="Q146" s="4">
        <v>90.55</v>
      </c>
      <c r="R146" s="4">
        <v>69.48</v>
      </c>
      <c r="S146" s="4">
        <v>12</v>
      </c>
      <c r="T146" s="4">
        <v>12</v>
      </c>
      <c r="U146" s="4">
        <v>0</v>
      </c>
      <c r="V146" s="3">
        <v>2242.7734999999998</v>
      </c>
      <c r="W146" s="3" t="s">
        <v>29</v>
      </c>
      <c r="X146" s="4"/>
      <c r="Y146" s="4"/>
      <c r="Z146" s="4"/>
      <c r="AA146" s="4"/>
    </row>
    <row r="147" spans="1:27" ht="14.25" customHeight="1" x14ac:dyDescent="0.35">
      <c r="A147" s="4" t="s">
        <v>117</v>
      </c>
      <c r="B147" s="4" t="s">
        <v>82</v>
      </c>
      <c r="C147" s="4" t="s">
        <v>39</v>
      </c>
      <c r="D147" s="4">
        <v>39994</v>
      </c>
      <c r="E147" s="4">
        <v>3.95</v>
      </c>
      <c r="F147" s="4">
        <v>8.36</v>
      </c>
      <c r="G147" s="4">
        <v>7.59</v>
      </c>
      <c r="H147" s="4">
        <v>2.73</v>
      </c>
      <c r="I147" s="4">
        <v>2.17</v>
      </c>
      <c r="J147" s="4">
        <v>1.38</v>
      </c>
      <c r="K147" s="4">
        <v>98.7</v>
      </c>
      <c r="L147" s="4">
        <v>6.24</v>
      </c>
      <c r="M147" s="4">
        <v>1103.4000000000001</v>
      </c>
      <c r="N147" s="4">
        <v>91.57</v>
      </c>
      <c r="O147" s="4">
        <v>70.459999999999994</v>
      </c>
      <c r="P147" s="4">
        <v>1105.02</v>
      </c>
      <c r="Q147" s="4">
        <v>91.7</v>
      </c>
      <c r="R147" s="4">
        <v>70.56</v>
      </c>
      <c r="S147" s="4">
        <v>12</v>
      </c>
      <c r="T147" s="4">
        <v>12</v>
      </c>
      <c r="U147" s="4">
        <v>0</v>
      </c>
      <c r="V147" s="3">
        <v>2230.2718</v>
      </c>
      <c r="W147" s="3" t="s">
        <v>29</v>
      </c>
      <c r="X147" s="4"/>
      <c r="Y147" s="4"/>
      <c r="Z147" s="4"/>
      <c r="AA147" s="4"/>
    </row>
    <row r="148" spans="1:27" ht="14.25" customHeight="1" x14ac:dyDescent="0.35">
      <c r="A148" s="4" t="s">
        <v>117</v>
      </c>
      <c r="B148" s="4" t="s">
        <v>83</v>
      </c>
      <c r="C148" s="4" t="s">
        <v>39</v>
      </c>
      <c r="D148" s="4">
        <v>40086</v>
      </c>
      <c r="E148" s="4">
        <v>4.0199999999999996</v>
      </c>
      <c r="F148" s="4">
        <v>8.17</v>
      </c>
      <c r="G148" s="4">
        <v>7.44</v>
      </c>
      <c r="H148" s="4">
        <v>2.85</v>
      </c>
      <c r="I148" s="4">
        <v>2.29</v>
      </c>
      <c r="J148" s="4">
        <v>1.79</v>
      </c>
      <c r="K148" s="4">
        <v>96.6</v>
      </c>
      <c r="L148" s="4">
        <v>5.97</v>
      </c>
      <c r="M148" s="4">
        <v>1142.25</v>
      </c>
      <c r="N148" s="4">
        <v>91.83</v>
      </c>
      <c r="O148" s="4">
        <v>69.98</v>
      </c>
      <c r="P148" s="4">
        <v>1143.94</v>
      </c>
      <c r="Q148" s="4">
        <v>91.96</v>
      </c>
      <c r="R148" s="4">
        <v>70.08</v>
      </c>
      <c r="S148" s="4">
        <v>12</v>
      </c>
      <c r="T148" s="4">
        <v>12</v>
      </c>
      <c r="U148" s="4">
        <v>0</v>
      </c>
      <c r="V148" s="3">
        <v>2354.9456</v>
      </c>
      <c r="W148" s="3" t="s">
        <v>29</v>
      </c>
      <c r="X148" s="4"/>
      <c r="Y148" s="4"/>
      <c r="Z148" s="4"/>
      <c r="AA148" s="4"/>
    </row>
    <row r="149" spans="1:27" ht="14.25" customHeight="1" x14ac:dyDescent="0.35">
      <c r="A149" s="4" t="s">
        <v>117</v>
      </c>
      <c r="B149" s="4" t="s">
        <v>84</v>
      </c>
      <c r="C149" s="4" t="s">
        <v>39</v>
      </c>
      <c r="D149" s="4">
        <v>40178</v>
      </c>
      <c r="E149" s="4">
        <v>4.0999999999999996</v>
      </c>
      <c r="F149" s="4">
        <v>7.92</v>
      </c>
      <c r="G149" s="4">
        <v>7.33</v>
      </c>
      <c r="H149" s="4">
        <v>2.76</v>
      </c>
      <c r="I149" s="4">
        <v>1.79</v>
      </c>
      <c r="J149" s="4">
        <v>1.67</v>
      </c>
      <c r="K149" s="4">
        <v>94.2</v>
      </c>
      <c r="L149" s="4">
        <v>4.76</v>
      </c>
      <c r="M149" s="4">
        <v>1413.91</v>
      </c>
      <c r="N149" s="4">
        <v>93.26</v>
      </c>
      <c r="O149" s="4">
        <v>69.7</v>
      </c>
      <c r="P149" s="4">
        <v>1416.04</v>
      </c>
      <c r="Q149" s="4">
        <v>93.4</v>
      </c>
      <c r="R149" s="4">
        <v>69.8</v>
      </c>
      <c r="S149" s="4">
        <v>12</v>
      </c>
      <c r="T149" s="4">
        <v>12</v>
      </c>
      <c r="U149" s="4">
        <v>0</v>
      </c>
      <c r="V149" s="3">
        <v>2439.2817</v>
      </c>
      <c r="W149" s="3" t="s">
        <v>29</v>
      </c>
      <c r="X149" s="4"/>
      <c r="Y149" s="4"/>
      <c r="Z149" s="4"/>
      <c r="AA149" s="4"/>
    </row>
    <row r="150" spans="1:27" ht="14.25" customHeight="1" x14ac:dyDescent="0.35">
      <c r="A150" s="4" t="s">
        <v>117</v>
      </c>
      <c r="B150" s="4" t="s">
        <v>85</v>
      </c>
      <c r="C150" s="4" t="s">
        <v>39</v>
      </c>
      <c r="D150" s="4">
        <v>40268</v>
      </c>
      <c r="E150" s="4">
        <v>4.1900000000000004</v>
      </c>
      <c r="F150" s="4">
        <v>7.64</v>
      </c>
      <c r="G150" s="4">
        <v>7.12</v>
      </c>
      <c r="H150" s="4">
        <v>2.8</v>
      </c>
      <c r="I150" s="4">
        <v>2.06</v>
      </c>
      <c r="J150" s="4">
        <v>1.73</v>
      </c>
      <c r="K150" s="4">
        <v>93.8</v>
      </c>
      <c r="L150" s="4">
        <v>4.37</v>
      </c>
      <c r="M150" s="4">
        <v>1559.17</v>
      </c>
      <c r="N150" s="4">
        <v>93.84</v>
      </c>
      <c r="O150" s="4">
        <v>70.599999999999994</v>
      </c>
      <c r="P150" s="4">
        <v>1561.52</v>
      </c>
      <c r="Q150" s="4">
        <v>93.98</v>
      </c>
      <c r="R150" s="4">
        <v>70.709999999999994</v>
      </c>
      <c r="S150" s="4">
        <v>12</v>
      </c>
      <c r="T150" s="4">
        <v>12</v>
      </c>
      <c r="U150" s="4">
        <v>0</v>
      </c>
      <c r="V150" s="3">
        <v>2331.7703999999999</v>
      </c>
      <c r="W150" s="3" t="s">
        <v>29</v>
      </c>
      <c r="X150" s="4"/>
      <c r="Y150" s="4"/>
      <c r="Z150" s="4"/>
      <c r="AA150" s="4"/>
    </row>
    <row r="151" spans="1:27" ht="14.25" customHeight="1" x14ac:dyDescent="0.35">
      <c r="A151" s="4" t="s">
        <v>117</v>
      </c>
      <c r="B151" s="4" t="s">
        <v>109</v>
      </c>
      <c r="C151" s="4" t="s">
        <v>39</v>
      </c>
      <c r="D151" s="4">
        <v>40359</v>
      </c>
      <c r="E151" s="4">
        <v>4.42</v>
      </c>
      <c r="F151" s="4">
        <v>7.65</v>
      </c>
      <c r="G151" s="4">
        <v>7.28</v>
      </c>
      <c r="H151" s="4">
        <v>2.52</v>
      </c>
      <c r="I151" s="4">
        <v>1.6</v>
      </c>
      <c r="J151" s="4">
        <v>1.45</v>
      </c>
      <c r="K151" s="4">
        <v>94</v>
      </c>
      <c r="L151" s="4">
        <v>3.82</v>
      </c>
      <c r="M151" s="4">
        <v>1767.31</v>
      </c>
      <c r="N151" s="4">
        <v>94.51</v>
      </c>
      <c r="O151" s="4">
        <v>70.61</v>
      </c>
      <c r="P151" s="4">
        <v>1769.96</v>
      </c>
      <c r="Q151" s="4">
        <v>94.65</v>
      </c>
      <c r="R151" s="4">
        <v>70.72</v>
      </c>
      <c r="S151" s="4">
        <v>12</v>
      </c>
      <c r="T151" s="4">
        <v>12</v>
      </c>
      <c r="U151" s="4">
        <v>0</v>
      </c>
      <c r="V151" s="3">
        <v>2228.2170999999998</v>
      </c>
      <c r="W151" s="3" t="s">
        <v>29</v>
      </c>
      <c r="X151" s="4"/>
      <c r="Y151" s="4"/>
      <c r="Z151" s="4"/>
      <c r="AA151" s="4"/>
    </row>
    <row r="152" spans="1:27" ht="14.25" customHeight="1" x14ac:dyDescent="0.35">
      <c r="A152" s="4" t="s">
        <v>117</v>
      </c>
      <c r="B152" s="4" t="s">
        <v>110</v>
      </c>
      <c r="C152" s="4" t="s">
        <v>39</v>
      </c>
      <c r="D152" s="4">
        <v>40451</v>
      </c>
      <c r="E152" s="4">
        <v>5.93</v>
      </c>
      <c r="F152" s="4">
        <v>11.98</v>
      </c>
      <c r="G152" s="4">
        <v>11.47</v>
      </c>
      <c r="H152" s="4">
        <v>3.44</v>
      </c>
      <c r="I152" s="4">
        <v>2.4</v>
      </c>
      <c r="J152" s="4">
        <v>1.4</v>
      </c>
      <c r="K152" s="4">
        <v>166.6</v>
      </c>
      <c r="L152" s="4">
        <v>29.57</v>
      </c>
      <c r="M152" s="4">
        <v>153.38999999999999</v>
      </c>
      <c r="N152" s="4">
        <v>60.18</v>
      </c>
      <c r="O152" s="4">
        <v>45.47</v>
      </c>
      <c r="P152" s="4">
        <v>154.88999999999999</v>
      </c>
      <c r="Q152" s="4">
        <v>60.77</v>
      </c>
      <c r="R152" s="4">
        <v>45.91</v>
      </c>
      <c r="S152" s="4">
        <v>12</v>
      </c>
      <c r="T152" s="4">
        <v>12</v>
      </c>
      <c r="U152" s="4">
        <v>0</v>
      </c>
      <c r="V152" s="3">
        <v>8120.0240999999996</v>
      </c>
      <c r="W152" s="3" t="s">
        <v>29</v>
      </c>
      <c r="X152" s="4"/>
      <c r="Y152" s="4"/>
      <c r="Z152" s="4"/>
      <c r="AA152" s="4"/>
    </row>
    <row r="153" spans="1:27" ht="14.25" customHeight="1" x14ac:dyDescent="0.35">
      <c r="A153" s="4" t="s">
        <v>117</v>
      </c>
      <c r="B153" s="4" t="s">
        <v>111</v>
      </c>
      <c r="C153" s="4" t="s">
        <v>39</v>
      </c>
      <c r="D153" s="4">
        <v>40543</v>
      </c>
      <c r="E153" s="4">
        <v>4.8099999999999996</v>
      </c>
      <c r="F153" s="4">
        <v>10.7</v>
      </c>
      <c r="G153" s="4">
        <v>10.38</v>
      </c>
      <c r="H153" s="4">
        <v>3.54</v>
      </c>
      <c r="I153" s="4">
        <v>2.06</v>
      </c>
      <c r="J153" s="4">
        <v>1.43</v>
      </c>
      <c r="K153" s="4">
        <v>167.5</v>
      </c>
      <c r="L153" s="4">
        <v>29.05</v>
      </c>
      <c r="M153" s="4">
        <v>153.25</v>
      </c>
      <c r="N153" s="4">
        <v>59.26</v>
      </c>
      <c r="O153" s="4">
        <v>44.63</v>
      </c>
      <c r="P153" s="4">
        <v>158.62</v>
      </c>
      <c r="Q153" s="4">
        <v>61.33</v>
      </c>
      <c r="R153" s="4">
        <v>46.19</v>
      </c>
      <c r="S153" s="4">
        <v>12</v>
      </c>
      <c r="T153" s="4">
        <v>12</v>
      </c>
      <c r="U153" s="4">
        <v>0</v>
      </c>
      <c r="V153" s="3">
        <v>9670.2091999999993</v>
      </c>
      <c r="W153" s="3" t="s">
        <v>29</v>
      </c>
      <c r="X153" s="4"/>
      <c r="Y153" s="4"/>
      <c r="Z153" s="4"/>
      <c r="AA153" s="4"/>
    </row>
    <row r="154" spans="1:27" ht="14.25" customHeight="1" x14ac:dyDescent="0.35">
      <c r="A154" s="4" t="s">
        <v>117</v>
      </c>
      <c r="B154" s="4" t="s">
        <v>112</v>
      </c>
      <c r="C154" s="4" t="s">
        <v>39</v>
      </c>
      <c r="D154" s="4">
        <v>40633</v>
      </c>
      <c r="E154" s="4">
        <v>3.94</v>
      </c>
      <c r="F154" s="4">
        <v>9.6</v>
      </c>
      <c r="G154" s="4">
        <v>9.19</v>
      </c>
      <c r="H154" s="4">
        <v>3.59</v>
      </c>
      <c r="I154" s="4">
        <v>2.35</v>
      </c>
      <c r="J154" s="4">
        <v>1.5</v>
      </c>
      <c r="K154" s="4">
        <v>167.4</v>
      </c>
      <c r="L154" s="4">
        <v>28.51</v>
      </c>
      <c r="M154" s="4">
        <v>157.18</v>
      </c>
      <c r="N154" s="4">
        <v>59.83</v>
      </c>
      <c r="O154" s="4">
        <v>44.92</v>
      </c>
      <c r="P154" s="4">
        <v>162.69</v>
      </c>
      <c r="Q154" s="4">
        <v>61.93</v>
      </c>
      <c r="R154" s="4">
        <v>46.49</v>
      </c>
      <c r="S154" s="4">
        <v>12</v>
      </c>
      <c r="T154" s="4">
        <v>12</v>
      </c>
      <c r="U154" s="4">
        <v>0</v>
      </c>
      <c r="V154" s="3">
        <v>8180.7494999999999</v>
      </c>
      <c r="W154" s="3" t="s">
        <v>29</v>
      </c>
      <c r="X154" s="4"/>
      <c r="Y154" s="4"/>
      <c r="Z154" s="4"/>
      <c r="AA154" s="4"/>
    </row>
    <row r="155" spans="1:27" ht="14.25" customHeight="1" x14ac:dyDescent="0.35">
      <c r="A155" s="4" t="s">
        <v>117</v>
      </c>
      <c r="B155" s="4" t="s">
        <v>86</v>
      </c>
      <c r="C155" s="4" t="s">
        <v>39</v>
      </c>
      <c r="D155" s="4">
        <v>40724</v>
      </c>
      <c r="E155" s="4">
        <v>3.36</v>
      </c>
      <c r="F155" s="4">
        <v>8.51</v>
      </c>
      <c r="G155" s="4">
        <v>8.27</v>
      </c>
      <c r="H155" s="4">
        <v>3.58</v>
      </c>
      <c r="I155" s="4">
        <v>2.2400000000000002</v>
      </c>
      <c r="J155" s="4">
        <v>1.43</v>
      </c>
      <c r="K155" s="4">
        <v>166.9</v>
      </c>
      <c r="L155" s="4">
        <v>27.86</v>
      </c>
      <c r="M155" s="4">
        <v>161.91</v>
      </c>
      <c r="N155" s="4">
        <v>60.86</v>
      </c>
      <c r="O155" s="4">
        <v>45.23</v>
      </c>
      <c r="P155" s="4">
        <v>166.03</v>
      </c>
      <c r="Q155" s="4">
        <v>62.41</v>
      </c>
      <c r="R155" s="4">
        <v>46.38</v>
      </c>
      <c r="S155" s="4">
        <v>12</v>
      </c>
      <c r="T155" s="4">
        <v>12</v>
      </c>
      <c r="U155" s="4">
        <v>0</v>
      </c>
      <c r="V155" s="3">
        <v>8031.5384000000004</v>
      </c>
      <c r="W155" s="3" t="s">
        <v>29</v>
      </c>
      <c r="X155" s="4"/>
      <c r="Y155" s="4"/>
      <c r="Z155" s="4"/>
      <c r="AA155" s="4"/>
    </row>
    <row r="156" spans="1:27" ht="14.25" customHeight="1" x14ac:dyDescent="0.35">
      <c r="A156" s="4" t="s">
        <v>117</v>
      </c>
      <c r="B156" s="4" t="s">
        <v>87</v>
      </c>
      <c r="C156" s="4" t="s">
        <v>39</v>
      </c>
      <c r="D156" s="4">
        <v>40816</v>
      </c>
      <c r="E156" s="4">
        <v>3.44</v>
      </c>
      <c r="F156" s="4">
        <v>9.02</v>
      </c>
      <c r="G156" s="4">
        <v>8.7899999999999991</v>
      </c>
      <c r="H156" s="4">
        <v>3.21</v>
      </c>
      <c r="I156" s="4">
        <v>1.6</v>
      </c>
      <c r="J156" s="4">
        <v>1.0900000000000001</v>
      </c>
      <c r="K156" s="4">
        <v>165.8</v>
      </c>
      <c r="L156" s="4">
        <v>27.22</v>
      </c>
      <c r="M156" s="4">
        <v>170.65</v>
      </c>
      <c r="N156" s="4">
        <v>62.84</v>
      </c>
      <c r="O156" s="4">
        <v>46.59</v>
      </c>
      <c r="P156" s="4">
        <v>171.56</v>
      </c>
      <c r="Q156" s="4">
        <v>63.18</v>
      </c>
      <c r="R156" s="4">
        <v>46.84</v>
      </c>
      <c r="S156" s="4">
        <v>12</v>
      </c>
      <c r="T156" s="4">
        <v>12</v>
      </c>
      <c r="U156" s="4">
        <v>0</v>
      </c>
      <c r="V156" s="3">
        <v>6080.2870999999996</v>
      </c>
      <c r="W156" s="3" t="s">
        <v>29</v>
      </c>
      <c r="X156" s="4"/>
      <c r="Y156" s="4"/>
      <c r="Z156" s="4"/>
      <c r="AA156" s="4"/>
    </row>
    <row r="157" spans="1:27" ht="14.25" customHeight="1" x14ac:dyDescent="0.35">
      <c r="A157" s="4" t="s">
        <v>117</v>
      </c>
      <c r="B157" s="4" t="s">
        <v>88</v>
      </c>
      <c r="C157" s="4" t="s">
        <v>39</v>
      </c>
      <c r="D157" s="4">
        <v>40908</v>
      </c>
      <c r="E157" s="4">
        <v>3.46</v>
      </c>
      <c r="F157" s="4">
        <v>9.23</v>
      </c>
      <c r="G157" s="4">
        <v>8.86</v>
      </c>
      <c r="H157" s="4">
        <v>3.46</v>
      </c>
      <c r="I157" s="4">
        <v>2.7</v>
      </c>
      <c r="J157" s="4">
        <v>1.4</v>
      </c>
      <c r="K157" s="4">
        <v>165.2</v>
      </c>
      <c r="L157" s="4">
        <v>25.52</v>
      </c>
      <c r="M157" s="4">
        <v>183.61</v>
      </c>
      <c r="N157" s="4">
        <v>64.260000000000005</v>
      </c>
      <c r="O157" s="4">
        <v>47</v>
      </c>
      <c r="P157" s="4">
        <v>185.72</v>
      </c>
      <c r="Q157" s="4">
        <v>65</v>
      </c>
      <c r="R157" s="4">
        <v>47.53</v>
      </c>
      <c r="S157" s="4">
        <v>12</v>
      </c>
      <c r="T157" s="4">
        <v>12</v>
      </c>
      <c r="U157" s="4">
        <v>0</v>
      </c>
      <c r="V157" s="3">
        <v>5124.9092000000001</v>
      </c>
      <c r="W157" s="3" t="s">
        <v>29</v>
      </c>
      <c r="X157" s="4"/>
      <c r="Y157" s="4"/>
      <c r="Z157" s="4"/>
      <c r="AA157" s="4"/>
    </row>
    <row r="158" spans="1:27" ht="14.25" customHeight="1" x14ac:dyDescent="0.35">
      <c r="A158" s="4" t="s">
        <v>117</v>
      </c>
      <c r="B158" s="4" t="s">
        <v>89</v>
      </c>
      <c r="C158" s="4" t="s">
        <v>39</v>
      </c>
      <c r="D158" s="4">
        <v>40999</v>
      </c>
      <c r="E158" s="4">
        <v>3.5</v>
      </c>
      <c r="F158" s="4">
        <v>9.67</v>
      </c>
      <c r="G158" s="4">
        <v>9.24</v>
      </c>
      <c r="H158" s="4">
        <v>3.43</v>
      </c>
      <c r="I158" s="4">
        <v>2.0699999999999998</v>
      </c>
      <c r="J158" s="4">
        <v>1.26</v>
      </c>
      <c r="K158" s="4">
        <v>164.9</v>
      </c>
      <c r="L158" s="4">
        <v>25.48</v>
      </c>
      <c r="M158" s="4">
        <v>173.06</v>
      </c>
      <c r="N158" s="4">
        <v>60.01</v>
      </c>
      <c r="O158" s="4">
        <v>44.22</v>
      </c>
      <c r="P158" s="4">
        <v>188.39</v>
      </c>
      <c r="Q158" s="4">
        <v>65.319999999999993</v>
      </c>
      <c r="R158" s="4">
        <v>48.14</v>
      </c>
      <c r="S158" s="4">
        <v>12</v>
      </c>
      <c r="T158" s="4">
        <v>12</v>
      </c>
      <c r="U158" s="4">
        <v>0</v>
      </c>
      <c r="V158" s="3">
        <v>4163.7950000000001</v>
      </c>
      <c r="W158" s="3" t="s">
        <v>29</v>
      </c>
      <c r="X158" s="4"/>
      <c r="Y158" s="4"/>
      <c r="Z158" s="4"/>
      <c r="AA158" s="4"/>
    </row>
    <row r="159" spans="1:27" ht="14.25" customHeight="1" x14ac:dyDescent="0.35">
      <c r="A159" s="4" t="s">
        <v>117</v>
      </c>
      <c r="B159" s="4" t="s">
        <v>90</v>
      </c>
      <c r="C159" s="4" t="s">
        <v>39</v>
      </c>
      <c r="D159" s="4">
        <v>41090</v>
      </c>
      <c r="E159" s="4">
        <v>3.51</v>
      </c>
      <c r="F159" s="4">
        <v>9.34</v>
      </c>
      <c r="G159" s="4">
        <v>8.8800000000000008</v>
      </c>
      <c r="H159" s="4">
        <v>3.34</v>
      </c>
      <c r="I159" s="4">
        <v>2.2999999999999998</v>
      </c>
      <c r="J159" s="4">
        <v>1.56</v>
      </c>
      <c r="K159" s="4">
        <v>172.1</v>
      </c>
      <c r="L159" s="4">
        <v>25.17</v>
      </c>
      <c r="M159" s="4">
        <v>177.08</v>
      </c>
      <c r="N159" s="4">
        <v>60.79</v>
      </c>
      <c r="O159" s="4">
        <v>44.74</v>
      </c>
      <c r="P159" s="4">
        <v>191.32</v>
      </c>
      <c r="Q159" s="4">
        <v>65.67</v>
      </c>
      <c r="R159" s="4">
        <v>48.33</v>
      </c>
      <c r="S159" s="4">
        <v>12</v>
      </c>
      <c r="T159" s="4">
        <v>12</v>
      </c>
      <c r="U159" s="4">
        <v>0</v>
      </c>
      <c r="V159" s="3">
        <v>3824.2588000000001</v>
      </c>
      <c r="W159" s="3" t="s">
        <v>29</v>
      </c>
      <c r="X159" s="4"/>
      <c r="Y159" s="4"/>
      <c r="Z159" s="4"/>
      <c r="AA159" s="4"/>
    </row>
    <row r="160" spans="1:27" ht="14.25" customHeight="1" x14ac:dyDescent="0.35">
      <c r="A160" s="4" t="s">
        <v>117</v>
      </c>
      <c r="B160" s="4" t="s">
        <v>91</v>
      </c>
      <c r="C160" s="4" t="s">
        <v>39</v>
      </c>
      <c r="D160" s="4">
        <v>41182</v>
      </c>
      <c r="E160" s="4">
        <v>3.39</v>
      </c>
      <c r="F160" s="4">
        <v>9.02</v>
      </c>
      <c r="G160" s="4">
        <v>7.9</v>
      </c>
      <c r="H160" s="4">
        <v>3.33</v>
      </c>
      <c r="I160" s="4">
        <v>2.14</v>
      </c>
      <c r="J160" s="4">
        <v>1.6</v>
      </c>
      <c r="K160" s="4">
        <v>172.2</v>
      </c>
      <c r="L160" s="4">
        <v>24.04</v>
      </c>
      <c r="M160" s="4">
        <v>191.89</v>
      </c>
      <c r="N160" s="4">
        <v>62.76</v>
      </c>
      <c r="O160" s="4">
        <v>46.29</v>
      </c>
      <c r="P160" s="4">
        <v>205.75</v>
      </c>
      <c r="Q160" s="4">
        <v>67.290000000000006</v>
      </c>
      <c r="R160" s="4">
        <v>49.64</v>
      </c>
      <c r="S160" s="4">
        <v>12</v>
      </c>
      <c r="T160" s="4">
        <v>12</v>
      </c>
      <c r="U160" s="4">
        <v>0</v>
      </c>
      <c r="V160" s="3">
        <v>4907.3964999999998</v>
      </c>
      <c r="W160" s="3" t="s">
        <v>29</v>
      </c>
      <c r="X160" s="4"/>
      <c r="Y160" s="4"/>
      <c r="Z160" s="4"/>
      <c r="AA160" s="4"/>
    </row>
    <row r="161" spans="1:27" ht="14.25" customHeight="1" x14ac:dyDescent="0.35">
      <c r="A161" s="4" t="s">
        <v>117</v>
      </c>
      <c r="B161" s="4" t="s">
        <v>113</v>
      </c>
      <c r="C161" s="4" t="s">
        <v>39</v>
      </c>
      <c r="D161" s="4">
        <v>41274</v>
      </c>
      <c r="E161" s="4">
        <v>3.38</v>
      </c>
      <c r="F161" s="4">
        <v>9.06</v>
      </c>
      <c r="G161" s="4">
        <v>7.71</v>
      </c>
      <c r="H161" s="4">
        <v>3.02</v>
      </c>
      <c r="I161" s="4">
        <v>1.94</v>
      </c>
      <c r="J161" s="4">
        <v>1.32</v>
      </c>
      <c r="K161" s="4">
        <v>178.9</v>
      </c>
      <c r="L161" s="4">
        <v>23.16</v>
      </c>
      <c r="M161" s="4">
        <v>203.48</v>
      </c>
      <c r="N161" s="4">
        <v>64.17</v>
      </c>
      <c r="O161" s="4">
        <v>47.27</v>
      </c>
      <c r="P161" s="4">
        <v>217.09</v>
      </c>
      <c r="Q161" s="4">
        <v>68.459999999999994</v>
      </c>
      <c r="R161" s="4">
        <v>50.43</v>
      </c>
      <c r="S161" s="4">
        <v>12</v>
      </c>
      <c r="T161" s="4">
        <v>12</v>
      </c>
      <c r="U161" s="4">
        <v>0</v>
      </c>
      <c r="V161" s="3">
        <v>4273.1948000000002</v>
      </c>
      <c r="W161" s="3" t="s">
        <v>29</v>
      </c>
      <c r="X161" s="4"/>
      <c r="Y161" s="4"/>
      <c r="Z161" s="4"/>
      <c r="AA161" s="4"/>
    </row>
    <row r="162" spans="1:27" ht="14.25" customHeight="1" x14ac:dyDescent="0.35">
      <c r="A162" s="4" t="s">
        <v>117</v>
      </c>
      <c r="B162" s="4" t="s">
        <v>114</v>
      </c>
      <c r="C162" s="4" t="s">
        <v>39</v>
      </c>
      <c r="D162" s="4">
        <v>41364</v>
      </c>
      <c r="E162" s="4">
        <v>3.37</v>
      </c>
      <c r="F162" s="4">
        <v>8.18</v>
      </c>
      <c r="G162" s="4">
        <v>7.33</v>
      </c>
      <c r="H162" s="4">
        <v>3.23</v>
      </c>
      <c r="I162" s="4">
        <v>2.13</v>
      </c>
      <c r="J162" s="4">
        <v>1.46</v>
      </c>
      <c r="K162" s="4">
        <v>171.4</v>
      </c>
      <c r="L162" s="4">
        <v>23.88</v>
      </c>
      <c r="M162" s="4">
        <v>205.6</v>
      </c>
      <c r="N162" s="4">
        <v>66.97</v>
      </c>
      <c r="O162" s="4">
        <v>49.2</v>
      </c>
      <c r="P162" s="4">
        <v>207.02</v>
      </c>
      <c r="Q162" s="4">
        <v>67.430000000000007</v>
      </c>
      <c r="R162" s="4">
        <v>49.54</v>
      </c>
      <c r="S162" s="4">
        <v>12</v>
      </c>
      <c r="T162" s="4">
        <v>12</v>
      </c>
      <c r="U162" s="4">
        <v>0</v>
      </c>
      <c r="V162" s="3">
        <v>3982.5427</v>
      </c>
      <c r="W162" s="3" t="s">
        <v>29</v>
      </c>
      <c r="X162" s="4"/>
      <c r="Y162" s="4"/>
      <c r="Z162" s="4"/>
      <c r="AA162" s="4"/>
    </row>
    <row r="163" spans="1:27" ht="14.25" customHeight="1" x14ac:dyDescent="0.35">
      <c r="A163" s="4" t="s">
        <v>117</v>
      </c>
      <c r="B163" s="4" t="s">
        <v>115</v>
      </c>
      <c r="C163" s="4" t="s">
        <v>39</v>
      </c>
      <c r="D163" s="4">
        <v>41455</v>
      </c>
      <c r="E163" s="4">
        <v>3.41</v>
      </c>
      <c r="F163" s="4">
        <v>7.94</v>
      </c>
      <c r="G163" s="4">
        <v>7.4</v>
      </c>
      <c r="H163" s="4">
        <v>3.39</v>
      </c>
      <c r="I163" s="4">
        <v>2.56</v>
      </c>
      <c r="J163" s="4">
        <v>1.6</v>
      </c>
      <c r="K163" s="4">
        <v>166.5</v>
      </c>
      <c r="L163" s="4">
        <v>23.7</v>
      </c>
      <c r="M163" s="4">
        <v>200.79</v>
      </c>
      <c r="N163" s="4">
        <v>65.33</v>
      </c>
      <c r="O163" s="4">
        <v>47.6</v>
      </c>
      <c r="P163" s="4">
        <v>207.34</v>
      </c>
      <c r="Q163" s="4">
        <v>67.459999999999994</v>
      </c>
      <c r="R163" s="4">
        <v>49.15</v>
      </c>
      <c r="S163" s="4">
        <v>12</v>
      </c>
      <c r="T163" s="4">
        <v>12</v>
      </c>
      <c r="U163" s="4">
        <v>0</v>
      </c>
      <c r="V163" s="3">
        <v>4052.1181000000001</v>
      </c>
      <c r="W163" s="3" t="s">
        <v>29</v>
      </c>
      <c r="X163" s="4"/>
      <c r="Y163" s="4"/>
      <c r="Z163" s="4"/>
      <c r="AA163" s="4"/>
    </row>
    <row r="164" spans="1:27" ht="14.25" customHeight="1" x14ac:dyDescent="0.35">
      <c r="A164" s="4" t="s">
        <v>117</v>
      </c>
      <c r="B164" s="4" t="s">
        <v>116</v>
      </c>
      <c r="C164" s="4" t="s">
        <v>39</v>
      </c>
      <c r="D164" s="4">
        <v>41547</v>
      </c>
      <c r="E164" s="4">
        <v>3.48</v>
      </c>
      <c r="F164" s="4">
        <v>8.49</v>
      </c>
      <c r="G164" s="4">
        <v>7.81</v>
      </c>
      <c r="H164" s="4">
        <v>3</v>
      </c>
      <c r="I164" s="4">
        <v>2.04</v>
      </c>
      <c r="J164" s="4">
        <v>1.26</v>
      </c>
      <c r="K164" s="4">
        <v>163.80000000000001</v>
      </c>
      <c r="L164" s="4">
        <v>23.68</v>
      </c>
      <c r="M164" s="4">
        <v>201.92</v>
      </c>
      <c r="N164" s="4">
        <v>65.45</v>
      </c>
      <c r="O164" s="4">
        <v>47.82</v>
      </c>
      <c r="P164" s="4">
        <v>208.53</v>
      </c>
      <c r="Q164" s="4">
        <v>67.59</v>
      </c>
      <c r="R164" s="4">
        <v>49.38</v>
      </c>
      <c r="S164" s="4">
        <v>12</v>
      </c>
      <c r="T164" s="4">
        <v>12</v>
      </c>
      <c r="U164" s="4">
        <v>0</v>
      </c>
      <c r="V164" s="3">
        <v>4177.9811</v>
      </c>
      <c r="W164" s="3" t="s">
        <v>29</v>
      </c>
      <c r="X164" s="4"/>
      <c r="Y164" s="4"/>
      <c r="Z164" s="4"/>
      <c r="AA164" s="4"/>
    </row>
    <row r="165" spans="1:27" ht="14.25" customHeight="1" x14ac:dyDescent="0.35">
      <c r="A165" s="4" t="s">
        <v>117</v>
      </c>
      <c r="B165" s="4" t="s">
        <v>92</v>
      </c>
      <c r="C165" s="4" t="s">
        <v>39</v>
      </c>
      <c r="D165" s="4">
        <v>41639</v>
      </c>
      <c r="E165" s="4">
        <v>3.37</v>
      </c>
      <c r="F165" s="4">
        <v>8.2899999999999991</v>
      </c>
      <c r="G165" s="4">
        <v>7.39</v>
      </c>
      <c r="H165" s="4">
        <v>3.26</v>
      </c>
      <c r="I165" s="4">
        <v>2.35</v>
      </c>
      <c r="J165" s="4">
        <v>1.56</v>
      </c>
      <c r="K165" s="4">
        <v>165.6</v>
      </c>
      <c r="L165" s="4">
        <v>24.38</v>
      </c>
      <c r="M165" s="4">
        <v>194.15</v>
      </c>
      <c r="N165" s="4">
        <v>64.61</v>
      </c>
      <c r="O165" s="4">
        <v>47.33</v>
      </c>
      <c r="P165" s="4">
        <v>200.51</v>
      </c>
      <c r="Q165" s="4">
        <v>66.72</v>
      </c>
      <c r="R165" s="4">
        <v>48.88</v>
      </c>
      <c r="S165" s="4">
        <v>12</v>
      </c>
      <c r="T165" s="4">
        <v>12</v>
      </c>
      <c r="U165" s="4">
        <v>0</v>
      </c>
      <c r="V165" s="3">
        <v>4647.4983000000002</v>
      </c>
      <c r="W165" s="3" t="s">
        <v>29</v>
      </c>
      <c r="X165" s="4"/>
      <c r="Y165" s="4"/>
      <c r="Z165" s="4"/>
      <c r="AA165" s="4"/>
    </row>
    <row r="166" spans="1:27" ht="14.25" customHeight="1" x14ac:dyDescent="0.35">
      <c r="A166" s="4" t="s">
        <v>117</v>
      </c>
      <c r="B166" s="4" t="s">
        <v>93</v>
      </c>
      <c r="C166" s="4" t="s">
        <v>39</v>
      </c>
      <c r="D166" s="4">
        <v>41729</v>
      </c>
      <c r="E166" s="4">
        <v>3.41</v>
      </c>
      <c r="F166" s="4">
        <v>8.5</v>
      </c>
      <c r="G166" s="4">
        <v>7.5</v>
      </c>
      <c r="H166" s="4">
        <v>2.97</v>
      </c>
      <c r="I166" s="4">
        <v>2.12</v>
      </c>
      <c r="J166" s="4">
        <v>1.32</v>
      </c>
      <c r="K166" s="4">
        <v>171</v>
      </c>
      <c r="L166" s="4">
        <v>24.27</v>
      </c>
      <c r="M166" s="4">
        <v>194.18</v>
      </c>
      <c r="N166" s="4">
        <v>64.02</v>
      </c>
      <c r="O166" s="4">
        <v>47.14</v>
      </c>
      <c r="P166" s="4">
        <v>203.33</v>
      </c>
      <c r="Q166" s="4">
        <v>67.03</v>
      </c>
      <c r="R166" s="4">
        <v>49.36</v>
      </c>
      <c r="S166" s="4">
        <v>12</v>
      </c>
      <c r="T166" s="4">
        <v>12</v>
      </c>
      <c r="U166" s="4">
        <v>0</v>
      </c>
      <c r="V166" s="3">
        <v>5718.0131000000001</v>
      </c>
      <c r="W166" s="3" t="s">
        <v>29</v>
      </c>
      <c r="X166" s="4"/>
      <c r="Y166" s="4"/>
      <c r="Z166" s="4"/>
      <c r="AA166" s="4"/>
    </row>
    <row r="167" spans="1:27" ht="14.25" customHeight="1" x14ac:dyDescent="0.35">
      <c r="A167" s="4" t="s">
        <v>117</v>
      </c>
      <c r="B167" s="4" t="s">
        <v>94</v>
      </c>
      <c r="C167" s="4" t="s">
        <v>39</v>
      </c>
      <c r="D167" s="4">
        <v>41820</v>
      </c>
      <c r="E167" s="4">
        <v>3.49</v>
      </c>
      <c r="F167" s="4">
        <v>8.66</v>
      </c>
      <c r="G167" s="4">
        <v>7.78</v>
      </c>
      <c r="H167" s="4">
        <v>2.97</v>
      </c>
      <c r="I167" s="4">
        <v>2.0299999999999998</v>
      </c>
      <c r="J167" s="4">
        <v>1.34</v>
      </c>
      <c r="K167" s="4">
        <v>167.6</v>
      </c>
      <c r="L167" s="4">
        <v>24.37</v>
      </c>
      <c r="M167" s="4">
        <v>194.03</v>
      </c>
      <c r="N167" s="4">
        <v>64.53</v>
      </c>
      <c r="O167" s="4">
        <v>47.29</v>
      </c>
      <c r="P167" s="4">
        <v>200.69</v>
      </c>
      <c r="Q167" s="4">
        <v>66.739999999999995</v>
      </c>
      <c r="R167" s="4">
        <v>48.91</v>
      </c>
      <c r="S167" s="4">
        <v>12</v>
      </c>
      <c r="T167" s="4">
        <v>12</v>
      </c>
      <c r="U167" s="4">
        <v>0</v>
      </c>
      <c r="V167" s="3">
        <v>5852.4449999999997</v>
      </c>
      <c r="W167" s="3" t="s">
        <v>29</v>
      </c>
      <c r="X167" s="4"/>
      <c r="Y167" s="4"/>
      <c r="Z167" s="4"/>
      <c r="AA167" s="4"/>
    </row>
    <row r="168" spans="1:27" ht="14.25" customHeight="1" x14ac:dyDescent="0.35">
      <c r="A168" s="4" t="s">
        <v>117</v>
      </c>
      <c r="B168" s="4" t="s">
        <v>95</v>
      </c>
      <c r="C168" s="4" t="s">
        <v>39</v>
      </c>
      <c r="D168" s="4">
        <v>41912</v>
      </c>
      <c r="E168" s="4">
        <v>4.3099999999999996</v>
      </c>
      <c r="F168" s="4">
        <v>10.44</v>
      </c>
      <c r="G168" s="4">
        <v>9.5500000000000007</v>
      </c>
      <c r="H168" s="4">
        <v>2.69</v>
      </c>
      <c r="I168" s="4">
        <v>1.55</v>
      </c>
      <c r="J168" s="4">
        <v>1.1599999999999999</v>
      </c>
      <c r="K168" s="4">
        <v>170.4</v>
      </c>
      <c r="L168" s="4">
        <v>22.07</v>
      </c>
      <c r="M168" s="4">
        <v>235.98</v>
      </c>
      <c r="N168" s="4">
        <v>68.849999999999994</v>
      </c>
      <c r="O168" s="4">
        <v>52.07</v>
      </c>
      <c r="P168" s="4">
        <v>242.73</v>
      </c>
      <c r="Q168" s="4">
        <v>70.819999999999993</v>
      </c>
      <c r="R168" s="4">
        <v>53.56</v>
      </c>
      <c r="S168" s="4">
        <v>12</v>
      </c>
      <c r="T168" s="4">
        <v>13</v>
      </c>
      <c r="U168" s="4">
        <v>0</v>
      </c>
      <c r="V168" s="3">
        <v>6523.5473000000002</v>
      </c>
      <c r="W168" s="3" t="s">
        <v>29</v>
      </c>
      <c r="X168" s="4"/>
      <c r="Y168" s="4"/>
      <c r="Z168" s="4"/>
      <c r="AA168" s="4"/>
    </row>
    <row r="169" spans="1:27" ht="14.25" customHeight="1" x14ac:dyDescent="0.35">
      <c r="A169" s="4" t="s">
        <v>117</v>
      </c>
      <c r="B169" s="4" t="s">
        <v>96</v>
      </c>
      <c r="C169" s="4" t="s">
        <v>41</v>
      </c>
      <c r="D169" s="4">
        <v>42004</v>
      </c>
      <c r="E169" s="4">
        <v>4.5999999999999996</v>
      </c>
      <c r="F169" s="4">
        <v>11.82</v>
      </c>
      <c r="G169" s="4">
        <v>10.99</v>
      </c>
      <c r="H169" s="4">
        <v>2.66</v>
      </c>
      <c r="I169" s="4">
        <v>1.49</v>
      </c>
      <c r="J169" s="4">
        <v>0.92</v>
      </c>
      <c r="K169" s="4">
        <v>186.6</v>
      </c>
      <c r="L169" s="4">
        <v>19.45</v>
      </c>
      <c r="M169" s="4">
        <v>256.77999999999997</v>
      </c>
      <c r="N169" s="4">
        <v>70.36</v>
      </c>
      <c r="O169" s="4">
        <v>49.94</v>
      </c>
      <c r="P169" s="4">
        <v>264.93</v>
      </c>
      <c r="Q169" s="4">
        <v>72.599999999999994</v>
      </c>
      <c r="R169" s="4">
        <v>51.52</v>
      </c>
      <c r="S169" s="4">
        <v>13</v>
      </c>
      <c r="T169" s="4">
        <v>13</v>
      </c>
      <c r="U169" s="4">
        <v>1</v>
      </c>
      <c r="V169" s="3">
        <v>6686.4682000000003</v>
      </c>
      <c r="W169" s="3" t="s">
        <v>29</v>
      </c>
      <c r="X169" s="4"/>
      <c r="Y169" s="4"/>
      <c r="Z169" s="4"/>
      <c r="AA169" s="4"/>
    </row>
    <row r="170" spans="1:27" ht="14.25" customHeight="1" x14ac:dyDescent="0.35">
      <c r="A170" s="4" t="s">
        <v>126</v>
      </c>
      <c r="B170" s="4" t="s">
        <v>116</v>
      </c>
      <c r="C170" s="4" t="s">
        <v>26</v>
      </c>
      <c r="D170" s="4">
        <v>41454</v>
      </c>
      <c r="E170" s="4">
        <v>-2.3199999999999998</v>
      </c>
      <c r="F170" s="4">
        <v>0.34</v>
      </c>
      <c r="G170" s="4">
        <v>-2.6</v>
      </c>
      <c r="H170" s="4">
        <v>205.57</v>
      </c>
      <c r="I170" s="4">
        <v>170</v>
      </c>
      <c r="J170" s="4">
        <v>173.6</v>
      </c>
      <c r="K170" s="4">
        <v>53</v>
      </c>
      <c r="L170" s="4">
        <v>61.72</v>
      </c>
      <c r="M170" s="4">
        <v>13.75</v>
      </c>
      <c r="N170" s="4">
        <v>12.09</v>
      </c>
      <c r="O170" s="4">
        <v>8.49</v>
      </c>
      <c r="P170" s="4">
        <v>13.75</v>
      </c>
      <c r="Q170" s="4">
        <v>12.09</v>
      </c>
      <c r="R170" s="4">
        <v>8.49</v>
      </c>
      <c r="S170" s="4">
        <v>2</v>
      </c>
      <c r="T170" s="4">
        <v>2</v>
      </c>
      <c r="U170" s="4">
        <v>0</v>
      </c>
      <c r="V170" s="3">
        <v>434095.07569999999</v>
      </c>
      <c r="W170" s="3" t="s">
        <v>127</v>
      </c>
      <c r="X170" s="4"/>
      <c r="Y170" s="4"/>
      <c r="Z170" s="4"/>
      <c r="AA170" s="4"/>
    </row>
    <row r="171" spans="1:27" ht="14.25" customHeight="1" x14ac:dyDescent="0.35">
      <c r="A171" s="4" t="s">
        <v>126</v>
      </c>
      <c r="B171" s="4" t="s">
        <v>92</v>
      </c>
      <c r="C171" s="4" t="s">
        <v>26</v>
      </c>
      <c r="D171" s="4">
        <v>41545</v>
      </c>
      <c r="E171" s="4">
        <v>-2.33</v>
      </c>
      <c r="F171" s="4">
        <v>0.35</v>
      </c>
      <c r="G171" s="4">
        <v>-2.65</v>
      </c>
      <c r="H171" s="4">
        <v>142.33000000000001</v>
      </c>
      <c r="I171" s="4">
        <v>118.77</v>
      </c>
      <c r="J171" s="4">
        <v>120.84</v>
      </c>
      <c r="K171" s="4">
        <v>83</v>
      </c>
      <c r="L171" s="4">
        <v>59.69</v>
      </c>
      <c r="M171" s="4">
        <v>13.73</v>
      </c>
      <c r="N171" s="4">
        <v>12.07</v>
      </c>
      <c r="O171" s="4">
        <v>8.19</v>
      </c>
      <c r="P171" s="4">
        <v>13.73</v>
      </c>
      <c r="Q171" s="4">
        <v>12.07</v>
      </c>
      <c r="R171" s="4">
        <v>8.19</v>
      </c>
      <c r="S171" s="4">
        <v>2</v>
      </c>
      <c r="T171" s="4">
        <v>2</v>
      </c>
      <c r="U171" s="4">
        <v>0</v>
      </c>
      <c r="V171" s="3">
        <v>499850.64020000002</v>
      </c>
      <c r="W171" s="3" t="s">
        <v>127</v>
      </c>
      <c r="X171" s="4"/>
      <c r="Y171" s="4"/>
      <c r="Z171" s="4"/>
      <c r="AA171" s="4"/>
    </row>
    <row r="172" spans="1:27" ht="14.25" customHeight="1" x14ac:dyDescent="0.35">
      <c r="A172" s="4" t="s">
        <v>126</v>
      </c>
      <c r="B172" s="4" t="s">
        <v>93</v>
      </c>
      <c r="C172" s="4" t="s">
        <v>26</v>
      </c>
      <c r="D172" s="4">
        <v>41636</v>
      </c>
      <c r="E172" s="4">
        <v>-2.5099999999999998</v>
      </c>
      <c r="F172" s="4">
        <v>0.34</v>
      </c>
      <c r="G172" s="4">
        <v>-2.88</v>
      </c>
      <c r="H172" s="4">
        <v>233.42</v>
      </c>
      <c r="I172" s="4">
        <v>209.79</v>
      </c>
      <c r="J172" s="4">
        <v>207.89</v>
      </c>
      <c r="K172" s="4">
        <v>84</v>
      </c>
      <c r="L172" s="4">
        <v>57.59</v>
      </c>
      <c r="M172" s="4">
        <v>13.08</v>
      </c>
      <c r="N172" s="4">
        <v>11.57</v>
      </c>
      <c r="O172" s="4">
        <v>7.53</v>
      </c>
      <c r="P172" s="4">
        <v>13.08</v>
      </c>
      <c r="Q172" s="4">
        <v>11.57</v>
      </c>
      <c r="R172" s="4">
        <v>7.53</v>
      </c>
      <c r="S172" s="4">
        <v>2</v>
      </c>
      <c r="T172" s="4">
        <v>2</v>
      </c>
      <c r="U172" s="4">
        <v>0</v>
      </c>
      <c r="V172" s="3">
        <v>462636.42070000002</v>
      </c>
      <c r="W172" s="3" t="s">
        <v>127</v>
      </c>
      <c r="X172" s="4"/>
      <c r="Y172" s="4"/>
      <c r="Z172" s="4"/>
      <c r="AA172" s="4"/>
    </row>
    <row r="173" spans="1:27" ht="14.25" customHeight="1" x14ac:dyDescent="0.35">
      <c r="A173" s="4" t="s">
        <v>126</v>
      </c>
      <c r="B173" s="4" t="s">
        <v>94</v>
      </c>
      <c r="C173" s="4" t="s">
        <v>26</v>
      </c>
      <c r="D173" s="4">
        <v>41727</v>
      </c>
      <c r="E173" s="4">
        <v>-2.31</v>
      </c>
      <c r="F173" s="4">
        <v>0.34</v>
      </c>
      <c r="G173" s="4">
        <v>-2.66</v>
      </c>
      <c r="H173" s="4">
        <v>182.12</v>
      </c>
      <c r="I173" s="4">
        <v>165.86</v>
      </c>
      <c r="J173" s="4">
        <v>159.91999999999999</v>
      </c>
      <c r="K173" s="4">
        <v>85</v>
      </c>
      <c r="L173" s="4">
        <v>58.34</v>
      </c>
      <c r="M173" s="4">
        <v>14.11</v>
      </c>
      <c r="N173" s="4">
        <v>12.37</v>
      </c>
      <c r="O173" s="4">
        <v>8.23</v>
      </c>
      <c r="P173" s="4">
        <v>14.11</v>
      </c>
      <c r="Q173" s="4">
        <v>12.37</v>
      </c>
      <c r="R173" s="4">
        <v>8.23</v>
      </c>
      <c r="S173" s="4">
        <v>2</v>
      </c>
      <c r="T173" s="4">
        <v>2</v>
      </c>
      <c r="U173" s="4">
        <v>0</v>
      </c>
      <c r="V173" s="3">
        <v>550883.9486</v>
      </c>
      <c r="W173" s="3" t="s">
        <v>127</v>
      </c>
      <c r="X173" s="4"/>
      <c r="Y173" s="4"/>
      <c r="Z173" s="4"/>
      <c r="AA173" s="4"/>
    </row>
    <row r="174" spans="1:27" ht="14.25" customHeight="1" x14ac:dyDescent="0.35">
      <c r="A174" s="4" t="s">
        <v>126</v>
      </c>
      <c r="B174" s="4" t="s">
        <v>95</v>
      </c>
      <c r="C174" s="4" t="s">
        <v>26</v>
      </c>
      <c r="D174" s="4">
        <v>41818</v>
      </c>
      <c r="E174" s="4">
        <v>-2.2599999999999998</v>
      </c>
      <c r="F174" s="4">
        <v>0.6</v>
      </c>
      <c r="G174" s="4">
        <v>-2.6</v>
      </c>
      <c r="H174" s="4">
        <v>122.28</v>
      </c>
      <c r="I174" s="4">
        <v>98.5</v>
      </c>
      <c r="J174" s="4">
        <v>102.82</v>
      </c>
      <c r="K174" s="4">
        <v>100</v>
      </c>
      <c r="L174" s="4">
        <v>54.35</v>
      </c>
      <c r="M174" s="4">
        <v>24</v>
      </c>
      <c r="N174" s="4">
        <v>19.100000000000001</v>
      </c>
      <c r="O174" s="4">
        <v>13.05</v>
      </c>
      <c r="P174" s="4">
        <v>25.67</v>
      </c>
      <c r="Q174" s="4">
        <v>20.420000000000002</v>
      </c>
      <c r="R174" s="4">
        <v>13.95</v>
      </c>
      <c r="S174" s="4">
        <v>2</v>
      </c>
      <c r="T174" s="4">
        <v>2</v>
      </c>
      <c r="U174" s="4">
        <v>0</v>
      </c>
      <c r="V174" s="3">
        <v>591015.72069999995</v>
      </c>
      <c r="W174" s="3" t="s">
        <v>127</v>
      </c>
      <c r="X174" s="4"/>
      <c r="Y174" s="4"/>
      <c r="Z174" s="4"/>
      <c r="AA174" s="4"/>
    </row>
    <row r="175" spans="1:27" ht="14.25" customHeight="1" x14ac:dyDescent="0.35">
      <c r="A175" s="4" t="s">
        <v>126</v>
      </c>
      <c r="B175" s="4" t="s">
        <v>96</v>
      </c>
      <c r="C175" s="4" t="s">
        <v>26</v>
      </c>
      <c r="D175" s="4">
        <v>41909</v>
      </c>
      <c r="E175" s="4">
        <v>-1.98</v>
      </c>
      <c r="F175" s="4">
        <v>0.67</v>
      </c>
      <c r="G175" s="4">
        <v>-2.2799999999999998</v>
      </c>
      <c r="H175" s="4">
        <v>114.21</v>
      </c>
      <c r="I175" s="4">
        <v>80.94</v>
      </c>
      <c r="J175" s="4">
        <v>97.09</v>
      </c>
      <c r="K175" s="4">
        <v>115</v>
      </c>
      <c r="L175" s="4">
        <v>48.11</v>
      </c>
      <c r="M175" s="4">
        <v>25.99</v>
      </c>
      <c r="N175" s="4">
        <v>19.739999999999998</v>
      </c>
      <c r="O175" s="4">
        <v>12.5</v>
      </c>
      <c r="P175" s="4">
        <v>31.64</v>
      </c>
      <c r="Q175" s="4">
        <v>24.04</v>
      </c>
      <c r="R175" s="4">
        <v>15.22</v>
      </c>
      <c r="S175" s="4">
        <v>2</v>
      </c>
      <c r="T175" s="4">
        <v>2</v>
      </c>
      <c r="U175" s="4">
        <v>0</v>
      </c>
      <c r="V175" s="3">
        <v>664153.50179999997</v>
      </c>
      <c r="W175" s="3" t="s">
        <v>127</v>
      </c>
      <c r="X175" s="4"/>
      <c r="Y175" s="4"/>
      <c r="Z175" s="4"/>
      <c r="AA175" s="4"/>
    </row>
    <row r="176" spans="1:27" ht="14.25" customHeight="1" x14ac:dyDescent="0.35">
      <c r="A176" s="4" t="s">
        <v>126</v>
      </c>
      <c r="B176" s="4" t="s">
        <v>97</v>
      </c>
      <c r="C176" s="4" t="s">
        <v>26</v>
      </c>
      <c r="D176" s="4">
        <v>42000</v>
      </c>
      <c r="E176" s="4">
        <v>-2.09</v>
      </c>
      <c r="F176" s="4">
        <v>0.61</v>
      </c>
      <c r="G176" s="4">
        <v>-2.39</v>
      </c>
      <c r="H176" s="4">
        <v>204.74</v>
      </c>
      <c r="I176" s="4">
        <v>180.18</v>
      </c>
      <c r="J176" s="4">
        <v>185.08</v>
      </c>
      <c r="K176" s="4">
        <v>131</v>
      </c>
      <c r="L176" s="4">
        <v>47.09</v>
      </c>
      <c r="M176" s="4">
        <v>26.36</v>
      </c>
      <c r="N176" s="4">
        <v>20.350000000000001</v>
      </c>
      <c r="O176" s="4">
        <v>12.41</v>
      </c>
      <c r="P176" s="4">
        <v>29.52</v>
      </c>
      <c r="Q176" s="4">
        <v>22.79</v>
      </c>
      <c r="R176" s="4">
        <v>13.9</v>
      </c>
      <c r="S176" s="4">
        <v>2</v>
      </c>
      <c r="T176" s="4">
        <v>2</v>
      </c>
      <c r="U176" s="4">
        <v>0</v>
      </c>
      <c r="V176" s="3">
        <v>710200.7635</v>
      </c>
      <c r="W176" s="3" t="s">
        <v>127</v>
      </c>
      <c r="X176" s="4"/>
      <c r="Y176" s="4"/>
      <c r="Z176" s="4"/>
      <c r="AA176" s="4"/>
    </row>
    <row r="177" spans="1:27" ht="14.25" customHeight="1" x14ac:dyDescent="0.35">
      <c r="A177" s="4" t="s">
        <v>126</v>
      </c>
      <c r="B177" s="4" t="s">
        <v>98</v>
      </c>
      <c r="C177" s="4" t="s">
        <v>26</v>
      </c>
      <c r="D177" s="4">
        <v>42091</v>
      </c>
      <c r="E177" s="4">
        <v>-2.0499999999999998</v>
      </c>
      <c r="F177" s="4">
        <v>0.69</v>
      </c>
      <c r="G177" s="4">
        <v>-2.34</v>
      </c>
      <c r="H177" s="4">
        <v>127.34</v>
      </c>
      <c r="I177" s="4">
        <v>112.81</v>
      </c>
      <c r="J177" s="4">
        <v>112.13</v>
      </c>
      <c r="K177" s="4">
        <v>163</v>
      </c>
      <c r="L177" s="4">
        <v>49.39</v>
      </c>
      <c r="M177" s="4">
        <v>31.06</v>
      </c>
      <c r="N177" s="4">
        <v>23.18</v>
      </c>
      <c r="O177" s="4">
        <v>15.34</v>
      </c>
      <c r="P177" s="4">
        <v>34.01</v>
      </c>
      <c r="Q177" s="4">
        <v>25.38</v>
      </c>
      <c r="R177" s="4">
        <v>16.8</v>
      </c>
      <c r="S177" s="4">
        <v>2</v>
      </c>
      <c r="T177" s="4">
        <v>2</v>
      </c>
      <c r="U177" s="4">
        <v>0</v>
      </c>
      <c r="V177" s="3">
        <v>723159.45</v>
      </c>
      <c r="W177" s="3" t="s">
        <v>127</v>
      </c>
      <c r="X177" s="4"/>
      <c r="Y177" s="4"/>
      <c r="Z177" s="4"/>
      <c r="AA177" s="4"/>
    </row>
    <row r="178" spans="1:27" ht="14.25" customHeight="1" x14ac:dyDescent="0.35">
      <c r="A178" s="4" t="s">
        <v>126</v>
      </c>
      <c r="B178" s="4" t="s">
        <v>99</v>
      </c>
      <c r="C178" s="4" t="s">
        <v>26</v>
      </c>
      <c r="D178" s="4">
        <v>42182</v>
      </c>
      <c r="E178" s="4">
        <v>-1.91</v>
      </c>
      <c r="F178" s="4">
        <v>0.8</v>
      </c>
      <c r="G178" s="4">
        <v>-2.19</v>
      </c>
      <c r="H178" s="4">
        <v>85.41</v>
      </c>
      <c r="I178" s="4">
        <v>75.239999999999995</v>
      </c>
      <c r="J178" s="4">
        <v>70.06</v>
      </c>
      <c r="K178" s="4">
        <v>201</v>
      </c>
      <c r="L178" s="4">
        <v>46.01</v>
      </c>
      <c r="M178" s="4">
        <v>37.729999999999997</v>
      </c>
      <c r="N178" s="4">
        <v>26.33</v>
      </c>
      <c r="O178" s="4">
        <v>17.36</v>
      </c>
      <c r="P178" s="4">
        <v>43.3</v>
      </c>
      <c r="Q178" s="4">
        <v>30.22</v>
      </c>
      <c r="R178" s="4">
        <v>19.920000000000002</v>
      </c>
      <c r="S178" s="4">
        <v>2</v>
      </c>
      <c r="T178" s="4">
        <v>2</v>
      </c>
      <c r="U178" s="4">
        <v>0</v>
      </c>
      <c r="V178" s="3">
        <v>639938.75659999996</v>
      </c>
      <c r="W178" s="3" t="s">
        <v>127</v>
      </c>
      <c r="X178" s="4"/>
      <c r="Y178" s="4"/>
      <c r="Z178" s="4"/>
      <c r="AA178" s="4"/>
    </row>
    <row r="179" spans="1:27" ht="14.25" customHeight="1" x14ac:dyDescent="0.35">
      <c r="A179" s="4" t="s">
        <v>126</v>
      </c>
      <c r="B179" s="4" t="s">
        <v>100</v>
      </c>
      <c r="C179" s="4" t="s">
        <v>26</v>
      </c>
      <c r="D179" s="4">
        <v>42273</v>
      </c>
      <c r="E179" s="4">
        <v>-1.71</v>
      </c>
      <c r="F179" s="4">
        <v>0.9</v>
      </c>
      <c r="G179" s="4">
        <v>-1.98</v>
      </c>
      <c r="H179" s="4">
        <v>74.55</v>
      </c>
      <c r="I179" s="4">
        <v>59.34</v>
      </c>
      <c r="J179" s="4">
        <v>61.44</v>
      </c>
      <c r="K179" s="4">
        <v>238</v>
      </c>
      <c r="L179" s="4">
        <v>41.09</v>
      </c>
      <c r="M179" s="4">
        <v>44.79</v>
      </c>
      <c r="N179" s="4">
        <v>29.08</v>
      </c>
      <c r="O179" s="4">
        <v>18.41</v>
      </c>
      <c r="P179" s="4">
        <v>54.01</v>
      </c>
      <c r="Q179" s="4">
        <v>35.07</v>
      </c>
      <c r="R179" s="4">
        <v>22.19</v>
      </c>
      <c r="S179" s="4">
        <v>2</v>
      </c>
      <c r="T179" s="4">
        <v>2</v>
      </c>
      <c r="U179" s="4">
        <v>0</v>
      </c>
      <c r="V179" s="3">
        <v>598970.93059999996</v>
      </c>
      <c r="W179" s="3" t="s">
        <v>127</v>
      </c>
      <c r="X179" s="4"/>
      <c r="Y179" s="4"/>
      <c r="Z179" s="4"/>
      <c r="AA179" s="4"/>
    </row>
    <row r="180" spans="1:27" ht="14.25" customHeight="1" x14ac:dyDescent="0.35">
      <c r="A180" s="4" t="s">
        <v>126</v>
      </c>
      <c r="B180" s="4" t="s">
        <v>101</v>
      </c>
      <c r="C180" s="4" t="s">
        <v>26</v>
      </c>
      <c r="D180" s="4">
        <v>42364</v>
      </c>
      <c r="E180" s="4">
        <v>-1.85</v>
      </c>
      <c r="F180" s="4">
        <v>0.88</v>
      </c>
      <c r="G180" s="4">
        <v>-2.15</v>
      </c>
      <c r="H180" s="4">
        <v>98.28</v>
      </c>
      <c r="I180" s="4">
        <v>85.19</v>
      </c>
      <c r="J180" s="4">
        <v>87.58</v>
      </c>
      <c r="K180" s="4">
        <v>276</v>
      </c>
      <c r="L180" s="4">
        <v>43.73</v>
      </c>
      <c r="M180" s="4">
        <v>41.48</v>
      </c>
      <c r="N180" s="4">
        <v>27.82</v>
      </c>
      <c r="O180" s="4">
        <v>18.14</v>
      </c>
      <c r="P180" s="4">
        <v>49.09</v>
      </c>
      <c r="Q180" s="4">
        <v>32.93</v>
      </c>
      <c r="R180" s="4">
        <v>21.47</v>
      </c>
      <c r="S180" s="4">
        <v>2</v>
      </c>
      <c r="T180" s="4">
        <v>2</v>
      </c>
      <c r="U180" s="4">
        <v>0</v>
      </c>
      <c r="V180" s="3">
        <v>578907.38879999996</v>
      </c>
      <c r="W180" s="3" t="s">
        <v>127</v>
      </c>
      <c r="X180" s="4"/>
      <c r="Y180" s="4"/>
      <c r="Z180" s="4"/>
      <c r="AA180" s="4"/>
    </row>
    <row r="181" spans="1:27" ht="14.25" customHeight="1" thickBot="1" x14ac:dyDescent="0.4">
      <c r="A181" s="4" t="s">
        <v>126</v>
      </c>
      <c r="B181" s="4" t="s">
        <v>102</v>
      </c>
      <c r="C181" s="4" t="s">
        <v>26</v>
      </c>
      <c r="D181" s="4">
        <v>42455</v>
      </c>
      <c r="E181" s="4">
        <v>-1.95</v>
      </c>
      <c r="F181" s="4">
        <v>1.19</v>
      </c>
      <c r="G181" s="4">
        <v>-2.29</v>
      </c>
      <c r="H181" s="4">
        <v>51.29</v>
      </c>
      <c r="I181" s="4">
        <v>44.01</v>
      </c>
      <c r="J181" s="4">
        <v>43.57</v>
      </c>
      <c r="K181" s="4">
        <v>321</v>
      </c>
      <c r="L181" s="4">
        <v>42.73</v>
      </c>
      <c r="M181" s="4">
        <v>53.18</v>
      </c>
      <c r="N181" s="4">
        <v>32.979999999999997</v>
      </c>
      <c r="O181" s="4">
        <v>22.72</v>
      </c>
      <c r="P181" s="4">
        <v>61.22</v>
      </c>
      <c r="Q181" s="4">
        <v>37.97</v>
      </c>
      <c r="R181" s="4">
        <v>26.16</v>
      </c>
      <c r="S181" s="4">
        <v>2</v>
      </c>
      <c r="T181" s="4">
        <v>2</v>
      </c>
      <c r="U181" s="4">
        <v>0</v>
      </c>
      <c r="V181" s="3">
        <v>503721.61099999998</v>
      </c>
      <c r="W181" s="3" t="s">
        <v>127</v>
      </c>
      <c r="X181" s="4"/>
      <c r="Y181" s="4"/>
      <c r="Z181" s="4"/>
      <c r="AA181" s="4"/>
    </row>
    <row r="182" spans="1:27" ht="14.25" customHeight="1" thickBot="1" x14ac:dyDescent="0.4">
      <c r="A182" s="5" t="s">
        <v>128</v>
      </c>
      <c r="B182" s="5" t="s">
        <v>60</v>
      </c>
      <c r="C182" s="5" t="s">
        <v>37</v>
      </c>
      <c r="D182" s="2">
        <v>36677</v>
      </c>
      <c r="E182" s="2">
        <v>2.81</v>
      </c>
      <c r="F182" s="2">
        <v>4.05</v>
      </c>
      <c r="G182" s="2">
        <v>3.87</v>
      </c>
      <c r="H182" s="2">
        <v>4.3099999999999996</v>
      </c>
      <c r="I182" s="2">
        <v>2.42</v>
      </c>
      <c r="J182" s="2">
        <v>3.18</v>
      </c>
      <c r="K182" s="2">
        <v>118</v>
      </c>
      <c r="L182" s="2">
        <v>30.89</v>
      </c>
      <c r="M182" s="2">
        <v>139.4</v>
      </c>
      <c r="N182" s="2">
        <v>58.18</v>
      </c>
      <c r="O182" s="2">
        <v>43.07</v>
      </c>
      <c r="P182" s="2">
        <v>139.62</v>
      </c>
      <c r="Q182" s="2">
        <v>58.27</v>
      </c>
      <c r="R182" s="2">
        <v>43.14</v>
      </c>
      <c r="S182" s="4">
        <f>VLOOKUP([1]Initial_Data8!C189,[1]Ratings_Numbers!$A$1:$B$21,2,FALSE)</f>
        <v>11</v>
      </c>
      <c r="T182" s="4">
        <v>11</v>
      </c>
      <c r="U182" s="4">
        <v>0</v>
      </c>
      <c r="V182" s="3">
        <v>8032.4125000000004</v>
      </c>
      <c r="W182" s="3" t="s">
        <v>129</v>
      </c>
      <c r="X182" s="4"/>
      <c r="Y182" s="4"/>
      <c r="Z182" s="4"/>
      <c r="AA182" s="4"/>
    </row>
    <row r="183" spans="1:27" ht="14.25" customHeight="1" thickBot="1" x14ac:dyDescent="0.4">
      <c r="A183" s="5" t="s">
        <v>128</v>
      </c>
      <c r="B183" s="5" t="s">
        <v>61</v>
      </c>
      <c r="C183" s="5" t="s">
        <v>37</v>
      </c>
      <c r="D183" s="2">
        <v>36769</v>
      </c>
      <c r="E183" s="2">
        <v>2.63</v>
      </c>
      <c r="F183" s="2">
        <v>3.72</v>
      </c>
      <c r="G183" s="2">
        <v>3.59</v>
      </c>
      <c r="H183" s="2">
        <v>4.2</v>
      </c>
      <c r="I183" s="2">
        <v>3.23</v>
      </c>
      <c r="J183" s="2">
        <v>3.09</v>
      </c>
      <c r="K183" s="2">
        <v>123</v>
      </c>
      <c r="L183" s="2">
        <v>32.79</v>
      </c>
      <c r="M183" s="2">
        <v>126.35</v>
      </c>
      <c r="N183" s="2">
        <v>55.76</v>
      </c>
      <c r="O183" s="2">
        <v>41.43</v>
      </c>
      <c r="P183" s="2">
        <v>126.58</v>
      </c>
      <c r="Q183" s="2">
        <v>55.87</v>
      </c>
      <c r="R183" s="2">
        <v>41.51</v>
      </c>
      <c r="S183" s="4">
        <f>VLOOKUP([1]Initial_Data8!C190,[1]Ratings_Numbers!$A$1:$B$21,2,FALSE)</f>
        <v>11</v>
      </c>
      <c r="T183" s="4">
        <v>11</v>
      </c>
      <c r="U183" s="4">
        <f t="shared" ref="U183:U240" si="0">S183-S182</f>
        <v>0</v>
      </c>
      <c r="V183" s="3">
        <v>9759.1825000000008</v>
      </c>
      <c r="W183" s="3" t="s">
        <v>129</v>
      </c>
      <c r="X183" s="4"/>
      <c r="Y183" s="4"/>
      <c r="Z183" s="4"/>
      <c r="AA183" s="4"/>
    </row>
    <row r="184" spans="1:27" ht="14.25" customHeight="1" thickBot="1" x14ac:dyDescent="0.4">
      <c r="A184" s="5" t="s">
        <v>128</v>
      </c>
      <c r="B184" s="5" t="s">
        <v>118</v>
      </c>
      <c r="C184" s="5" t="s">
        <v>37</v>
      </c>
      <c r="D184" s="2">
        <v>36860</v>
      </c>
      <c r="E184" s="2">
        <v>2.36</v>
      </c>
      <c r="F184" s="2">
        <v>3.32</v>
      </c>
      <c r="G184" s="2">
        <v>3.2</v>
      </c>
      <c r="H184" s="2">
        <v>4.55</v>
      </c>
      <c r="I184" s="2">
        <v>3.54</v>
      </c>
      <c r="J184" s="2">
        <v>3.4</v>
      </c>
      <c r="K184" s="2">
        <v>118</v>
      </c>
      <c r="L184" s="2">
        <v>34.94</v>
      </c>
      <c r="M184" s="2">
        <v>110.1</v>
      </c>
      <c r="N184" s="2">
        <v>52.35</v>
      </c>
      <c r="O184" s="2">
        <v>38.47</v>
      </c>
      <c r="P184" s="2">
        <v>110.3</v>
      </c>
      <c r="Q184" s="2">
        <v>52.45</v>
      </c>
      <c r="R184" s="2">
        <v>38.53</v>
      </c>
      <c r="S184" s="4">
        <f>VLOOKUP([1]Initial_Data8!C191,[1]Ratings_Numbers!$A$1:$B$21,2,FALSE)</f>
        <v>11</v>
      </c>
      <c r="T184" s="4">
        <v>11</v>
      </c>
      <c r="U184" s="4">
        <f t="shared" si="0"/>
        <v>0</v>
      </c>
      <c r="V184" s="3">
        <v>13470.8182</v>
      </c>
      <c r="W184" s="3" t="s">
        <v>129</v>
      </c>
      <c r="X184" s="4"/>
      <c r="Y184" s="4"/>
      <c r="Z184" s="4"/>
      <c r="AA184" s="4"/>
    </row>
    <row r="185" spans="1:27" ht="14.25" customHeight="1" thickBot="1" x14ac:dyDescent="0.4">
      <c r="A185" s="5" t="s">
        <v>128</v>
      </c>
      <c r="B185" s="5" t="s">
        <v>119</v>
      </c>
      <c r="C185" s="5" t="s">
        <v>37</v>
      </c>
      <c r="D185" s="2">
        <v>36950</v>
      </c>
      <c r="E185" s="2">
        <v>2.2000000000000002</v>
      </c>
      <c r="F185" s="2">
        <v>3.05</v>
      </c>
      <c r="G185" s="2">
        <v>2.95</v>
      </c>
      <c r="H185" s="2">
        <v>5.12</v>
      </c>
      <c r="I185" s="2">
        <v>3.73</v>
      </c>
      <c r="J185" s="2">
        <v>3.88</v>
      </c>
      <c r="K185" s="2">
        <v>113</v>
      </c>
      <c r="L185" s="2">
        <v>37.29</v>
      </c>
      <c r="M185" s="2">
        <v>98.3</v>
      </c>
      <c r="N185" s="2">
        <v>49.5</v>
      </c>
      <c r="O185" s="2">
        <v>36.65</v>
      </c>
      <c r="P185" s="2">
        <v>98.58</v>
      </c>
      <c r="Q185" s="2">
        <v>49.64</v>
      </c>
      <c r="R185" s="2">
        <v>36.76</v>
      </c>
      <c r="S185" s="4">
        <f>VLOOKUP([1]Initial_Data8!C192,[1]Ratings_Numbers!$A$1:$B$21,2,FALSE)</f>
        <v>11</v>
      </c>
      <c r="T185" s="4">
        <v>10</v>
      </c>
      <c r="U185" s="4">
        <f t="shared" si="0"/>
        <v>0</v>
      </c>
      <c r="V185" s="3">
        <v>14948.887699999999</v>
      </c>
      <c r="W185" s="3" t="s">
        <v>129</v>
      </c>
      <c r="X185" s="4"/>
      <c r="Y185" s="4"/>
      <c r="Z185" s="4"/>
      <c r="AA185" s="4"/>
    </row>
    <row r="186" spans="1:27" ht="46.5" customHeight="1" thickBot="1" x14ac:dyDescent="0.4">
      <c r="A186" s="5" t="s">
        <v>128</v>
      </c>
      <c r="B186" s="5" t="s">
        <v>120</v>
      </c>
      <c r="C186" s="5" t="s">
        <v>36</v>
      </c>
      <c r="D186" s="2">
        <v>37042</v>
      </c>
      <c r="E186" s="2">
        <v>1.81</v>
      </c>
      <c r="F186" s="2">
        <v>2.5</v>
      </c>
      <c r="G186" s="2">
        <v>2.4</v>
      </c>
      <c r="H186" s="2">
        <v>6</v>
      </c>
      <c r="I186" s="2">
        <v>3.99</v>
      </c>
      <c r="J186" s="2">
        <v>4.6100000000000003</v>
      </c>
      <c r="K186" s="2">
        <v>102</v>
      </c>
      <c r="L186" s="2">
        <v>39.08</v>
      </c>
      <c r="M186" s="2">
        <v>82.73</v>
      </c>
      <c r="N186" s="2">
        <v>45.15</v>
      </c>
      <c r="O186" s="2">
        <v>32.340000000000003</v>
      </c>
      <c r="P186" s="2">
        <v>83.23</v>
      </c>
      <c r="Q186" s="2">
        <v>45.42</v>
      </c>
      <c r="R186" s="2">
        <v>32.53</v>
      </c>
      <c r="S186" s="4">
        <f>VLOOKUP([1]Initial_Data8!C193,[1]Ratings_Numbers!$A$1:$B$21,2,FALSE)</f>
        <v>10</v>
      </c>
      <c r="T186" s="4">
        <v>10</v>
      </c>
      <c r="U186" s="4">
        <f t="shared" si="0"/>
        <v>-1</v>
      </c>
      <c r="V186" s="3">
        <v>14805.4938</v>
      </c>
      <c r="W186" s="3" t="s">
        <v>129</v>
      </c>
      <c r="X186" s="4"/>
      <c r="Y186" s="4"/>
      <c r="Z186" s="4"/>
      <c r="AA186" s="4"/>
    </row>
    <row r="187" spans="1:27" ht="46.5" customHeight="1" thickBot="1" x14ac:dyDescent="0.4">
      <c r="A187" s="5" t="s">
        <v>128</v>
      </c>
      <c r="B187" s="5" t="s">
        <v>121</v>
      </c>
      <c r="C187" s="5" t="s">
        <v>36</v>
      </c>
      <c r="D187" s="2">
        <v>37134</v>
      </c>
      <c r="E187" s="2">
        <v>1.79</v>
      </c>
      <c r="F187" s="2">
        <v>2.46</v>
      </c>
      <c r="G187" s="2">
        <v>2.36</v>
      </c>
      <c r="H187" s="2">
        <v>6.45</v>
      </c>
      <c r="I187" s="2">
        <v>4.3</v>
      </c>
      <c r="J187" s="2">
        <v>4.92</v>
      </c>
      <c r="K187" s="2">
        <v>97</v>
      </c>
      <c r="L187" s="2">
        <v>39.5</v>
      </c>
      <c r="M187" s="2">
        <v>82.55</v>
      </c>
      <c r="N187" s="2">
        <v>45.08</v>
      </c>
      <c r="O187" s="2">
        <v>32.61</v>
      </c>
      <c r="P187" s="2">
        <v>83.12</v>
      </c>
      <c r="Q187" s="2">
        <v>45.39</v>
      </c>
      <c r="R187" s="2">
        <v>32.83</v>
      </c>
      <c r="S187" s="4">
        <f>VLOOKUP([1]Initial_Data8!C194,[1]Ratings_Numbers!$A$1:$B$21,2,FALSE)</f>
        <v>10</v>
      </c>
      <c r="T187" s="4">
        <v>10</v>
      </c>
      <c r="U187" s="4">
        <f t="shared" si="0"/>
        <v>0</v>
      </c>
      <c r="V187" s="3">
        <v>18111.588500000002</v>
      </c>
      <c r="W187" s="3" t="s">
        <v>129</v>
      </c>
      <c r="X187" s="4"/>
      <c r="Y187" s="4"/>
      <c r="Z187" s="4"/>
      <c r="AA187" s="4"/>
    </row>
    <row r="188" spans="1:27" ht="46.5" customHeight="1" thickBot="1" x14ac:dyDescent="0.4">
      <c r="A188" s="5" t="s">
        <v>128</v>
      </c>
      <c r="B188" s="5" t="s">
        <v>62</v>
      </c>
      <c r="C188" s="5" t="s">
        <v>36</v>
      </c>
      <c r="D188" s="2">
        <v>37225</v>
      </c>
      <c r="E188" s="2">
        <v>1.68</v>
      </c>
      <c r="F188" s="2">
        <v>2.2799999999999998</v>
      </c>
      <c r="G188" s="2">
        <v>2.19</v>
      </c>
      <c r="H188" s="2">
        <v>7.88</v>
      </c>
      <c r="I188" s="2">
        <v>5.49</v>
      </c>
      <c r="J188" s="2">
        <v>6.13</v>
      </c>
      <c r="K188" s="2">
        <v>86</v>
      </c>
      <c r="L188" s="2">
        <v>39.49</v>
      </c>
      <c r="M188" s="2">
        <v>81.510000000000005</v>
      </c>
      <c r="N188" s="2">
        <v>44.74</v>
      </c>
      <c r="O188" s="2">
        <v>32.19</v>
      </c>
      <c r="P188" s="2">
        <v>82.17</v>
      </c>
      <c r="Q188" s="2">
        <v>45.11</v>
      </c>
      <c r="R188" s="2">
        <v>32.450000000000003</v>
      </c>
      <c r="S188" s="4">
        <f>VLOOKUP([1]Initial_Data8!C195,[1]Ratings_Numbers!$A$1:$B$21,2,FALSE)</f>
        <v>10</v>
      </c>
      <c r="T188" s="4">
        <v>10</v>
      </c>
      <c r="U188" s="4">
        <f t="shared" si="0"/>
        <v>0</v>
      </c>
      <c r="V188" s="3">
        <v>19571.3397</v>
      </c>
      <c r="W188" s="3" t="s">
        <v>129</v>
      </c>
      <c r="X188" s="4"/>
      <c r="Y188" s="4"/>
      <c r="Z188" s="4"/>
      <c r="AA188" s="4"/>
    </row>
    <row r="189" spans="1:27" ht="46.5" customHeight="1" thickBot="1" x14ac:dyDescent="0.4">
      <c r="A189" s="5" t="s">
        <v>128</v>
      </c>
      <c r="B189" s="5" t="s">
        <v>63</v>
      </c>
      <c r="C189" s="5" t="s">
        <v>36</v>
      </c>
      <c r="D189" s="2">
        <v>37315</v>
      </c>
      <c r="E189" s="2">
        <v>1.57</v>
      </c>
      <c r="F189" s="2">
        <v>2.11</v>
      </c>
      <c r="G189" s="2">
        <v>2.0299999999999998</v>
      </c>
      <c r="H189" s="2">
        <v>9.61</v>
      </c>
      <c r="I189" s="2">
        <v>7.37</v>
      </c>
      <c r="J189" s="2">
        <v>7.56</v>
      </c>
      <c r="K189" s="2">
        <v>75</v>
      </c>
      <c r="L189" s="2">
        <v>40.07</v>
      </c>
      <c r="M189" s="2">
        <v>78.459999999999994</v>
      </c>
      <c r="N189" s="2">
        <v>43.93</v>
      </c>
      <c r="O189" s="2">
        <v>31.44</v>
      </c>
      <c r="P189" s="2">
        <v>78.63</v>
      </c>
      <c r="Q189" s="2">
        <v>44.02</v>
      </c>
      <c r="R189" s="2">
        <v>31.5</v>
      </c>
      <c r="S189" s="4">
        <f>VLOOKUP([1]Initial_Data8!C196,[1]Ratings_Numbers!$A$1:$B$21,2,FALSE)</f>
        <v>10</v>
      </c>
      <c r="T189" s="4">
        <v>10</v>
      </c>
      <c r="U189" s="4">
        <f t="shared" si="0"/>
        <v>0</v>
      </c>
      <c r="V189" s="3">
        <v>18855.778600000001</v>
      </c>
      <c r="W189" s="3" t="s">
        <v>129</v>
      </c>
      <c r="X189" s="4"/>
      <c r="Y189" s="4"/>
      <c r="Z189" s="4"/>
      <c r="AA189" s="4"/>
    </row>
    <row r="190" spans="1:27" ht="46.5" customHeight="1" thickBot="1" x14ac:dyDescent="0.4">
      <c r="A190" s="5" t="s">
        <v>128</v>
      </c>
      <c r="B190" s="5" t="s">
        <v>64</v>
      </c>
      <c r="C190" s="5" t="s">
        <v>36</v>
      </c>
      <c r="D190" s="2">
        <v>37407</v>
      </c>
      <c r="E190" s="2">
        <v>1.39</v>
      </c>
      <c r="F190" s="2">
        <v>1.83</v>
      </c>
      <c r="G190" s="2">
        <v>1.77</v>
      </c>
      <c r="H190" s="2">
        <v>11.19</v>
      </c>
      <c r="I190" s="2">
        <v>6.75</v>
      </c>
      <c r="J190" s="2">
        <v>9.01</v>
      </c>
      <c r="K190" s="2">
        <v>69</v>
      </c>
      <c r="L190" s="2">
        <v>40.68</v>
      </c>
      <c r="M190" s="2">
        <v>69.75</v>
      </c>
      <c r="N190" s="2">
        <v>40.67</v>
      </c>
      <c r="O190" s="2">
        <v>28.37</v>
      </c>
      <c r="P190" s="2">
        <v>71.510000000000005</v>
      </c>
      <c r="Q190" s="2">
        <v>41.69</v>
      </c>
      <c r="R190" s="2">
        <v>29.09</v>
      </c>
      <c r="S190" s="4">
        <f>VLOOKUP([1]Initial_Data8!C197,[1]Ratings_Numbers!$A$1:$B$21,2,FALSE)</f>
        <v>10</v>
      </c>
      <c r="T190" s="4">
        <v>10</v>
      </c>
      <c r="U190" s="4">
        <f t="shared" si="0"/>
        <v>0</v>
      </c>
      <c r="V190" s="3">
        <v>36396.304499999998</v>
      </c>
      <c r="W190" s="3" t="s">
        <v>129</v>
      </c>
      <c r="X190" s="4"/>
      <c r="Y190" s="4"/>
      <c r="Z190" s="4"/>
      <c r="AA190" s="4"/>
    </row>
    <row r="191" spans="1:27" ht="46.5" customHeight="1" thickBot="1" x14ac:dyDescent="0.4">
      <c r="A191" s="5" t="s">
        <v>128</v>
      </c>
      <c r="B191" s="5" t="s">
        <v>65</v>
      </c>
      <c r="C191" s="5" t="s">
        <v>36</v>
      </c>
      <c r="D191" s="2">
        <v>37711</v>
      </c>
      <c r="E191" s="2">
        <v>1.36</v>
      </c>
      <c r="F191" s="2">
        <v>1.79</v>
      </c>
      <c r="G191" s="2">
        <v>1.69</v>
      </c>
      <c r="H191" s="2">
        <v>9.14</v>
      </c>
      <c r="I191" s="2">
        <v>6.63</v>
      </c>
      <c r="J191" s="2">
        <v>7.77</v>
      </c>
      <c r="K191" s="2">
        <v>71</v>
      </c>
      <c r="L191" s="2">
        <v>41.97</v>
      </c>
      <c r="M191" s="2">
        <v>70.09</v>
      </c>
      <c r="N191" s="2">
        <v>41.03</v>
      </c>
      <c r="O191" s="2">
        <v>29.41</v>
      </c>
      <c r="P191" s="2">
        <v>70.8</v>
      </c>
      <c r="Q191" s="2">
        <v>41.45</v>
      </c>
      <c r="R191" s="2">
        <v>29.71</v>
      </c>
      <c r="S191" s="4">
        <f>VLOOKUP([1]Initial_Data8!C198,[1]Ratings_Numbers!$A$1:$B$21,2,FALSE)</f>
        <v>10</v>
      </c>
      <c r="T191" s="4">
        <v>13</v>
      </c>
      <c r="U191" s="4">
        <f t="shared" si="0"/>
        <v>0</v>
      </c>
      <c r="V191" s="3">
        <v>7825.2525999999998</v>
      </c>
      <c r="W191" s="3" t="s">
        <v>129</v>
      </c>
      <c r="X191" s="4"/>
      <c r="Y191" s="4"/>
      <c r="Z191" s="4"/>
      <c r="AA191" s="4"/>
    </row>
    <row r="192" spans="1:27" ht="46.5" customHeight="1" thickBot="1" x14ac:dyDescent="0.4">
      <c r="A192" s="5" t="s">
        <v>128</v>
      </c>
      <c r="B192" s="5" t="s">
        <v>66</v>
      </c>
      <c r="C192" s="5" t="s">
        <v>41</v>
      </c>
      <c r="D192" s="2">
        <v>37802</v>
      </c>
      <c r="E192" s="2">
        <v>1.5</v>
      </c>
      <c r="F192" s="2">
        <v>2.0699999999999998</v>
      </c>
      <c r="G192" s="2">
        <v>1.9</v>
      </c>
      <c r="H192" s="2">
        <v>4.6399999999999997</v>
      </c>
      <c r="I192" s="2">
        <v>1.93</v>
      </c>
      <c r="J192" s="2">
        <v>3</v>
      </c>
      <c r="K192" s="2">
        <v>73</v>
      </c>
      <c r="L192" s="2">
        <v>40.92</v>
      </c>
      <c r="M192" s="2">
        <v>72.790000000000006</v>
      </c>
      <c r="N192" s="2">
        <v>42.03</v>
      </c>
      <c r="O192" s="2">
        <v>29.79</v>
      </c>
      <c r="P192" s="2">
        <v>73.209999999999994</v>
      </c>
      <c r="Q192" s="2">
        <v>42.27</v>
      </c>
      <c r="R192" s="2">
        <v>29.96</v>
      </c>
      <c r="S192" s="4">
        <f>VLOOKUP([1]Initial_Data8!C199,[1]Ratings_Numbers!$A$1:$B$21,2,FALSE)</f>
        <v>13</v>
      </c>
      <c r="T192" s="4">
        <v>13</v>
      </c>
      <c r="U192" s="4">
        <f t="shared" si="0"/>
        <v>3</v>
      </c>
      <c r="V192" s="3">
        <v>6025.7327999999998</v>
      </c>
      <c r="W192" s="3" t="s">
        <v>129</v>
      </c>
      <c r="X192" s="4"/>
      <c r="Y192" s="4"/>
      <c r="Z192" s="4"/>
      <c r="AA192" s="4"/>
    </row>
    <row r="193" spans="1:27" ht="46.5" customHeight="1" thickBot="1" x14ac:dyDescent="0.4">
      <c r="A193" s="5" t="s">
        <v>128</v>
      </c>
      <c r="B193" s="5" t="s">
        <v>67</v>
      </c>
      <c r="C193" s="5" t="s">
        <v>41</v>
      </c>
      <c r="D193" s="2">
        <v>37894</v>
      </c>
      <c r="E193" s="2">
        <v>1.97</v>
      </c>
      <c r="F193" s="2">
        <v>2.86</v>
      </c>
      <c r="G193" s="2">
        <v>2.64</v>
      </c>
      <c r="H193" s="2">
        <v>1.85</v>
      </c>
      <c r="I193" s="2">
        <v>-0.14000000000000001</v>
      </c>
      <c r="J193" s="2">
        <v>0.32</v>
      </c>
      <c r="K193" s="2">
        <v>73</v>
      </c>
      <c r="L193" s="2">
        <v>39.119999999999997</v>
      </c>
      <c r="M193" s="2">
        <v>76.48</v>
      </c>
      <c r="N193" s="2">
        <v>43.23</v>
      </c>
      <c r="O193" s="2">
        <v>29.92</v>
      </c>
      <c r="P193" s="2">
        <v>76.92</v>
      </c>
      <c r="Q193" s="2">
        <v>43.48</v>
      </c>
      <c r="R193" s="2">
        <v>30.09</v>
      </c>
      <c r="S193" s="4">
        <f>VLOOKUP([1]Initial_Data8!C200,[1]Ratings_Numbers!$A$1:$B$21,2,FALSE)</f>
        <v>13</v>
      </c>
      <c r="T193" s="4">
        <v>16</v>
      </c>
      <c r="U193" s="4">
        <f t="shared" si="0"/>
        <v>0</v>
      </c>
      <c r="V193" s="3">
        <v>6716.9733999999999</v>
      </c>
      <c r="W193" s="3" t="s">
        <v>129</v>
      </c>
      <c r="X193" s="4"/>
      <c r="Y193" s="4"/>
      <c r="Z193" s="4"/>
      <c r="AA193" s="4"/>
    </row>
    <row r="194" spans="1:27" ht="46.5" customHeight="1" thickBot="1" x14ac:dyDescent="0.4">
      <c r="A194" s="5" t="s">
        <v>128</v>
      </c>
      <c r="B194" s="5" t="s">
        <v>72</v>
      </c>
      <c r="C194" s="5" t="s">
        <v>47</v>
      </c>
      <c r="D194" s="2">
        <v>38352</v>
      </c>
      <c r="E194" s="2">
        <v>7.85</v>
      </c>
      <c r="F194" s="2">
        <v>55.45</v>
      </c>
      <c r="G194" s="2">
        <v>45.81</v>
      </c>
      <c r="H194" s="2">
        <v>1.84</v>
      </c>
      <c r="I194" s="2">
        <v>0.79</v>
      </c>
      <c r="J194" s="2">
        <v>0.76</v>
      </c>
      <c r="K194" s="2">
        <v>92</v>
      </c>
      <c r="L194" s="2">
        <v>16.850000000000001</v>
      </c>
      <c r="M194" s="2">
        <v>258.68</v>
      </c>
      <c r="N194" s="2">
        <v>71.64</v>
      </c>
      <c r="O194" s="2">
        <v>43.6</v>
      </c>
      <c r="P194" s="2">
        <v>261.08999999999997</v>
      </c>
      <c r="Q194" s="2">
        <v>72.31</v>
      </c>
      <c r="R194" s="2">
        <v>44</v>
      </c>
      <c r="S194" s="4">
        <f>VLOOKUP([1]Initial_Data8!C201,[1]Ratings_Numbers!$A$1:$B$21,2,FALSE)</f>
        <v>16</v>
      </c>
      <c r="T194" s="4">
        <v>16</v>
      </c>
      <c r="U194" s="4">
        <f t="shared" si="0"/>
        <v>3</v>
      </c>
      <c r="V194" s="3">
        <v>5130.2512999999999</v>
      </c>
      <c r="W194" s="3" t="s">
        <v>129</v>
      </c>
      <c r="X194" s="4"/>
      <c r="Y194" s="4"/>
      <c r="Z194" s="4"/>
      <c r="AA194" s="4"/>
    </row>
    <row r="195" spans="1:27" ht="46.5" customHeight="1" thickBot="1" x14ac:dyDescent="0.4">
      <c r="A195" s="5" t="s">
        <v>128</v>
      </c>
      <c r="B195" s="5" t="s">
        <v>73</v>
      </c>
      <c r="C195" s="5" t="s">
        <v>47</v>
      </c>
      <c r="D195" s="2">
        <v>38442</v>
      </c>
      <c r="E195" s="2">
        <v>7.14</v>
      </c>
      <c r="F195" s="2">
        <v>81.37</v>
      </c>
      <c r="G195" s="2">
        <v>54.1</v>
      </c>
      <c r="H195" s="2">
        <v>2.2400000000000002</v>
      </c>
      <c r="I195" s="2">
        <v>1.29</v>
      </c>
      <c r="J195" s="2">
        <v>1.29</v>
      </c>
      <c r="K195" s="2">
        <v>101</v>
      </c>
      <c r="L195" s="2">
        <v>17.2</v>
      </c>
      <c r="M195" s="2">
        <v>272.17</v>
      </c>
      <c r="N195" s="2">
        <v>72.92</v>
      </c>
      <c r="O195" s="2">
        <v>46.81</v>
      </c>
      <c r="P195" s="2">
        <v>273.25</v>
      </c>
      <c r="Q195" s="2">
        <v>73.209999999999994</v>
      </c>
      <c r="R195" s="2">
        <v>47</v>
      </c>
      <c r="S195" s="4">
        <f>VLOOKUP([1]Initial_Data8!C202,[1]Ratings_Numbers!$A$1:$B$21,2,FALSE)</f>
        <v>16</v>
      </c>
      <c r="T195" s="4">
        <v>16</v>
      </c>
      <c r="U195" s="4">
        <f t="shared" si="0"/>
        <v>0</v>
      </c>
      <c r="V195" s="3">
        <v>5402.5429000000004</v>
      </c>
      <c r="W195" s="3" t="s">
        <v>129</v>
      </c>
      <c r="X195" s="4"/>
      <c r="Y195" s="4"/>
      <c r="Z195" s="4"/>
      <c r="AA195" s="4"/>
    </row>
    <row r="196" spans="1:27" ht="46.5" customHeight="1" thickBot="1" x14ac:dyDescent="0.4">
      <c r="A196" s="5" t="s">
        <v>128</v>
      </c>
      <c r="B196" s="5" t="s">
        <v>122</v>
      </c>
      <c r="C196" s="5" t="s">
        <v>47</v>
      </c>
      <c r="D196" s="2">
        <v>38533</v>
      </c>
      <c r="E196" s="2">
        <v>4.7300000000000004</v>
      </c>
      <c r="F196" s="2">
        <v>15.7</v>
      </c>
      <c r="G196" s="2">
        <v>10.25</v>
      </c>
      <c r="H196" s="2">
        <v>1.35</v>
      </c>
      <c r="I196" s="2">
        <v>-0.5</v>
      </c>
      <c r="J196" s="2">
        <v>0.73</v>
      </c>
      <c r="K196" s="2">
        <v>102</v>
      </c>
      <c r="L196" s="2">
        <v>17.11</v>
      </c>
      <c r="M196" s="2">
        <v>272.58999999999997</v>
      </c>
      <c r="N196" s="2">
        <v>72.94</v>
      </c>
      <c r="O196" s="2">
        <v>46.63</v>
      </c>
      <c r="P196" s="2">
        <v>273.73</v>
      </c>
      <c r="Q196" s="2">
        <v>73.239999999999995</v>
      </c>
      <c r="R196" s="2">
        <v>46.83</v>
      </c>
      <c r="S196" s="4">
        <f>VLOOKUP([1]Initial_Data8!C203,[1]Ratings_Numbers!$A$1:$B$21,2,FALSE)</f>
        <v>16</v>
      </c>
      <c r="T196" s="4">
        <v>16</v>
      </c>
      <c r="U196" s="4">
        <f t="shared" si="0"/>
        <v>0</v>
      </c>
      <c r="V196" s="3">
        <v>5739.9970000000003</v>
      </c>
      <c r="W196" s="3" t="s">
        <v>129</v>
      </c>
      <c r="X196" s="4"/>
      <c r="Y196" s="4"/>
      <c r="Z196" s="4"/>
      <c r="AA196" s="4"/>
    </row>
    <row r="197" spans="1:27" ht="46.5" customHeight="1" thickBot="1" x14ac:dyDescent="0.4">
      <c r="A197" s="5" t="s">
        <v>128</v>
      </c>
      <c r="B197" s="5" t="s">
        <v>123</v>
      </c>
      <c r="C197" s="5" t="s">
        <v>47</v>
      </c>
      <c r="D197" s="2">
        <v>38625</v>
      </c>
      <c r="E197" s="2">
        <v>5.16</v>
      </c>
      <c r="F197" s="2">
        <v>17.149999999999999</v>
      </c>
      <c r="G197" s="2">
        <v>11.64</v>
      </c>
      <c r="H197" s="2">
        <v>0.97</v>
      </c>
      <c r="I197" s="2">
        <v>0.23</v>
      </c>
      <c r="J197" s="2">
        <v>0.06</v>
      </c>
      <c r="K197" s="2">
        <v>101</v>
      </c>
      <c r="L197" s="2">
        <v>13.68</v>
      </c>
      <c r="M197" s="2">
        <v>350.92</v>
      </c>
      <c r="N197" s="2">
        <v>77.569999999999993</v>
      </c>
      <c r="O197" s="2">
        <v>47.99</v>
      </c>
      <c r="P197" s="2">
        <v>352.38</v>
      </c>
      <c r="Q197" s="2">
        <v>77.89</v>
      </c>
      <c r="R197" s="2">
        <v>48.19</v>
      </c>
      <c r="S197" s="4">
        <f>VLOOKUP([1]Initial_Data8!C204,[1]Ratings_Numbers!$A$1:$B$21,2,FALSE)</f>
        <v>16</v>
      </c>
      <c r="T197" s="4">
        <v>16</v>
      </c>
      <c r="U197" s="4">
        <f t="shared" si="0"/>
        <v>0</v>
      </c>
      <c r="V197" s="3">
        <v>5271.4294</v>
      </c>
      <c r="W197" s="3" t="s">
        <v>129</v>
      </c>
      <c r="X197" s="4"/>
      <c r="Y197" s="4"/>
      <c r="Z197" s="4"/>
      <c r="AA197" s="4"/>
    </row>
    <row r="198" spans="1:27" ht="46.5" customHeight="1" thickBot="1" x14ac:dyDescent="0.4">
      <c r="A198" s="5" t="s">
        <v>128</v>
      </c>
      <c r="B198" s="5" t="s">
        <v>124</v>
      </c>
      <c r="C198" s="5" t="s">
        <v>47</v>
      </c>
      <c r="D198" s="2">
        <v>38717</v>
      </c>
      <c r="E198" s="2">
        <v>5.85</v>
      </c>
      <c r="F198" s="2">
        <v>18.98</v>
      </c>
      <c r="G198" s="2">
        <v>13.54</v>
      </c>
      <c r="H198" s="2">
        <v>1.23</v>
      </c>
      <c r="I198" s="2">
        <v>-0.45</v>
      </c>
      <c r="J198" s="2">
        <v>0.43</v>
      </c>
      <c r="K198" s="2">
        <v>100</v>
      </c>
      <c r="L198" s="2">
        <v>10.41</v>
      </c>
      <c r="M198" s="2">
        <v>468.56</v>
      </c>
      <c r="N198" s="2">
        <v>82.14</v>
      </c>
      <c r="O198" s="2">
        <v>48.76</v>
      </c>
      <c r="P198" s="2">
        <v>470.42</v>
      </c>
      <c r="Q198" s="2">
        <v>82.47</v>
      </c>
      <c r="R198" s="2">
        <v>48.95</v>
      </c>
      <c r="S198" s="4">
        <f>VLOOKUP([1]Initial_Data8!C205,[1]Ratings_Numbers!$A$1:$B$21,2,FALSE)</f>
        <v>16</v>
      </c>
      <c r="T198" s="4">
        <v>16</v>
      </c>
      <c r="U198" s="4">
        <f t="shared" si="0"/>
        <v>0</v>
      </c>
      <c r="V198" s="3">
        <v>3597.9785999999999</v>
      </c>
      <c r="W198" s="3" t="s">
        <v>129</v>
      </c>
      <c r="X198" s="4"/>
      <c r="Y198" s="4"/>
      <c r="Z198" s="4"/>
      <c r="AA198" s="4"/>
    </row>
    <row r="199" spans="1:27" ht="46.5" customHeight="1" thickBot="1" x14ac:dyDescent="0.4">
      <c r="A199" s="5" t="s">
        <v>128</v>
      </c>
      <c r="B199" s="5" t="s">
        <v>125</v>
      </c>
      <c r="C199" s="5" t="s">
        <v>47</v>
      </c>
      <c r="D199" s="2">
        <v>38807</v>
      </c>
      <c r="E199" s="2">
        <v>6.54</v>
      </c>
      <c r="F199" s="2">
        <v>18.62</v>
      </c>
      <c r="G199" s="2">
        <v>14.8</v>
      </c>
      <c r="H199" s="2">
        <v>2.21</v>
      </c>
      <c r="I199" s="2">
        <v>1.07</v>
      </c>
      <c r="J199" s="2">
        <v>1.32</v>
      </c>
      <c r="K199" s="2">
        <v>102</v>
      </c>
      <c r="L199" s="2">
        <v>11.77</v>
      </c>
      <c r="M199" s="2">
        <v>435.4</v>
      </c>
      <c r="N199" s="2">
        <v>81.06</v>
      </c>
      <c r="O199" s="2">
        <v>51.25</v>
      </c>
      <c r="P199" s="2">
        <v>437.12</v>
      </c>
      <c r="Q199" s="2">
        <v>81.38</v>
      </c>
      <c r="R199" s="2">
        <v>51.45</v>
      </c>
      <c r="S199" s="4">
        <f>VLOOKUP([1]Initial_Data8!C206,[1]Ratings_Numbers!$A$1:$B$21,2,FALSE)</f>
        <v>16</v>
      </c>
      <c r="T199" s="4">
        <v>16</v>
      </c>
      <c r="U199" s="4">
        <f t="shared" si="0"/>
        <v>0</v>
      </c>
      <c r="V199" s="3">
        <v>3471.98</v>
      </c>
      <c r="W199" s="3" t="s">
        <v>129</v>
      </c>
      <c r="X199" s="4"/>
      <c r="Y199" s="4"/>
      <c r="Z199" s="4"/>
      <c r="AA199" s="4"/>
    </row>
    <row r="200" spans="1:27" ht="46.5" customHeight="1" thickBot="1" x14ac:dyDescent="0.4">
      <c r="A200" s="5" t="s">
        <v>128</v>
      </c>
      <c r="B200" s="5" t="s">
        <v>74</v>
      </c>
      <c r="C200" s="5" t="s">
        <v>47</v>
      </c>
      <c r="D200" s="2">
        <v>38898</v>
      </c>
      <c r="E200" s="2">
        <v>6.53</v>
      </c>
      <c r="F200" s="2">
        <v>15.45</v>
      </c>
      <c r="G200" s="2">
        <v>13.59</v>
      </c>
      <c r="H200" s="2">
        <v>1.99</v>
      </c>
      <c r="I200" s="2">
        <v>0.77</v>
      </c>
      <c r="J200" s="2">
        <v>1.26</v>
      </c>
      <c r="K200" s="2">
        <v>101</v>
      </c>
      <c r="L200" s="2">
        <v>7.68</v>
      </c>
      <c r="M200" s="2">
        <v>677.09</v>
      </c>
      <c r="N200" s="2">
        <v>86.83</v>
      </c>
      <c r="O200" s="2">
        <v>52.03</v>
      </c>
      <c r="P200" s="2">
        <v>679.77</v>
      </c>
      <c r="Q200" s="2">
        <v>87.18</v>
      </c>
      <c r="R200" s="2">
        <v>52.24</v>
      </c>
      <c r="S200" s="4">
        <f>VLOOKUP([1]Initial_Data8!C207,[1]Ratings_Numbers!$A$1:$B$21,2,FALSE)</f>
        <v>16</v>
      </c>
      <c r="T200" s="4">
        <v>17</v>
      </c>
      <c r="U200" s="4">
        <f t="shared" si="0"/>
        <v>0</v>
      </c>
      <c r="V200" s="3">
        <v>3285.1649000000002</v>
      </c>
      <c r="W200" s="3" t="s">
        <v>129</v>
      </c>
      <c r="X200" s="4"/>
      <c r="Y200" s="4"/>
      <c r="Z200" s="4"/>
      <c r="AA200" s="4"/>
    </row>
    <row r="201" spans="1:27" ht="46.5" customHeight="1" thickBot="1" x14ac:dyDescent="0.4">
      <c r="A201" s="5" t="s">
        <v>128</v>
      </c>
      <c r="B201" s="5" t="s">
        <v>75</v>
      </c>
      <c r="C201" s="5" t="s">
        <v>49</v>
      </c>
      <c r="D201" s="2">
        <v>38990</v>
      </c>
      <c r="E201" s="2">
        <v>6.01</v>
      </c>
      <c r="F201" s="2">
        <v>14.23</v>
      </c>
      <c r="G201" s="2">
        <v>11.79</v>
      </c>
      <c r="H201" s="2">
        <v>1.08</v>
      </c>
      <c r="I201" s="2">
        <v>0.08</v>
      </c>
      <c r="J201" s="2">
        <v>0.31</v>
      </c>
      <c r="K201" s="2">
        <v>104</v>
      </c>
      <c r="L201" s="2">
        <v>6.98</v>
      </c>
      <c r="M201" s="2">
        <v>754.2</v>
      </c>
      <c r="N201" s="2">
        <v>87.68</v>
      </c>
      <c r="O201" s="2">
        <v>52.63</v>
      </c>
      <c r="P201" s="2">
        <v>760.22</v>
      </c>
      <c r="Q201" s="2">
        <v>88.38</v>
      </c>
      <c r="R201" s="2">
        <v>53.05</v>
      </c>
      <c r="S201" s="4">
        <f>VLOOKUP([1]Initial_Data8!C208,[1]Ratings_Numbers!$A$1:$B$21,2,FALSE)</f>
        <v>17</v>
      </c>
      <c r="T201" s="4">
        <v>17</v>
      </c>
      <c r="U201" s="4">
        <f t="shared" si="0"/>
        <v>1</v>
      </c>
      <c r="V201" s="3">
        <v>3836.5203999999999</v>
      </c>
      <c r="W201" s="3" t="s">
        <v>129</v>
      </c>
      <c r="X201" s="4"/>
      <c r="Y201" s="4"/>
      <c r="Z201" s="4"/>
      <c r="AA201" s="4"/>
    </row>
    <row r="202" spans="1:27" ht="46.5" customHeight="1" thickBot="1" x14ac:dyDescent="0.4">
      <c r="A202" s="5" t="s">
        <v>128</v>
      </c>
      <c r="B202" s="5" t="s">
        <v>76</v>
      </c>
      <c r="C202" s="5" t="s">
        <v>49</v>
      </c>
      <c r="D202" s="2">
        <v>39082</v>
      </c>
      <c r="E202" s="2">
        <v>5.73</v>
      </c>
      <c r="F202" s="2">
        <v>13.51</v>
      </c>
      <c r="G202" s="2">
        <v>11.18</v>
      </c>
      <c r="H202" s="2">
        <v>1.5</v>
      </c>
      <c r="I202" s="2">
        <v>-1.61</v>
      </c>
      <c r="J202" s="2">
        <v>0.59</v>
      </c>
      <c r="K202" s="2">
        <v>102</v>
      </c>
      <c r="L202" s="2">
        <v>3.09</v>
      </c>
      <c r="M202" s="2">
        <v>1803.03</v>
      </c>
      <c r="N202" s="2">
        <v>94.33</v>
      </c>
      <c r="O202" s="2">
        <v>55.74</v>
      </c>
      <c r="P202" s="2">
        <v>1811.36</v>
      </c>
      <c r="Q202" s="2">
        <v>94.77</v>
      </c>
      <c r="R202" s="2">
        <v>56</v>
      </c>
      <c r="S202" s="4">
        <f>VLOOKUP([1]Initial_Data8!C209,[1]Ratings_Numbers!$A$1:$B$21,2,FALSE)</f>
        <v>17</v>
      </c>
      <c r="T202" s="4">
        <v>17</v>
      </c>
      <c r="U202" s="4">
        <f t="shared" si="0"/>
        <v>0</v>
      </c>
      <c r="V202" s="3">
        <v>3286.9474</v>
      </c>
      <c r="W202" s="3" t="s">
        <v>129</v>
      </c>
      <c r="X202" s="4"/>
      <c r="Y202" s="4"/>
      <c r="Z202" s="4"/>
      <c r="AA202" s="4"/>
    </row>
    <row r="203" spans="1:27" ht="46.5" customHeight="1" thickBot="1" x14ac:dyDescent="0.4">
      <c r="A203" s="5" t="s">
        <v>128</v>
      </c>
      <c r="B203" s="5" t="s">
        <v>77</v>
      </c>
      <c r="C203" s="5" t="s">
        <v>49</v>
      </c>
      <c r="D203" s="2">
        <v>39172</v>
      </c>
      <c r="E203" s="2">
        <v>6.31</v>
      </c>
      <c r="F203" s="2">
        <v>14.77</v>
      </c>
      <c r="G203" s="2">
        <v>12.85</v>
      </c>
      <c r="H203" s="2">
        <v>1.85</v>
      </c>
      <c r="I203" s="2">
        <v>0.9</v>
      </c>
      <c r="J203" s="2">
        <v>1</v>
      </c>
      <c r="K203" s="2">
        <v>105</v>
      </c>
      <c r="L203" s="2">
        <v>2.02</v>
      </c>
      <c r="M203" s="2">
        <v>2851.5</v>
      </c>
      <c r="N203" s="2">
        <v>96.18</v>
      </c>
      <c r="O203" s="2">
        <v>57.55</v>
      </c>
      <c r="P203" s="2">
        <v>2864.67</v>
      </c>
      <c r="Q203" s="2">
        <v>96.63</v>
      </c>
      <c r="R203" s="2">
        <v>57.81</v>
      </c>
      <c r="S203" s="4">
        <f>VLOOKUP([1]Initial_Data8!C210,[1]Ratings_Numbers!$A$1:$B$21,2,FALSE)</f>
        <v>17</v>
      </c>
      <c r="T203" s="4">
        <v>17</v>
      </c>
      <c r="U203" s="4">
        <f t="shared" si="0"/>
        <v>0</v>
      </c>
      <c r="V203" s="3">
        <v>3041.4863999999998</v>
      </c>
      <c r="W203" s="3" t="s">
        <v>129</v>
      </c>
      <c r="X203" s="4"/>
      <c r="Y203" s="4"/>
      <c r="Z203" s="4"/>
      <c r="AA203" s="4"/>
    </row>
    <row r="204" spans="1:27" ht="46.5" customHeight="1" thickBot="1" x14ac:dyDescent="0.4">
      <c r="A204" s="5" t="s">
        <v>128</v>
      </c>
      <c r="B204" s="5" t="s">
        <v>78</v>
      </c>
      <c r="C204" s="5" t="s">
        <v>49</v>
      </c>
      <c r="D204" s="2">
        <v>39263</v>
      </c>
      <c r="E204" s="2">
        <v>6.66</v>
      </c>
      <c r="F204" s="2">
        <v>17.86</v>
      </c>
      <c r="G204" s="2">
        <v>15.19</v>
      </c>
      <c r="H204" s="2">
        <v>1.45</v>
      </c>
      <c r="I204" s="2">
        <v>0.08</v>
      </c>
      <c r="J204" s="2">
        <v>0.68</v>
      </c>
      <c r="K204" s="2">
        <v>105</v>
      </c>
      <c r="L204" s="2">
        <v>1.81</v>
      </c>
      <c r="M204" s="2">
        <v>3197.32</v>
      </c>
      <c r="N204" s="2">
        <v>96.53</v>
      </c>
      <c r="O204" s="2">
        <v>57.72</v>
      </c>
      <c r="P204" s="2">
        <v>3212.08</v>
      </c>
      <c r="Q204" s="2">
        <v>96.98</v>
      </c>
      <c r="R204" s="2">
        <v>57.99</v>
      </c>
      <c r="S204" s="4">
        <f>VLOOKUP([1]Initial_Data8!C211,[1]Ratings_Numbers!$A$1:$B$21,2,FALSE)</f>
        <v>17</v>
      </c>
      <c r="T204" s="4">
        <v>17</v>
      </c>
      <c r="U204" s="4">
        <f t="shared" si="0"/>
        <v>0</v>
      </c>
      <c r="V204" s="3">
        <v>3082.1073999999999</v>
      </c>
      <c r="W204" s="3" t="s">
        <v>129</v>
      </c>
      <c r="X204" s="4"/>
      <c r="Y204" s="4"/>
      <c r="Z204" s="4"/>
      <c r="AA204" s="4"/>
    </row>
    <row r="205" spans="1:27" ht="46.5" customHeight="1" thickBot="1" x14ac:dyDescent="0.4">
      <c r="A205" s="5" t="s">
        <v>128</v>
      </c>
      <c r="B205" s="5" t="s">
        <v>79</v>
      </c>
      <c r="C205" s="5" t="s">
        <v>49</v>
      </c>
      <c r="D205" s="2">
        <v>39355</v>
      </c>
      <c r="E205" s="2">
        <v>6.16</v>
      </c>
      <c r="F205" s="2">
        <v>15.09</v>
      </c>
      <c r="G205" s="2">
        <v>12.91</v>
      </c>
      <c r="H205" s="2">
        <v>1.55</v>
      </c>
      <c r="I205" s="2">
        <v>0</v>
      </c>
      <c r="J205" s="2">
        <v>0.76</v>
      </c>
      <c r="K205" s="2">
        <v>105</v>
      </c>
      <c r="L205" s="2">
        <v>1.23</v>
      </c>
      <c r="M205" s="2">
        <v>4718.8100000000004</v>
      </c>
      <c r="N205" s="2">
        <v>97.9</v>
      </c>
      <c r="O205" s="2">
        <v>57.87</v>
      </c>
      <c r="P205" s="2">
        <v>4719.8</v>
      </c>
      <c r="Q205" s="2">
        <v>97.93</v>
      </c>
      <c r="R205" s="2">
        <v>57.89</v>
      </c>
      <c r="S205" s="4">
        <f>VLOOKUP([1]Initial_Data8!C212,[1]Ratings_Numbers!$A$1:$B$21,2,FALSE)</f>
        <v>17</v>
      </c>
      <c r="T205" s="4">
        <v>17</v>
      </c>
      <c r="U205" s="4">
        <f t="shared" si="0"/>
        <v>0</v>
      </c>
      <c r="V205" s="3">
        <v>1592.9525000000001</v>
      </c>
      <c r="W205" s="3" t="s">
        <v>129</v>
      </c>
      <c r="X205" s="4"/>
      <c r="Y205" s="4"/>
      <c r="Z205" s="4"/>
      <c r="AA205" s="4"/>
    </row>
    <row r="206" spans="1:27" ht="46.5" customHeight="1" thickBot="1" x14ac:dyDescent="0.4">
      <c r="A206" s="5" t="s">
        <v>128</v>
      </c>
      <c r="B206" s="5" t="s">
        <v>105</v>
      </c>
      <c r="C206" s="5" t="s">
        <v>49</v>
      </c>
      <c r="D206" s="2">
        <v>39447</v>
      </c>
      <c r="E206" s="2">
        <v>6.21</v>
      </c>
      <c r="F206" s="2">
        <v>14.59</v>
      </c>
      <c r="G206" s="2">
        <v>12.78</v>
      </c>
      <c r="H206" s="2">
        <v>1.58</v>
      </c>
      <c r="I206" s="2">
        <v>-1.05</v>
      </c>
      <c r="J206" s="2">
        <v>0.68</v>
      </c>
      <c r="K206" s="2">
        <v>104</v>
      </c>
      <c r="L206" s="2">
        <v>0.64</v>
      </c>
      <c r="M206" s="2">
        <v>8835.19</v>
      </c>
      <c r="N206" s="2">
        <v>98.86</v>
      </c>
      <c r="O206" s="2">
        <v>56.84</v>
      </c>
      <c r="P206" s="2">
        <v>8837.0400000000009</v>
      </c>
      <c r="Q206" s="2">
        <v>98.88</v>
      </c>
      <c r="R206" s="2">
        <v>56.86</v>
      </c>
      <c r="S206" s="4">
        <f>VLOOKUP([1]Initial_Data8!C213,[1]Ratings_Numbers!$A$1:$B$21,2,FALSE)</f>
        <v>17</v>
      </c>
      <c r="T206" s="4">
        <v>17</v>
      </c>
      <c r="U206" s="4">
        <f t="shared" si="0"/>
        <v>0</v>
      </c>
      <c r="V206" s="3">
        <v>2409.8453</v>
      </c>
      <c r="W206" s="3" t="s">
        <v>129</v>
      </c>
      <c r="X206" s="4"/>
      <c r="Y206" s="4"/>
      <c r="Z206" s="4"/>
      <c r="AA206" s="4"/>
    </row>
    <row r="207" spans="1:27" ht="46.5" customHeight="1" thickBot="1" x14ac:dyDescent="0.4">
      <c r="A207" s="5" t="s">
        <v>128</v>
      </c>
      <c r="B207" s="5" t="s">
        <v>106</v>
      </c>
      <c r="C207" s="5" t="s">
        <v>49</v>
      </c>
      <c r="D207" s="2">
        <v>39538</v>
      </c>
      <c r="E207" s="2">
        <v>6.46</v>
      </c>
      <c r="F207" s="2">
        <v>13.76</v>
      </c>
      <c r="G207" s="2">
        <v>12.92</v>
      </c>
      <c r="H207" s="2">
        <v>2.0699999999999998</v>
      </c>
      <c r="I207" s="2">
        <v>0.54</v>
      </c>
      <c r="J207" s="2">
        <v>1.2</v>
      </c>
      <c r="K207" s="2">
        <v>104</v>
      </c>
      <c r="L207" s="2">
        <v>0.39</v>
      </c>
      <c r="M207" s="2">
        <v>14915.63</v>
      </c>
      <c r="N207" s="2">
        <v>99.29</v>
      </c>
      <c r="O207" s="2">
        <v>58.39</v>
      </c>
      <c r="P207" s="2">
        <v>14921.88</v>
      </c>
      <c r="Q207" s="2">
        <v>99.33</v>
      </c>
      <c r="R207" s="2">
        <v>58.42</v>
      </c>
      <c r="S207" s="4">
        <f>VLOOKUP([1]Initial_Data8!C214,[1]Ratings_Numbers!$A$1:$B$21,2,FALSE)</f>
        <v>17</v>
      </c>
      <c r="T207" s="4">
        <v>17</v>
      </c>
      <c r="U207" s="4">
        <f t="shared" si="0"/>
        <v>0</v>
      </c>
      <c r="V207" s="3">
        <v>2695.0203000000001</v>
      </c>
      <c r="W207" s="3" t="s">
        <v>129</v>
      </c>
      <c r="X207" s="4"/>
      <c r="Y207" s="4"/>
      <c r="Z207" s="4"/>
      <c r="AA207" s="4"/>
    </row>
    <row r="208" spans="1:27" ht="46.5" customHeight="1" thickBot="1" x14ac:dyDescent="0.4">
      <c r="A208" s="5" t="s">
        <v>128</v>
      </c>
      <c r="B208" s="5" t="s">
        <v>107</v>
      </c>
      <c r="C208" s="5" t="s">
        <v>49</v>
      </c>
      <c r="D208" s="2">
        <v>39629</v>
      </c>
      <c r="E208" s="2">
        <v>6.23</v>
      </c>
      <c r="F208" s="2">
        <v>13.81</v>
      </c>
      <c r="G208" s="2">
        <v>12.77</v>
      </c>
      <c r="H208" s="2">
        <v>1.64</v>
      </c>
      <c r="I208" s="2">
        <v>0.36</v>
      </c>
      <c r="J208" s="2">
        <v>0.69</v>
      </c>
      <c r="K208" s="2">
        <v>102</v>
      </c>
      <c r="L208" s="2">
        <v>0.35</v>
      </c>
      <c r="M208" s="2">
        <v>16465.52</v>
      </c>
      <c r="N208" s="2">
        <v>99.35</v>
      </c>
      <c r="O208" s="2">
        <v>57.93</v>
      </c>
      <c r="P208" s="2">
        <v>16472.41</v>
      </c>
      <c r="Q208" s="2">
        <v>99.4</v>
      </c>
      <c r="R208" s="2">
        <v>57.95</v>
      </c>
      <c r="S208" s="4">
        <f>VLOOKUP([1]Initial_Data8!C215,[1]Ratings_Numbers!$A$1:$B$21,2,FALSE)</f>
        <v>17</v>
      </c>
      <c r="T208" s="4">
        <v>17</v>
      </c>
      <c r="U208" s="4">
        <f t="shared" si="0"/>
        <v>0</v>
      </c>
      <c r="V208" s="3">
        <v>2649.2455</v>
      </c>
      <c r="W208" s="3" t="s">
        <v>129</v>
      </c>
      <c r="X208" s="4"/>
      <c r="Y208" s="4"/>
      <c r="Z208" s="4"/>
      <c r="AA208" s="4"/>
    </row>
    <row r="209" spans="1:27" ht="46.5" customHeight="1" thickBot="1" x14ac:dyDescent="0.4">
      <c r="A209" s="5" t="s">
        <v>128</v>
      </c>
      <c r="B209" s="5" t="s">
        <v>108</v>
      </c>
      <c r="C209" s="5" t="s">
        <v>49</v>
      </c>
      <c r="D209" s="2">
        <v>39721</v>
      </c>
      <c r="E209" s="2">
        <v>6.01</v>
      </c>
      <c r="F209" s="2">
        <v>14.39</v>
      </c>
      <c r="G209" s="2">
        <v>12.71</v>
      </c>
      <c r="H209" s="2">
        <v>1.47</v>
      </c>
      <c r="I209" s="2">
        <v>0.45</v>
      </c>
      <c r="J209" s="2">
        <v>0.62</v>
      </c>
      <c r="K209" s="2">
        <v>106</v>
      </c>
      <c r="L209" s="2">
        <v>1.64</v>
      </c>
      <c r="M209" s="2">
        <v>3512.5</v>
      </c>
      <c r="N209" s="2">
        <v>97.19</v>
      </c>
      <c r="O209" s="2">
        <v>57.6</v>
      </c>
      <c r="P209" s="2">
        <v>3513.97</v>
      </c>
      <c r="Q209" s="2">
        <v>97.23</v>
      </c>
      <c r="R209" s="2">
        <v>57.62</v>
      </c>
      <c r="S209" s="4">
        <f>VLOOKUP([1]Initial_Data8!C216,[1]Ratings_Numbers!$A$1:$B$21,2,FALSE)</f>
        <v>17</v>
      </c>
      <c r="T209" s="4">
        <v>17</v>
      </c>
      <c r="U209" s="4">
        <f t="shared" si="0"/>
        <v>0</v>
      </c>
      <c r="V209" s="3">
        <v>2647.2833999999998</v>
      </c>
      <c r="W209" s="3" t="s">
        <v>129</v>
      </c>
      <c r="X209" s="4"/>
      <c r="Y209" s="4"/>
      <c r="Z209" s="4"/>
      <c r="AA209" s="4"/>
    </row>
    <row r="210" spans="1:27" ht="46.5" customHeight="1" thickBot="1" x14ac:dyDescent="0.4">
      <c r="A210" s="5" t="s">
        <v>128</v>
      </c>
      <c r="B210" s="5" t="s">
        <v>80</v>
      </c>
      <c r="C210" s="5" t="s">
        <v>49</v>
      </c>
      <c r="D210" s="2">
        <v>39813</v>
      </c>
      <c r="E210" s="2">
        <v>5.74</v>
      </c>
      <c r="F210" s="2">
        <v>12.88</v>
      </c>
      <c r="G210" s="2">
        <v>11.47</v>
      </c>
      <c r="H210" s="2">
        <v>1.92</v>
      </c>
      <c r="I210" s="2">
        <v>0.7</v>
      </c>
      <c r="J210" s="2">
        <v>1.04</v>
      </c>
      <c r="K210" s="2">
        <v>106</v>
      </c>
      <c r="L210" s="2">
        <v>1.26</v>
      </c>
      <c r="M210" s="2">
        <v>3250.34</v>
      </c>
      <c r="N210" s="2">
        <v>96.98</v>
      </c>
      <c r="O210" s="2">
        <v>58.45</v>
      </c>
      <c r="P210" s="2">
        <v>3251.7</v>
      </c>
      <c r="Q210" s="2">
        <v>97.02</v>
      </c>
      <c r="R210" s="2">
        <v>58.48</v>
      </c>
      <c r="S210" s="4">
        <f>VLOOKUP([1]Initial_Data8!C217,[1]Ratings_Numbers!$A$1:$B$21,2,FALSE)</f>
        <v>17</v>
      </c>
      <c r="T210" s="4">
        <v>17</v>
      </c>
      <c r="U210" s="4">
        <f t="shared" si="0"/>
        <v>0</v>
      </c>
      <c r="V210" s="3">
        <v>548.74890000000005</v>
      </c>
      <c r="W210" s="3" t="s">
        <v>129</v>
      </c>
      <c r="X210" s="4"/>
      <c r="Y210" s="4"/>
      <c r="Z210" s="4"/>
      <c r="AA210" s="4"/>
    </row>
    <row r="211" spans="1:27" ht="46.5" customHeight="1" thickBot="1" x14ac:dyDescent="0.4">
      <c r="A211" s="5" t="s">
        <v>128</v>
      </c>
      <c r="B211" s="5" t="s">
        <v>81</v>
      </c>
      <c r="C211" s="5" t="s">
        <v>49</v>
      </c>
      <c r="D211" s="2">
        <v>39903</v>
      </c>
      <c r="E211" s="2">
        <v>4.9800000000000004</v>
      </c>
      <c r="F211" s="2">
        <v>11</v>
      </c>
      <c r="G211" s="2">
        <v>9.44</v>
      </c>
      <c r="H211" s="2">
        <v>2.4700000000000002</v>
      </c>
      <c r="I211" s="2">
        <v>1.55</v>
      </c>
      <c r="J211" s="2">
        <v>1.6</v>
      </c>
      <c r="K211" s="2">
        <v>110</v>
      </c>
      <c r="L211" s="2">
        <v>3.6</v>
      </c>
      <c r="M211" s="2">
        <v>1372.49</v>
      </c>
      <c r="N211" s="2">
        <v>93.17</v>
      </c>
      <c r="O211" s="2">
        <v>57.33</v>
      </c>
      <c r="P211" s="2">
        <v>1373.08</v>
      </c>
      <c r="Q211" s="2">
        <v>93.21</v>
      </c>
      <c r="R211" s="2">
        <v>57.35</v>
      </c>
      <c r="S211" s="4">
        <f>VLOOKUP([1]Initial_Data8!C218,[1]Ratings_Numbers!$A$1:$B$21,2,FALSE)</f>
        <v>17</v>
      </c>
      <c r="T211" s="4">
        <v>18</v>
      </c>
      <c r="U211" s="4">
        <f t="shared" si="0"/>
        <v>0</v>
      </c>
      <c r="V211" s="3">
        <v>556.71879999999999</v>
      </c>
      <c r="W211" s="3" t="s">
        <v>129</v>
      </c>
      <c r="X211" s="4"/>
      <c r="Y211" s="4"/>
      <c r="Z211" s="4"/>
      <c r="AA211" s="4"/>
    </row>
    <row r="212" spans="1:27" ht="46.5" customHeight="1" thickBot="1" x14ac:dyDescent="0.4">
      <c r="A212" s="5" t="s">
        <v>128</v>
      </c>
      <c r="B212" s="5" t="s">
        <v>82</v>
      </c>
      <c r="C212" s="5" t="s">
        <v>50</v>
      </c>
      <c r="D212" s="2">
        <v>39994</v>
      </c>
      <c r="E212" s="2">
        <v>4.45</v>
      </c>
      <c r="F212" s="2">
        <v>9.44</v>
      </c>
      <c r="G212" s="2">
        <v>7.88</v>
      </c>
      <c r="H212" s="2">
        <v>1.96</v>
      </c>
      <c r="I212" s="2">
        <v>1.24</v>
      </c>
      <c r="J212" s="2">
        <v>1.1499999999999999</v>
      </c>
      <c r="K212" s="2">
        <v>120</v>
      </c>
      <c r="L212" s="2">
        <v>3.61</v>
      </c>
      <c r="M212" s="2">
        <v>1388.59</v>
      </c>
      <c r="N212" s="2">
        <v>93.24</v>
      </c>
      <c r="O212" s="2">
        <v>58.32</v>
      </c>
      <c r="P212" s="2">
        <v>1389.19</v>
      </c>
      <c r="Q212" s="2">
        <v>93.28</v>
      </c>
      <c r="R212" s="2">
        <v>58.35</v>
      </c>
      <c r="S212" s="4">
        <f>VLOOKUP([1]Initial_Data8!C219,[1]Ratings_Numbers!$A$1:$B$21,2,FALSE)</f>
        <v>18</v>
      </c>
      <c r="T212" s="4">
        <v>18</v>
      </c>
      <c r="U212" s="4">
        <f t="shared" si="0"/>
        <v>1</v>
      </c>
      <c r="V212" s="3">
        <v>1355.9011</v>
      </c>
      <c r="W212" s="3" t="s">
        <v>129</v>
      </c>
      <c r="X212" s="4"/>
      <c r="Y212" s="4"/>
      <c r="Z212" s="4"/>
      <c r="AA212" s="4"/>
    </row>
    <row r="213" spans="1:27" ht="46.5" customHeight="1" thickBot="1" x14ac:dyDescent="0.4">
      <c r="A213" s="5" t="s">
        <v>128</v>
      </c>
      <c r="B213" s="5" t="s">
        <v>83</v>
      </c>
      <c r="C213" s="5" t="s">
        <v>50</v>
      </c>
      <c r="D213" s="2">
        <v>40086</v>
      </c>
      <c r="E213" s="2">
        <v>3.74</v>
      </c>
      <c r="F213" s="2">
        <v>7.66</v>
      </c>
      <c r="G213" s="2">
        <v>6.32</v>
      </c>
      <c r="H213" s="2">
        <v>2.0499999999999998</v>
      </c>
      <c r="I213" s="2">
        <v>1.24</v>
      </c>
      <c r="J213" s="2">
        <v>1.19</v>
      </c>
      <c r="K213" s="2">
        <v>112</v>
      </c>
      <c r="L213" s="2">
        <v>3.71</v>
      </c>
      <c r="M213" s="2">
        <v>634.03</v>
      </c>
      <c r="N213" s="2">
        <v>86.34</v>
      </c>
      <c r="O213" s="2">
        <v>54.18</v>
      </c>
      <c r="P213" s="2">
        <v>634.32000000000005</v>
      </c>
      <c r="Q213" s="2">
        <v>86.38</v>
      </c>
      <c r="R213" s="2">
        <v>54.2</v>
      </c>
      <c r="S213" s="4">
        <f>VLOOKUP([1]Initial_Data8!C220,[1]Ratings_Numbers!$A$1:$B$21,2,FALSE)</f>
        <v>18</v>
      </c>
      <c r="T213" s="4">
        <v>18</v>
      </c>
      <c r="U213" s="4">
        <f t="shared" si="0"/>
        <v>0</v>
      </c>
      <c r="V213" s="3">
        <v>2828.8679999999999</v>
      </c>
      <c r="W213" s="3" t="s">
        <v>129</v>
      </c>
      <c r="X213" s="4"/>
      <c r="Y213" s="4"/>
      <c r="Z213" s="4"/>
      <c r="AA213" s="4"/>
    </row>
    <row r="214" spans="1:27" ht="46.5" customHeight="1" thickBot="1" x14ac:dyDescent="0.4">
      <c r="A214" s="5" t="s">
        <v>128</v>
      </c>
      <c r="B214" s="5" t="s">
        <v>84</v>
      </c>
      <c r="C214" s="5" t="s">
        <v>50</v>
      </c>
      <c r="D214" s="2">
        <v>40178</v>
      </c>
      <c r="E214" s="2">
        <v>3.87</v>
      </c>
      <c r="F214" s="2">
        <v>7.94</v>
      </c>
      <c r="G214" s="2">
        <v>6.64</v>
      </c>
      <c r="H214" s="2">
        <v>1.81</v>
      </c>
      <c r="I214" s="2">
        <v>-0.06</v>
      </c>
      <c r="J214" s="2">
        <v>0.88</v>
      </c>
      <c r="K214" s="2">
        <v>103</v>
      </c>
      <c r="L214" s="2">
        <v>3.92</v>
      </c>
      <c r="M214" s="2">
        <v>612.91</v>
      </c>
      <c r="N214" s="2">
        <v>85.94</v>
      </c>
      <c r="O214" s="2">
        <v>53.72</v>
      </c>
      <c r="P214" s="2">
        <v>613.20000000000005</v>
      </c>
      <c r="Q214" s="2">
        <v>85.98</v>
      </c>
      <c r="R214" s="2">
        <v>53.74</v>
      </c>
      <c r="S214" s="4">
        <f>VLOOKUP([1]Initial_Data8!C221,[1]Ratings_Numbers!$A$1:$B$21,2,FALSE)</f>
        <v>18</v>
      </c>
      <c r="T214" s="4">
        <v>18</v>
      </c>
      <c r="U214" s="4">
        <f t="shared" si="0"/>
        <v>0</v>
      </c>
      <c r="V214" s="3">
        <v>2593.3175999999999</v>
      </c>
      <c r="W214" s="3" t="s">
        <v>129</v>
      </c>
      <c r="X214" s="4"/>
      <c r="Y214" s="4"/>
      <c r="Z214" s="4"/>
      <c r="AA214" s="4"/>
    </row>
    <row r="215" spans="1:27" ht="46.5" customHeight="1" thickBot="1" x14ac:dyDescent="0.4">
      <c r="A215" s="5" t="s">
        <v>128</v>
      </c>
      <c r="B215" s="5" t="s">
        <v>85</v>
      </c>
      <c r="C215" s="5" t="s">
        <v>50</v>
      </c>
      <c r="D215" s="2">
        <v>40268</v>
      </c>
      <c r="E215" s="2">
        <v>3.89</v>
      </c>
      <c r="F215" s="2">
        <v>7.59</v>
      </c>
      <c r="G215" s="2">
        <v>6.54</v>
      </c>
      <c r="H215" s="2">
        <v>2.72</v>
      </c>
      <c r="I215" s="2">
        <v>1.95</v>
      </c>
      <c r="J215" s="2">
        <v>1.84</v>
      </c>
      <c r="K215" s="2">
        <v>109</v>
      </c>
      <c r="L215" s="2">
        <v>5.18</v>
      </c>
      <c r="M215" s="2">
        <v>539.95000000000005</v>
      </c>
      <c r="N215" s="2">
        <v>84.34</v>
      </c>
      <c r="O215" s="2">
        <v>54.65</v>
      </c>
      <c r="P215" s="2">
        <v>540.20000000000005</v>
      </c>
      <c r="Q215" s="2">
        <v>84.38</v>
      </c>
      <c r="R215" s="2">
        <v>54.68</v>
      </c>
      <c r="S215" s="4">
        <f>VLOOKUP([1]Initial_Data8!C222,[1]Ratings_Numbers!$A$1:$B$21,2,FALSE)</f>
        <v>18</v>
      </c>
      <c r="T215" s="4">
        <v>16</v>
      </c>
      <c r="U215" s="4">
        <f t="shared" si="0"/>
        <v>0</v>
      </c>
      <c r="V215" s="3">
        <v>2768.8631999999998</v>
      </c>
      <c r="W215" s="3" t="s">
        <v>129</v>
      </c>
      <c r="X215" s="4"/>
      <c r="Y215" s="4"/>
      <c r="Z215" s="4"/>
      <c r="AA215" s="4"/>
    </row>
    <row r="216" spans="1:27" ht="46.5" customHeight="1" thickBot="1" x14ac:dyDescent="0.4">
      <c r="A216" s="5" t="s">
        <v>128</v>
      </c>
      <c r="B216" s="5" t="s">
        <v>109</v>
      </c>
      <c r="C216" s="5" t="s">
        <v>47</v>
      </c>
      <c r="D216" s="2">
        <v>40359</v>
      </c>
      <c r="E216" s="2">
        <v>3.63</v>
      </c>
      <c r="F216" s="2">
        <v>7.17</v>
      </c>
      <c r="G216" s="2">
        <v>5.97</v>
      </c>
      <c r="H216" s="2">
        <v>2.5</v>
      </c>
      <c r="I216" s="2">
        <v>1.79</v>
      </c>
      <c r="J216" s="2">
        <v>1.6</v>
      </c>
      <c r="K216" s="2">
        <v>107</v>
      </c>
      <c r="L216" s="2">
        <v>5.59</v>
      </c>
      <c r="M216" s="2">
        <v>517.19000000000005</v>
      </c>
      <c r="N216" s="2">
        <v>83.76</v>
      </c>
      <c r="O216" s="2">
        <v>54.53</v>
      </c>
      <c r="P216" s="2">
        <v>517.42999999999995</v>
      </c>
      <c r="Q216" s="2">
        <v>83.8</v>
      </c>
      <c r="R216" s="2">
        <v>54.56</v>
      </c>
      <c r="S216" s="4">
        <f>VLOOKUP([1]Initial_Data8!C223,[1]Ratings_Numbers!$A$1:$B$21,2,FALSE)</f>
        <v>16</v>
      </c>
      <c r="T216" s="4">
        <v>16</v>
      </c>
      <c r="U216" s="4">
        <f t="shared" si="0"/>
        <v>-2</v>
      </c>
      <c r="V216" s="3">
        <v>2105.0432000000001</v>
      </c>
      <c r="W216" s="3" t="s">
        <v>129</v>
      </c>
      <c r="X216" s="4"/>
      <c r="Y216" s="4"/>
      <c r="Z216" s="4"/>
      <c r="AA216" s="4"/>
    </row>
    <row r="217" spans="1:27" ht="46.5" customHeight="1" thickBot="1" x14ac:dyDescent="0.4">
      <c r="A217" s="5" t="s">
        <v>128</v>
      </c>
      <c r="B217" s="5" t="s">
        <v>110</v>
      </c>
      <c r="C217" s="5" t="s">
        <v>47</v>
      </c>
      <c r="D217" s="2">
        <v>40451</v>
      </c>
      <c r="E217" s="2">
        <v>3.86</v>
      </c>
      <c r="F217" s="2">
        <v>7.25</v>
      </c>
      <c r="G217" s="2">
        <v>6.53</v>
      </c>
      <c r="H217" s="2">
        <v>1.85</v>
      </c>
      <c r="I217" s="2">
        <v>0.85</v>
      </c>
      <c r="J217" s="2">
        <v>0.91</v>
      </c>
      <c r="K217" s="2">
        <v>107</v>
      </c>
      <c r="L217" s="2">
        <v>16.13</v>
      </c>
      <c r="M217" s="2">
        <v>229.99</v>
      </c>
      <c r="N217" s="2">
        <v>69.67</v>
      </c>
      <c r="O217" s="2">
        <v>47.53</v>
      </c>
      <c r="P217" s="2">
        <v>230.1</v>
      </c>
      <c r="Q217" s="2">
        <v>69.709999999999994</v>
      </c>
      <c r="R217" s="2">
        <v>47.56</v>
      </c>
      <c r="S217" s="4">
        <f>VLOOKUP([1]Initial_Data8!C224,[1]Ratings_Numbers!$A$1:$B$21,2,FALSE)</f>
        <v>16</v>
      </c>
      <c r="T217" s="4">
        <v>16</v>
      </c>
      <c r="U217" s="4">
        <f t="shared" si="0"/>
        <v>0</v>
      </c>
      <c r="V217" s="3">
        <v>2290.7433999999998</v>
      </c>
      <c r="W217" s="3" t="s">
        <v>129</v>
      </c>
      <c r="X217" s="4"/>
      <c r="Y217" s="4"/>
      <c r="Z217" s="4"/>
      <c r="AA217" s="4"/>
    </row>
    <row r="218" spans="1:27" ht="46.5" customHeight="1" thickBot="1" x14ac:dyDescent="0.4">
      <c r="A218" s="5" t="s">
        <v>128</v>
      </c>
      <c r="B218" s="5" t="s">
        <v>111</v>
      </c>
      <c r="C218" s="5" t="s">
        <v>47</v>
      </c>
      <c r="D218" s="2">
        <v>40543</v>
      </c>
      <c r="E218" s="2">
        <v>3.56</v>
      </c>
      <c r="F218" s="2">
        <v>6.41</v>
      </c>
      <c r="G218" s="2">
        <v>5.77</v>
      </c>
      <c r="H218" s="2">
        <v>2.63</v>
      </c>
      <c r="I218" s="2">
        <v>0.69</v>
      </c>
      <c r="J218" s="2">
        <v>1.63</v>
      </c>
      <c r="K218" s="2">
        <v>101</v>
      </c>
      <c r="L218" s="2">
        <v>16.850000000000001</v>
      </c>
      <c r="M218" s="2">
        <v>219.74</v>
      </c>
      <c r="N218" s="2">
        <v>67.94</v>
      </c>
      <c r="O218" s="2">
        <v>47.02</v>
      </c>
      <c r="P218" s="2">
        <v>223.42</v>
      </c>
      <c r="Q218" s="2">
        <v>69.08</v>
      </c>
      <c r="R218" s="2">
        <v>47.81</v>
      </c>
      <c r="S218" s="4">
        <f>VLOOKUP([1]Initial_Data8!C225,[1]Ratings_Numbers!$A$1:$B$21,2,FALSE)</f>
        <v>16</v>
      </c>
      <c r="T218" s="4">
        <v>16</v>
      </c>
      <c r="U218" s="4">
        <f t="shared" si="0"/>
        <v>0</v>
      </c>
      <c r="V218" s="3">
        <v>3249.8883000000001</v>
      </c>
      <c r="W218" s="3" t="s">
        <v>129</v>
      </c>
      <c r="X218" s="4"/>
      <c r="Y218" s="4"/>
      <c r="Z218" s="4"/>
      <c r="AA218" s="4"/>
    </row>
    <row r="219" spans="1:27" ht="46.5" customHeight="1" thickBot="1" x14ac:dyDescent="0.4">
      <c r="A219" s="5" t="s">
        <v>128</v>
      </c>
      <c r="B219" s="5" t="s">
        <v>112</v>
      </c>
      <c r="C219" s="5" t="s">
        <v>47</v>
      </c>
      <c r="D219" s="2">
        <v>40633</v>
      </c>
      <c r="E219" s="2">
        <v>3.49</v>
      </c>
      <c r="F219" s="2">
        <v>5.9</v>
      </c>
      <c r="G219" s="2">
        <v>5.51</v>
      </c>
      <c r="H219" s="2">
        <v>3.05</v>
      </c>
      <c r="I219" s="2">
        <v>2.0699999999999998</v>
      </c>
      <c r="J219" s="2">
        <v>2.19</v>
      </c>
      <c r="K219" s="2">
        <v>118</v>
      </c>
      <c r="L219" s="2">
        <v>17.71</v>
      </c>
      <c r="M219" s="2">
        <v>210.38</v>
      </c>
      <c r="N219" s="2">
        <v>67.010000000000005</v>
      </c>
      <c r="O219" s="2">
        <v>47.09</v>
      </c>
      <c r="P219" s="2">
        <v>213.94</v>
      </c>
      <c r="Q219" s="2">
        <v>68.150000000000006</v>
      </c>
      <c r="R219" s="2">
        <v>47.89</v>
      </c>
      <c r="S219" s="4">
        <f>VLOOKUP([1]Initial_Data8!C226,[1]Ratings_Numbers!$A$1:$B$21,2,FALSE)</f>
        <v>16</v>
      </c>
      <c r="T219" s="4">
        <v>16</v>
      </c>
      <c r="U219" s="4">
        <f t="shared" si="0"/>
        <v>0</v>
      </c>
      <c r="V219" s="3">
        <v>3645.5605999999998</v>
      </c>
      <c r="W219" s="3" t="s">
        <v>129</v>
      </c>
      <c r="X219" s="4"/>
      <c r="Y219" s="4"/>
      <c r="Z219" s="4"/>
      <c r="AA219" s="4"/>
    </row>
    <row r="220" spans="1:27" ht="46.5" customHeight="1" thickBot="1" x14ac:dyDescent="0.4">
      <c r="A220" s="5" t="s">
        <v>128</v>
      </c>
      <c r="B220" s="5" t="s">
        <v>86</v>
      </c>
      <c r="C220" s="5" t="s">
        <v>47</v>
      </c>
      <c r="D220" s="2">
        <v>40724</v>
      </c>
      <c r="E220" s="2">
        <v>3.53</v>
      </c>
      <c r="F220" s="2">
        <v>6</v>
      </c>
      <c r="G220" s="2">
        <v>5.62</v>
      </c>
      <c r="H220" s="2">
        <v>2.74</v>
      </c>
      <c r="I220" s="2">
        <v>1.91</v>
      </c>
      <c r="J220" s="2">
        <v>1.68</v>
      </c>
      <c r="K220" s="2">
        <v>98</v>
      </c>
      <c r="L220" s="2">
        <v>17.5</v>
      </c>
      <c r="M220" s="2">
        <v>212.86</v>
      </c>
      <c r="N220" s="2">
        <v>66.58</v>
      </c>
      <c r="O220" s="2">
        <v>47.29</v>
      </c>
      <c r="P220" s="2">
        <v>219.69</v>
      </c>
      <c r="Q220" s="2">
        <v>68.72</v>
      </c>
      <c r="R220" s="2">
        <v>48.81</v>
      </c>
      <c r="S220" s="4">
        <f>VLOOKUP([1]Initial_Data8!C227,[1]Ratings_Numbers!$A$1:$B$21,2,FALSE)</f>
        <v>16</v>
      </c>
      <c r="T220" s="4">
        <v>16</v>
      </c>
      <c r="U220" s="4">
        <f t="shared" si="0"/>
        <v>0</v>
      </c>
      <c r="V220" s="3">
        <v>2987.2876999999999</v>
      </c>
      <c r="W220" s="3" t="s">
        <v>129</v>
      </c>
      <c r="X220" s="4"/>
      <c r="Y220" s="4"/>
      <c r="Z220" s="4"/>
      <c r="AA220" s="4"/>
    </row>
    <row r="221" spans="1:27" ht="46.5" customHeight="1" thickBot="1" x14ac:dyDescent="0.4">
      <c r="A221" s="5" t="s">
        <v>128</v>
      </c>
      <c r="B221" s="5" t="s">
        <v>87</v>
      </c>
      <c r="C221" s="5" t="s">
        <v>47</v>
      </c>
      <c r="D221" s="2">
        <v>40816</v>
      </c>
      <c r="E221" s="2">
        <v>3.66</v>
      </c>
      <c r="F221" s="2">
        <v>6.13</v>
      </c>
      <c r="G221" s="2">
        <v>5.85</v>
      </c>
      <c r="H221" s="2">
        <v>2.92</v>
      </c>
      <c r="I221" s="2">
        <v>1.29</v>
      </c>
      <c r="J221" s="2">
        <v>1.34</v>
      </c>
      <c r="K221" s="2">
        <v>59</v>
      </c>
      <c r="L221" s="2">
        <v>16.45</v>
      </c>
      <c r="M221" s="2">
        <v>223.19</v>
      </c>
      <c r="N221" s="2">
        <v>67.540000000000006</v>
      </c>
      <c r="O221" s="2">
        <v>47.82</v>
      </c>
      <c r="P221" s="2">
        <v>230.44</v>
      </c>
      <c r="Q221" s="2">
        <v>69.739999999999995</v>
      </c>
      <c r="R221" s="2">
        <v>49.38</v>
      </c>
      <c r="S221" s="4">
        <f>VLOOKUP([1]Initial_Data8!C228,[1]Ratings_Numbers!$A$1:$B$21,2,FALSE)</f>
        <v>16</v>
      </c>
      <c r="T221" s="4">
        <v>16</v>
      </c>
      <c r="U221" s="4">
        <f t="shared" si="0"/>
        <v>0</v>
      </c>
      <c r="V221" s="3">
        <v>1705.7563</v>
      </c>
      <c r="W221" s="3" t="s">
        <v>129</v>
      </c>
      <c r="X221" s="4"/>
      <c r="Y221" s="4"/>
      <c r="Z221" s="4"/>
      <c r="AA221" s="4"/>
    </row>
    <row r="222" spans="1:27" ht="46.5" customHeight="1" thickBot="1" x14ac:dyDescent="0.4">
      <c r="A222" s="5" t="s">
        <v>128</v>
      </c>
      <c r="B222" s="5" t="s">
        <v>88</v>
      </c>
      <c r="C222" s="5" t="s">
        <v>47</v>
      </c>
      <c r="D222" s="2">
        <v>40908</v>
      </c>
      <c r="E222" s="2">
        <v>4.0199999999999996</v>
      </c>
      <c r="F222" s="2">
        <v>6.63</v>
      </c>
      <c r="G222" s="2">
        <v>6.45</v>
      </c>
      <c r="H222" s="2">
        <v>2.5499999999999998</v>
      </c>
      <c r="I222" s="2">
        <v>0.82</v>
      </c>
      <c r="J222" s="2">
        <v>1.55</v>
      </c>
      <c r="K222" s="2">
        <v>100</v>
      </c>
      <c r="L222" s="2">
        <v>13.06</v>
      </c>
      <c r="M222" s="2">
        <v>284.75</v>
      </c>
      <c r="N222" s="2">
        <v>73.180000000000007</v>
      </c>
      <c r="O222" s="2">
        <v>50.74</v>
      </c>
      <c r="P222" s="2">
        <v>289.12</v>
      </c>
      <c r="Q222" s="2">
        <v>74.3</v>
      </c>
      <c r="R222" s="2">
        <v>51.52</v>
      </c>
      <c r="S222" s="4">
        <f>VLOOKUP([1]Initial_Data8!C229,[1]Ratings_Numbers!$A$1:$B$21,2,FALSE)</f>
        <v>16</v>
      </c>
      <c r="T222" s="4">
        <v>16</v>
      </c>
      <c r="U222" s="4">
        <f t="shared" si="0"/>
        <v>0</v>
      </c>
      <c r="V222" s="3">
        <v>2129.0826000000002</v>
      </c>
      <c r="W222" s="3" t="s">
        <v>129</v>
      </c>
      <c r="X222" s="4"/>
      <c r="Y222" s="4"/>
      <c r="Z222" s="4"/>
      <c r="AA222" s="4"/>
    </row>
    <row r="223" spans="1:27" ht="46.5" customHeight="1" thickBot="1" x14ac:dyDescent="0.4">
      <c r="A223" s="5" t="s">
        <v>128</v>
      </c>
      <c r="B223" s="5" t="s">
        <v>89</v>
      </c>
      <c r="C223" s="5" t="s">
        <v>47</v>
      </c>
      <c r="D223" s="2">
        <v>40999</v>
      </c>
      <c r="E223" s="2">
        <v>4.46</v>
      </c>
      <c r="F223" s="2">
        <v>7.59</v>
      </c>
      <c r="G223" s="2">
        <v>7.42</v>
      </c>
      <c r="H223" s="2">
        <v>3.15</v>
      </c>
      <c r="I223" s="2">
        <v>1.77</v>
      </c>
      <c r="J223" s="2">
        <v>2.09</v>
      </c>
      <c r="K223" s="2">
        <v>98</v>
      </c>
      <c r="L223" s="2">
        <v>13.18</v>
      </c>
      <c r="M223" s="2">
        <v>277.63</v>
      </c>
      <c r="N223" s="2">
        <v>70.069999999999993</v>
      </c>
      <c r="O223" s="2">
        <v>50.26</v>
      </c>
      <c r="P223" s="2">
        <v>296.25</v>
      </c>
      <c r="Q223" s="2">
        <v>74.760000000000005</v>
      </c>
      <c r="R223" s="2">
        <v>53.63</v>
      </c>
      <c r="S223" s="4">
        <f>VLOOKUP([1]Initial_Data8!C230,[1]Ratings_Numbers!$A$1:$B$21,2,FALSE)</f>
        <v>16</v>
      </c>
      <c r="T223" s="4">
        <v>16</v>
      </c>
      <c r="U223" s="4">
        <f t="shared" si="0"/>
        <v>0</v>
      </c>
      <c r="V223" s="3">
        <v>8783.4053999999996</v>
      </c>
      <c r="W223" s="3" t="s">
        <v>129</v>
      </c>
      <c r="X223" s="4"/>
      <c r="Y223" s="4"/>
      <c r="Z223" s="4"/>
      <c r="AA223" s="4"/>
    </row>
    <row r="224" spans="1:27" ht="46.5" customHeight="1" thickBot="1" x14ac:dyDescent="0.4">
      <c r="A224" s="5" t="s">
        <v>128</v>
      </c>
      <c r="B224" s="5" t="s">
        <v>90</v>
      </c>
      <c r="C224" s="5" t="s">
        <v>47</v>
      </c>
      <c r="D224" s="2">
        <v>41090</v>
      </c>
      <c r="E224" s="2">
        <v>4.59</v>
      </c>
      <c r="F224" s="2">
        <v>7.67</v>
      </c>
      <c r="G224" s="2">
        <v>7.54</v>
      </c>
      <c r="H224" s="2">
        <v>2.75</v>
      </c>
      <c r="I224" s="2">
        <v>1.62</v>
      </c>
      <c r="J224" s="2">
        <v>1.76</v>
      </c>
      <c r="K224" s="2">
        <v>102</v>
      </c>
      <c r="L224" s="2">
        <v>13.33</v>
      </c>
      <c r="M224" s="2">
        <v>362.33</v>
      </c>
      <c r="N224" s="2">
        <v>75.27</v>
      </c>
      <c r="O224" s="2">
        <v>53.16</v>
      </c>
      <c r="P224" s="2">
        <v>381.37</v>
      </c>
      <c r="Q224" s="2">
        <v>79.23</v>
      </c>
      <c r="R224" s="2">
        <v>55.96</v>
      </c>
      <c r="S224" s="4">
        <f>VLOOKUP([1]Initial_Data8!C231,[1]Ratings_Numbers!$A$1:$B$21,2,FALSE)</f>
        <v>16</v>
      </c>
      <c r="T224" s="4">
        <v>16</v>
      </c>
      <c r="U224" s="4">
        <f t="shared" si="0"/>
        <v>0</v>
      </c>
      <c r="V224" s="3">
        <v>2182.4286000000002</v>
      </c>
      <c r="W224" s="3" t="s">
        <v>129</v>
      </c>
      <c r="X224" s="4"/>
      <c r="Y224" s="4"/>
      <c r="Z224" s="4"/>
      <c r="AA224" s="4"/>
    </row>
    <row r="225" spans="1:27" ht="46.5" customHeight="1" thickBot="1" x14ac:dyDescent="0.4">
      <c r="A225" s="5" t="s">
        <v>128</v>
      </c>
      <c r="B225" s="5" t="s">
        <v>91</v>
      </c>
      <c r="C225" s="5" t="s">
        <v>47</v>
      </c>
      <c r="D225" s="2">
        <v>41182</v>
      </c>
      <c r="E225" s="2">
        <v>4.22</v>
      </c>
      <c r="F225" s="2">
        <v>6.86</v>
      </c>
      <c r="G225" s="2">
        <v>6.74</v>
      </c>
      <c r="H225" s="2">
        <v>2.5499999999999998</v>
      </c>
      <c r="I225" s="2">
        <v>1.51</v>
      </c>
      <c r="J225" s="2">
        <v>1.49</v>
      </c>
      <c r="K225" s="2">
        <v>103</v>
      </c>
      <c r="L225" s="2">
        <v>13.92</v>
      </c>
      <c r="M225" s="2">
        <v>350.82</v>
      </c>
      <c r="N225" s="2">
        <v>74.69</v>
      </c>
      <c r="O225" s="2">
        <v>53.22</v>
      </c>
      <c r="P225" s="2">
        <v>369.73</v>
      </c>
      <c r="Q225" s="2">
        <v>78.709999999999994</v>
      </c>
      <c r="R225" s="2">
        <v>56.09</v>
      </c>
      <c r="S225" s="4">
        <f>VLOOKUP([1]Initial_Data8!C232,[1]Ratings_Numbers!$A$1:$B$21,2,FALSE)</f>
        <v>16</v>
      </c>
      <c r="T225" s="4">
        <v>16</v>
      </c>
      <c r="U225" s="4">
        <f t="shared" si="0"/>
        <v>0</v>
      </c>
      <c r="V225" s="3">
        <v>2618.8191000000002</v>
      </c>
      <c r="W225" s="3" t="s">
        <v>129</v>
      </c>
      <c r="X225" s="4"/>
      <c r="Y225" s="4"/>
      <c r="Z225" s="4"/>
      <c r="AA225" s="4"/>
    </row>
    <row r="226" spans="1:27" ht="46.5" customHeight="1" thickBot="1" x14ac:dyDescent="0.4">
      <c r="A226" s="5" t="s">
        <v>128</v>
      </c>
      <c r="B226" s="5" t="s">
        <v>113</v>
      </c>
      <c r="C226" s="5" t="s">
        <v>47</v>
      </c>
      <c r="D226" s="2">
        <v>41274</v>
      </c>
      <c r="E226" s="2">
        <v>4.1500000000000004</v>
      </c>
      <c r="F226" s="2">
        <v>7.01</v>
      </c>
      <c r="G226" s="2">
        <v>6.53</v>
      </c>
      <c r="H226" s="2">
        <v>3</v>
      </c>
      <c r="I226" s="2">
        <v>1.64</v>
      </c>
      <c r="J226" s="2">
        <v>1.94</v>
      </c>
      <c r="K226" s="2">
        <v>109</v>
      </c>
      <c r="L226" s="2">
        <v>12.64</v>
      </c>
      <c r="M226" s="2">
        <v>417.99</v>
      </c>
      <c r="N226" s="2">
        <v>79.53</v>
      </c>
      <c r="O226" s="2">
        <v>57.03</v>
      </c>
      <c r="P226" s="2">
        <v>425.61</v>
      </c>
      <c r="Q226" s="2">
        <v>80.97</v>
      </c>
      <c r="R226" s="2">
        <v>58.07</v>
      </c>
      <c r="S226" s="4">
        <f>VLOOKUP([1]Initial_Data8!C233,[1]Ratings_Numbers!$A$1:$B$21,2,FALSE)</f>
        <v>16</v>
      </c>
      <c r="T226" s="4">
        <v>16</v>
      </c>
      <c r="U226" s="4">
        <f t="shared" si="0"/>
        <v>0</v>
      </c>
      <c r="V226" s="3">
        <v>3397.4335000000001</v>
      </c>
      <c r="W226" s="3" t="s">
        <v>129</v>
      </c>
      <c r="X226" s="4"/>
      <c r="Y226" s="4"/>
      <c r="Z226" s="4"/>
      <c r="AA226" s="4"/>
    </row>
    <row r="227" spans="1:27" ht="46.5" customHeight="1" thickBot="1" x14ac:dyDescent="0.4">
      <c r="A227" s="5" t="s">
        <v>128</v>
      </c>
      <c r="B227" s="5" t="s">
        <v>114</v>
      </c>
      <c r="C227" s="5" t="s">
        <v>47</v>
      </c>
      <c r="D227" s="2">
        <v>41364</v>
      </c>
      <c r="E227" s="2">
        <v>4.72</v>
      </c>
      <c r="F227" s="2">
        <v>7.87</v>
      </c>
      <c r="G227" s="2">
        <v>7.73</v>
      </c>
      <c r="H227" s="2">
        <v>2.52</v>
      </c>
      <c r="I227" s="2">
        <v>1.23</v>
      </c>
      <c r="J227" s="2">
        <v>1.42</v>
      </c>
      <c r="K227" s="2">
        <v>103</v>
      </c>
      <c r="L227" s="2">
        <v>10.87</v>
      </c>
      <c r="M227" s="2">
        <v>496.77</v>
      </c>
      <c r="N227" s="2">
        <v>82.58</v>
      </c>
      <c r="O227" s="2">
        <v>60.29</v>
      </c>
      <c r="P227" s="2">
        <v>501.57</v>
      </c>
      <c r="Q227" s="2">
        <v>83.38</v>
      </c>
      <c r="R227" s="2">
        <v>60.87</v>
      </c>
      <c r="S227" s="4">
        <f>VLOOKUP([1]Initial_Data8!C234,[1]Ratings_Numbers!$A$1:$B$21,2,FALSE)</f>
        <v>16</v>
      </c>
      <c r="T227" s="4">
        <v>16</v>
      </c>
      <c r="U227" s="4">
        <f t="shared" si="0"/>
        <v>0</v>
      </c>
      <c r="V227" s="3">
        <v>4921.0091000000002</v>
      </c>
      <c r="W227" s="3" t="s">
        <v>129</v>
      </c>
      <c r="X227" s="4"/>
      <c r="Y227" s="4"/>
      <c r="Z227" s="4"/>
      <c r="AA227" s="4"/>
    </row>
    <row r="228" spans="1:27" ht="46.5" customHeight="1" thickBot="1" x14ac:dyDescent="0.4">
      <c r="A228" s="5" t="s">
        <v>128</v>
      </c>
      <c r="B228" s="5" t="s">
        <v>115</v>
      </c>
      <c r="C228" s="5" t="s">
        <v>47</v>
      </c>
      <c r="D228" s="2">
        <v>41455</v>
      </c>
      <c r="E228" s="2">
        <v>4.7300000000000004</v>
      </c>
      <c r="F228" s="2">
        <v>7.91</v>
      </c>
      <c r="G228" s="2">
        <v>7.79</v>
      </c>
      <c r="H228" s="2">
        <v>3.3</v>
      </c>
      <c r="I228" s="2">
        <v>2.04</v>
      </c>
      <c r="J228" s="2">
        <v>2.06</v>
      </c>
      <c r="K228" s="2">
        <v>98</v>
      </c>
      <c r="L228" s="2">
        <v>9.7799999999999994</v>
      </c>
      <c r="M228" s="2">
        <v>524.41</v>
      </c>
      <c r="N228" s="2">
        <v>83.09</v>
      </c>
      <c r="O228" s="2">
        <v>60.77</v>
      </c>
      <c r="P228" s="2">
        <v>531.1</v>
      </c>
      <c r="Q228" s="2">
        <v>84.15</v>
      </c>
      <c r="R228" s="2">
        <v>61.54</v>
      </c>
      <c r="S228" s="4">
        <f>VLOOKUP([1]Initial_Data8!C235,[1]Ratings_Numbers!$A$1:$B$21,2,FALSE)</f>
        <v>16</v>
      </c>
      <c r="T228" s="4">
        <v>16</v>
      </c>
      <c r="U228" s="4">
        <f t="shared" si="0"/>
        <v>0</v>
      </c>
      <c r="V228" s="3">
        <v>4690.1217999999999</v>
      </c>
      <c r="W228" s="3" t="s">
        <v>129</v>
      </c>
      <c r="X228" s="4"/>
      <c r="Y228" s="4"/>
      <c r="Z228" s="4"/>
      <c r="AA228" s="4"/>
    </row>
    <row r="229" spans="1:27" ht="46.5" customHeight="1" thickBot="1" x14ac:dyDescent="0.4">
      <c r="A229" s="5" t="s">
        <v>128</v>
      </c>
      <c r="B229" s="5" t="s">
        <v>116</v>
      </c>
      <c r="C229" s="5" t="s">
        <v>47</v>
      </c>
      <c r="D229" s="2">
        <v>41547</v>
      </c>
      <c r="E229" s="2">
        <v>4.88</v>
      </c>
      <c r="F229" s="2">
        <v>8.24</v>
      </c>
      <c r="G229" s="2">
        <v>8.1199999999999992</v>
      </c>
      <c r="H229" s="2">
        <v>2.93</v>
      </c>
      <c r="I229" s="2">
        <v>1.37</v>
      </c>
      <c r="J229" s="2">
        <v>1.63</v>
      </c>
      <c r="K229" s="2">
        <v>91</v>
      </c>
      <c r="L229" s="2">
        <v>8.84</v>
      </c>
      <c r="M229" s="2">
        <v>567.29999999999995</v>
      </c>
      <c r="N229" s="2">
        <v>83.36</v>
      </c>
      <c r="O229" s="2">
        <v>60.94</v>
      </c>
      <c r="P229" s="2">
        <v>580.55999999999995</v>
      </c>
      <c r="Q229" s="2">
        <v>85.31</v>
      </c>
      <c r="R229" s="2">
        <v>62.36</v>
      </c>
      <c r="S229" s="4">
        <f>VLOOKUP([1]Initial_Data8!C236,[1]Ratings_Numbers!$A$1:$B$21,2,FALSE)</f>
        <v>16</v>
      </c>
      <c r="T229" s="4">
        <v>16</v>
      </c>
      <c r="U229" s="4">
        <f t="shared" si="0"/>
        <v>0</v>
      </c>
      <c r="V229" s="3">
        <v>4084.6475</v>
      </c>
      <c r="W229" s="3" t="s">
        <v>129</v>
      </c>
      <c r="X229" s="4"/>
      <c r="Y229" s="4"/>
      <c r="Z229" s="4"/>
      <c r="AA229" s="4"/>
    </row>
    <row r="230" spans="1:27" ht="46.5" customHeight="1" thickBot="1" x14ac:dyDescent="0.4">
      <c r="A230" s="5" t="s">
        <v>128</v>
      </c>
      <c r="B230" s="5" t="s">
        <v>92</v>
      </c>
      <c r="C230" s="5" t="s">
        <v>47</v>
      </c>
      <c r="D230" s="2">
        <v>41639</v>
      </c>
      <c r="E230" s="2">
        <v>8.89</v>
      </c>
      <c r="F230" s="2">
        <v>16.36</v>
      </c>
      <c r="G230" s="2">
        <v>16.190000000000001</v>
      </c>
      <c r="H230" s="2">
        <v>1.97</v>
      </c>
      <c r="I230" s="2">
        <v>0.36</v>
      </c>
      <c r="J230" s="2">
        <v>0.92</v>
      </c>
      <c r="K230" s="2">
        <v>182</v>
      </c>
      <c r="L230" s="2">
        <v>4.59</v>
      </c>
      <c r="M230" s="2">
        <v>878.16</v>
      </c>
      <c r="N230" s="2">
        <v>88.64</v>
      </c>
      <c r="O230" s="2">
        <v>65.02</v>
      </c>
      <c r="P230" s="2">
        <v>890.72</v>
      </c>
      <c r="Q230" s="2">
        <v>89.91</v>
      </c>
      <c r="R230" s="2">
        <v>65.95</v>
      </c>
      <c r="S230" s="4">
        <f>VLOOKUP([1]Initial_Data8!C237,[1]Ratings_Numbers!$A$1:$B$21,2,FALSE)</f>
        <v>16</v>
      </c>
      <c r="T230" s="4">
        <v>16</v>
      </c>
      <c r="U230" s="4">
        <f t="shared" si="0"/>
        <v>0</v>
      </c>
      <c r="V230" s="3">
        <v>4079.7431999999999</v>
      </c>
      <c r="W230" s="3" t="s">
        <v>129</v>
      </c>
      <c r="X230" s="4"/>
      <c r="Y230" s="4"/>
      <c r="Z230" s="4"/>
      <c r="AA230" s="4"/>
    </row>
    <row r="231" spans="1:27" ht="46.5" customHeight="1" thickBot="1" x14ac:dyDescent="0.4">
      <c r="A231" s="5" t="s">
        <v>128</v>
      </c>
      <c r="B231" s="5" t="s">
        <v>93</v>
      </c>
      <c r="C231" s="5" t="s">
        <v>47</v>
      </c>
      <c r="D231" s="2">
        <v>41729</v>
      </c>
      <c r="E231" s="2">
        <v>8.4600000000000009</v>
      </c>
      <c r="F231" s="2">
        <v>16.350000000000001</v>
      </c>
      <c r="G231" s="2">
        <v>16.149999999999999</v>
      </c>
      <c r="H231" s="2">
        <v>1.99</v>
      </c>
      <c r="I231" s="2">
        <v>0.45</v>
      </c>
      <c r="J231" s="2">
        <v>0.93</v>
      </c>
      <c r="K231" s="2">
        <v>182</v>
      </c>
      <c r="L231" s="2">
        <v>4.42</v>
      </c>
      <c r="M231" s="2">
        <v>946.65</v>
      </c>
      <c r="N231" s="2">
        <v>85.89</v>
      </c>
      <c r="O231" s="2">
        <v>64.38</v>
      </c>
      <c r="P231" s="2">
        <v>1002.14</v>
      </c>
      <c r="Q231" s="2">
        <v>90.93</v>
      </c>
      <c r="R231" s="2">
        <v>68.150000000000006</v>
      </c>
      <c r="S231" s="4">
        <f>VLOOKUP([1]Initial_Data8!C238,[1]Ratings_Numbers!$A$1:$B$21,2,FALSE)</f>
        <v>16</v>
      </c>
      <c r="T231" s="4">
        <v>16</v>
      </c>
      <c r="U231" s="4">
        <f t="shared" si="0"/>
        <v>0</v>
      </c>
      <c r="V231" s="3">
        <v>4177.6138000000001</v>
      </c>
      <c r="W231" s="3" t="s">
        <v>129</v>
      </c>
      <c r="X231" s="4"/>
      <c r="Y231" s="4"/>
      <c r="Z231" s="4"/>
      <c r="AA231" s="4"/>
    </row>
    <row r="232" spans="1:27" ht="46.5" customHeight="1" thickBot="1" x14ac:dyDescent="0.4">
      <c r="A232" s="5" t="s">
        <v>128</v>
      </c>
      <c r="B232" s="5" t="s">
        <v>94</v>
      </c>
      <c r="C232" s="5" t="s">
        <v>47</v>
      </c>
      <c r="D232" s="2">
        <v>41820</v>
      </c>
      <c r="E232" s="2">
        <v>7.95</v>
      </c>
      <c r="F232" s="2">
        <v>16.71</v>
      </c>
      <c r="G232" s="2">
        <v>16.12</v>
      </c>
      <c r="H232" s="2">
        <v>2.19</v>
      </c>
      <c r="I232" s="2">
        <v>0.92</v>
      </c>
      <c r="J232" s="2">
        <v>1.0900000000000001</v>
      </c>
      <c r="K232" s="2">
        <v>190</v>
      </c>
      <c r="L232" s="2">
        <v>4.28</v>
      </c>
      <c r="M232" s="2">
        <v>951.48</v>
      </c>
      <c r="N232" s="2">
        <v>86.06</v>
      </c>
      <c r="O232" s="2">
        <v>64.72</v>
      </c>
      <c r="P232" s="2">
        <v>1005.57</v>
      </c>
      <c r="Q232" s="2">
        <v>90.95</v>
      </c>
      <c r="R232" s="2">
        <v>68.400000000000006</v>
      </c>
      <c r="S232" s="4">
        <f>VLOOKUP([1]Initial_Data8!C239,[1]Ratings_Numbers!$A$1:$B$21,2,FALSE)</f>
        <v>16</v>
      </c>
      <c r="T232" s="4">
        <v>16</v>
      </c>
      <c r="U232" s="4">
        <f t="shared" si="0"/>
        <v>0</v>
      </c>
      <c r="V232" s="3">
        <v>4591.3891999999996</v>
      </c>
      <c r="W232" s="3" t="s">
        <v>129</v>
      </c>
      <c r="X232" s="4"/>
      <c r="Y232" s="4"/>
      <c r="Z232" s="4"/>
      <c r="AA232" s="4"/>
    </row>
    <row r="233" spans="1:27" ht="46.5" customHeight="1" thickBot="1" x14ac:dyDescent="0.4">
      <c r="A233" s="5" t="s">
        <v>128</v>
      </c>
      <c r="B233" s="5" t="s">
        <v>95</v>
      </c>
      <c r="C233" s="5" t="s">
        <v>47</v>
      </c>
      <c r="D233" s="2">
        <v>41912</v>
      </c>
      <c r="E233" s="2">
        <v>7.3</v>
      </c>
      <c r="F233" s="2">
        <v>15.3</v>
      </c>
      <c r="G233" s="2">
        <v>15.04</v>
      </c>
      <c r="H233" s="2">
        <v>2.25</v>
      </c>
      <c r="I233" s="2">
        <v>1.1100000000000001</v>
      </c>
      <c r="J233" s="2">
        <v>1.1299999999999999</v>
      </c>
      <c r="K233" s="2">
        <v>186</v>
      </c>
      <c r="L233" s="2">
        <v>4.25</v>
      </c>
      <c r="M233" s="2">
        <v>907.69</v>
      </c>
      <c r="N233" s="2">
        <v>89.39</v>
      </c>
      <c r="O233" s="2">
        <v>66.17</v>
      </c>
      <c r="P233" s="2">
        <v>915.45</v>
      </c>
      <c r="Q233" s="2">
        <v>90.15</v>
      </c>
      <c r="R233" s="2">
        <v>66.73</v>
      </c>
      <c r="S233" s="4">
        <f>VLOOKUP([1]Initial_Data8!C240,[1]Ratings_Numbers!$A$1:$B$21,2,FALSE)</f>
        <v>16</v>
      </c>
      <c r="T233" s="4">
        <v>16</v>
      </c>
      <c r="U233" s="4">
        <f t="shared" si="0"/>
        <v>0</v>
      </c>
      <c r="V233" s="3">
        <v>5833.5234</v>
      </c>
      <c r="W233" s="3" t="s">
        <v>129</v>
      </c>
      <c r="X233" s="4"/>
      <c r="Y233" s="4"/>
      <c r="Z233" s="4"/>
      <c r="AA233" s="4"/>
    </row>
    <row r="234" spans="1:27" ht="46.5" customHeight="1" thickBot="1" x14ac:dyDescent="0.4">
      <c r="A234" s="5" t="s">
        <v>128</v>
      </c>
      <c r="B234" s="5" t="s">
        <v>96</v>
      </c>
      <c r="C234" s="5" t="s">
        <v>47</v>
      </c>
      <c r="D234" s="2">
        <v>42004</v>
      </c>
      <c r="E234" s="2">
        <v>6.44</v>
      </c>
      <c r="F234" s="2">
        <v>12.56</v>
      </c>
      <c r="G234" s="2">
        <v>12.35</v>
      </c>
      <c r="H234" s="2">
        <v>2.94</v>
      </c>
      <c r="I234" s="2">
        <v>1.93</v>
      </c>
      <c r="J234" s="2">
        <v>1.72</v>
      </c>
      <c r="K234" s="2">
        <v>196</v>
      </c>
      <c r="L234" s="2">
        <v>3.63</v>
      </c>
      <c r="M234" s="2">
        <v>970.07</v>
      </c>
      <c r="N234" s="2">
        <v>89.86</v>
      </c>
      <c r="O234" s="2">
        <v>64.09</v>
      </c>
      <c r="P234" s="2">
        <v>979.51</v>
      </c>
      <c r="Q234" s="2">
        <v>90.74</v>
      </c>
      <c r="R234" s="2">
        <v>64.72</v>
      </c>
      <c r="S234" s="4">
        <f>VLOOKUP([1]Initial_Data8!C241,[1]Ratings_Numbers!$A$1:$B$21,2,FALSE)</f>
        <v>16</v>
      </c>
      <c r="T234" s="4">
        <v>16</v>
      </c>
      <c r="U234" s="4">
        <f t="shared" si="0"/>
        <v>0</v>
      </c>
      <c r="V234" s="3">
        <v>4985.0159000000003</v>
      </c>
      <c r="W234" s="3" t="s">
        <v>129</v>
      </c>
      <c r="X234" s="4"/>
      <c r="Y234" s="4"/>
      <c r="Z234" s="4"/>
      <c r="AA234" s="4"/>
    </row>
    <row r="235" spans="1:27" ht="46.5" customHeight="1" thickBot="1" x14ac:dyDescent="0.4">
      <c r="A235" s="5" t="s">
        <v>128</v>
      </c>
      <c r="B235" s="5" t="s">
        <v>97</v>
      </c>
      <c r="C235" s="5" t="s">
        <v>47</v>
      </c>
      <c r="D235" s="2">
        <v>42094</v>
      </c>
      <c r="E235" s="2">
        <v>6.37</v>
      </c>
      <c r="F235" s="2">
        <v>11.8</v>
      </c>
      <c r="G235" s="2">
        <v>11.63</v>
      </c>
      <c r="H235" s="2">
        <v>2.5</v>
      </c>
      <c r="I235" s="2">
        <v>1.57</v>
      </c>
      <c r="J235" s="2">
        <v>1.46</v>
      </c>
      <c r="K235" s="2">
        <v>199</v>
      </c>
      <c r="L235" s="2">
        <v>4.55</v>
      </c>
      <c r="M235" s="2">
        <v>1002.03</v>
      </c>
      <c r="N235" s="2">
        <v>87.49</v>
      </c>
      <c r="O235" s="2">
        <v>64.17</v>
      </c>
      <c r="P235" s="2">
        <v>1045.25</v>
      </c>
      <c r="Q235" s="2">
        <v>91.27</v>
      </c>
      <c r="R235" s="2">
        <v>66.94</v>
      </c>
      <c r="S235" s="4">
        <f>VLOOKUP([1]Initial_Data8!C242,[1]Ratings_Numbers!$A$1:$B$21,2,FALSE)</f>
        <v>16</v>
      </c>
      <c r="T235" s="4">
        <v>16</v>
      </c>
      <c r="U235" s="4">
        <f t="shared" si="0"/>
        <v>0</v>
      </c>
      <c r="V235" s="3">
        <v>4909.6095999999998</v>
      </c>
      <c r="W235" s="3" t="s">
        <v>129</v>
      </c>
      <c r="X235" s="4"/>
      <c r="Y235" s="4"/>
      <c r="Z235" s="4"/>
      <c r="AA235" s="4"/>
    </row>
    <row r="236" spans="1:27" ht="46.5" customHeight="1" thickBot="1" x14ac:dyDescent="0.4">
      <c r="A236" s="5" t="s">
        <v>128</v>
      </c>
      <c r="B236" s="5" t="s">
        <v>98</v>
      </c>
      <c r="C236" s="5" t="s">
        <v>47</v>
      </c>
      <c r="D236" s="2">
        <v>42185</v>
      </c>
      <c r="E236" s="2">
        <v>7.8</v>
      </c>
      <c r="F236" s="2">
        <v>14.72</v>
      </c>
      <c r="G236" s="2">
        <v>14.43</v>
      </c>
      <c r="H236" s="2">
        <v>1.66</v>
      </c>
      <c r="I236" s="2">
        <v>0.86</v>
      </c>
      <c r="J236" s="2">
        <v>0.76</v>
      </c>
      <c r="K236" s="2">
        <v>217</v>
      </c>
      <c r="L236" s="2">
        <v>3.53</v>
      </c>
      <c r="M236" s="2">
        <v>561.02</v>
      </c>
      <c r="N236" s="2">
        <v>84.3</v>
      </c>
      <c r="O236" s="2">
        <v>64.349999999999994</v>
      </c>
      <c r="P236" s="2">
        <v>565.5</v>
      </c>
      <c r="Q236" s="2">
        <v>84.97</v>
      </c>
      <c r="R236" s="2">
        <v>64.86</v>
      </c>
      <c r="S236" s="4">
        <f>VLOOKUP([1]Initial_Data8!C243,[1]Ratings_Numbers!$A$1:$B$21,2,FALSE)</f>
        <v>16</v>
      </c>
      <c r="T236" s="4">
        <v>16</v>
      </c>
      <c r="U236" s="4">
        <f t="shared" si="0"/>
        <v>0</v>
      </c>
      <c r="V236" s="3">
        <v>5748.3522000000003</v>
      </c>
      <c r="W236" s="3" t="s">
        <v>129</v>
      </c>
      <c r="X236" s="4"/>
      <c r="Y236" s="4"/>
      <c r="Z236" s="4"/>
      <c r="AA236" s="4"/>
    </row>
    <row r="237" spans="1:27" ht="46.5" customHeight="1" thickBot="1" x14ac:dyDescent="0.4">
      <c r="A237" s="5" t="s">
        <v>128</v>
      </c>
      <c r="B237" s="5" t="s">
        <v>99</v>
      </c>
      <c r="C237" s="5" t="s">
        <v>47</v>
      </c>
      <c r="D237" s="2">
        <v>42277</v>
      </c>
      <c r="E237" s="2">
        <v>7.5</v>
      </c>
      <c r="F237" s="2">
        <v>13.69</v>
      </c>
      <c r="G237" s="2">
        <v>13.27</v>
      </c>
      <c r="H237" s="2">
        <v>1.9</v>
      </c>
      <c r="I237" s="2">
        <v>1.07</v>
      </c>
      <c r="J237" s="2">
        <v>1.1599999999999999</v>
      </c>
      <c r="K237" s="2">
        <v>248</v>
      </c>
      <c r="L237" s="2">
        <v>3.46</v>
      </c>
      <c r="M237" s="2">
        <v>542.29999999999995</v>
      </c>
      <c r="N237" s="2">
        <v>83.89</v>
      </c>
      <c r="O237" s="2">
        <v>63.19</v>
      </c>
      <c r="P237" s="2">
        <v>546.44000000000005</v>
      </c>
      <c r="Q237" s="2">
        <v>84.53</v>
      </c>
      <c r="R237" s="2">
        <v>63.67</v>
      </c>
      <c r="S237" s="4">
        <f>VLOOKUP([1]Initial_Data8!C244,[1]Ratings_Numbers!$A$1:$B$21,2,FALSE)</f>
        <v>16</v>
      </c>
      <c r="T237" s="4">
        <v>16</v>
      </c>
      <c r="U237" s="4">
        <f t="shared" si="0"/>
        <v>0</v>
      </c>
      <c r="V237" s="3">
        <v>3676.9366</v>
      </c>
      <c r="W237" s="3" t="s">
        <v>129</v>
      </c>
      <c r="X237" s="4"/>
      <c r="Y237" s="4"/>
      <c r="Z237" s="4"/>
      <c r="AA237" s="4"/>
    </row>
    <row r="238" spans="1:27" ht="46.5" customHeight="1" thickBot="1" x14ac:dyDescent="0.4">
      <c r="A238" s="5" t="s">
        <v>128</v>
      </c>
      <c r="B238" s="5" t="s">
        <v>100</v>
      </c>
      <c r="C238" s="5" t="s">
        <v>47</v>
      </c>
      <c r="D238" s="2">
        <v>42369</v>
      </c>
      <c r="E238" s="2">
        <v>7.64</v>
      </c>
      <c r="F238" s="2">
        <v>13.74</v>
      </c>
      <c r="G238" s="2">
        <v>13.4</v>
      </c>
      <c r="H238" s="2">
        <v>2.11</v>
      </c>
      <c r="I238" s="2">
        <v>1</v>
      </c>
      <c r="J238" s="2">
        <v>1.27</v>
      </c>
      <c r="K238" s="2">
        <v>248</v>
      </c>
      <c r="L238" s="2">
        <v>2.92</v>
      </c>
      <c r="M238" s="2">
        <v>446.12</v>
      </c>
      <c r="N238" s="2">
        <v>81.099999999999994</v>
      </c>
      <c r="O238" s="2">
        <v>60.73</v>
      </c>
      <c r="P238" s="2">
        <v>450.06</v>
      </c>
      <c r="Q238" s="2">
        <v>81.819999999999993</v>
      </c>
      <c r="R238" s="2">
        <v>61.27</v>
      </c>
      <c r="S238" s="4">
        <f>VLOOKUP([1]Initial_Data8!C245,[1]Ratings_Numbers!$A$1:$B$21,2,FALSE)</f>
        <v>16</v>
      </c>
      <c r="T238" s="4">
        <v>16</v>
      </c>
      <c r="U238" s="4">
        <f t="shared" si="0"/>
        <v>0</v>
      </c>
      <c r="V238" s="3">
        <v>2984.3984999999998</v>
      </c>
      <c r="W238" s="3" t="s">
        <v>129</v>
      </c>
      <c r="X238" s="4"/>
      <c r="Y238" s="4"/>
      <c r="Z238" s="4"/>
      <c r="AA238" s="4"/>
    </row>
    <row r="239" spans="1:27" ht="46.5" customHeight="1" thickBot="1" x14ac:dyDescent="0.4">
      <c r="A239" s="5" t="s">
        <v>128</v>
      </c>
      <c r="B239" s="5" t="s">
        <v>101</v>
      </c>
      <c r="C239" s="5" t="s">
        <v>47</v>
      </c>
      <c r="D239" s="2">
        <v>42460</v>
      </c>
      <c r="E239" s="2">
        <v>7.2</v>
      </c>
      <c r="F239" s="2">
        <v>13.05</v>
      </c>
      <c r="G239" s="2">
        <v>12.39</v>
      </c>
      <c r="H239" s="2">
        <v>2.2999999999999998</v>
      </c>
      <c r="I239" s="2">
        <v>1.44</v>
      </c>
      <c r="J239" s="2">
        <v>1.43</v>
      </c>
      <c r="K239" s="2">
        <v>243</v>
      </c>
      <c r="L239" s="2">
        <v>2.63</v>
      </c>
      <c r="M239" s="2">
        <v>433.93</v>
      </c>
      <c r="N239" s="2">
        <v>80.489999999999995</v>
      </c>
      <c r="O239" s="2">
        <v>60.38</v>
      </c>
      <c r="P239" s="2">
        <v>439.13</v>
      </c>
      <c r="Q239" s="2">
        <v>81.45</v>
      </c>
      <c r="R239" s="2">
        <v>61.1</v>
      </c>
      <c r="S239" s="4">
        <f>VLOOKUP([1]Initial_Data8!C246,[1]Ratings_Numbers!$A$1:$B$21,2,FALSE)</f>
        <v>16</v>
      </c>
      <c r="T239" s="4">
        <v>17</v>
      </c>
      <c r="U239" s="4">
        <f t="shared" si="0"/>
        <v>0</v>
      </c>
      <c r="V239" s="3">
        <v>2871.8231999999998</v>
      </c>
      <c r="W239" s="3" t="s">
        <v>129</v>
      </c>
      <c r="X239" s="4"/>
      <c r="Y239" s="4"/>
      <c r="Z239" s="4"/>
      <c r="AA239" s="4"/>
    </row>
    <row r="240" spans="1:27" ht="46.5" customHeight="1" thickBot="1" x14ac:dyDescent="0.4">
      <c r="A240" s="5" t="s">
        <v>128</v>
      </c>
      <c r="B240" s="5" t="s">
        <v>102</v>
      </c>
      <c r="C240" s="5" t="s">
        <v>49</v>
      </c>
      <c r="D240" s="2">
        <v>42551</v>
      </c>
      <c r="E240" s="2">
        <v>6.8</v>
      </c>
      <c r="F240" s="2">
        <v>11.93</v>
      </c>
      <c r="G240" s="2">
        <v>11.39</v>
      </c>
      <c r="H240" s="2">
        <v>1.98</v>
      </c>
      <c r="I240" s="2">
        <v>1.1399999999999999</v>
      </c>
      <c r="J240" s="2">
        <v>1.0900000000000001</v>
      </c>
      <c r="K240" s="2">
        <v>244</v>
      </c>
      <c r="L240" s="2">
        <v>2.16</v>
      </c>
      <c r="M240" s="2">
        <v>417.86</v>
      </c>
      <c r="N240" s="2">
        <v>79.88</v>
      </c>
      <c r="O240" s="2">
        <v>59.08</v>
      </c>
      <c r="P240" s="2">
        <v>423.14</v>
      </c>
      <c r="Q240" s="2">
        <v>80.88</v>
      </c>
      <c r="R240" s="2">
        <v>59.82</v>
      </c>
      <c r="S240" s="4">
        <f>VLOOKUP([1]Initial_Data8!C247,[1]Ratings_Numbers!$A$1:$B$21,2,FALSE)</f>
        <v>17</v>
      </c>
      <c r="T240" s="4">
        <v>17</v>
      </c>
      <c r="U240" s="4">
        <f t="shared" si="0"/>
        <v>1</v>
      </c>
      <c r="V240" s="3">
        <v>2750.6221999999998</v>
      </c>
      <c r="W240" s="3" t="s">
        <v>129</v>
      </c>
      <c r="X240" s="4"/>
      <c r="Y240" s="4"/>
      <c r="Z240" s="4"/>
      <c r="AA240" s="4"/>
    </row>
    <row r="241" spans="1:27" ht="46.5" customHeight="1" x14ac:dyDescent="0.35">
      <c r="A241" s="4" t="s">
        <v>131</v>
      </c>
      <c r="B241" s="4" t="s">
        <v>87</v>
      </c>
      <c r="C241" s="4" t="s">
        <v>27</v>
      </c>
      <c r="D241" s="4">
        <v>40816</v>
      </c>
      <c r="E241" s="4">
        <v>-3.03</v>
      </c>
      <c r="F241" s="4">
        <v>0.37</v>
      </c>
      <c r="G241" s="4">
        <v>-3.5</v>
      </c>
      <c r="H241" s="4">
        <v>169.05</v>
      </c>
      <c r="I241" s="4">
        <v>136.66999999999999</v>
      </c>
      <c r="J241" s="4">
        <v>145.62</v>
      </c>
      <c r="K241" s="4">
        <v>21</v>
      </c>
      <c r="L241" s="4">
        <v>79.36</v>
      </c>
      <c r="M241" s="4">
        <v>5.45</v>
      </c>
      <c r="N241" s="4">
        <v>5.0599999999999996</v>
      </c>
      <c r="O241" s="4">
        <v>4.32</v>
      </c>
      <c r="P241" s="4">
        <v>7.67</v>
      </c>
      <c r="Q241" s="4">
        <v>7.12</v>
      </c>
      <c r="R241" s="4">
        <v>6.08</v>
      </c>
      <c r="S241" s="4">
        <v>3</v>
      </c>
      <c r="T241" s="4">
        <v>3</v>
      </c>
      <c r="U241" s="4">
        <v>0</v>
      </c>
      <c r="V241" s="3">
        <v>165482.867</v>
      </c>
      <c r="W241" s="3" t="s">
        <v>29</v>
      </c>
      <c r="X241" s="4"/>
      <c r="Y241" s="4"/>
      <c r="Z241" s="4"/>
      <c r="AA241" s="4"/>
    </row>
    <row r="242" spans="1:27" ht="46.5" customHeight="1" x14ac:dyDescent="0.35">
      <c r="A242" s="4" t="s">
        <v>131</v>
      </c>
      <c r="B242" s="4" t="s">
        <v>88</v>
      </c>
      <c r="C242" s="4" t="s">
        <v>27</v>
      </c>
      <c r="D242" s="4">
        <v>40908</v>
      </c>
      <c r="E242" s="4">
        <v>-3.03</v>
      </c>
      <c r="F242" s="4">
        <v>0.36</v>
      </c>
      <c r="G242" s="4">
        <v>-3.51</v>
      </c>
      <c r="H242" s="4">
        <v>108.38</v>
      </c>
      <c r="I242" s="4">
        <v>82.68</v>
      </c>
      <c r="J242" s="4">
        <v>94.78</v>
      </c>
      <c r="K242" s="4">
        <v>37</v>
      </c>
      <c r="L242" s="4">
        <v>80.12</v>
      </c>
      <c r="M242" s="4">
        <v>5.14</v>
      </c>
      <c r="N242" s="4">
        <v>4.79</v>
      </c>
      <c r="O242" s="4">
        <v>4.1100000000000003</v>
      </c>
      <c r="P242" s="4">
        <v>7.23</v>
      </c>
      <c r="Q242" s="4">
        <v>6.74</v>
      </c>
      <c r="R242" s="4">
        <v>5.79</v>
      </c>
      <c r="S242" s="4">
        <v>3</v>
      </c>
      <c r="T242" s="4">
        <v>3</v>
      </c>
      <c r="U242" s="4">
        <v>0</v>
      </c>
      <c r="V242" s="3">
        <v>209849.68049999999</v>
      </c>
      <c r="W242" s="3" t="s">
        <v>29</v>
      </c>
      <c r="X242" s="4"/>
      <c r="Y242" s="4"/>
      <c r="Z242" s="4"/>
      <c r="AA242" s="4"/>
    </row>
    <row r="243" spans="1:27" ht="46.5" customHeight="1" x14ac:dyDescent="0.35">
      <c r="A243" s="4" t="s">
        <v>131</v>
      </c>
      <c r="B243" s="4" t="s">
        <v>89</v>
      </c>
      <c r="C243" s="4" t="s">
        <v>27</v>
      </c>
      <c r="D243" s="4">
        <v>40999</v>
      </c>
      <c r="E243" s="4">
        <v>-3.02</v>
      </c>
      <c r="F243" s="4">
        <v>0.43</v>
      </c>
      <c r="G243" s="4">
        <v>-3.49</v>
      </c>
      <c r="H243" s="4">
        <v>195</v>
      </c>
      <c r="I243" s="4">
        <v>164.65</v>
      </c>
      <c r="J243" s="4">
        <v>169.45</v>
      </c>
      <c r="K243" s="4">
        <v>20</v>
      </c>
      <c r="L243" s="4">
        <v>80</v>
      </c>
      <c r="M243" s="4">
        <v>4.84</v>
      </c>
      <c r="N243" s="4">
        <v>4.45</v>
      </c>
      <c r="O243" s="4">
        <v>3.87</v>
      </c>
      <c r="P243" s="4">
        <v>8.84</v>
      </c>
      <c r="Q243" s="4">
        <v>8.1199999999999992</v>
      </c>
      <c r="R243" s="4">
        <v>7.07</v>
      </c>
      <c r="S243" s="4">
        <v>3</v>
      </c>
      <c r="T243" s="4">
        <v>3</v>
      </c>
      <c r="U243" s="4">
        <v>0</v>
      </c>
      <c r="V243" s="3">
        <v>208983.96340000001</v>
      </c>
      <c r="W243" s="3" t="s">
        <v>29</v>
      </c>
      <c r="X243" s="4"/>
      <c r="Y243" s="4"/>
      <c r="Z243" s="4"/>
      <c r="AA243" s="4"/>
    </row>
    <row r="244" spans="1:27" ht="46.5" customHeight="1" x14ac:dyDescent="0.35">
      <c r="A244" s="4" t="s">
        <v>131</v>
      </c>
      <c r="B244" s="4" t="s">
        <v>90</v>
      </c>
      <c r="C244" s="4" t="s">
        <v>27</v>
      </c>
      <c r="D244" s="4">
        <v>41090</v>
      </c>
      <c r="E244" s="4">
        <v>-2.4700000000000002</v>
      </c>
      <c r="F244" s="4">
        <v>0.47</v>
      </c>
      <c r="G244" s="4">
        <v>-2.88</v>
      </c>
      <c r="H244" s="4">
        <v>177.59</v>
      </c>
      <c r="I244" s="4">
        <v>142.41</v>
      </c>
      <c r="J244" s="4">
        <v>147.13999999999999</v>
      </c>
      <c r="K244" s="4">
        <v>22</v>
      </c>
      <c r="L244" s="4">
        <v>75.209999999999994</v>
      </c>
      <c r="M244" s="4">
        <v>4.62</v>
      </c>
      <c r="N244" s="4">
        <v>4.21</v>
      </c>
      <c r="O244" s="4">
        <v>3.47</v>
      </c>
      <c r="P244" s="4">
        <v>9.59</v>
      </c>
      <c r="Q244" s="4">
        <v>8.75</v>
      </c>
      <c r="R244" s="4">
        <v>7.21</v>
      </c>
      <c r="S244" s="4">
        <v>3</v>
      </c>
      <c r="T244" s="4">
        <v>3</v>
      </c>
      <c r="U244" s="4">
        <v>0</v>
      </c>
      <c r="V244" s="3">
        <v>188461.84270000001</v>
      </c>
      <c r="W244" s="3" t="s">
        <v>29</v>
      </c>
      <c r="X244" s="4"/>
      <c r="Y244" s="4"/>
      <c r="Z244" s="4"/>
      <c r="AA244" s="4"/>
    </row>
    <row r="245" spans="1:27" ht="14.25" customHeight="1" x14ac:dyDescent="0.35">
      <c r="A245" s="4" t="s">
        <v>131</v>
      </c>
      <c r="B245" s="4" t="s">
        <v>91</v>
      </c>
      <c r="C245" s="4" t="s">
        <v>27</v>
      </c>
      <c r="D245" s="4">
        <v>41182</v>
      </c>
      <c r="E245" s="4">
        <v>-2.64</v>
      </c>
      <c r="F245" s="4">
        <v>0.48</v>
      </c>
      <c r="G245" s="4">
        <v>-3.15</v>
      </c>
      <c r="H245" s="4">
        <v>169.9</v>
      </c>
      <c r="I245" s="4">
        <v>128.38</v>
      </c>
      <c r="J245" s="4">
        <v>130.47999999999999</v>
      </c>
      <c r="K245" s="4">
        <v>21</v>
      </c>
      <c r="L245" s="4">
        <v>75.81</v>
      </c>
      <c r="M245" s="4">
        <v>4.3899999999999997</v>
      </c>
      <c r="N245" s="4">
        <v>4.03</v>
      </c>
      <c r="O245" s="4">
        <v>3.33</v>
      </c>
      <c r="P245" s="4">
        <v>9.1199999999999992</v>
      </c>
      <c r="Q245" s="4">
        <v>8.36</v>
      </c>
      <c r="R245" s="4">
        <v>6.92</v>
      </c>
      <c r="S245" s="4">
        <v>3</v>
      </c>
      <c r="T245" s="4">
        <v>3</v>
      </c>
      <c r="U245" s="4">
        <v>0</v>
      </c>
      <c r="V245" s="3">
        <v>247892.484</v>
      </c>
      <c r="W245" s="3" t="s">
        <v>29</v>
      </c>
      <c r="X245" s="4"/>
      <c r="Y245" s="4"/>
      <c r="Z245" s="4"/>
      <c r="AA245" s="4"/>
    </row>
    <row r="246" spans="1:27" ht="14.25" customHeight="1" x14ac:dyDescent="0.35">
      <c r="A246" s="4" t="s">
        <v>131</v>
      </c>
      <c r="B246" s="4" t="s">
        <v>113</v>
      </c>
      <c r="C246" s="4" t="s">
        <v>27</v>
      </c>
      <c r="D246" s="4">
        <v>41274</v>
      </c>
      <c r="E246" s="4">
        <v>-2.8</v>
      </c>
      <c r="F246" s="4">
        <v>0.43</v>
      </c>
      <c r="G246" s="4">
        <v>-3.45</v>
      </c>
      <c r="H246" s="4">
        <v>207</v>
      </c>
      <c r="I246" s="4">
        <v>158.43</v>
      </c>
      <c r="J246" s="4">
        <v>161.62</v>
      </c>
      <c r="K246" s="4">
        <v>21</v>
      </c>
      <c r="L246" s="4">
        <v>76.459999999999994</v>
      </c>
      <c r="M246" s="4">
        <v>4.17</v>
      </c>
      <c r="N246" s="4">
        <v>3.87</v>
      </c>
      <c r="O246" s="4">
        <v>3.19</v>
      </c>
      <c r="P246" s="4">
        <v>7.72</v>
      </c>
      <c r="Q246" s="4">
        <v>7.17</v>
      </c>
      <c r="R246" s="4">
        <v>5.9</v>
      </c>
      <c r="S246" s="4">
        <v>3</v>
      </c>
      <c r="T246" s="4">
        <v>3</v>
      </c>
      <c r="U246" s="4">
        <v>0</v>
      </c>
      <c r="V246" s="3">
        <v>233420.54500000001</v>
      </c>
      <c r="W246" s="3" t="s">
        <v>29</v>
      </c>
      <c r="X246" s="4"/>
      <c r="Y246" s="4"/>
      <c r="Z246" s="4"/>
      <c r="AA246" s="4"/>
    </row>
    <row r="247" spans="1:27" ht="14.25" customHeight="1" x14ac:dyDescent="0.35">
      <c r="A247" s="4" t="s">
        <v>131</v>
      </c>
      <c r="B247" s="4" t="s">
        <v>114</v>
      </c>
      <c r="C247" s="4" t="s">
        <v>27</v>
      </c>
      <c r="D247" s="4">
        <v>41364</v>
      </c>
      <c r="E247" s="4">
        <v>-2.82</v>
      </c>
      <c r="F247" s="4">
        <v>0.39</v>
      </c>
      <c r="G247" s="4">
        <v>-3.54</v>
      </c>
      <c r="H247" s="4">
        <v>221.29</v>
      </c>
      <c r="I247" s="4">
        <v>164</v>
      </c>
      <c r="J247" s="4">
        <v>178.48</v>
      </c>
      <c r="K247" s="4">
        <v>21</v>
      </c>
      <c r="L247" s="4">
        <v>78.06</v>
      </c>
      <c r="M247" s="4">
        <v>3.96</v>
      </c>
      <c r="N247" s="4">
        <v>3.71</v>
      </c>
      <c r="O247" s="4">
        <v>3.09</v>
      </c>
      <c r="P247" s="4">
        <v>6.81</v>
      </c>
      <c r="Q247" s="4">
        <v>6.37</v>
      </c>
      <c r="R247" s="4">
        <v>5.31</v>
      </c>
      <c r="S247" s="4">
        <v>3</v>
      </c>
      <c r="T247" s="4">
        <v>3</v>
      </c>
      <c r="U247" s="4">
        <v>0</v>
      </c>
      <c r="V247" s="3">
        <v>262065.3621</v>
      </c>
      <c r="W247" s="3" t="s">
        <v>29</v>
      </c>
      <c r="X247" s="4"/>
      <c r="Y247" s="4"/>
      <c r="Z247" s="4"/>
      <c r="AA247" s="4"/>
    </row>
    <row r="248" spans="1:27" ht="14.25" customHeight="1" x14ac:dyDescent="0.35">
      <c r="A248" s="4" t="s">
        <v>131</v>
      </c>
      <c r="B248" s="4" t="s">
        <v>115</v>
      </c>
      <c r="C248" s="4" t="s">
        <v>27</v>
      </c>
      <c r="D248" s="4">
        <v>41455</v>
      </c>
      <c r="E248" s="4">
        <v>-2.99</v>
      </c>
      <c r="F248" s="4">
        <v>0.37</v>
      </c>
      <c r="G248" s="4">
        <v>-3.82</v>
      </c>
      <c r="H248" s="4">
        <v>236.58</v>
      </c>
      <c r="I248" s="4">
        <v>151.79</v>
      </c>
      <c r="J248" s="4">
        <v>182.37</v>
      </c>
      <c r="K248" s="4">
        <v>19</v>
      </c>
      <c r="L248" s="4">
        <v>77.930000000000007</v>
      </c>
      <c r="M248" s="4">
        <v>2.52</v>
      </c>
      <c r="N248" s="4">
        <v>2.37</v>
      </c>
      <c r="O248" s="4">
        <v>1.97</v>
      </c>
      <c r="P248" s="4">
        <v>6.33</v>
      </c>
      <c r="Q248" s="4">
        <v>5.95</v>
      </c>
      <c r="R248" s="4">
        <v>4.93</v>
      </c>
      <c r="S248" s="4">
        <v>3</v>
      </c>
      <c r="T248" s="4">
        <v>3</v>
      </c>
      <c r="U248" s="4">
        <v>0</v>
      </c>
      <c r="V248" s="3">
        <v>293281.17959999997</v>
      </c>
      <c r="W248" s="3" t="s">
        <v>29</v>
      </c>
      <c r="X248" s="4"/>
      <c r="Y248" s="4"/>
      <c r="Z248" s="4"/>
      <c r="AA248" s="4"/>
    </row>
    <row r="249" spans="1:27" ht="14.25" customHeight="1" x14ac:dyDescent="0.35">
      <c r="A249" s="4" t="s">
        <v>131</v>
      </c>
      <c r="B249" s="4" t="s">
        <v>116</v>
      </c>
      <c r="C249" s="4" t="s">
        <v>27</v>
      </c>
      <c r="D249" s="4">
        <v>41547</v>
      </c>
      <c r="E249" s="4">
        <v>-2.91</v>
      </c>
      <c r="F249" s="4">
        <v>0.37</v>
      </c>
      <c r="G249" s="4">
        <v>-3.7</v>
      </c>
      <c r="H249" s="4">
        <v>249.21</v>
      </c>
      <c r="I249" s="4">
        <v>128.74</v>
      </c>
      <c r="J249" s="4">
        <v>197.95</v>
      </c>
      <c r="K249" s="4">
        <v>19</v>
      </c>
      <c r="L249" s="4">
        <v>78.989999999999995</v>
      </c>
      <c r="M249" s="4">
        <v>2.7</v>
      </c>
      <c r="N249" s="4">
        <v>2.54</v>
      </c>
      <c r="O249" s="4">
        <v>2.13</v>
      </c>
      <c r="P249" s="4">
        <v>6.32</v>
      </c>
      <c r="Q249" s="4">
        <v>5.95</v>
      </c>
      <c r="R249" s="4">
        <v>4.99</v>
      </c>
      <c r="S249" s="4">
        <v>3</v>
      </c>
      <c r="T249" s="4">
        <v>3</v>
      </c>
      <c r="U249" s="4">
        <v>0</v>
      </c>
      <c r="V249" s="3">
        <v>292691.45789999998</v>
      </c>
      <c r="W249" s="3" t="s">
        <v>29</v>
      </c>
      <c r="X249" s="4"/>
      <c r="Y249" s="4"/>
      <c r="Z249" s="4"/>
      <c r="AA249" s="4"/>
    </row>
    <row r="250" spans="1:27" ht="14.25" customHeight="1" x14ac:dyDescent="0.35">
      <c r="A250" s="4" t="s">
        <v>131</v>
      </c>
      <c r="B250" s="4" t="s">
        <v>92</v>
      </c>
      <c r="C250" s="4" t="s">
        <v>27</v>
      </c>
      <c r="D250" s="4">
        <v>41639</v>
      </c>
      <c r="E250" s="4">
        <v>-2.87</v>
      </c>
      <c r="F250" s="4">
        <v>0.34</v>
      </c>
      <c r="G250" s="4">
        <v>-3.6</v>
      </c>
      <c r="H250" s="4">
        <v>248.41</v>
      </c>
      <c r="I250" s="4">
        <v>145.91</v>
      </c>
      <c r="J250" s="4">
        <v>201.32</v>
      </c>
      <c r="K250" s="4">
        <v>22</v>
      </c>
      <c r="L250" s="4">
        <v>78.709999999999994</v>
      </c>
      <c r="M250" s="4">
        <v>2.56</v>
      </c>
      <c r="N250" s="4">
        <v>2.42</v>
      </c>
      <c r="O250" s="4">
        <v>2.02</v>
      </c>
      <c r="P250" s="4">
        <v>6.01</v>
      </c>
      <c r="Q250" s="4">
        <v>5.67</v>
      </c>
      <c r="R250" s="4">
        <v>4.7300000000000004</v>
      </c>
      <c r="S250" s="4">
        <v>3</v>
      </c>
      <c r="T250" s="4">
        <v>3</v>
      </c>
      <c r="U250" s="4">
        <v>0</v>
      </c>
      <c r="V250" s="3">
        <v>376371.40480000002</v>
      </c>
      <c r="W250" s="3" t="s">
        <v>29</v>
      </c>
      <c r="X250" s="4"/>
      <c r="Y250" s="4"/>
      <c r="Z250" s="4"/>
      <c r="AA250" s="4"/>
    </row>
    <row r="251" spans="1:27" ht="14.25" customHeight="1" x14ac:dyDescent="0.35">
      <c r="A251" s="4" t="s">
        <v>131</v>
      </c>
      <c r="B251" s="4" t="s">
        <v>93</v>
      </c>
      <c r="C251" s="4" t="s">
        <v>27</v>
      </c>
      <c r="D251" s="4">
        <v>41729</v>
      </c>
      <c r="E251" s="4">
        <v>-2.78</v>
      </c>
      <c r="F251" s="4">
        <v>0.4</v>
      </c>
      <c r="G251" s="4">
        <v>-3.5</v>
      </c>
      <c r="H251" s="4">
        <v>216.71</v>
      </c>
      <c r="I251" s="4">
        <v>119</v>
      </c>
      <c r="J251" s="4">
        <v>171.46</v>
      </c>
      <c r="K251" s="4">
        <v>24</v>
      </c>
      <c r="L251" s="4">
        <v>78.7</v>
      </c>
      <c r="M251" s="4">
        <v>3.53</v>
      </c>
      <c r="N251" s="4">
        <v>3.3</v>
      </c>
      <c r="O251" s="4">
        <v>2.78</v>
      </c>
      <c r="P251" s="4">
        <v>6.81</v>
      </c>
      <c r="Q251" s="4">
        <v>6.37</v>
      </c>
      <c r="R251" s="4">
        <v>5.36</v>
      </c>
      <c r="S251" s="4">
        <v>3</v>
      </c>
      <c r="T251" s="4">
        <v>3</v>
      </c>
      <c r="U251" s="4">
        <v>0</v>
      </c>
      <c r="V251" s="3">
        <v>375847.32179999998</v>
      </c>
      <c r="W251" s="3" t="s">
        <v>29</v>
      </c>
      <c r="X251" s="4"/>
      <c r="Y251" s="4"/>
      <c r="Z251" s="4"/>
      <c r="AA251" s="4"/>
    </row>
    <row r="252" spans="1:27" ht="14.25" customHeight="1" x14ac:dyDescent="0.35">
      <c r="A252" s="4" t="s">
        <v>131</v>
      </c>
      <c r="B252" s="4" t="s">
        <v>94</v>
      </c>
      <c r="C252" s="4" t="s">
        <v>27</v>
      </c>
      <c r="D252" s="4">
        <v>41820</v>
      </c>
      <c r="E252" s="4">
        <v>-2.81</v>
      </c>
      <c r="F252" s="4">
        <v>0.32</v>
      </c>
      <c r="G252" s="4">
        <v>-3.52</v>
      </c>
      <c r="H252" s="4">
        <v>197.67</v>
      </c>
      <c r="I252" s="4">
        <v>99.67</v>
      </c>
      <c r="J252" s="4">
        <v>157.69999999999999</v>
      </c>
      <c r="K252" s="4">
        <v>27</v>
      </c>
      <c r="L252" s="4">
        <v>78.739999999999995</v>
      </c>
      <c r="M252" s="4">
        <v>3.38</v>
      </c>
      <c r="N252" s="4">
        <v>3.2</v>
      </c>
      <c r="O252" s="4">
        <v>2.66</v>
      </c>
      <c r="P252" s="4">
        <v>5.48</v>
      </c>
      <c r="Q252" s="4">
        <v>5.2</v>
      </c>
      <c r="R252" s="4">
        <v>4.32</v>
      </c>
      <c r="S252" s="4">
        <v>3</v>
      </c>
      <c r="T252" s="4">
        <v>3</v>
      </c>
      <c r="U252" s="4">
        <v>0</v>
      </c>
      <c r="V252" s="3">
        <v>391750.00870000001</v>
      </c>
      <c r="W252" s="3" t="s">
        <v>29</v>
      </c>
      <c r="X252" s="4"/>
      <c r="Y252" s="4"/>
      <c r="Z252" s="4"/>
      <c r="AA252" s="4"/>
    </row>
    <row r="253" spans="1:27" ht="14.25" customHeight="1" x14ac:dyDescent="0.35">
      <c r="A253" s="4" t="s">
        <v>131</v>
      </c>
      <c r="B253" s="4" t="s">
        <v>95</v>
      </c>
      <c r="C253" s="4" t="s">
        <v>27</v>
      </c>
      <c r="D253" s="4">
        <v>41912</v>
      </c>
      <c r="E253" s="4">
        <v>-2.79</v>
      </c>
      <c r="F253" s="4">
        <v>0.32</v>
      </c>
      <c r="G253" s="4">
        <v>-3.59</v>
      </c>
      <c r="H253" s="4">
        <v>210.84</v>
      </c>
      <c r="I253" s="4">
        <v>114.16</v>
      </c>
      <c r="J253" s="4">
        <v>148.96</v>
      </c>
      <c r="K253" s="4">
        <v>25</v>
      </c>
      <c r="L253" s="4">
        <v>78.56</v>
      </c>
      <c r="M253" s="4">
        <v>3.27</v>
      </c>
      <c r="N253" s="4">
        <v>3.1</v>
      </c>
      <c r="O253" s="4">
        <v>2.57</v>
      </c>
      <c r="P253" s="4">
        <v>5.3</v>
      </c>
      <c r="Q253" s="4">
        <v>5.03</v>
      </c>
      <c r="R253" s="4">
        <v>4.17</v>
      </c>
      <c r="S253" s="4">
        <v>3</v>
      </c>
      <c r="T253" s="4">
        <v>3</v>
      </c>
      <c r="U253" s="4">
        <v>0</v>
      </c>
      <c r="V253" s="3">
        <v>395055.79350000003</v>
      </c>
      <c r="W253" s="3" t="s">
        <v>29</v>
      </c>
      <c r="X253" s="4"/>
      <c r="Y253" s="4"/>
      <c r="Z253" s="4"/>
      <c r="AA253" s="4"/>
    </row>
    <row r="254" spans="1:27" ht="14.25" customHeight="1" x14ac:dyDescent="0.35">
      <c r="A254" s="4" t="s">
        <v>131</v>
      </c>
      <c r="B254" s="4" t="s">
        <v>96</v>
      </c>
      <c r="C254" s="4" t="s">
        <v>27</v>
      </c>
      <c r="D254" s="4">
        <v>42004</v>
      </c>
      <c r="E254" s="4">
        <v>-2.9</v>
      </c>
      <c r="F254" s="4">
        <v>0.32</v>
      </c>
      <c r="G254" s="4">
        <v>-3.77</v>
      </c>
      <c r="H254" s="4">
        <v>226.64</v>
      </c>
      <c r="I254" s="4">
        <v>84.6</v>
      </c>
      <c r="J254" s="4">
        <v>175.96</v>
      </c>
      <c r="K254" s="4">
        <v>25</v>
      </c>
      <c r="L254" s="4">
        <v>80.400000000000006</v>
      </c>
      <c r="M254" s="4">
        <v>3.11</v>
      </c>
      <c r="N254" s="4">
        <v>2.96</v>
      </c>
      <c r="O254" s="4">
        <v>2.5</v>
      </c>
      <c r="P254" s="4">
        <v>5.04</v>
      </c>
      <c r="Q254" s="4">
        <v>4.8</v>
      </c>
      <c r="R254" s="4">
        <v>4.05</v>
      </c>
      <c r="S254" s="4">
        <v>3</v>
      </c>
      <c r="T254" s="4">
        <v>3</v>
      </c>
      <c r="U254" s="4">
        <v>0</v>
      </c>
      <c r="V254" s="3">
        <v>359376.6225</v>
      </c>
      <c r="W254" s="3" t="s">
        <v>29</v>
      </c>
      <c r="X254" s="4"/>
      <c r="Y254" s="4"/>
      <c r="Z254" s="4"/>
      <c r="AA254" s="4"/>
    </row>
    <row r="255" spans="1:27" ht="14.25" customHeight="1" x14ac:dyDescent="0.35">
      <c r="A255" s="4" t="s">
        <v>131</v>
      </c>
      <c r="B255" s="4" t="s">
        <v>97</v>
      </c>
      <c r="C255" s="4" t="s">
        <v>27</v>
      </c>
      <c r="D255" s="4">
        <v>42094</v>
      </c>
      <c r="E255" s="4">
        <v>-2.94</v>
      </c>
      <c r="F255" s="4">
        <v>0.31</v>
      </c>
      <c r="G255" s="4">
        <v>-3.82</v>
      </c>
      <c r="H255" s="4">
        <v>216.31</v>
      </c>
      <c r="I255" s="4">
        <v>103.73</v>
      </c>
      <c r="J255" s="4">
        <v>171.04</v>
      </c>
      <c r="K255" s="4">
        <v>26</v>
      </c>
      <c r="L255" s="4">
        <v>81.3</v>
      </c>
      <c r="M255" s="4">
        <v>2.97</v>
      </c>
      <c r="N255" s="4">
        <v>2.84</v>
      </c>
      <c r="O255" s="4">
        <v>2.42</v>
      </c>
      <c r="P255" s="4">
        <v>4.83</v>
      </c>
      <c r="Q255" s="4">
        <v>4.5999999999999996</v>
      </c>
      <c r="R255" s="4">
        <v>3.92</v>
      </c>
      <c r="S255" s="4">
        <v>3</v>
      </c>
      <c r="T255" s="4">
        <v>3</v>
      </c>
      <c r="U255" s="4">
        <v>0</v>
      </c>
      <c r="V255" s="3">
        <v>376023.57770000002</v>
      </c>
      <c r="W255" s="3" t="s">
        <v>29</v>
      </c>
      <c r="X255" s="4"/>
      <c r="Y255" s="4"/>
      <c r="Z255" s="4"/>
      <c r="AA255" s="4"/>
    </row>
    <row r="256" spans="1:27" ht="14.25" customHeight="1" x14ac:dyDescent="0.35">
      <c r="A256" s="4" t="s">
        <v>131</v>
      </c>
      <c r="B256" s="4" t="s">
        <v>98</v>
      </c>
      <c r="C256" s="4" t="s">
        <v>27</v>
      </c>
      <c r="D256" s="4">
        <v>42185</v>
      </c>
      <c r="E256" s="4">
        <v>-3.05</v>
      </c>
      <c r="F256" s="4">
        <v>0.3</v>
      </c>
      <c r="G256" s="4">
        <v>-3.96</v>
      </c>
      <c r="H256" s="4">
        <v>233.04</v>
      </c>
      <c r="I256" s="4">
        <v>136.31</v>
      </c>
      <c r="J256" s="4">
        <v>185.58</v>
      </c>
      <c r="K256" s="4">
        <v>26</v>
      </c>
      <c r="L256" s="4">
        <v>80.53</v>
      </c>
      <c r="M256" s="4">
        <v>1.99</v>
      </c>
      <c r="N256" s="4">
        <v>1.9</v>
      </c>
      <c r="O256" s="4">
        <v>1.6</v>
      </c>
      <c r="P256" s="4">
        <v>4.68</v>
      </c>
      <c r="Q256" s="4">
        <v>4.47</v>
      </c>
      <c r="R256" s="4">
        <v>3.77</v>
      </c>
      <c r="S256" s="4">
        <v>3</v>
      </c>
      <c r="T256" s="4">
        <v>3</v>
      </c>
      <c r="U256" s="4">
        <v>0</v>
      </c>
      <c r="V256" s="3">
        <v>362970.18030000001</v>
      </c>
      <c r="W256" s="3" t="s">
        <v>29</v>
      </c>
      <c r="X256" s="4"/>
      <c r="Y256" s="4"/>
      <c r="Z256" s="4"/>
      <c r="AA256" s="4"/>
    </row>
    <row r="257" spans="1:27" ht="14.25" customHeight="1" x14ac:dyDescent="0.35">
      <c r="A257" s="4" t="s">
        <v>131</v>
      </c>
      <c r="B257" s="4" t="s">
        <v>99</v>
      </c>
      <c r="C257" s="4" t="s">
        <v>27</v>
      </c>
      <c r="D257" s="4">
        <v>42277</v>
      </c>
      <c r="E257" s="4">
        <v>-3.1</v>
      </c>
      <c r="F257" s="4">
        <v>0.28000000000000003</v>
      </c>
      <c r="G257" s="4">
        <v>-3.94</v>
      </c>
      <c r="H257" s="4">
        <v>229.08</v>
      </c>
      <c r="I257" s="4">
        <v>137.81</v>
      </c>
      <c r="J257" s="4">
        <v>181.08</v>
      </c>
      <c r="K257" s="4">
        <v>26</v>
      </c>
      <c r="L257" s="4">
        <v>80.569999999999993</v>
      </c>
      <c r="M257" s="4">
        <v>1.72</v>
      </c>
      <c r="N257" s="4">
        <v>1.64</v>
      </c>
      <c r="O257" s="4">
        <v>1.38</v>
      </c>
      <c r="P257" s="4">
        <v>4.5</v>
      </c>
      <c r="Q257" s="4">
        <v>4.3099999999999996</v>
      </c>
      <c r="R257" s="4">
        <v>3.63</v>
      </c>
      <c r="S257" s="4">
        <v>3</v>
      </c>
      <c r="T257" s="4">
        <v>3</v>
      </c>
      <c r="U257" s="4">
        <v>0</v>
      </c>
      <c r="V257" s="3">
        <v>427891.61210000003</v>
      </c>
      <c r="W257" s="3" t="s">
        <v>29</v>
      </c>
      <c r="X257" s="4"/>
      <c r="Y257" s="4"/>
      <c r="Z257" s="4"/>
      <c r="AA257" s="4"/>
    </row>
    <row r="258" spans="1:27" ht="14.25" customHeight="1" x14ac:dyDescent="0.35">
      <c r="A258" s="4" t="s">
        <v>131</v>
      </c>
      <c r="B258" s="4" t="s">
        <v>100</v>
      </c>
      <c r="C258" s="4" t="s">
        <v>27</v>
      </c>
      <c r="D258" s="4">
        <v>42369</v>
      </c>
      <c r="E258" s="4">
        <v>-2.99</v>
      </c>
      <c r="F258" s="4">
        <v>0.27</v>
      </c>
      <c r="G258" s="4">
        <v>-3.77</v>
      </c>
      <c r="H258" s="4">
        <v>260.92</v>
      </c>
      <c r="I258" s="4">
        <v>180.15</v>
      </c>
      <c r="J258" s="4">
        <v>206.92</v>
      </c>
      <c r="K258" s="4">
        <v>26</v>
      </c>
      <c r="L258" s="4">
        <v>81.599999999999994</v>
      </c>
      <c r="M258" s="4">
        <v>1.66</v>
      </c>
      <c r="N258" s="4">
        <v>1.59</v>
      </c>
      <c r="O258" s="4">
        <v>1.35</v>
      </c>
      <c r="P258" s="4">
        <v>4.34</v>
      </c>
      <c r="Q258" s="4">
        <v>4.16</v>
      </c>
      <c r="R258" s="4">
        <v>3.54</v>
      </c>
      <c r="S258" s="4">
        <v>3</v>
      </c>
      <c r="T258" s="4">
        <v>3</v>
      </c>
      <c r="U258" s="4">
        <v>0</v>
      </c>
      <c r="V258" s="3">
        <v>527687.3689</v>
      </c>
      <c r="W258" s="3" t="s">
        <v>29</v>
      </c>
      <c r="X258" s="4"/>
      <c r="Y258" s="4"/>
      <c r="Z258" s="4"/>
      <c r="AA258" s="4"/>
    </row>
    <row r="259" spans="1:27" ht="14.25" customHeight="1" x14ac:dyDescent="0.35">
      <c r="A259" s="4" t="s">
        <v>131</v>
      </c>
      <c r="B259" s="4" t="s">
        <v>101</v>
      </c>
      <c r="C259" s="4" t="s">
        <v>27</v>
      </c>
      <c r="D259" s="4">
        <v>42460</v>
      </c>
      <c r="E259" s="4">
        <v>-2.96</v>
      </c>
      <c r="F259" s="4">
        <v>0.26</v>
      </c>
      <c r="G259" s="4">
        <v>-3.73</v>
      </c>
      <c r="H259" s="4">
        <v>223.77</v>
      </c>
      <c r="I259" s="4">
        <v>142.83000000000001</v>
      </c>
      <c r="J259" s="4">
        <v>178.07</v>
      </c>
      <c r="K259" s="4">
        <v>30</v>
      </c>
      <c r="L259" s="4">
        <v>82.52</v>
      </c>
      <c r="M259" s="4">
        <v>1.61</v>
      </c>
      <c r="N259" s="4">
        <v>1.54</v>
      </c>
      <c r="O259" s="4">
        <v>1.33</v>
      </c>
      <c r="P259" s="4">
        <v>4.21</v>
      </c>
      <c r="Q259" s="4">
        <v>4.04</v>
      </c>
      <c r="R259" s="4">
        <v>3.48</v>
      </c>
      <c r="S259" s="4">
        <v>3</v>
      </c>
      <c r="T259" s="4">
        <v>3</v>
      </c>
      <c r="U259" s="4">
        <v>0</v>
      </c>
      <c r="V259" s="3">
        <v>517738.02669999999</v>
      </c>
      <c r="W259" s="3" t="s">
        <v>29</v>
      </c>
      <c r="X259" s="4"/>
      <c r="Y259" s="4"/>
      <c r="Z259" s="4"/>
      <c r="AA259" s="4"/>
    </row>
    <row r="260" spans="1:27" ht="14.25" customHeight="1" x14ac:dyDescent="0.35">
      <c r="A260" s="4" t="s">
        <v>132</v>
      </c>
      <c r="B260" s="4" t="s">
        <v>93</v>
      </c>
      <c r="C260" s="4" t="s">
        <v>0</v>
      </c>
      <c r="D260" s="4">
        <v>41729</v>
      </c>
      <c r="E260" s="4">
        <v>0.28000000000000003</v>
      </c>
      <c r="F260" s="4">
        <v>0.54</v>
      </c>
      <c r="G260" s="4">
        <v>0.4</v>
      </c>
      <c r="H260" s="4">
        <v>219.27</v>
      </c>
      <c r="I260" s="4">
        <v>108.24</v>
      </c>
      <c r="J260" s="4">
        <v>155.76</v>
      </c>
      <c r="K260" s="4">
        <v>66</v>
      </c>
      <c r="L260" s="4">
        <v>49.97</v>
      </c>
      <c r="M260" s="4">
        <v>6.64</v>
      </c>
      <c r="N260" s="4">
        <v>5.95</v>
      </c>
      <c r="O260" s="4">
        <v>3.44</v>
      </c>
      <c r="P260" s="4">
        <v>11.68</v>
      </c>
      <c r="Q260" s="4">
        <v>10.46</v>
      </c>
      <c r="R260" s="4">
        <v>6.05</v>
      </c>
      <c r="S260" s="4">
        <v>1</v>
      </c>
      <c r="T260" s="4">
        <v>1</v>
      </c>
      <c r="U260" s="4">
        <v>0</v>
      </c>
      <c r="V260" s="3">
        <v>419437.92</v>
      </c>
      <c r="W260" s="3" t="s">
        <v>104</v>
      </c>
      <c r="X260" s="4"/>
      <c r="Y260" s="4"/>
      <c r="Z260" s="4"/>
      <c r="AA260" s="4"/>
    </row>
    <row r="261" spans="1:27" ht="14.25" customHeight="1" x14ac:dyDescent="0.35">
      <c r="A261" s="4" t="s">
        <v>132</v>
      </c>
      <c r="B261" s="4" t="s">
        <v>94</v>
      </c>
      <c r="C261" s="4" t="s">
        <v>0</v>
      </c>
      <c r="D261" s="4">
        <v>41820</v>
      </c>
      <c r="E261" s="4">
        <v>0.28000000000000003</v>
      </c>
      <c r="F261" s="4">
        <v>0.56000000000000005</v>
      </c>
      <c r="G261" s="4">
        <v>0.4</v>
      </c>
      <c r="H261" s="4">
        <v>203.3</v>
      </c>
      <c r="I261" s="4">
        <v>69.83</v>
      </c>
      <c r="J261" s="4">
        <v>136.34</v>
      </c>
      <c r="K261" s="4">
        <v>64</v>
      </c>
      <c r="L261" s="4">
        <v>50.52</v>
      </c>
      <c r="M261" s="4">
        <v>6.28</v>
      </c>
      <c r="N261" s="4">
        <v>5.63</v>
      </c>
      <c r="O261" s="4">
        <v>3.3</v>
      </c>
      <c r="P261" s="4">
        <v>11.57</v>
      </c>
      <c r="Q261" s="4">
        <v>10.37</v>
      </c>
      <c r="R261" s="4">
        <v>6.07</v>
      </c>
      <c r="S261" s="4">
        <v>1</v>
      </c>
      <c r="T261" s="4">
        <v>1</v>
      </c>
      <c r="U261" s="4">
        <v>0</v>
      </c>
      <c r="V261" s="3">
        <v>429400.2</v>
      </c>
      <c r="W261" s="3" t="s">
        <v>104</v>
      </c>
      <c r="X261" s="4"/>
      <c r="Y261" s="4"/>
      <c r="Z261" s="4"/>
      <c r="AA261" s="4"/>
    </row>
    <row r="262" spans="1:27" ht="14.25" customHeight="1" x14ac:dyDescent="0.35">
      <c r="A262" s="4" t="s">
        <v>132</v>
      </c>
      <c r="B262" s="4" t="s">
        <v>95</v>
      </c>
      <c r="C262" s="4" t="s">
        <v>0</v>
      </c>
      <c r="D262" s="4">
        <v>41912</v>
      </c>
      <c r="E262" s="4">
        <v>0.3</v>
      </c>
      <c r="F262" s="4">
        <v>0.56999999999999995</v>
      </c>
      <c r="G262" s="4">
        <v>0.44</v>
      </c>
      <c r="H262" s="4">
        <v>158.36000000000001</v>
      </c>
      <c r="I262" s="4">
        <v>65.2</v>
      </c>
      <c r="J262" s="4">
        <v>108.8</v>
      </c>
      <c r="K262" s="4">
        <v>88</v>
      </c>
      <c r="L262" s="4">
        <v>51.19</v>
      </c>
      <c r="M262" s="4">
        <v>6.18</v>
      </c>
      <c r="N262" s="4">
        <v>5.54</v>
      </c>
      <c r="O262" s="4">
        <v>3.29</v>
      </c>
      <c r="P262" s="4">
        <v>11.65</v>
      </c>
      <c r="Q262" s="4">
        <v>10.43</v>
      </c>
      <c r="R262" s="4">
        <v>6.19</v>
      </c>
      <c r="S262" s="4">
        <v>1</v>
      </c>
      <c r="T262" s="4">
        <v>1</v>
      </c>
      <c r="U262" s="4">
        <v>0</v>
      </c>
      <c r="V262" s="3">
        <v>398301.75</v>
      </c>
      <c r="W262" s="3" t="s">
        <v>104</v>
      </c>
      <c r="X262" s="4"/>
      <c r="Y262" s="4"/>
      <c r="Z262" s="4"/>
      <c r="AA262" s="4"/>
    </row>
    <row r="263" spans="1:27" ht="14.25" customHeight="1" x14ac:dyDescent="0.35">
      <c r="A263" s="4" t="s">
        <v>132</v>
      </c>
      <c r="B263" s="4" t="s">
        <v>96</v>
      </c>
      <c r="C263" s="4" t="s">
        <v>0</v>
      </c>
      <c r="D263" s="4">
        <v>42004</v>
      </c>
      <c r="E263" s="4">
        <v>0.48</v>
      </c>
      <c r="F263" s="4">
        <v>0.85</v>
      </c>
      <c r="G263" s="4">
        <v>0.72</v>
      </c>
      <c r="H263" s="4">
        <v>146.47</v>
      </c>
      <c r="I263" s="4">
        <v>15.82</v>
      </c>
      <c r="J263" s="4">
        <v>80.91</v>
      </c>
      <c r="K263" s="4">
        <v>68</v>
      </c>
      <c r="L263" s="4">
        <v>49.9</v>
      </c>
      <c r="M263" s="4">
        <v>6.44</v>
      </c>
      <c r="N263" s="4">
        <v>5.54</v>
      </c>
      <c r="O263" s="4">
        <v>3.33</v>
      </c>
      <c r="P263" s="4">
        <v>16.079999999999998</v>
      </c>
      <c r="Q263" s="4">
        <v>13.85</v>
      </c>
      <c r="R263" s="4">
        <v>8.33</v>
      </c>
      <c r="S263" s="4">
        <v>1</v>
      </c>
      <c r="T263" s="4">
        <v>1</v>
      </c>
      <c r="U263" s="4">
        <v>0</v>
      </c>
      <c r="V263" s="3">
        <v>388382.45</v>
      </c>
      <c r="W263" s="3" t="s">
        <v>104</v>
      </c>
      <c r="X263" s="4"/>
      <c r="Y263" s="4"/>
      <c r="Z263" s="4"/>
      <c r="AA263" s="4"/>
    </row>
    <row r="264" spans="1:27" ht="14.25" customHeight="1" x14ac:dyDescent="0.35">
      <c r="A264" s="4" t="s">
        <v>132</v>
      </c>
      <c r="B264" s="4" t="s">
        <v>97</v>
      </c>
      <c r="C264" s="4" t="s">
        <v>0</v>
      </c>
      <c r="D264" s="4">
        <v>42094</v>
      </c>
      <c r="E264" s="4">
        <v>0.61</v>
      </c>
      <c r="F264" s="4">
        <v>1.18</v>
      </c>
      <c r="G264" s="4">
        <v>1</v>
      </c>
      <c r="H264" s="4">
        <v>92.76</v>
      </c>
      <c r="I264" s="4">
        <v>14.99</v>
      </c>
      <c r="J264" s="4">
        <v>43.9</v>
      </c>
      <c r="K264" s="4">
        <v>88</v>
      </c>
      <c r="L264" s="4">
        <v>49.93</v>
      </c>
      <c r="M264" s="4">
        <v>10.99</v>
      </c>
      <c r="N264" s="4">
        <v>9.27</v>
      </c>
      <c r="O264" s="4">
        <v>5.68</v>
      </c>
      <c r="P264" s="4">
        <v>18.47</v>
      </c>
      <c r="Q264" s="4">
        <v>15.59</v>
      </c>
      <c r="R264" s="4">
        <v>9.56</v>
      </c>
      <c r="S264" s="4">
        <v>1</v>
      </c>
      <c r="T264" s="4">
        <v>1</v>
      </c>
      <c r="U264" s="4">
        <v>0</v>
      </c>
      <c r="V264" s="3">
        <v>355385</v>
      </c>
      <c r="W264" s="3" t="s">
        <v>104</v>
      </c>
      <c r="X264" s="4"/>
      <c r="Y264" s="4"/>
      <c r="Z264" s="4"/>
      <c r="AA264" s="4"/>
    </row>
    <row r="265" spans="1:27" ht="14.25" customHeight="1" x14ac:dyDescent="0.35">
      <c r="A265" s="4" t="s">
        <v>132</v>
      </c>
      <c r="B265" s="4" t="s">
        <v>98</v>
      </c>
      <c r="C265" s="4" t="s">
        <v>0</v>
      </c>
      <c r="D265" s="4">
        <v>42185</v>
      </c>
      <c r="E265" s="4">
        <v>0.72</v>
      </c>
      <c r="F265" s="4">
        <v>1.46</v>
      </c>
      <c r="G265" s="4">
        <v>1.27</v>
      </c>
      <c r="H265" s="4">
        <v>102.79</v>
      </c>
      <c r="I265" s="4">
        <v>19.149999999999999</v>
      </c>
      <c r="J265" s="4">
        <v>50.42</v>
      </c>
      <c r="K265" s="4">
        <v>85</v>
      </c>
      <c r="L265" s="4">
        <v>49.58</v>
      </c>
      <c r="M265" s="4">
        <v>10.86</v>
      </c>
      <c r="N265" s="4">
        <v>9.1300000000000008</v>
      </c>
      <c r="O265" s="4">
        <v>5.58</v>
      </c>
      <c r="P265" s="4">
        <v>18.91</v>
      </c>
      <c r="Q265" s="4">
        <v>15.9</v>
      </c>
      <c r="R265" s="4">
        <v>9.7200000000000006</v>
      </c>
      <c r="S265" s="4">
        <v>1</v>
      </c>
      <c r="T265" s="4">
        <v>1</v>
      </c>
      <c r="U265" s="4">
        <v>0</v>
      </c>
      <c r="V265" s="3">
        <v>346860.79999999999</v>
      </c>
      <c r="W265" s="3" t="s">
        <v>104</v>
      </c>
      <c r="X265" s="4"/>
      <c r="Y265" s="4"/>
      <c r="Z265" s="4"/>
      <c r="AA265" s="4"/>
    </row>
    <row r="266" spans="1:27" ht="14.25" customHeight="1" x14ac:dyDescent="0.35">
      <c r="A266" s="4" t="s">
        <v>132</v>
      </c>
      <c r="B266" s="4" t="s">
        <v>99</v>
      </c>
      <c r="C266" s="4" t="s">
        <v>0</v>
      </c>
      <c r="D266" s="4">
        <v>42277</v>
      </c>
      <c r="E266" s="4">
        <v>0.84</v>
      </c>
      <c r="F266" s="4">
        <v>1.93</v>
      </c>
      <c r="G266" s="4">
        <v>1.69</v>
      </c>
      <c r="H266" s="4">
        <v>111.59</v>
      </c>
      <c r="I266" s="4">
        <v>29.53</v>
      </c>
      <c r="J266" s="4">
        <v>53.36</v>
      </c>
      <c r="K266" s="4">
        <v>78</v>
      </c>
      <c r="L266" s="4">
        <v>50.12</v>
      </c>
      <c r="M266" s="4">
        <v>11.22</v>
      </c>
      <c r="N266" s="4">
        <v>9.4</v>
      </c>
      <c r="O266" s="4">
        <v>5.82</v>
      </c>
      <c r="P266" s="4">
        <v>19.399999999999999</v>
      </c>
      <c r="Q266" s="4">
        <v>16.25</v>
      </c>
      <c r="R266" s="4">
        <v>10.07</v>
      </c>
      <c r="S266" s="4">
        <v>1</v>
      </c>
      <c r="T266" s="4">
        <v>1</v>
      </c>
      <c r="U266" s="4">
        <v>0</v>
      </c>
      <c r="V266" s="3">
        <v>309519.05</v>
      </c>
      <c r="W266" s="3" t="s">
        <v>104</v>
      </c>
      <c r="X266" s="4"/>
      <c r="Y266" s="4"/>
      <c r="Z266" s="4"/>
      <c r="AA266" s="4"/>
    </row>
    <row r="267" spans="1:27" ht="14.25" customHeight="1" x14ac:dyDescent="0.35">
      <c r="A267" s="4" t="s">
        <v>132</v>
      </c>
      <c r="B267" s="4" t="s">
        <v>100</v>
      </c>
      <c r="C267" s="4" t="s">
        <v>0</v>
      </c>
      <c r="D267" s="4">
        <v>42369</v>
      </c>
      <c r="E267" s="4">
        <v>1.1299999999999999</v>
      </c>
      <c r="F267" s="4">
        <v>3</v>
      </c>
      <c r="G267" s="4">
        <v>2.72</v>
      </c>
      <c r="H267" s="4">
        <v>88.78</v>
      </c>
      <c r="I267" s="4">
        <v>-13.48</v>
      </c>
      <c r="J267" s="4">
        <v>9.5299999999999994</v>
      </c>
      <c r="K267" s="4">
        <v>60</v>
      </c>
      <c r="L267" s="4">
        <v>50.72</v>
      </c>
      <c r="M267" s="4">
        <v>11.27</v>
      </c>
      <c r="N267" s="4">
        <v>9.25</v>
      </c>
      <c r="O267" s="4">
        <v>5.92</v>
      </c>
      <c r="P267" s="4">
        <v>21.88</v>
      </c>
      <c r="Q267" s="4">
        <v>17.95</v>
      </c>
      <c r="R267" s="4">
        <v>11.49</v>
      </c>
      <c r="S267" s="4">
        <v>1</v>
      </c>
      <c r="T267" s="4">
        <v>1</v>
      </c>
      <c r="U267" s="4">
        <v>0</v>
      </c>
      <c r="V267" s="3">
        <v>323960.2</v>
      </c>
      <c r="W267" s="3" t="s">
        <v>104</v>
      </c>
      <c r="X267" s="4"/>
      <c r="Y267" s="4"/>
      <c r="Z267" s="4"/>
      <c r="AA267" s="4"/>
    </row>
    <row r="268" spans="1:27" ht="14.25" customHeight="1" x14ac:dyDescent="0.35">
      <c r="A268" s="4" t="s">
        <v>132</v>
      </c>
      <c r="B268" s="4" t="s">
        <v>101</v>
      </c>
      <c r="C268" s="4" t="s">
        <v>0</v>
      </c>
      <c r="D268" s="4">
        <v>42460</v>
      </c>
      <c r="E268" s="4">
        <v>1.38</v>
      </c>
      <c r="F268" s="4">
        <v>4.67</v>
      </c>
      <c r="G268" s="4">
        <v>4.1500000000000004</v>
      </c>
      <c r="H268" s="4">
        <v>64.55</v>
      </c>
      <c r="I268" s="4">
        <v>4.79</v>
      </c>
      <c r="J268" s="4">
        <v>2.66</v>
      </c>
      <c r="K268" s="4">
        <v>77</v>
      </c>
      <c r="L268" s="4">
        <v>50.23</v>
      </c>
      <c r="M268" s="4">
        <v>16.559999999999999</v>
      </c>
      <c r="N268" s="4">
        <v>13.34</v>
      </c>
      <c r="O268" s="4">
        <v>8.6300000000000008</v>
      </c>
      <c r="P268" s="4">
        <v>24.15</v>
      </c>
      <c r="Q268" s="4">
        <v>19.45</v>
      </c>
      <c r="R268" s="4">
        <v>12.58</v>
      </c>
      <c r="S268" s="4">
        <v>1</v>
      </c>
      <c r="T268" s="4">
        <v>1</v>
      </c>
      <c r="U268" s="4">
        <v>0</v>
      </c>
      <c r="V268" s="3">
        <v>346647.73</v>
      </c>
      <c r="W268" s="3" t="s">
        <v>104</v>
      </c>
      <c r="X268" s="4"/>
      <c r="Y268" s="4"/>
      <c r="Z268" s="4"/>
      <c r="AA268" s="4"/>
    </row>
    <row r="269" spans="1:27" ht="14.25" customHeight="1" thickBot="1" x14ac:dyDescent="0.4">
      <c r="A269" s="4" t="s">
        <v>132</v>
      </c>
      <c r="B269" s="4" t="s">
        <v>102</v>
      </c>
      <c r="C269" s="4" t="s">
        <v>0</v>
      </c>
      <c r="D269" s="4">
        <v>42551</v>
      </c>
      <c r="E269" s="4">
        <v>1.61</v>
      </c>
      <c r="F269" s="4">
        <v>7.32</v>
      </c>
      <c r="G269" s="4">
        <v>6.6</v>
      </c>
      <c r="H269" s="4">
        <v>79.44</v>
      </c>
      <c r="I269" s="4">
        <v>22.49</v>
      </c>
      <c r="J269" s="4">
        <v>15.16</v>
      </c>
      <c r="K269" s="4">
        <v>75</v>
      </c>
      <c r="L269" s="4">
        <v>49.81</v>
      </c>
      <c r="M269" s="4">
        <v>16.68</v>
      </c>
      <c r="N269" s="4">
        <v>13.33</v>
      </c>
      <c r="O269" s="4">
        <v>8.61</v>
      </c>
      <c r="P269" s="4">
        <v>25.14</v>
      </c>
      <c r="Q269" s="4">
        <v>20.09</v>
      </c>
      <c r="R269" s="4">
        <v>12.99</v>
      </c>
      <c r="S269" s="4">
        <v>1</v>
      </c>
      <c r="T269" s="4">
        <v>1</v>
      </c>
      <c r="U269" s="4">
        <v>0</v>
      </c>
      <c r="V269" s="3">
        <v>388739.78</v>
      </c>
      <c r="W269" s="3" t="s">
        <v>104</v>
      </c>
      <c r="X269" s="4"/>
      <c r="Y269" s="4"/>
      <c r="Z269" s="4"/>
      <c r="AA269" s="4"/>
    </row>
    <row r="270" spans="1:27" ht="14.25" customHeight="1" thickBot="1" x14ac:dyDescent="0.4">
      <c r="A270" s="5" t="s">
        <v>133</v>
      </c>
      <c r="B270" s="5" t="s">
        <v>95</v>
      </c>
      <c r="C270" s="5" t="s">
        <v>47</v>
      </c>
      <c r="D270" s="2">
        <v>41912</v>
      </c>
      <c r="E270" s="2">
        <v>3.37</v>
      </c>
      <c r="F270" s="2">
        <v>5.5</v>
      </c>
      <c r="G270" s="2">
        <v>4.8499999999999996</v>
      </c>
      <c r="H270" s="2">
        <v>12.41</v>
      </c>
      <c r="I270" s="2">
        <v>11.65</v>
      </c>
      <c r="J270" s="2">
        <v>10.94</v>
      </c>
      <c r="K270" s="2">
        <v>18.5</v>
      </c>
      <c r="L270" s="2">
        <v>12.69</v>
      </c>
      <c r="M270" s="2">
        <v>172.67</v>
      </c>
      <c r="N270" s="2">
        <v>63.14</v>
      </c>
      <c r="O270" s="2">
        <v>50.59</v>
      </c>
      <c r="P270" s="2">
        <v>173.45</v>
      </c>
      <c r="Q270" s="2">
        <v>63.43</v>
      </c>
      <c r="R270" s="2">
        <v>50.81</v>
      </c>
      <c r="S270" s="4">
        <f>VLOOKUP([1]Initial_Data8!C282,[1]Ratings_Numbers!$A$1:$B$21,2,FALSE)</f>
        <v>16</v>
      </c>
      <c r="T270" s="4">
        <v>16</v>
      </c>
      <c r="U270" s="6">
        <v>0</v>
      </c>
      <c r="V270" s="3">
        <v>3251.2051999999999</v>
      </c>
      <c r="W270" s="3" t="s">
        <v>134</v>
      </c>
      <c r="X270" s="4"/>
      <c r="Y270" s="4"/>
      <c r="Z270" s="4"/>
      <c r="AA270" s="4"/>
    </row>
    <row r="271" spans="1:27" ht="14.25" customHeight="1" thickBot="1" x14ac:dyDescent="0.4">
      <c r="A271" s="5" t="s">
        <v>133</v>
      </c>
      <c r="B271" s="5" t="s">
        <v>96</v>
      </c>
      <c r="C271" s="5" t="s">
        <v>47</v>
      </c>
      <c r="D271" s="2">
        <v>42004</v>
      </c>
      <c r="E271" s="2">
        <v>3.95</v>
      </c>
      <c r="F271" s="2">
        <v>6.19</v>
      </c>
      <c r="G271" s="2">
        <v>5.86</v>
      </c>
      <c r="H271" s="2">
        <v>-0.35</v>
      </c>
      <c r="I271" s="2">
        <v>-1.04</v>
      </c>
      <c r="J271" s="2">
        <v>-1.82</v>
      </c>
      <c r="K271" s="2">
        <v>18.399999999999999</v>
      </c>
      <c r="L271" s="2">
        <v>9.26</v>
      </c>
      <c r="M271" s="2">
        <v>207.67</v>
      </c>
      <c r="N271" s="2">
        <v>67.290000000000006</v>
      </c>
      <c r="O271" s="2">
        <v>56.83</v>
      </c>
      <c r="P271" s="2">
        <v>208.62</v>
      </c>
      <c r="Q271" s="2">
        <v>67.599999999999994</v>
      </c>
      <c r="R271" s="2">
        <v>57.09</v>
      </c>
      <c r="S271" s="4">
        <f>VLOOKUP([1]Initial_Data8!C283,[1]Ratings_Numbers!$A$1:$B$21,2,FALSE)</f>
        <v>16</v>
      </c>
      <c r="T271" s="4">
        <v>16</v>
      </c>
      <c r="U271" s="4">
        <f t="shared" ref="U271:U287" si="1">S271-S270</f>
        <v>0</v>
      </c>
      <c r="V271" s="3">
        <v>4010.2583</v>
      </c>
      <c r="W271" s="3" t="s">
        <v>134</v>
      </c>
      <c r="X271" s="4"/>
      <c r="Y271" s="4"/>
      <c r="Z271" s="4"/>
      <c r="AA271" s="4"/>
    </row>
    <row r="272" spans="1:27" ht="14.25" customHeight="1" thickBot="1" x14ac:dyDescent="0.4">
      <c r="A272" s="5" t="s">
        <v>133</v>
      </c>
      <c r="B272" s="5" t="s">
        <v>97</v>
      </c>
      <c r="C272" s="5" t="s">
        <v>47</v>
      </c>
      <c r="D272" s="2">
        <v>42094</v>
      </c>
      <c r="E272" s="2">
        <v>4.55</v>
      </c>
      <c r="F272" s="2">
        <v>6.91</v>
      </c>
      <c r="G272" s="2">
        <v>6.83</v>
      </c>
      <c r="H272" s="2">
        <v>-3.24</v>
      </c>
      <c r="I272" s="2">
        <v>-5.0599999999999996</v>
      </c>
      <c r="J272" s="2">
        <v>-4.67</v>
      </c>
      <c r="K272" s="2">
        <v>18.7</v>
      </c>
      <c r="L272" s="2">
        <v>5.0199999999999996</v>
      </c>
      <c r="M272" s="2">
        <v>246.9</v>
      </c>
      <c r="N272" s="2">
        <v>68.16</v>
      </c>
      <c r="O272" s="2">
        <v>55.96</v>
      </c>
      <c r="P272" s="2">
        <v>262.26</v>
      </c>
      <c r="Q272" s="2">
        <v>72.400000000000006</v>
      </c>
      <c r="R272" s="2">
        <v>59.43</v>
      </c>
      <c r="S272" s="4">
        <f>VLOOKUP([1]Initial_Data8!C284,[1]Ratings_Numbers!$A$1:$B$21,2,FALSE)</f>
        <v>16</v>
      </c>
      <c r="T272" s="4">
        <v>16</v>
      </c>
      <c r="U272" s="4">
        <f t="shared" si="1"/>
        <v>0</v>
      </c>
      <c r="V272" s="3">
        <v>4592.5141999999996</v>
      </c>
      <c r="W272" s="3" t="s">
        <v>134</v>
      </c>
      <c r="X272" s="4"/>
      <c r="Y272" s="4"/>
      <c r="Z272" s="4"/>
      <c r="AA272" s="4"/>
    </row>
    <row r="273" spans="1:27" ht="14.25" customHeight="1" thickBot="1" x14ac:dyDescent="0.4">
      <c r="A273" s="5" t="s">
        <v>133</v>
      </c>
      <c r="B273" s="5" t="s">
        <v>98</v>
      </c>
      <c r="C273" s="5" t="s">
        <v>47</v>
      </c>
      <c r="D273" s="2">
        <v>42185</v>
      </c>
      <c r="E273" s="2">
        <v>4.22</v>
      </c>
      <c r="F273" s="2">
        <v>6.99</v>
      </c>
      <c r="G273" s="2">
        <v>6.28</v>
      </c>
      <c r="H273" s="2">
        <v>8.5500000000000007</v>
      </c>
      <c r="I273" s="2">
        <v>6.64</v>
      </c>
      <c r="J273" s="2">
        <v>7.2</v>
      </c>
      <c r="K273" s="2">
        <v>19</v>
      </c>
      <c r="L273" s="2">
        <v>5.0199999999999996</v>
      </c>
      <c r="M273" s="2">
        <v>257.32</v>
      </c>
      <c r="N273" s="2">
        <v>71.760000000000005</v>
      </c>
      <c r="O273" s="2">
        <v>56.29</v>
      </c>
      <c r="P273" s="2">
        <v>258.58999999999997</v>
      </c>
      <c r="Q273" s="2">
        <v>72.11</v>
      </c>
      <c r="R273" s="2">
        <v>56.57</v>
      </c>
      <c r="S273" s="4">
        <f>VLOOKUP([1]Initial_Data8!C285,[1]Ratings_Numbers!$A$1:$B$21,2,FALSE)</f>
        <v>16</v>
      </c>
      <c r="T273" s="4">
        <v>16</v>
      </c>
      <c r="U273" s="4">
        <f t="shared" si="1"/>
        <v>0</v>
      </c>
      <c r="V273" s="3">
        <v>4249.9975999999997</v>
      </c>
      <c r="W273" s="3" t="s">
        <v>134</v>
      </c>
      <c r="X273" s="4"/>
      <c r="Y273" s="4"/>
      <c r="Z273" s="4"/>
      <c r="AA273" s="4"/>
    </row>
    <row r="274" spans="1:27" ht="14.25" customHeight="1" thickBot="1" x14ac:dyDescent="0.4">
      <c r="A274" s="5" t="s">
        <v>133</v>
      </c>
      <c r="B274" s="5" t="s">
        <v>99</v>
      </c>
      <c r="C274" s="5" t="s">
        <v>47</v>
      </c>
      <c r="D274" s="2">
        <v>42277</v>
      </c>
      <c r="E274" s="2">
        <v>3.2</v>
      </c>
      <c r="F274" s="2">
        <v>5.01</v>
      </c>
      <c r="G274" s="2">
        <v>4.32</v>
      </c>
      <c r="H274" s="2">
        <v>16.36</v>
      </c>
      <c r="I274" s="2">
        <v>15.26</v>
      </c>
      <c r="J274" s="2">
        <v>14.99</v>
      </c>
      <c r="K274" s="2">
        <v>19.3</v>
      </c>
      <c r="L274" s="2">
        <v>5.93</v>
      </c>
      <c r="M274" s="2">
        <v>246.29</v>
      </c>
      <c r="N274" s="2">
        <v>70.87</v>
      </c>
      <c r="O274" s="2">
        <v>55.77</v>
      </c>
      <c r="P274" s="2">
        <v>247.5</v>
      </c>
      <c r="Q274" s="2">
        <v>71.22</v>
      </c>
      <c r="R274" s="2">
        <v>56.04</v>
      </c>
      <c r="S274" s="4">
        <f>VLOOKUP([1]Initial_Data8!C286,[1]Ratings_Numbers!$A$1:$B$21,2,FALSE)</f>
        <v>16</v>
      </c>
      <c r="T274" s="4">
        <v>16</v>
      </c>
      <c r="U274" s="4">
        <f t="shared" si="1"/>
        <v>0</v>
      </c>
      <c r="V274" s="3">
        <v>4264.3473999999997</v>
      </c>
      <c r="W274" s="3" t="s">
        <v>134</v>
      </c>
      <c r="X274" s="4"/>
      <c r="Y274" s="4"/>
      <c r="Z274" s="4"/>
      <c r="AA274" s="4"/>
    </row>
    <row r="275" spans="1:27" ht="14.25" customHeight="1" thickBot="1" x14ac:dyDescent="0.4">
      <c r="A275" s="5" t="s">
        <v>133</v>
      </c>
      <c r="B275" s="5" t="s">
        <v>100</v>
      </c>
      <c r="C275" s="5" t="s">
        <v>47</v>
      </c>
      <c r="D275" s="2">
        <v>42369</v>
      </c>
      <c r="E275" s="2">
        <v>3.1</v>
      </c>
      <c r="F275" s="2">
        <v>4.3499999999999996</v>
      </c>
      <c r="G275" s="2">
        <v>4.0599999999999996</v>
      </c>
      <c r="H275" s="2">
        <v>1.9</v>
      </c>
      <c r="I275" s="2">
        <v>0.71</v>
      </c>
      <c r="J275" s="2">
        <v>0.41</v>
      </c>
      <c r="K275" s="2">
        <v>19.3</v>
      </c>
      <c r="L275" s="2">
        <v>1</v>
      </c>
      <c r="M275" s="2">
        <v>325.7</v>
      </c>
      <c r="N275" s="2">
        <v>76.22</v>
      </c>
      <c r="O275" s="2">
        <v>61.69</v>
      </c>
      <c r="P275" s="2">
        <v>327.33</v>
      </c>
      <c r="Q275" s="2">
        <v>76.599999999999994</v>
      </c>
      <c r="R275" s="2">
        <v>62</v>
      </c>
      <c r="S275" s="4">
        <f>VLOOKUP([1]Initial_Data8!C287,[1]Ratings_Numbers!$A$1:$B$21,2,FALSE)</f>
        <v>16</v>
      </c>
      <c r="T275" s="4">
        <v>16</v>
      </c>
      <c r="U275" s="4">
        <f t="shared" si="1"/>
        <v>0</v>
      </c>
      <c r="V275" s="3">
        <v>5029.8037999999997</v>
      </c>
      <c r="W275" s="3" t="s">
        <v>134</v>
      </c>
      <c r="X275" s="4"/>
      <c r="Y275" s="4"/>
      <c r="Z275" s="4"/>
      <c r="AA275" s="4"/>
    </row>
    <row r="276" spans="1:27" ht="14.25" customHeight="1" thickBot="1" x14ac:dyDescent="0.4">
      <c r="A276" s="5" t="s">
        <v>133</v>
      </c>
      <c r="B276" s="5" t="s">
        <v>101</v>
      </c>
      <c r="C276" s="5" t="s">
        <v>47</v>
      </c>
      <c r="D276" s="2">
        <v>42460</v>
      </c>
      <c r="E276" s="2">
        <v>3.18</v>
      </c>
      <c r="F276" s="2">
        <v>4.12</v>
      </c>
      <c r="G276" s="2">
        <v>4.0599999999999996</v>
      </c>
      <c r="H276" s="2">
        <v>-1.26</v>
      </c>
      <c r="I276" s="2">
        <v>-3.44</v>
      </c>
      <c r="J276" s="2">
        <v>-2.58</v>
      </c>
      <c r="K276" s="2">
        <v>19.600000000000001</v>
      </c>
      <c r="L276" s="2">
        <v>-3.06</v>
      </c>
      <c r="M276" s="2">
        <v>412.93</v>
      </c>
      <c r="N276" s="2">
        <v>77.2</v>
      </c>
      <c r="O276" s="2">
        <v>62.55</v>
      </c>
      <c r="P276" s="2">
        <v>434.86</v>
      </c>
      <c r="Q276" s="2">
        <v>81.3</v>
      </c>
      <c r="R276" s="2">
        <v>65.87</v>
      </c>
      <c r="S276" s="4">
        <f>VLOOKUP([1]Initial_Data8!C288,[1]Ratings_Numbers!$A$1:$B$21,2,FALSE)</f>
        <v>16</v>
      </c>
      <c r="T276" s="4">
        <v>16</v>
      </c>
      <c r="U276" s="4">
        <f t="shared" si="1"/>
        <v>0</v>
      </c>
      <c r="V276" s="3">
        <v>5174.4612999999999</v>
      </c>
      <c r="W276" s="3" t="s">
        <v>134</v>
      </c>
      <c r="X276" s="4"/>
      <c r="Y276" s="4"/>
      <c r="Z276" s="4"/>
      <c r="AA276" s="4"/>
    </row>
    <row r="277" spans="1:27" ht="37.5" customHeight="1" thickBot="1" x14ac:dyDescent="0.4">
      <c r="A277" s="5" t="s">
        <v>133</v>
      </c>
      <c r="B277" s="5" t="s">
        <v>102</v>
      </c>
      <c r="C277" s="5" t="s">
        <v>47</v>
      </c>
      <c r="D277" s="2">
        <v>42551</v>
      </c>
      <c r="E277" s="2">
        <v>3</v>
      </c>
      <c r="F277" s="2">
        <v>4.24</v>
      </c>
      <c r="G277" s="2">
        <v>3.82</v>
      </c>
      <c r="H277" s="2">
        <v>8.4</v>
      </c>
      <c r="I277" s="2">
        <v>6.51</v>
      </c>
      <c r="J277" s="2">
        <v>7.11</v>
      </c>
      <c r="K277" s="2">
        <v>20.2</v>
      </c>
      <c r="L277" s="2">
        <v>-3.56</v>
      </c>
      <c r="M277" s="2">
        <v>455.53</v>
      </c>
      <c r="N277" s="2">
        <v>81.98</v>
      </c>
      <c r="O277" s="2">
        <v>63.75</v>
      </c>
      <c r="P277" s="2">
        <v>455.67</v>
      </c>
      <c r="Q277" s="2">
        <v>82</v>
      </c>
      <c r="R277" s="2">
        <v>63.77</v>
      </c>
      <c r="S277" s="4">
        <f>VLOOKUP([1]Initial_Data8!C289,[1]Ratings_Numbers!$A$1:$B$21,2,FALSE)</f>
        <v>16</v>
      </c>
      <c r="T277" s="4">
        <v>16</v>
      </c>
      <c r="U277" s="4">
        <f t="shared" si="1"/>
        <v>0</v>
      </c>
      <c r="V277" s="3">
        <v>5305.3717999999999</v>
      </c>
      <c r="W277" s="3" t="s">
        <v>134</v>
      </c>
      <c r="X277" s="4"/>
      <c r="Y277" s="4"/>
      <c r="Z277" s="4"/>
      <c r="AA277" s="4"/>
    </row>
    <row r="278" spans="1:27" ht="37.5" customHeight="1" thickBot="1" x14ac:dyDescent="0.4">
      <c r="A278" s="5" t="s">
        <v>133</v>
      </c>
      <c r="B278" s="5" t="s">
        <v>130</v>
      </c>
      <c r="C278" s="5" t="s">
        <v>47</v>
      </c>
      <c r="D278" s="2">
        <v>42643</v>
      </c>
      <c r="E278" s="2">
        <v>3.46</v>
      </c>
      <c r="F278" s="2">
        <v>5.49</v>
      </c>
      <c r="G278" s="2">
        <v>4.7</v>
      </c>
      <c r="H278" s="2">
        <v>10.68</v>
      </c>
      <c r="I278" s="2">
        <v>9.73</v>
      </c>
      <c r="J278" s="2">
        <v>9.39</v>
      </c>
      <c r="K278" s="2">
        <v>21.3</v>
      </c>
      <c r="L278" s="2">
        <v>-0.69</v>
      </c>
      <c r="M278" s="2">
        <v>378.7</v>
      </c>
      <c r="N278" s="2">
        <v>79.09</v>
      </c>
      <c r="O278" s="2">
        <v>62.38</v>
      </c>
      <c r="P278" s="2">
        <v>378.83</v>
      </c>
      <c r="Q278" s="2">
        <v>79.12</v>
      </c>
      <c r="R278" s="2">
        <v>62.4</v>
      </c>
      <c r="S278" s="4">
        <f>VLOOKUP([1]Initial_Data8!C290,[1]Ratings_Numbers!$A$1:$B$21,2,FALSE)</f>
        <v>16</v>
      </c>
      <c r="T278" s="4">
        <v>16</v>
      </c>
      <c r="U278" s="4">
        <f t="shared" si="1"/>
        <v>0</v>
      </c>
      <c r="V278" s="3">
        <v>4934.3531000000003</v>
      </c>
      <c r="W278" s="3" t="s">
        <v>134</v>
      </c>
      <c r="X278" s="4"/>
      <c r="Y278" s="4"/>
      <c r="Z278" s="4"/>
      <c r="AA278" s="4"/>
    </row>
    <row r="279" spans="1:27" ht="37.5" customHeight="1" thickBot="1" x14ac:dyDescent="0.4">
      <c r="A279" s="5" t="s">
        <v>133</v>
      </c>
      <c r="B279" s="5" t="s">
        <v>87</v>
      </c>
      <c r="C279" s="5" t="s">
        <v>47</v>
      </c>
      <c r="D279" s="2">
        <v>40816</v>
      </c>
      <c r="E279" s="2">
        <v>2.6</v>
      </c>
      <c r="F279" s="2">
        <v>11.41</v>
      </c>
      <c r="G279" s="2">
        <v>7.83</v>
      </c>
      <c r="H279" s="2">
        <v>15.6</v>
      </c>
      <c r="I279" s="2">
        <v>15.02</v>
      </c>
      <c r="J279" s="2">
        <v>13.09</v>
      </c>
      <c r="K279" s="2">
        <v>16.7</v>
      </c>
      <c r="L279" s="2">
        <v>32.69</v>
      </c>
      <c r="M279" s="2">
        <v>68.099999999999994</v>
      </c>
      <c r="N279" s="2">
        <v>39.97</v>
      </c>
      <c r="O279" s="2">
        <v>33.51</v>
      </c>
      <c r="P279" s="2">
        <v>70.400000000000006</v>
      </c>
      <c r="Q279" s="2">
        <v>41.31</v>
      </c>
      <c r="R279" s="2">
        <v>34.64</v>
      </c>
      <c r="S279" s="4">
        <f>VLOOKUP([1]Initial_Data8!C291,[1]Ratings_Numbers!$A$1:$B$21,2,FALSE)</f>
        <v>16</v>
      </c>
      <c r="T279" s="4">
        <v>16</v>
      </c>
      <c r="U279" s="4">
        <f t="shared" si="1"/>
        <v>0</v>
      </c>
      <c r="V279" s="3">
        <v>1522.9804999999999</v>
      </c>
      <c r="W279" s="3" t="s">
        <v>134</v>
      </c>
      <c r="X279" s="4"/>
      <c r="Y279" s="4"/>
      <c r="Z279" s="4"/>
      <c r="AA279" s="4"/>
    </row>
    <row r="280" spans="1:27" ht="37.5" customHeight="1" thickBot="1" x14ac:dyDescent="0.4">
      <c r="A280" s="5" t="s">
        <v>133</v>
      </c>
      <c r="B280" s="5" t="s">
        <v>88</v>
      </c>
      <c r="C280" s="5" t="s">
        <v>47</v>
      </c>
      <c r="D280" s="2">
        <v>40908</v>
      </c>
      <c r="E280" s="2">
        <v>2.5099999999999998</v>
      </c>
      <c r="F280" s="2">
        <v>7.96</v>
      </c>
      <c r="G280" s="2">
        <v>6.04</v>
      </c>
      <c r="H280" s="2">
        <v>0.41</v>
      </c>
      <c r="I280" s="2">
        <v>-0.94</v>
      </c>
      <c r="J280" s="2">
        <v>-2.15</v>
      </c>
      <c r="K280" s="2">
        <v>16.3</v>
      </c>
      <c r="L280" s="2">
        <v>28.83</v>
      </c>
      <c r="M280" s="2">
        <v>76.349999999999994</v>
      </c>
      <c r="N280" s="2">
        <v>42.59</v>
      </c>
      <c r="O280" s="2">
        <v>34.81</v>
      </c>
      <c r="P280" s="2">
        <v>79.27</v>
      </c>
      <c r="Q280" s="2">
        <v>44.22</v>
      </c>
      <c r="R280" s="2">
        <v>36.15</v>
      </c>
      <c r="S280" s="4">
        <f>VLOOKUP([1]Initial_Data8!C292,[1]Ratings_Numbers!$A$1:$B$21,2,FALSE)</f>
        <v>16</v>
      </c>
      <c r="T280" s="4">
        <v>16</v>
      </c>
      <c r="U280" s="4">
        <f t="shared" si="1"/>
        <v>0</v>
      </c>
      <c r="V280" s="3">
        <v>2253.4313000000002</v>
      </c>
      <c r="W280" s="3" t="s">
        <v>134</v>
      </c>
      <c r="X280" s="4"/>
      <c r="Y280" s="4"/>
      <c r="Z280" s="4"/>
      <c r="AA280" s="4"/>
    </row>
    <row r="281" spans="1:27" ht="37.5" customHeight="1" thickBot="1" x14ac:dyDescent="0.4">
      <c r="A281" s="5" t="s">
        <v>133</v>
      </c>
      <c r="B281" s="5" t="s">
        <v>89</v>
      </c>
      <c r="C281" s="5" t="s">
        <v>47</v>
      </c>
      <c r="D281" s="2">
        <v>40999</v>
      </c>
      <c r="E281" s="2">
        <v>2.8</v>
      </c>
      <c r="F281" s="2">
        <v>6.37</v>
      </c>
      <c r="G281" s="2">
        <v>5.91</v>
      </c>
      <c r="H281" s="2">
        <v>-5.72</v>
      </c>
      <c r="I281" s="2">
        <v>-8.86</v>
      </c>
      <c r="J281" s="2">
        <v>-9.3000000000000007</v>
      </c>
      <c r="K281" s="2">
        <v>11.6</v>
      </c>
      <c r="L281" s="2">
        <v>25.07</v>
      </c>
      <c r="M281" s="2">
        <v>85.25</v>
      </c>
      <c r="N281" s="2">
        <v>45.15</v>
      </c>
      <c r="O281" s="2">
        <v>36.369999999999997</v>
      </c>
      <c r="P281" s="2">
        <v>88.8</v>
      </c>
      <c r="Q281" s="2">
        <v>47.03</v>
      </c>
      <c r="R281" s="2">
        <v>37.89</v>
      </c>
      <c r="S281" s="4">
        <f>VLOOKUP([1]Initial_Data8!C293,[1]Ratings_Numbers!$A$1:$B$21,2,FALSE)</f>
        <v>16</v>
      </c>
      <c r="T281" s="4">
        <v>16</v>
      </c>
      <c r="U281" s="4">
        <f t="shared" si="1"/>
        <v>0</v>
      </c>
      <c r="V281" s="3">
        <v>2531.2440999999999</v>
      </c>
      <c r="W281" s="3" t="s">
        <v>134</v>
      </c>
      <c r="X281" s="4"/>
      <c r="Y281" s="4"/>
      <c r="Z281" s="4"/>
      <c r="AA281" s="4"/>
    </row>
    <row r="282" spans="1:27" ht="37.5" customHeight="1" thickBot="1" x14ac:dyDescent="0.4">
      <c r="A282" s="5" t="s">
        <v>133</v>
      </c>
      <c r="B282" s="5" t="s">
        <v>90</v>
      </c>
      <c r="C282" s="5" t="s">
        <v>47</v>
      </c>
      <c r="D282" s="2">
        <v>41090</v>
      </c>
      <c r="E282" s="2">
        <v>2.4300000000000002</v>
      </c>
      <c r="F282" s="2">
        <v>5.33</v>
      </c>
      <c r="G282" s="2">
        <v>4.6100000000000003</v>
      </c>
      <c r="H282" s="2">
        <v>12.13</v>
      </c>
      <c r="I282" s="2">
        <v>9.57</v>
      </c>
      <c r="J282" s="2">
        <v>9.01</v>
      </c>
      <c r="K282" s="2">
        <v>11.5</v>
      </c>
      <c r="L282" s="2">
        <v>24.14</v>
      </c>
      <c r="M282" s="2">
        <v>86.64</v>
      </c>
      <c r="N282" s="2">
        <v>46.19</v>
      </c>
      <c r="O282" s="2">
        <v>36.159999999999997</v>
      </c>
      <c r="P282" s="2">
        <v>87.58</v>
      </c>
      <c r="Q282" s="2">
        <v>46.69</v>
      </c>
      <c r="R282" s="2">
        <v>36.549999999999997</v>
      </c>
      <c r="S282" s="4">
        <f>VLOOKUP([1]Initial_Data8!C294,[1]Ratings_Numbers!$A$1:$B$21,2,FALSE)</f>
        <v>16</v>
      </c>
      <c r="T282" s="4">
        <v>16</v>
      </c>
      <c r="U282" s="4">
        <f t="shared" si="1"/>
        <v>0</v>
      </c>
      <c r="V282" s="3">
        <v>2875.7909</v>
      </c>
      <c r="W282" s="3" t="s">
        <v>134</v>
      </c>
      <c r="X282" s="4"/>
      <c r="Y282" s="4"/>
      <c r="Z282" s="4"/>
      <c r="AA282" s="4"/>
    </row>
    <row r="283" spans="1:27" ht="37.5" customHeight="1" thickBot="1" x14ac:dyDescent="0.4">
      <c r="A283" s="5" t="s">
        <v>133</v>
      </c>
      <c r="B283" s="5" t="s">
        <v>91</v>
      </c>
      <c r="C283" s="5" t="s">
        <v>47</v>
      </c>
      <c r="D283" s="2">
        <v>41182</v>
      </c>
      <c r="E283" s="2">
        <v>1.99</v>
      </c>
      <c r="F283" s="2">
        <v>5.2</v>
      </c>
      <c r="G283" s="2">
        <v>3.67</v>
      </c>
      <c r="H283" s="2">
        <v>22.19</v>
      </c>
      <c r="I283" s="2">
        <v>20.91</v>
      </c>
      <c r="J283" s="2">
        <v>19.149999999999999</v>
      </c>
      <c r="K283" s="2">
        <v>11.6</v>
      </c>
      <c r="L283" s="2">
        <v>31.88</v>
      </c>
      <c r="M283" s="2">
        <v>69.739999999999995</v>
      </c>
      <c r="N283" s="2">
        <v>40.85</v>
      </c>
      <c r="O283" s="2">
        <v>33.76</v>
      </c>
      <c r="P283" s="2">
        <v>70.739999999999995</v>
      </c>
      <c r="Q283" s="2">
        <v>41.43</v>
      </c>
      <c r="R283" s="2">
        <v>34.24</v>
      </c>
      <c r="S283" s="4">
        <f>VLOOKUP([1]Initial_Data8!C295,[1]Ratings_Numbers!$A$1:$B$21,2,FALSE)</f>
        <v>16</v>
      </c>
      <c r="T283" s="4">
        <v>16</v>
      </c>
      <c r="U283" s="4">
        <f t="shared" si="1"/>
        <v>0</v>
      </c>
      <c r="V283" s="3">
        <v>3181.6201000000001</v>
      </c>
      <c r="W283" s="3" t="s">
        <v>134</v>
      </c>
      <c r="X283" s="4"/>
      <c r="Y283" s="4"/>
      <c r="Z283" s="4"/>
      <c r="AA283" s="4"/>
    </row>
    <row r="284" spans="1:27" ht="37.5" customHeight="1" thickBot="1" x14ac:dyDescent="0.4">
      <c r="A284" s="5" t="s">
        <v>133</v>
      </c>
      <c r="B284" s="5" t="s">
        <v>113</v>
      </c>
      <c r="C284" s="5" t="s">
        <v>47</v>
      </c>
      <c r="D284" s="2">
        <v>41274</v>
      </c>
      <c r="E284" s="2">
        <v>2.27</v>
      </c>
      <c r="F284" s="2">
        <v>7.23</v>
      </c>
      <c r="G284" s="2">
        <v>3.99</v>
      </c>
      <c r="H284" s="2">
        <v>0.86</v>
      </c>
      <c r="I284" s="2">
        <v>-0.67</v>
      </c>
      <c r="J284" s="2">
        <v>-1.93</v>
      </c>
      <c r="K284" s="2">
        <v>12.7</v>
      </c>
      <c r="L284" s="2">
        <v>28.95</v>
      </c>
      <c r="M284" s="2">
        <v>105.45</v>
      </c>
      <c r="N284" s="2">
        <v>51.21</v>
      </c>
      <c r="O284" s="2">
        <v>45.77</v>
      </c>
      <c r="P284" s="2">
        <v>105.92</v>
      </c>
      <c r="Q284" s="2">
        <v>51.44</v>
      </c>
      <c r="R284" s="2">
        <v>45.98</v>
      </c>
      <c r="S284" s="4">
        <f>VLOOKUP([1]Initial_Data8!C296,[1]Ratings_Numbers!$A$1:$B$21,2,FALSE)</f>
        <v>16</v>
      </c>
      <c r="T284" s="4">
        <v>16</v>
      </c>
      <c r="U284" s="4">
        <f t="shared" si="1"/>
        <v>0</v>
      </c>
      <c r="V284" s="3">
        <v>3293.7082</v>
      </c>
      <c r="W284" s="3" t="s">
        <v>134</v>
      </c>
      <c r="X284" s="4"/>
      <c r="Y284" s="4"/>
      <c r="Z284" s="4"/>
      <c r="AA284" s="4"/>
    </row>
    <row r="285" spans="1:27" ht="37.5" customHeight="1" thickBot="1" x14ac:dyDescent="0.4">
      <c r="A285" s="5" t="s">
        <v>133</v>
      </c>
      <c r="B285" s="5" t="s">
        <v>114</v>
      </c>
      <c r="C285" s="5" t="s">
        <v>47</v>
      </c>
      <c r="D285" s="2">
        <v>41364</v>
      </c>
      <c r="E285" s="2">
        <v>3.48</v>
      </c>
      <c r="F285" s="2">
        <v>6.33</v>
      </c>
      <c r="G285" s="2">
        <v>5.71</v>
      </c>
      <c r="H285" s="2">
        <v>-2.41</v>
      </c>
      <c r="I285" s="2">
        <v>-4.37</v>
      </c>
      <c r="J285" s="2">
        <v>-4.29</v>
      </c>
      <c r="K285" s="2">
        <v>18.7</v>
      </c>
      <c r="L285" s="2">
        <v>15.82</v>
      </c>
      <c r="M285" s="2">
        <v>162.09</v>
      </c>
      <c r="N285" s="2">
        <v>61.68</v>
      </c>
      <c r="O285" s="2">
        <v>52.66</v>
      </c>
      <c r="P285" s="2">
        <v>162.82</v>
      </c>
      <c r="Q285" s="2">
        <v>61.95</v>
      </c>
      <c r="R285" s="2">
        <v>52.9</v>
      </c>
      <c r="S285" s="4">
        <f>VLOOKUP([1]Initial_Data8!C297,[1]Ratings_Numbers!$A$1:$B$21,2,FALSE)</f>
        <v>16</v>
      </c>
      <c r="T285" s="4">
        <v>16</v>
      </c>
      <c r="U285" s="4">
        <f t="shared" si="1"/>
        <v>0</v>
      </c>
      <c r="V285" s="3">
        <v>3492.9767000000002</v>
      </c>
      <c r="W285" s="3" t="s">
        <v>134</v>
      </c>
      <c r="X285" s="4"/>
      <c r="Y285" s="4"/>
      <c r="Z285" s="4"/>
      <c r="AA285" s="4"/>
    </row>
    <row r="286" spans="1:27" ht="37.5" customHeight="1" thickBot="1" x14ac:dyDescent="0.4">
      <c r="A286" s="5" t="s">
        <v>133</v>
      </c>
      <c r="B286" s="5" t="s">
        <v>115</v>
      </c>
      <c r="C286" s="5" t="s">
        <v>47</v>
      </c>
      <c r="D286" s="2">
        <v>41455</v>
      </c>
      <c r="E286" s="2">
        <v>3.23</v>
      </c>
      <c r="F286" s="2">
        <v>5.96</v>
      </c>
      <c r="G286" s="2">
        <v>5.1100000000000003</v>
      </c>
      <c r="H286" s="2">
        <v>7.94</v>
      </c>
      <c r="I286" s="2">
        <v>6.03</v>
      </c>
      <c r="J286" s="2">
        <v>6.28</v>
      </c>
      <c r="K286" s="2">
        <v>18.7</v>
      </c>
      <c r="L286" s="2">
        <v>14.53</v>
      </c>
      <c r="M286" s="2">
        <v>161.69</v>
      </c>
      <c r="N286" s="2">
        <v>61.62</v>
      </c>
      <c r="O286" s="2">
        <v>50.34</v>
      </c>
      <c r="P286" s="2">
        <v>162.41999999999999</v>
      </c>
      <c r="Q286" s="2">
        <v>61.89</v>
      </c>
      <c r="R286" s="2">
        <v>50.57</v>
      </c>
      <c r="S286" s="4">
        <f>VLOOKUP([1]Initial_Data8!C298,[1]Ratings_Numbers!$A$1:$B$21,2,FALSE)</f>
        <v>16</v>
      </c>
      <c r="T286" s="4">
        <v>16</v>
      </c>
      <c r="U286" s="4">
        <f t="shared" si="1"/>
        <v>0</v>
      </c>
      <c r="V286" s="3">
        <v>3366.4695000000002</v>
      </c>
      <c r="W286" s="3" t="s">
        <v>134</v>
      </c>
      <c r="X286" s="4"/>
      <c r="Y286" s="4"/>
      <c r="Z286" s="4"/>
      <c r="AA286" s="4"/>
    </row>
    <row r="287" spans="1:27" ht="37.5" customHeight="1" thickBot="1" x14ac:dyDescent="0.4">
      <c r="A287" s="5" t="s">
        <v>133</v>
      </c>
      <c r="B287" s="5" t="s">
        <v>116</v>
      </c>
      <c r="C287" s="5" t="s">
        <v>47</v>
      </c>
      <c r="D287" s="2">
        <v>41547</v>
      </c>
      <c r="E287" s="2">
        <v>3.07</v>
      </c>
      <c r="F287" s="2">
        <v>5.43</v>
      </c>
      <c r="G287" s="2">
        <v>4.6500000000000004</v>
      </c>
      <c r="H287" s="2">
        <v>14.7</v>
      </c>
      <c r="I287" s="2">
        <v>13.81</v>
      </c>
      <c r="J287" s="2">
        <v>13.06</v>
      </c>
      <c r="K287" s="2">
        <v>18.8</v>
      </c>
      <c r="L287" s="2">
        <v>14.73</v>
      </c>
      <c r="M287" s="2">
        <v>162.07</v>
      </c>
      <c r="N287" s="2">
        <v>61.67</v>
      </c>
      <c r="O287" s="2">
        <v>50.8</v>
      </c>
      <c r="P287" s="2">
        <v>162.80000000000001</v>
      </c>
      <c r="Q287" s="2">
        <v>61.95</v>
      </c>
      <c r="R287" s="2">
        <v>51.03</v>
      </c>
      <c r="S287" s="4">
        <f>VLOOKUP([1]Initial_Data8!C299,[1]Ratings_Numbers!$A$1:$B$21,2,FALSE)</f>
        <v>16</v>
      </c>
      <c r="T287" s="4">
        <v>16</v>
      </c>
      <c r="U287" s="4">
        <f t="shared" si="1"/>
        <v>0</v>
      </c>
      <c r="V287" s="3">
        <v>3210.9618999999998</v>
      </c>
      <c r="W287" s="3" t="s">
        <v>134</v>
      </c>
      <c r="X287" s="4"/>
      <c r="Y287" s="4"/>
      <c r="Z287" s="4"/>
      <c r="AA287" s="4"/>
    </row>
    <row r="288" spans="1:27" ht="37.5" customHeight="1" thickBot="1" x14ac:dyDescent="0.4">
      <c r="A288" s="5" t="s">
        <v>135</v>
      </c>
      <c r="B288" s="5" t="s">
        <v>136</v>
      </c>
      <c r="C288" s="5" t="s">
        <v>25</v>
      </c>
      <c r="D288" s="2">
        <v>36341</v>
      </c>
      <c r="E288" s="2">
        <v>1.75</v>
      </c>
      <c r="F288" s="2">
        <v>9.69</v>
      </c>
      <c r="G288" s="2">
        <v>8.8000000000000007</v>
      </c>
      <c r="H288" s="2">
        <v>13.47</v>
      </c>
      <c r="I288" s="2">
        <v>-1.1100000000000001</v>
      </c>
      <c r="J288" s="2">
        <v>5.42</v>
      </c>
      <c r="K288" s="2">
        <v>6.3</v>
      </c>
      <c r="L288" s="2">
        <v>41.52</v>
      </c>
      <c r="M288" s="2">
        <v>50.88</v>
      </c>
      <c r="N288" s="2">
        <v>33.72</v>
      </c>
      <c r="O288" s="2">
        <v>21.12</v>
      </c>
      <c r="P288" s="2">
        <v>50.88</v>
      </c>
      <c r="Q288" s="2">
        <v>33.72</v>
      </c>
      <c r="R288" s="2">
        <v>21.13</v>
      </c>
      <c r="S288" s="4">
        <f>VLOOKUP([1]Initial_Data8!C302,[1]Ratings_Numbers!$A$1:$B$21,2,FALSE)</f>
        <v>7</v>
      </c>
      <c r="T288" s="4">
        <v>7</v>
      </c>
      <c r="U288" s="4">
        <v>0</v>
      </c>
      <c r="V288" s="3">
        <v>2193.9265999999998</v>
      </c>
      <c r="W288" s="3" t="s">
        <v>104</v>
      </c>
      <c r="X288" s="4"/>
      <c r="Y288" s="4"/>
      <c r="Z288" s="4"/>
      <c r="AA288" s="4"/>
    </row>
    <row r="289" spans="1:27" ht="37.5" customHeight="1" thickBot="1" x14ac:dyDescent="0.4">
      <c r="A289" s="5" t="s">
        <v>135</v>
      </c>
      <c r="B289" s="5" t="s">
        <v>137</v>
      </c>
      <c r="C289" s="5" t="s">
        <v>25</v>
      </c>
      <c r="D289" s="2">
        <v>36433</v>
      </c>
      <c r="E289" s="2">
        <v>1.2</v>
      </c>
      <c r="F289" s="2">
        <v>3.64</v>
      </c>
      <c r="G289" s="2">
        <v>3.27</v>
      </c>
      <c r="H289" s="2">
        <v>26.18</v>
      </c>
      <c r="I289" s="2">
        <v>5.25</v>
      </c>
      <c r="J289" s="2">
        <v>16.190000000000001</v>
      </c>
      <c r="K289" s="2">
        <v>5.2</v>
      </c>
      <c r="L289" s="2">
        <v>42.65</v>
      </c>
      <c r="M289" s="2">
        <v>42.39</v>
      </c>
      <c r="N289" s="2">
        <v>29.77</v>
      </c>
      <c r="O289" s="2">
        <v>18.079999999999998</v>
      </c>
      <c r="P289" s="2">
        <v>42.4</v>
      </c>
      <c r="Q289" s="2">
        <v>29.77</v>
      </c>
      <c r="R289" s="2">
        <v>18.079999999999998</v>
      </c>
      <c r="S289" s="4">
        <f>VLOOKUP([1]Initial_Data8!C303,[1]Ratings_Numbers!$A$1:$B$21,2,FALSE)</f>
        <v>7</v>
      </c>
      <c r="T289" s="4">
        <v>7</v>
      </c>
      <c r="U289" s="4">
        <f t="shared" ref="U289:U339" si="2">S289-S288</f>
        <v>0</v>
      </c>
      <c r="V289" s="3">
        <v>2431.4069</v>
      </c>
      <c r="W289" s="3" t="s">
        <v>104</v>
      </c>
      <c r="X289" s="4"/>
      <c r="Y289" s="4"/>
      <c r="Z289" s="4"/>
      <c r="AA289" s="4"/>
    </row>
    <row r="290" spans="1:27" ht="37.5" customHeight="1" thickBot="1" x14ac:dyDescent="0.4">
      <c r="A290" s="5" t="s">
        <v>135</v>
      </c>
      <c r="B290" s="5" t="s">
        <v>56</v>
      </c>
      <c r="C290" s="5" t="s">
        <v>25</v>
      </c>
      <c r="D290" s="2">
        <v>36525</v>
      </c>
      <c r="E290" s="2">
        <v>0.9</v>
      </c>
      <c r="F290" s="2">
        <v>2.0099999999999998</v>
      </c>
      <c r="G290" s="2">
        <v>1.83</v>
      </c>
      <c r="H290" s="2">
        <v>32.28</v>
      </c>
      <c r="I290" s="2">
        <v>5.07</v>
      </c>
      <c r="J290" s="2">
        <v>19.48</v>
      </c>
      <c r="K290" s="2">
        <v>4.3</v>
      </c>
      <c r="L290" s="2">
        <v>43.23</v>
      </c>
      <c r="M290" s="2">
        <v>37.19</v>
      </c>
      <c r="N290" s="2">
        <v>27.11</v>
      </c>
      <c r="O290" s="2">
        <v>16.079999999999998</v>
      </c>
      <c r="P290" s="2">
        <v>37.200000000000003</v>
      </c>
      <c r="Q290" s="2">
        <v>27.11</v>
      </c>
      <c r="R290" s="2">
        <v>16.079999999999998</v>
      </c>
      <c r="S290" s="4">
        <f>VLOOKUP([1]Initial_Data8!C304,[1]Ratings_Numbers!$A$1:$B$21,2,FALSE)</f>
        <v>7</v>
      </c>
      <c r="T290" s="4">
        <v>7</v>
      </c>
      <c r="U290" s="4">
        <f t="shared" si="2"/>
        <v>0</v>
      </c>
      <c r="V290" s="3">
        <v>2581.7602000000002</v>
      </c>
      <c r="W290" s="3" t="s">
        <v>104</v>
      </c>
      <c r="X290" s="4"/>
      <c r="Y290" s="4"/>
      <c r="Z290" s="4"/>
      <c r="AA290" s="4"/>
    </row>
    <row r="291" spans="1:27" ht="37.5" customHeight="1" thickBot="1" x14ac:dyDescent="0.4">
      <c r="A291" s="5" t="s">
        <v>135</v>
      </c>
      <c r="B291" s="5" t="s">
        <v>57</v>
      </c>
      <c r="C291" s="5" t="s">
        <v>25</v>
      </c>
      <c r="D291" s="2">
        <v>36616</v>
      </c>
      <c r="E291" s="2">
        <v>0.69</v>
      </c>
      <c r="F291" s="2">
        <v>1.41</v>
      </c>
      <c r="G291" s="2">
        <v>1.21</v>
      </c>
      <c r="H291" s="2">
        <v>36.71</v>
      </c>
      <c r="I291" s="2">
        <v>0.65</v>
      </c>
      <c r="J291" s="2">
        <v>21.25</v>
      </c>
      <c r="K291" s="2">
        <v>3.6</v>
      </c>
      <c r="L291" s="2">
        <v>43.06</v>
      </c>
      <c r="M291" s="2">
        <v>36.200000000000003</v>
      </c>
      <c r="N291" s="2">
        <v>26.58</v>
      </c>
      <c r="O291" s="2">
        <v>15.59</v>
      </c>
      <c r="P291" s="2">
        <v>36.200000000000003</v>
      </c>
      <c r="Q291" s="2">
        <v>26.58</v>
      </c>
      <c r="R291" s="2">
        <v>15.59</v>
      </c>
      <c r="S291" s="4">
        <f>VLOOKUP([1]Initial_Data8!C305,[1]Ratings_Numbers!$A$1:$B$21,2,FALSE)</f>
        <v>7</v>
      </c>
      <c r="T291" s="4">
        <v>7</v>
      </c>
      <c r="U291" s="4">
        <f t="shared" si="2"/>
        <v>0</v>
      </c>
      <c r="V291" s="3">
        <v>2593.8164999999999</v>
      </c>
      <c r="W291" s="3" t="s">
        <v>104</v>
      </c>
      <c r="X291" s="4"/>
      <c r="Y291" s="4"/>
      <c r="Z291" s="4"/>
      <c r="AA291" s="4"/>
    </row>
    <row r="292" spans="1:27" ht="37.5" customHeight="1" thickBot="1" x14ac:dyDescent="0.4">
      <c r="A292" s="5" t="s">
        <v>135</v>
      </c>
      <c r="B292" s="5" t="s">
        <v>58</v>
      </c>
      <c r="C292" s="5" t="s">
        <v>25</v>
      </c>
      <c r="D292" s="2">
        <v>36707</v>
      </c>
      <c r="E292" s="2">
        <v>0.51</v>
      </c>
      <c r="F292" s="2">
        <v>1.0900000000000001</v>
      </c>
      <c r="G292" s="2">
        <v>0.81</v>
      </c>
      <c r="H292" s="2">
        <v>52.36</v>
      </c>
      <c r="I292" s="2">
        <v>6.05</v>
      </c>
      <c r="J292" s="2">
        <v>36.700000000000003</v>
      </c>
      <c r="K292" s="2">
        <v>3.2</v>
      </c>
      <c r="L292" s="2">
        <v>42.46</v>
      </c>
      <c r="M292" s="2">
        <v>35.11</v>
      </c>
      <c r="N292" s="2">
        <v>25.98</v>
      </c>
      <c r="O292" s="2">
        <v>14.91</v>
      </c>
      <c r="P292" s="2">
        <v>35.119999999999997</v>
      </c>
      <c r="Q292" s="2">
        <v>25.99</v>
      </c>
      <c r="R292" s="2">
        <v>14.91</v>
      </c>
      <c r="S292" s="4">
        <f>VLOOKUP([1]Initial_Data8!C306,[1]Ratings_Numbers!$A$1:$B$21,2,FALSE)</f>
        <v>7</v>
      </c>
      <c r="T292" s="4">
        <v>7</v>
      </c>
      <c r="U292" s="4">
        <f t="shared" si="2"/>
        <v>0</v>
      </c>
      <c r="V292" s="3">
        <v>2678.2891</v>
      </c>
      <c r="W292" s="3" t="s">
        <v>104</v>
      </c>
      <c r="X292" s="4"/>
      <c r="Y292" s="4"/>
      <c r="Z292" s="4"/>
      <c r="AA292" s="4"/>
    </row>
    <row r="293" spans="1:27" ht="37.5" customHeight="1" thickBot="1" x14ac:dyDescent="0.4">
      <c r="A293" s="5" t="s">
        <v>135</v>
      </c>
      <c r="B293" s="5" t="s">
        <v>59</v>
      </c>
      <c r="C293" s="5" t="s">
        <v>25</v>
      </c>
      <c r="D293" s="2">
        <v>36799</v>
      </c>
      <c r="E293" s="2">
        <v>0.37</v>
      </c>
      <c r="F293" s="2">
        <v>0.94</v>
      </c>
      <c r="G293" s="2">
        <v>0.56000000000000005</v>
      </c>
      <c r="H293" s="2">
        <v>26.69</v>
      </c>
      <c r="I293" s="2">
        <v>4.2</v>
      </c>
      <c r="J293" s="2">
        <v>19.43</v>
      </c>
      <c r="K293" s="2">
        <v>6.8</v>
      </c>
      <c r="L293" s="2">
        <v>43.09</v>
      </c>
      <c r="M293" s="2">
        <v>32.6</v>
      </c>
      <c r="N293" s="2">
        <v>24.58</v>
      </c>
      <c r="O293" s="2">
        <v>14.05</v>
      </c>
      <c r="P293" s="2">
        <v>32.6</v>
      </c>
      <c r="Q293" s="2">
        <v>24.59</v>
      </c>
      <c r="R293" s="2">
        <v>14.05</v>
      </c>
      <c r="S293" s="4">
        <f>VLOOKUP([1]Initial_Data8!C307,[1]Ratings_Numbers!$A$1:$B$21,2,FALSE)</f>
        <v>7</v>
      </c>
      <c r="T293" s="4">
        <v>7</v>
      </c>
      <c r="U293" s="4">
        <f t="shared" si="2"/>
        <v>0</v>
      </c>
      <c r="V293" s="3">
        <v>2919.9976000000001</v>
      </c>
      <c r="W293" s="3" t="s">
        <v>104</v>
      </c>
      <c r="X293" s="4"/>
      <c r="Y293" s="4"/>
      <c r="Z293" s="4"/>
      <c r="AA293" s="4"/>
    </row>
    <row r="294" spans="1:27" ht="37.5" customHeight="1" thickBot="1" x14ac:dyDescent="0.4">
      <c r="A294" s="5" t="s">
        <v>135</v>
      </c>
      <c r="B294" s="5" t="s">
        <v>60</v>
      </c>
      <c r="C294" s="5" t="s">
        <v>25</v>
      </c>
      <c r="D294" s="2">
        <v>36891</v>
      </c>
      <c r="E294" s="2">
        <v>0.63</v>
      </c>
      <c r="F294" s="2">
        <v>1.2</v>
      </c>
      <c r="G294" s="2">
        <v>0.92</v>
      </c>
      <c r="H294" s="2">
        <v>74.87</v>
      </c>
      <c r="I294" s="2">
        <v>14.86</v>
      </c>
      <c r="J294" s="2">
        <v>52.35</v>
      </c>
      <c r="K294" s="2">
        <v>2.7</v>
      </c>
      <c r="L294" s="2">
        <v>40.19</v>
      </c>
      <c r="M294" s="2">
        <v>41.66</v>
      </c>
      <c r="N294" s="2">
        <v>28.81</v>
      </c>
      <c r="O294" s="2">
        <v>16.739999999999998</v>
      </c>
      <c r="P294" s="2">
        <v>44.62</v>
      </c>
      <c r="Q294" s="2">
        <v>30.85</v>
      </c>
      <c r="R294" s="2">
        <v>17.93</v>
      </c>
      <c r="S294" s="4">
        <f>VLOOKUP([1]Initial_Data8!C308,[1]Ratings_Numbers!$A$1:$B$21,2,FALSE)</f>
        <v>7</v>
      </c>
      <c r="T294" s="4">
        <v>7</v>
      </c>
      <c r="U294" s="4">
        <f t="shared" si="2"/>
        <v>0</v>
      </c>
      <c r="V294" s="3">
        <v>2722.4072000000001</v>
      </c>
      <c r="W294" s="3" t="s">
        <v>104</v>
      </c>
      <c r="X294" s="4"/>
      <c r="Y294" s="4"/>
      <c r="Z294" s="4"/>
      <c r="AA294" s="4"/>
    </row>
    <row r="295" spans="1:27" ht="14.25" customHeight="1" thickBot="1" x14ac:dyDescent="0.4">
      <c r="A295" s="5" t="s">
        <v>135</v>
      </c>
      <c r="B295" s="5" t="s">
        <v>61</v>
      </c>
      <c r="C295" s="5" t="s">
        <v>25</v>
      </c>
      <c r="D295" s="2">
        <v>36981</v>
      </c>
      <c r="E295" s="2">
        <v>0.51</v>
      </c>
      <c r="F295" s="2">
        <v>1.02</v>
      </c>
      <c r="G295" s="2">
        <v>0.72</v>
      </c>
      <c r="H295" s="2">
        <v>34.54</v>
      </c>
      <c r="I295" s="2">
        <v>3.39</v>
      </c>
      <c r="J295" s="2">
        <v>25.73</v>
      </c>
      <c r="K295" s="2">
        <v>6.2</v>
      </c>
      <c r="L295" s="2">
        <v>41.53</v>
      </c>
      <c r="M295" s="2">
        <v>39.56</v>
      </c>
      <c r="N295" s="2">
        <v>27.67</v>
      </c>
      <c r="O295" s="2">
        <v>16.43</v>
      </c>
      <c r="P295" s="2">
        <v>43</v>
      </c>
      <c r="Q295" s="2">
        <v>30.07</v>
      </c>
      <c r="R295" s="2">
        <v>17.86</v>
      </c>
      <c r="S295" s="4">
        <f>VLOOKUP([1]Initial_Data8!C309,[1]Ratings_Numbers!$A$1:$B$21,2,FALSE)</f>
        <v>7</v>
      </c>
      <c r="T295" s="4">
        <v>7</v>
      </c>
      <c r="U295" s="4">
        <f t="shared" si="2"/>
        <v>0</v>
      </c>
      <c r="V295" s="3">
        <v>3001.0934999999999</v>
      </c>
      <c r="W295" s="3" t="s">
        <v>104</v>
      </c>
      <c r="X295" s="4"/>
      <c r="Y295" s="4"/>
      <c r="Z295" s="4"/>
      <c r="AA295" s="4"/>
    </row>
    <row r="296" spans="1:27" ht="37.5" customHeight="1" thickBot="1" x14ac:dyDescent="0.4">
      <c r="A296" s="5" t="s">
        <v>135</v>
      </c>
      <c r="B296" s="5" t="s">
        <v>118</v>
      </c>
      <c r="C296" s="5" t="s">
        <v>25</v>
      </c>
      <c r="D296" s="2">
        <v>37072</v>
      </c>
      <c r="E296" s="2">
        <v>0.38</v>
      </c>
      <c r="F296" s="2">
        <v>0.8</v>
      </c>
      <c r="G296" s="2">
        <v>0.5</v>
      </c>
      <c r="H296" s="2">
        <v>57.23</v>
      </c>
      <c r="I296" s="2">
        <v>9.59</v>
      </c>
      <c r="J296" s="2">
        <v>46.38</v>
      </c>
      <c r="K296" s="2">
        <v>5.4</v>
      </c>
      <c r="L296" s="2">
        <v>44.75</v>
      </c>
      <c r="M296" s="2">
        <v>33.72</v>
      </c>
      <c r="N296" s="2">
        <v>24.7</v>
      </c>
      <c r="O296" s="2">
        <v>15.09</v>
      </c>
      <c r="P296" s="2">
        <v>36.53</v>
      </c>
      <c r="Q296" s="2">
        <v>26.76</v>
      </c>
      <c r="R296" s="2">
        <v>16.350000000000001</v>
      </c>
      <c r="S296" s="4">
        <f>VLOOKUP([1]Initial_Data8!C310,[1]Ratings_Numbers!$A$1:$B$21,2,FALSE)</f>
        <v>7</v>
      </c>
      <c r="T296" s="4">
        <v>7</v>
      </c>
      <c r="U296" s="4">
        <f t="shared" si="2"/>
        <v>0</v>
      </c>
      <c r="V296" s="3">
        <v>3334.1536000000001</v>
      </c>
      <c r="W296" s="3" t="s">
        <v>104</v>
      </c>
      <c r="X296" s="4"/>
      <c r="Y296" s="4"/>
      <c r="Z296" s="4"/>
      <c r="AA296" s="4"/>
    </row>
    <row r="297" spans="1:27" ht="37.5" customHeight="1" thickBot="1" x14ac:dyDescent="0.4">
      <c r="A297" s="5" t="s">
        <v>135</v>
      </c>
      <c r="B297" s="5" t="s">
        <v>119</v>
      </c>
      <c r="C297" s="5" t="s">
        <v>25</v>
      </c>
      <c r="D297" s="2">
        <v>37164</v>
      </c>
      <c r="E297" s="2">
        <v>0.43</v>
      </c>
      <c r="F297" s="2">
        <v>0.86</v>
      </c>
      <c r="G297" s="2">
        <v>0.6</v>
      </c>
      <c r="H297" s="2">
        <v>29.03</v>
      </c>
      <c r="I297" s="2">
        <v>-6.79</v>
      </c>
      <c r="J297" s="2">
        <v>15.98</v>
      </c>
      <c r="K297" s="2">
        <v>4.5</v>
      </c>
      <c r="L297" s="2">
        <v>45.04</v>
      </c>
      <c r="M297" s="2">
        <v>32.26</v>
      </c>
      <c r="N297" s="2">
        <v>23.81</v>
      </c>
      <c r="O297" s="2">
        <v>14.53</v>
      </c>
      <c r="P297" s="2">
        <v>35.46</v>
      </c>
      <c r="Q297" s="2">
        <v>26.18</v>
      </c>
      <c r="R297" s="2">
        <v>15.97</v>
      </c>
      <c r="S297" s="4">
        <f>VLOOKUP([1]Initial_Data8!C311,[1]Ratings_Numbers!$A$1:$B$21,2,FALSE)</f>
        <v>7</v>
      </c>
      <c r="T297" s="4">
        <v>7</v>
      </c>
      <c r="U297" s="4">
        <f t="shared" si="2"/>
        <v>0</v>
      </c>
      <c r="V297" s="3">
        <v>3278.5592000000001</v>
      </c>
      <c r="W297" s="3" t="s">
        <v>104</v>
      </c>
      <c r="X297" s="4"/>
      <c r="Y297" s="4"/>
      <c r="Z297" s="4"/>
      <c r="AA297" s="4"/>
    </row>
    <row r="298" spans="1:27" ht="37.5" customHeight="1" thickBot="1" x14ac:dyDescent="0.4">
      <c r="A298" s="5" t="s">
        <v>135</v>
      </c>
      <c r="B298" s="5" t="s">
        <v>120</v>
      </c>
      <c r="C298" s="5" t="s">
        <v>25</v>
      </c>
      <c r="D298" s="2">
        <v>37256</v>
      </c>
      <c r="E298" s="2">
        <v>0.65</v>
      </c>
      <c r="F298" s="2">
        <v>1.0900000000000001</v>
      </c>
      <c r="G298" s="2">
        <v>0.93</v>
      </c>
      <c r="H298" s="2">
        <v>34.26</v>
      </c>
      <c r="I298" s="2">
        <v>-11.82</v>
      </c>
      <c r="J298" s="2">
        <v>14.89</v>
      </c>
      <c r="K298" s="2">
        <v>3</v>
      </c>
      <c r="L298" s="2">
        <v>45.97</v>
      </c>
      <c r="M298" s="2">
        <v>34.76</v>
      </c>
      <c r="N298" s="2">
        <v>25.19</v>
      </c>
      <c r="O298" s="2">
        <v>15.98</v>
      </c>
      <c r="P298" s="2">
        <v>37.979999999999997</v>
      </c>
      <c r="Q298" s="2">
        <v>27.53</v>
      </c>
      <c r="R298" s="2">
        <v>17.46</v>
      </c>
      <c r="S298" s="4">
        <f>VLOOKUP([1]Initial_Data8!C312,[1]Ratings_Numbers!$A$1:$B$21,2,FALSE)</f>
        <v>7</v>
      </c>
      <c r="T298" s="4">
        <v>7</v>
      </c>
      <c r="U298" s="4">
        <f t="shared" si="2"/>
        <v>0</v>
      </c>
      <c r="V298" s="3">
        <v>3809.6172000000001</v>
      </c>
      <c r="W298" s="3" t="s">
        <v>104</v>
      </c>
      <c r="X298" s="4"/>
      <c r="Y298" s="4"/>
      <c r="Z298" s="4"/>
      <c r="AA298" s="4"/>
    </row>
    <row r="299" spans="1:27" ht="37.5" customHeight="1" thickBot="1" x14ac:dyDescent="0.4">
      <c r="A299" s="5" t="s">
        <v>135</v>
      </c>
      <c r="B299" s="5" t="s">
        <v>121</v>
      </c>
      <c r="C299" s="5" t="s">
        <v>25</v>
      </c>
      <c r="D299" s="2">
        <v>37346</v>
      </c>
      <c r="E299" s="2">
        <v>1.02</v>
      </c>
      <c r="F299" s="2">
        <v>1.94</v>
      </c>
      <c r="G299" s="2">
        <v>1.69</v>
      </c>
      <c r="H299" s="2">
        <v>16.600000000000001</v>
      </c>
      <c r="I299" s="2">
        <v>-13.25</v>
      </c>
      <c r="J299" s="2">
        <v>1.64</v>
      </c>
      <c r="K299" s="2">
        <v>4.7</v>
      </c>
      <c r="L299" s="2">
        <v>43.77</v>
      </c>
      <c r="M299" s="2">
        <v>44.71</v>
      </c>
      <c r="N299" s="2">
        <v>30.22</v>
      </c>
      <c r="O299" s="2">
        <v>19.57</v>
      </c>
      <c r="P299" s="2">
        <v>47.97</v>
      </c>
      <c r="Q299" s="2">
        <v>32.42</v>
      </c>
      <c r="R299" s="2">
        <v>21</v>
      </c>
      <c r="S299" s="4">
        <f>VLOOKUP([1]Initial_Data8!C313,[1]Ratings_Numbers!$A$1:$B$21,2,FALSE)</f>
        <v>7</v>
      </c>
      <c r="T299" s="4">
        <v>8</v>
      </c>
      <c r="U299" s="4">
        <f t="shared" si="2"/>
        <v>0</v>
      </c>
      <c r="V299" s="3">
        <v>4389.4080000000004</v>
      </c>
      <c r="W299" s="3" t="s">
        <v>104</v>
      </c>
      <c r="X299" s="4"/>
      <c r="Y299" s="4"/>
      <c r="Z299" s="4"/>
      <c r="AA299" s="4"/>
    </row>
    <row r="300" spans="1:27" ht="37.5" customHeight="1" thickBot="1" x14ac:dyDescent="0.4">
      <c r="A300" s="5" t="s">
        <v>135</v>
      </c>
      <c r="B300" s="5" t="s">
        <v>66</v>
      </c>
      <c r="C300" s="5" t="s">
        <v>33</v>
      </c>
      <c r="D300" s="2">
        <v>37802</v>
      </c>
      <c r="E300" s="2">
        <v>1.38</v>
      </c>
      <c r="F300" s="2">
        <v>3.73</v>
      </c>
      <c r="G300" s="2">
        <v>2.95</v>
      </c>
      <c r="H300" s="2">
        <v>38.97</v>
      </c>
      <c r="I300" s="2">
        <v>-7.56</v>
      </c>
      <c r="J300" s="2">
        <v>15.55</v>
      </c>
      <c r="K300" s="2">
        <v>4.2</v>
      </c>
      <c r="L300" s="2">
        <v>41.65</v>
      </c>
      <c r="M300" s="2">
        <v>52.72</v>
      </c>
      <c r="N300" s="2">
        <v>33.79</v>
      </c>
      <c r="O300" s="2">
        <v>21.96</v>
      </c>
      <c r="P300" s="2">
        <v>56.01</v>
      </c>
      <c r="Q300" s="2">
        <v>35.9</v>
      </c>
      <c r="R300" s="2">
        <v>23.33</v>
      </c>
      <c r="S300" s="4">
        <f>VLOOKUP([1]Initial_Data8!C314,[1]Ratings_Numbers!$A$1:$B$21,2,FALSE)</f>
        <v>8</v>
      </c>
      <c r="T300" s="4">
        <v>8</v>
      </c>
      <c r="U300" s="4">
        <f t="shared" si="2"/>
        <v>1</v>
      </c>
      <c r="V300" s="3">
        <v>4830.7839999999997</v>
      </c>
      <c r="W300" s="3" t="s">
        <v>104</v>
      </c>
      <c r="X300" s="4"/>
      <c r="Y300" s="4"/>
      <c r="Z300" s="4"/>
      <c r="AA300" s="4"/>
    </row>
    <row r="301" spans="1:27" ht="37.5" customHeight="1" thickBot="1" x14ac:dyDescent="0.4">
      <c r="A301" s="5" t="s">
        <v>135</v>
      </c>
      <c r="B301" s="5" t="s">
        <v>67</v>
      </c>
      <c r="C301" s="5" t="s">
        <v>33</v>
      </c>
      <c r="D301" s="2">
        <v>37894</v>
      </c>
      <c r="E301" s="2">
        <v>1.42</v>
      </c>
      <c r="F301" s="2">
        <v>3.62</v>
      </c>
      <c r="G301" s="2">
        <v>2.85</v>
      </c>
      <c r="H301" s="2">
        <v>33.01</v>
      </c>
      <c r="I301" s="2">
        <v>-7.32</v>
      </c>
      <c r="J301" s="2">
        <v>18.440000000000001</v>
      </c>
      <c r="K301" s="2">
        <v>4.4000000000000004</v>
      </c>
      <c r="L301" s="2">
        <v>41.09</v>
      </c>
      <c r="M301" s="2">
        <v>55.77</v>
      </c>
      <c r="N301" s="2">
        <v>35.06</v>
      </c>
      <c r="O301" s="2">
        <v>22.92</v>
      </c>
      <c r="P301" s="2">
        <v>59.07</v>
      </c>
      <c r="Q301" s="2">
        <v>37.130000000000003</v>
      </c>
      <c r="R301" s="2">
        <v>24.27</v>
      </c>
      <c r="S301" s="4">
        <f>VLOOKUP([1]Initial_Data8!C315,[1]Ratings_Numbers!$A$1:$B$21,2,FALSE)</f>
        <v>8</v>
      </c>
      <c r="T301" s="4">
        <v>8</v>
      </c>
      <c r="U301" s="4">
        <f t="shared" si="2"/>
        <v>0</v>
      </c>
      <c r="V301" s="3">
        <v>5396.54</v>
      </c>
      <c r="W301" s="3" t="s">
        <v>104</v>
      </c>
      <c r="X301" s="4"/>
      <c r="Y301" s="4"/>
      <c r="Z301" s="4"/>
      <c r="AA301" s="4"/>
    </row>
    <row r="302" spans="1:27" ht="37.5" customHeight="1" thickBot="1" x14ac:dyDescent="0.4">
      <c r="A302" s="5" t="s">
        <v>135</v>
      </c>
      <c r="B302" s="5" t="s">
        <v>68</v>
      </c>
      <c r="C302" s="5" t="s">
        <v>33</v>
      </c>
      <c r="D302" s="2">
        <v>37986</v>
      </c>
      <c r="E302" s="2">
        <v>1.39</v>
      </c>
      <c r="F302" s="2">
        <v>3.6</v>
      </c>
      <c r="G302" s="2">
        <v>2.82</v>
      </c>
      <c r="H302" s="2">
        <v>21.33</v>
      </c>
      <c r="I302" s="2">
        <v>-4.82</v>
      </c>
      <c r="J302" s="2">
        <v>9.23</v>
      </c>
      <c r="K302" s="2">
        <v>7.5</v>
      </c>
      <c r="L302" s="2">
        <v>41.4</v>
      </c>
      <c r="M302" s="2">
        <v>55.89</v>
      </c>
      <c r="N302" s="2">
        <v>35.08</v>
      </c>
      <c r="O302" s="2">
        <v>23.14</v>
      </c>
      <c r="P302" s="2">
        <v>59.33</v>
      </c>
      <c r="Q302" s="2">
        <v>37.24</v>
      </c>
      <c r="R302" s="2">
        <v>24.56</v>
      </c>
      <c r="S302" s="4">
        <f>VLOOKUP([1]Initial_Data8!C316,[1]Ratings_Numbers!$A$1:$B$21,2,FALSE)</f>
        <v>8</v>
      </c>
      <c r="T302" s="4">
        <v>8</v>
      </c>
      <c r="U302" s="4">
        <f t="shared" si="2"/>
        <v>0</v>
      </c>
      <c r="V302" s="3">
        <v>6000.0950000000003</v>
      </c>
      <c r="W302" s="3" t="s">
        <v>104</v>
      </c>
      <c r="X302" s="4"/>
      <c r="Y302" s="4"/>
      <c r="Z302" s="4"/>
      <c r="AA302" s="4"/>
    </row>
    <row r="303" spans="1:27" ht="37.5" customHeight="1" thickBot="1" x14ac:dyDescent="0.4">
      <c r="A303" s="5" t="s">
        <v>135</v>
      </c>
      <c r="B303" s="5" t="s">
        <v>69</v>
      </c>
      <c r="C303" s="5" t="s">
        <v>33</v>
      </c>
      <c r="D303" s="2">
        <v>38077</v>
      </c>
      <c r="E303" s="2">
        <v>1.19</v>
      </c>
      <c r="F303" s="2">
        <v>3.26</v>
      </c>
      <c r="G303" s="2">
        <v>2.37</v>
      </c>
      <c r="H303" s="2">
        <v>19.78</v>
      </c>
      <c r="I303" s="2">
        <v>0.21</v>
      </c>
      <c r="J303" s="2">
        <v>11.79</v>
      </c>
      <c r="K303" s="2">
        <v>10</v>
      </c>
      <c r="L303" s="2">
        <v>41.93</v>
      </c>
      <c r="M303" s="2">
        <v>50.48</v>
      </c>
      <c r="N303" s="2">
        <v>32.83</v>
      </c>
      <c r="O303" s="2">
        <v>21.16</v>
      </c>
      <c r="P303" s="2">
        <v>53.73</v>
      </c>
      <c r="Q303" s="2">
        <v>34.950000000000003</v>
      </c>
      <c r="R303" s="2">
        <v>22.53</v>
      </c>
      <c r="S303" s="4">
        <f>VLOOKUP([1]Initial_Data8!C317,[1]Ratings_Numbers!$A$1:$B$21,2,FALSE)</f>
        <v>8</v>
      </c>
      <c r="T303" s="4">
        <v>8</v>
      </c>
      <c r="U303" s="4">
        <f t="shared" si="2"/>
        <v>0</v>
      </c>
      <c r="V303" s="3">
        <v>5783.1647999999996</v>
      </c>
      <c r="W303" s="3" t="s">
        <v>104</v>
      </c>
      <c r="X303" s="4"/>
      <c r="Y303" s="4"/>
      <c r="Z303" s="4"/>
      <c r="AA303" s="4"/>
    </row>
    <row r="304" spans="1:27" ht="37.5" customHeight="1" thickBot="1" x14ac:dyDescent="0.4">
      <c r="A304" s="5" t="s">
        <v>135</v>
      </c>
      <c r="B304" s="5" t="s">
        <v>70</v>
      </c>
      <c r="C304" s="5" t="s">
        <v>33</v>
      </c>
      <c r="D304" s="2">
        <v>38168</v>
      </c>
      <c r="E304" s="2">
        <v>0.19</v>
      </c>
      <c r="F304" s="2">
        <v>2.1</v>
      </c>
      <c r="G304" s="2">
        <v>0.31</v>
      </c>
      <c r="H304" s="2">
        <v>36.409999999999997</v>
      </c>
      <c r="I304" s="2">
        <v>9.76</v>
      </c>
      <c r="J304" s="2">
        <v>27.58</v>
      </c>
      <c r="K304" s="2">
        <v>9.4</v>
      </c>
      <c r="L304" s="2">
        <v>44.34</v>
      </c>
      <c r="M304" s="2">
        <v>44.54</v>
      </c>
      <c r="N304" s="2">
        <v>30.26</v>
      </c>
      <c r="O304" s="2">
        <v>19.75</v>
      </c>
      <c r="P304" s="2">
        <v>47.16</v>
      </c>
      <c r="Q304" s="2">
        <v>32.049999999999997</v>
      </c>
      <c r="R304" s="2">
        <v>20.91</v>
      </c>
      <c r="S304" s="4">
        <f>VLOOKUP([1]Initial_Data8!C318,[1]Ratings_Numbers!$A$1:$B$21,2,FALSE)</f>
        <v>8</v>
      </c>
      <c r="T304" s="4">
        <v>8</v>
      </c>
      <c r="U304" s="4">
        <f t="shared" si="2"/>
        <v>0</v>
      </c>
      <c r="V304" s="3">
        <v>6780.7685000000001</v>
      </c>
      <c r="W304" s="3" t="s">
        <v>104</v>
      </c>
      <c r="X304" s="4"/>
      <c r="Y304" s="4"/>
      <c r="Z304" s="4"/>
      <c r="AA304" s="4"/>
    </row>
    <row r="305" spans="1:27" ht="37.5" customHeight="1" thickBot="1" x14ac:dyDescent="0.4">
      <c r="A305" s="5" t="s">
        <v>135</v>
      </c>
      <c r="B305" s="5" t="s">
        <v>71</v>
      </c>
      <c r="C305" s="5" t="s">
        <v>33</v>
      </c>
      <c r="D305" s="2">
        <v>38260</v>
      </c>
      <c r="E305" s="2">
        <v>0.14000000000000001</v>
      </c>
      <c r="F305" s="2">
        <v>1.76</v>
      </c>
      <c r="G305" s="2">
        <v>0.22</v>
      </c>
      <c r="H305" s="2">
        <v>31.72</v>
      </c>
      <c r="I305" s="2">
        <v>-6.08</v>
      </c>
      <c r="J305" s="2">
        <v>22.07</v>
      </c>
      <c r="K305" s="2">
        <v>7.8</v>
      </c>
      <c r="L305" s="2">
        <v>44.45</v>
      </c>
      <c r="M305" s="2">
        <v>42.05</v>
      </c>
      <c r="N305" s="2">
        <v>29.25</v>
      </c>
      <c r="O305" s="2">
        <v>18.690000000000001</v>
      </c>
      <c r="P305" s="2">
        <v>43.76</v>
      </c>
      <c r="Q305" s="2">
        <v>30.44</v>
      </c>
      <c r="R305" s="2">
        <v>19.45</v>
      </c>
      <c r="S305" s="4">
        <f>VLOOKUP([1]Initial_Data8!C319,[1]Ratings_Numbers!$A$1:$B$21,2,FALSE)</f>
        <v>8</v>
      </c>
      <c r="T305" s="4">
        <v>8</v>
      </c>
      <c r="U305" s="4">
        <f t="shared" si="2"/>
        <v>0</v>
      </c>
      <c r="V305" s="3">
        <v>7983.6208999999999</v>
      </c>
      <c r="W305" s="3" t="s">
        <v>104</v>
      </c>
      <c r="X305" s="4"/>
      <c r="Y305" s="4"/>
      <c r="Z305" s="4"/>
      <c r="AA305" s="4"/>
    </row>
    <row r="306" spans="1:27" ht="37.5" customHeight="1" thickBot="1" x14ac:dyDescent="0.4">
      <c r="A306" s="5" t="s">
        <v>135</v>
      </c>
      <c r="B306" s="5" t="s">
        <v>72</v>
      </c>
      <c r="C306" s="5" t="s">
        <v>33</v>
      </c>
      <c r="D306" s="2">
        <v>38352</v>
      </c>
      <c r="E306" s="2">
        <v>0.1</v>
      </c>
      <c r="F306" s="2">
        <v>0.85</v>
      </c>
      <c r="G306" s="2">
        <v>0.14000000000000001</v>
      </c>
      <c r="H306" s="2">
        <v>45.67</v>
      </c>
      <c r="I306" s="2">
        <v>7.5</v>
      </c>
      <c r="J306" s="2">
        <v>33.51</v>
      </c>
      <c r="K306" s="2">
        <v>6.8</v>
      </c>
      <c r="L306" s="2">
        <v>48.53</v>
      </c>
      <c r="M306" s="2">
        <v>23.15</v>
      </c>
      <c r="N306" s="2">
        <v>18.510000000000002</v>
      </c>
      <c r="O306" s="2">
        <v>11.24</v>
      </c>
      <c r="P306" s="2">
        <v>25.07</v>
      </c>
      <c r="Q306" s="2">
        <v>20.04</v>
      </c>
      <c r="R306" s="2">
        <v>12.17</v>
      </c>
      <c r="S306" s="4">
        <f>VLOOKUP([1]Initial_Data8!C320,[1]Ratings_Numbers!$A$1:$B$21,2,FALSE)</f>
        <v>8</v>
      </c>
      <c r="T306" s="4">
        <v>8</v>
      </c>
      <c r="U306" s="4">
        <f t="shared" si="2"/>
        <v>0</v>
      </c>
      <c r="V306" s="3">
        <v>7404.2461000000003</v>
      </c>
      <c r="W306" s="3" t="s">
        <v>104</v>
      </c>
      <c r="X306" s="4"/>
      <c r="Y306" s="4"/>
      <c r="Z306" s="4"/>
      <c r="AA306" s="4"/>
    </row>
    <row r="307" spans="1:27" ht="37.5" customHeight="1" thickBot="1" x14ac:dyDescent="0.4">
      <c r="A307" s="5" t="s">
        <v>135</v>
      </c>
      <c r="B307" s="5" t="s">
        <v>73</v>
      </c>
      <c r="C307" s="5" t="s">
        <v>33</v>
      </c>
      <c r="D307" s="2">
        <v>38442</v>
      </c>
      <c r="E307" s="2">
        <v>0.16</v>
      </c>
      <c r="F307" s="2">
        <v>0.76</v>
      </c>
      <c r="G307" s="2">
        <v>0.22</v>
      </c>
      <c r="H307" s="2">
        <v>69.63</v>
      </c>
      <c r="I307" s="2">
        <v>4.3099999999999996</v>
      </c>
      <c r="J307" s="2">
        <v>44.63</v>
      </c>
      <c r="K307" s="2">
        <v>4.5</v>
      </c>
      <c r="L307" s="2">
        <v>49.71</v>
      </c>
      <c r="M307" s="2">
        <v>22.48</v>
      </c>
      <c r="N307" s="2">
        <v>18.13</v>
      </c>
      <c r="O307" s="2">
        <v>11.17</v>
      </c>
      <c r="P307" s="2">
        <v>23.98</v>
      </c>
      <c r="Q307" s="2">
        <v>19.34</v>
      </c>
      <c r="R307" s="2">
        <v>11.92</v>
      </c>
      <c r="S307" s="4">
        <f>VLOOKUP([1]Initial_Data8!C321,[1]Ratings_Numbers!$A$1:$B$21,2,FALSE)</f>
        <v>8</v>
      </c>
      <c r="T307" s="4">
        <v>8</v>
      </c>
      <c r="U307" s="4">
        <f t="shared" si="2"/>
        <v>0</v>
      </c>
      <c r="V307" s="3">
        <v>9104.4087</v>
      </c>
      <c r="W307" s="3" t="s">
        <v>104</v>
      </c>
      <c r="X307" s="4"/>
      <c r="Y307" s="4"/>
      <c r="Z307" s="4"/>
      <c r="AA307" s="4"/>
    </row>
    <row r="308" spans="1:27" ht="37.5" customHeight="1" thickBot="1" x14ac:dyDescent="0.4">
      <c r="A308" s="5" t="s">
        <v>135</v>
      </c>
      <c r="B308" s="5" t="s">
        <v>122</v>
      </c>
      <c r="C308" s="5" t="s">
        <v>33</v>
      </c>
      <c r="D308" s="2">
        <v>38533</v>
      </c>
      <c r="E308" s="2">
        <v>0.1</v>
      </c>
      <c r="F308" s="2">
        <v>0.65</v>
      </c>
      <c r="G308" s="2">
        <v>0.13</v>
      </c>
      <c r="H308" s="2">
        <v>183.22</v>
      </c>
      <c r="I308" s="2">
        <v>16.18</v>
      </c>
      <c r="J308" s="2">
        <v>141.65</v>
      </c>
      <c r="K308" s="2">
        <v>2.7</v>
      </c>
      <c r="L308" s="2">
        <v>51.9</v>
      </c>
      <c r="M308" s="2">
        <v>20.04</v>
      </c>
      <c r="N308" s="2">
        <v>16.55</v>
      </c>
      <c r="O308" s="2">
        <v>10.4</v>
      </c>
      <c r="P308" s="2">
        <v>21.07</v>
      </c>
      <c r="Q308" s="2">
        <v>17.41</v>
      </c>
      <c r="R308" s="2">
        <v>10.94</v>
      </c>
      <c r="S308" s="4">
        <f>VLOOKUP([1]Initial_Data8!C322,[1]Ratings_Numbers!$A$1:$B$21,2,FALSE)</f>
        <v>8</v>
      </c>
      <c r="T308" s="4">
        <v>8</v>
      </c>
      <c r="U308" s="4">
        <f t="shared" si="2"/>
        <v>0</v>
      </c>
      <c r="V308" s="3">
        <v>9632.8039000000008</v>
      </c>
      <c r="W308" s="3" t="s">
        <v>104</v>
      </c>
      <c r="X308" s="4"/>
      <c r="Y308" s="4"/>
      <c r="Z308" s="4"/>
      <c r="AA308" s="4"/>
    </row>
    <row r="309" spans="1:27" ht="37.5" customHeight="1" thickBot="1" x14ac:dyDescent="0.4">
      <c r="A309" s="5" t="s">
        <v>135</v>
      </c>
      <c r="B309" s="5" t="s">
        <v>123</v>
      </c>
      <c r="C309" s="5" t="s">
        <v>33</v>
      </c>
      <c r="D309" s="2">
        <v>38625</v>
      </c>
      <c r="E309" s="2">
        <v>0.06</v>
      </c>
      <c r="F309" s="2">
        <v>0.52</v>
      </c>
      <c r="G309" s="2">
        <v>0.08</v>
      </c>
      <c r="H309" s="2">
        <v>354.27</v>
      </c>
      <c r="I309" s="2">
        <v>15.74</v>
      </c>
      <c r="J309" s="2">
        <v>275.01</v>
      </c>
      <c r="K309" s="2">
        <v>1.4</v>
      </c>
      <c r="L309" s="2">
        <v>53.05</v>
      </c>
      <c r="M309" s="2">
        <v>18.399999999999999</v>
      </c>
      <c r="N309" s="2">
        <v>15.46</v>
      </c>
      <c r="O309" s="2">
        <v>9.76</v>
      </c>
      <c r="P309" s="2">
        <v>19.059999999999999</v>
      </c>
      <c r="Q309" s="2">
        <v>16.010000000000002</v>
      </c>
      <c r="R309" s="2">
        <v>10.11</v>
      </c>
      <c r="S309" s="4">
        <f>VLOOKUP([1]Initial_Data8!C323,[1]Ratings_Numbers!$A$1:$B$21,2,FALSE)</f>
        <v>8</v>
      </c>
      <c r="T309" s="4">
        <v>8</v>
      </c>
      <c r="U309" s="4">
        <f t="shared" si="2"/>
        <v>0</v>
      </c>
      <c r="V309" s="3">
        <v>9252.4274999999998</v>
      </c>
      <c r="W309" s="3" t="s">
        <v>104</v>
      </c>
      <c r="X309" s="4"/>
      <c r="Y309" s="4"/>
      <c r="Z309" s="4"/>
      <c r="AA309" s="4"/>
    </row>
    <row r="310" spans="1:27" ht="37.5" customHeight="1" thickBot="1" x14ac:dyDescent="0.4">
      <c r="A310" s="5" t="s">
        <v>135</v>
      </c>
      <c r="B310" s="5" t="s">
        <v>124</v>
      </c>
      <c r="C310" s="5" t="s">
        <v>33</v>
      </c>
      <c r="D310" s="2">
        <v>38717</v>
      </c>
      <c r="E310" s="2">
        <v>0.02</v>
      </c>
      <c r="F310" s="2">
        <v>0.5</v>
      </c>
      <c r="G310" s="2">
        <v>0.02</v>
      </c>
      <c r="H310" s="2">
        <v>2124.77</v>
      </c>
      <c r="I310" s="2">
        <v>-4.8499999999999996</v>
      </c>
      <c r="J310" s="2">
        <v>1715.95</v>
      </c>
      <c r="K310" s="2">
        <v>0.1</v>
      </c>
      <c r="L310" s="2">
        <v>54.35</v>
      </c>
      <c r="M310" s="2">
        <v>17.61</v>
      </c>
      <c r="N310" s="2">
        <v>14.96</v>
      </c>
      <c r="O310" s="2">
        <v>9.57</v>
      </c>
      <c r="P310" s="2">
        <v>17.739999999999998</v>
      </c>
      <c r="Q310" s="2">
        <v>15.07</v>
      </c>
      <c r="R310" s="2">
        <v>9.64</v>
      </c>
      <c r="S310" s="4">
        <f>VLOOKUP([1]Initial_Data8!C324,[1]Ratings_Numbers!$A$1:$B$21,2,FALSE)</f>
        <v>8</v>
      </c>
      <c r="T310" s="4">
        <v>8</v>
      </c>
      <c r="U310" s="4">
        <f t="shared" si="2"/>
        <v>0</v>
      </c>
      <c r="V310" s="3">
        <v>10039.2611</v>
      </c>
      <c r="W310" s="3" t="s">
        <v>104</v>
      </c>
      <c r="X310" s="4"/>
      <c r="Y310" s="4"/>
      <c r="Z310" s="4"/>
      <c r="AA310" s="4"/>
    </row>
    <row r="311" spans="1:27" ht="37.5" customHeight="1" thickBot="1" x14ac:dyDescent="0.4">
      <c r="A311" s="5" t="s">
        <v>135</v>
      </c>
      <c r="B311" s="5" t="s">
        <v>125</v>
      </c>
      <c r="C311" s="5" t="s">
        <v>33</v>
      </c>
      <c r="D311" s="2">
        <v>38807</v>
      </c>
      <c r="E311" s="2">
        <v>0.08</v>
      </c>
      <c r="F311" s="2">
        <v>0.5</v>
      </c>
      <c r="G311" s="2">
        <v>0.11</v>
      </c>
      <c r="H311" s="2">
        <v>319.81</v>
      </c>
      <c r="I311" s="2">
        <v>3.03</v>
      </c>
      <c r="J311" s="2">
        <v>219.85</v>
      </c>
      <c r="K311" s="2">
        <v>1</v>
      </c>
      <c r="L311" s="2">
        <v>54.8</v>
      </c>
      <c r="M311" s="2">
        <v>17.09</v>
      </c>
      <c r="N311" s="2">
        <v>14.58</v>
      </c>
      <c r="O311" s="2">
        <v>9.3699999999999992</v>
      </c>
      <c r="P311" s="2">
        <v>17.22</v>
      </c>
      <c r="Q311" s="2">
        <v>14.69</v>
      </c>
      <c r="R311" s="2">
        <v>9.44</v>
      </c>
      <c r="S311" s="4">
        <f>VLOOKUP([1]Initial_Data8!C325,[1]Ratings_Numbers!$A$1:$B$21,2,FALSE)</f>
        <v>8</v>
      </c>
      <c r="T311" s="4">
        <v>10</v>
      </c>
      <c r="U311" s="4">
        <f t="shared" si="2"/>
        <v>0</v>
      </c>
      <c r="V311" s="3">
        <v>9298.1705999999995</v>
      </c>
      <c r="W311" s="3" t="s">
        <v>104</v>
      </c>
      <c r="X311" s="4"/>
      <c r="Y311" s="4"/>
      <c r="Z311" s="4"/>
      <c r="AA311" s="4"/>
    </row>
    <row r="312" spans="1:27" ht="37.5" customHeight="1" thickBot="1" x14ac:dyDescent="0.4">
      <c r="A312" s="5" t="s">
        <v>135</v>
      </c>
      <c r="B312" s="5" t="s">
        <v>78</v>
      </c>
      <c r="C312" s="5" t="s">
        <v>36</v>
      </c>
      <c r="D312" s="2">
        <v>39263</v>
      </c>
      <c r="E312" s="2">
        <v>0.28999999999999998</v>
      </c>
      <c r="F312" s="2">
        <v>1.03</v>
      </c>
      <c r="G312" s="2">
        <v>0.39</v>
      </c>
      <c r="H312" s="2">
        <v>288.44</v>
      </c>
      <c r="I312" s="2">
        <v>2.8</v>
      </c>
      <c r="J312" s="2">
        <v>229.87</v>
      </c>
      <c r="K312" s="2">
        <v>2</v>
      </c>
      <c r="L312" s="2">
        <v>53.34</v>
      </c>
      <c r="M312" s="2">
        <v>23.93</v>
      </c>
      <c r="N312" s="2">
        <v>19.239999999999998</v>
      </c>
      <c r="O312" s="2">
        <v>12.83</v>
      </c>
      <c r="P312" s="2">
        <v>24.33</v>
      </c>
      <c r="Q312" s="2">
        <v>19.57</v>
      </c>
      <c r="R312" s="2">
        <v>13.05</v>
      </c>
      <c r="S312" s="4">
        <f>VLOOKUP([1]Initial_Data8!C326,[1]Ratings_Numbers!$A$1:$B$21,2,FALSE)</f>
        <v>10</v>
      </c>
      <c r="T312" s="4">
        <v>10</v>
      </c>
      <c r="U312" s="4">
        <f t="shared" si="2"/>
        <v>2</v>
      </c>
      <c r="V312" s="3">
        <v>11204.6428</v>
      </c>
      <c r="W312" s="3" t="s">
        <v>104</v>
      </c>
      <c r="X312" s="4"/>
      <c r="Y312" s="4"/>
      <c r="Z312" s="4"/>
      <c r="AA312" s="4"/>
    </row>
    <row r="313" spans="1:27" ht="37.5" customHeight="1" thickBot="1" x14ac:dyDescent="0.4">
      <c r="A313" s="5" t="s">
        <v>135</v>
      </c>
      <c r="B313" s="5" t="s">
        <v>79</v>
      </c>
      <c r="C313" s="5" t="s">
        <v>36</v>
      </c>
      <c r="D313" s="2">
        <v>39355</v>
      </c>
      <c r="E313" s="2">
        <v>0.45</v>
      </c>
      <c r="F313" s="2">
        <v>1.51</v>
      </c>
      <c r="G313" s="2">
        <v>0.66</v>
      </c>
      <c r="H313" s="2">
        <v>63.71</v>
      </c>
      <c r="I313" s="2">
        <v>0.33</v>
      </c>
      <c r="J313" s="2">
        <v>43.35</v>
      </c>
      <c r="K313" s="2">
        <v>7.4</v>
      </c>
      <c r="L313" s="2">
        <v>51.21</v>
      </c>
      <c r="M313" s="2">
        <v>30.43</v>
      </c>
      <c r="N313" s="2">
        <v>23.27</v>
      </c>
      <c r="O313" s="2">
        <v>15.67</v>
      </c>
      <c r="P313" s="2">
        <v>30.76</v>
      </c>
      <c r="Q313" s="2">
        <v>23.52</v>
      </c>
      <c r="R313" s="2">
        <v>15.84</v>
      </c>
      <c r="S313" s="4">
        <f>VLOOKUP([1]Initial_Data8!C327,[1]Ratings_Numbers!$A$1:$B$21,2,FALSE)</f>
        <v>10</v>
      </c>
      <c r="T313" s="4">
        <v>10</v>
      </c>
      <c r="U313" s="4">
        <f t="shared" si="2"/>
        <v>0</v>
      </c>
      <c r="V313" s="3">
        <v>13227.218199999999</v>
      </c>
      <c r="W313" s="3" t="s">
        <v>104</v>
      </c>
      <c r="X313" s="4"/>
      <c r="Y313" s="4"/>
      <c r="Z313" s="4"/>
      <c r="AA313" s="4"/>
    </row>
    <row r="314" spans="1:27" ht="37.5" customHeight="1" thickBot="1" x14ac:dyDescent="0.4">
      <c r="A314" s="5" t="s">
        <v>135</v>
      </c>
      <c r="B314" s="5" t="s">
        <v>105</v>
      </c>
      <c r="C314" s="5" t="s">
        <v>36</v>
      </c>
      <c r="D314" s="2">
        <v>39447</v>
      </c>
      <c r="E314" s="2">
        <v>0.48</v>
      </c>
      <c r="F314" s="2">
        <v>1.17</v>
      </c>
      <c r="G314" s="2">
        <v>0.66</v>
      </c>
      <c r="H314" s="2">
        <v>29.26</v>
      </c>
      <c r="I314" s="2">
        <v>-10.130000000000001</v>
      </c>
      <c r="J314" s="2">
        <v>21.72</v>
      </c>
      <c r="K314" s="2">
        <v>15.4</v>
      </c>
      <c r="L314" s="2">
        <v>48.09</v>
      </c>
      <c r="M314" s="2">
        <v>29.77</v>
      </c>
      <c r="N314" s="2">
        <v>22.9</v>
      </c>
      <c r="O314" s="2">
        <v>14.39</v>
      </c>
      <c r="P314" s="2">
        <v>30.02</v>
      </c>
      <c r="Q314" s="2">
        <v>23.09</v>
      </c>
      <c r="R314" s="2">
        <v>14.51</v>
      </c>
      <c r="S314" s="4">
        <f>VLOOKUP([1]Initial_Data8!C328,[1]Ratings_Numbers!$A$1:$B$21,2,FALSE)</f>
        <v>10</v>
      </c>
      <c r="T314" s="4">
        <v>10</v>
      </c>
      <c r="U314" s="4">
        <f t="shared" si="2"/>
        <v>0</v>
      </c>
      <c r="V314" s="3">
        <v>16095.348400000001</v>
      </c>
      <c r="W314" s="3" t="s">
        <v>104</v>
      </c>
      <c r="X314" s="4"/>
      <c r="Y314" s="4"/>
      <c r="Z314" s="4"/>
      <c r="AA314" s="4"/>
    </row>
    <row r="315" spans="1:27" ht="37.5" customHeight="1" thickBot="1" x14ac:dyDescent="0.4">
      <c r="A315" s="5" t="s">
        <v>135</v>
      </c>
      <c r="B315" s="5" t="s">
        <v>106</v>
      </c>
      <c r="C315" s="5" t="s">
        <v>36</v>
      </c>
      <c r="D315" s="2">
        <v>39538</v>
      </c>
      <c r="E315" s="2">
        <v>0.37</v>
      </c>
      <c r="F315" s="2">
        <v>0.99</v>
      </c>
      <c r="G315" s="2">
        <v>0.49</v>
      </c>
      <c r="H315" s="2">
        <v>56.75</v>
      </c>
      <c r="I315" s="2">
        <v>13.98</v>
      </c>
      <c r="J315" s="2">
        <v>44.58</v>
      </c>
      <c r="K315" s="2">
        <v>14.2</v>
      </c>
      <c r="L315" s="2">
        <v>48.33</v>
      </c>
      <c r="M315" s="2">
        <v>31.44</v>
      </c>
      <c r="N315" s="2">
        <v>23.89</v>
      </c>
      <c r="O315" s="2">
        <v>15.19</v>
      </c>
      <c r="P315" s="2">
        <v>31.59</v>
      </c>
      <c r="Q315" s="2">
        <v>24</v>
      </c>
      <c r="R315" s="2">
        <v>15.27</v>
      </c>
      <c r="S315" s="4">
        <f>VLOOKUP([1]Initial_Data8!C329,[1]Ratings_Numbers!$A$1:$B$21,2,FALSE)</f>
        <v>10</v>
      </c>
      <c r="T315" s="4">
        <v>10</v>
      </c>
      <c r="U315" s="4">
        <f t="shared" si="2"/>
        <v>0</v>
      </c>
      <c r="V315" s="3">
        <v>15604.9167</v>
      </c>
      <c r="W315" s="3" t="s">
        <v>104</v>
      </c>
      <c r="X315" s="4"/>
      <c r="Y315" s="4"/>
      <c r="Z315" s="4"/>
      <c r="AA315" s="4"/>
    </row>
    <row r="316" spans="1:27" ht="37.5" customHeight="1" thickBot="1" x14ac:dyDescent="0.4">
      <c r="A316" s="5" t="s">
        <v>135</v>
      </c>
      <c r="B316" s="5" t="s">
        <v>107</v>
      </c>
      <c r="C316" s="5" t="s">
        <v>36</v>
      </c>
      <c r="D316" s="2">
        <v>39629</v>
      </c>
      <c r="E316" s="2">
        <v>0.03</v>
      </c>
      <c r="F316" s="2">
        <v>0.71</v>
      </c>
      <c r="G316" s="2">
        <v>0.04</v>
      </c>
      <c r="H316" s="2">
        <v>68.099999999999994</v>
      </c>
      <c r="I316" s="2">
        <v>25.75</v>
      </c>
      <c r="J316" s="2">
        <v>57.48</v>
      </c>
      <c r="K316" s="2">
        <v>15.6</v>
      </c>
      <c r="L316" s="2">
        <v>49.6</v>
      </c>
      <c r="M316" s="2">
        <v>25.39</v>
      </c>
      <c r="N316" s="2">
        <v>20.239999999999998</v>
      </c>
      <c r="O316" s="2">
        <v>12.59</v>
      </c>
      <c r="P316" s="2">
        <v>25.44</v>
      </c>
      <c r="Q316" s="2">
        <v>20.28</v>
      </c>
      <c r="R316" s="2">
        <v>12.62</v>
      </c>
      <c r="S316" s="4">
        <f>VLOOKUP([1]Initial_Data8!C330,[1]Ratings_Numbers!$A$1:$B$21,2,FALSE)</f>
        <v>10</v>
      </c>
      <c r="T316" s="4">
        <v>10</v>
      </c>
      <c r="U316" s="4">
        <f t="shared" si="2"/>
        <v>0</v>
      </c>
      <c r="V316" s="3">
        <v>18672.124899999999</v>
      </c>
      <c r="W316" s="3" t="s">
        <v>104</v>
      </c>
      <c r="X316" s="4"/>
      <c r="Y316" s="4"/>
      <c r="Z316" s="4"/>
      <c r="AA316" s="4"/>
    </row>
    <row r="317" spans="1:27" ht="37.5" customHeight="1" thickBot="1" x14ac:dyDescent="0.4">
      <c r="A317" s="5" t="s">
        <v>135</v>
      </c>
      <c r="B317" s="5" t="s">
        <v>108</v>
      </c>
      <c r="C317" s="5" t="s">
        <v>36</v>
      </c>
      <c r="D317" s="2">
        <v>39721</v>
      </c>
      <c r="E317" s="2">
        <v>-0.11</v>
      </c>
      <c r="F317" s="2">
        <v>0.38</v>
      </c>
      <c r="G317" s="2">
        <v>-0.13</v>
      </c>
      <c r="H317" s="2">
        <v>40.619999999999997</v>
      </c>
      <c r="I317" s="2">
        <v>15.96</v>
      </c>
      <c r="J317" s="2">
        <v>35.33</v>
      </c>
      <c r="K317" s="2">
        <v>26.9</v>
      </c>
      <c r="L317" s="2">
        <v>55.11</v>
      </c>
      <c r="M317" s="2">
        <v>16.350000000000001</v>
      </c>
      <c r="N317" s="2">
        <v>14.05</v>
      </c>
      <c r="O317" s="2">
        <v>9.01</v>
      </c>
      <c r="P317" s="2">
        <v>16.399999999999999</v>
      </c>
      <c r="Q317" s="2">
        <v>14.09</v>
      </c>
      <c r="R317" s="2">
        <v>9.0399999999999991</v>
      </c>
      <c r="S317" s="4">
        <f>VLOOKUP([1]Initial_Data8!C331,[1]Ratings_Numbers!$A$1:$B$21,2,FALSE)</f>
        <v>10</v>
      </c>
      <c r="T317" s="4">
        <v>10</v>
      </c>
      <c r="U317" s="4">
        <f t="shared" si="2"/>
        <v>0</v>
      </c>
      <c r="V317" s="3">
        <v>12217.6883</v>
      </c>
      <c r="W317" s="3" t="s">
        <v>104</v>
      </c>
      <c r="X317" s="4"/>
      <c r="Y317" s="4"/>
      <c r="Z317" s="4"/>
      <c r="AA317" s="4"/>
    </row>
    <row r="318" spans="1:27" ht="37.5" customHeight="1" thickBot="1" x14ac:dyDescent="0.4">
      <c r="A318" s="5" t="s">
        <v>135</v>
      </c>
      <c r="B318" s="5" t="s">
        <v>80</v>
      </c>
      <c r="C318" s="5" t="s">
        <v>36</v>
      </c>
      <c r="D318" s="2">
        <v>39813</v>
      </c>
      <c r="E318" s="2">
        <v>-0.02</v>
      </c>
      <c r="F318" s="2">
        <v>0.37</v>
      </c>
      <c r="G318" s="2">
        <v>-0.02</v>
      </c>
      <c r="H318" s="2">
        <v>154.29</v>
      </c>
      <c r="I318" s="2">
        <v>-10.63</v>
      </c>
      <c r="J318" s="2">
        <v>93.3</v>
      </c>
      <c r="K318" s="2">
        <v>3.1</v>
      </c>
      <c r="L318" s="2">
        <v>56.32</v>
      </c>
      <c r="M318" s="2">
        <v>16.34</v>
      </c>
      <c r="N318" s="2">
        <v>14.04</v>
      </c>
      <c r="O318" s="2">
        <v>9.1999999999999993</v>
      </c>
      <c r="P318" s="2">
        <v>16.39</v>
      </c>
      <c r="Q318" s="2">
        <v>14.08</v>
      </c>
      <c r="R318" s="2">
        <v>9.23</v>
      </c>
      <c r="S318" s="4">
        <f>VLOOKUP([1]Initial_Data8!C332,[1]Ratings_Numbers!$A$1:$B$21,2,FALSE)</f>
        <v>10</v>
      </c>
      <c r="T318" s="4">
        <v>10</v>
      </c>
      <c r="U318" s="4">
        <f t="shared" si="2"/>
        <v>0</v>
      </c>
      <c r="V318" s="3">
        <v>8458.1573000000008</v>
      </c>
      <c r="W318" s="3" t="s">
        <v>104</v>
      </c>
      <c r="X318" s="4"/>
      <c r="Y318" s="4"/>
      <c r="Z318" s="4"/>
      <c r="AA318" s="4"/>
    </row>
    <row r="319" spans="1:27" ht="37.5" customHeight="1" thickBot="1" x14ac:dyDescent="0.4">
      <c r="A319" s="5" t="s">
        <v>135</v>
      </c>
      <c r="B319" s="5" t="s">
        <v>81</v>
      </c>
      <c r="C319" s="5" t="s">
        <v>36</v>
      </c>
      <c r="D319" s="2">
        <v>39903</v>
      </c>
      <c r="E319" s="2">
        <v>0.02</v>
      </c>
      <c r="F319" s="2">
        <v>0.44</v>
      </c>
      <c r="G319" s="2">
        <v>0.02</v>
      </c>
      <c r="H319" s="2">
        <v>198.26</v>
      </c>
      <c r="I319" s="2">
        <v>-15.12</v>
      </c>
      <c r="J319" s="2">
        <v>81.28</v>
      </c>
      <c r="K319" s="2">
        <v>1.7</v>
      </c>
      <c r="L319" s="2">
        <v>57.3</v>
      </c>
      <c r="M319" s="2">
        <v>15.71</v>
      </c>
      <c r="N319" s="2">
        <v>13.58</v>
      </c>
      <c r="O319" s="2">
        <v>9</v>
      </c>
      <c r="P319" s="2">
        <v>15.71</v>
      </c>
      <c r="Q319" s="2">
        <v>13.58</v>
      </c>
      <c r="R319" s="2">
        <v>9</v>
      </c>
      <c r="S319" s="4">
        <f>VLOOKUP([1]Initial_Data8!C333,[1]Ratings_Numbers!$A$1:$B$21,2,FALSE)</f>
        <v>10</v>
      </c>
      <c r="T319" s="4">
        <v>10</v>
      </c>
      <c r="U319" s="4">
        <f t="shared" si="2"/>
        <v>0</v>
      </c>
      <c r="V319" s="3">
        <v>8541.5496000000003</v>
      </c>
      <c r="W319" s="3" t="s">
        <v>104</v>
      </c>
      <c r="X319" s="4"/>
      <c r="Y319" s="4"/>
      <c r="Z319" s="4"/>
      <c r="AA319" s="4"/>
    </row>
    <row r="320" spans="1:27" ht="37.5" customHeight="1" thickBot="1" x14ac:dyDescent="0.4">
      <c r="A320" s="5" t="s">
        <v>135</v>
      </c>
      <c r="B320" s="5" t="s">
        <v>82</v>
      </c>
      <c r="C320" s="5" t="s">
        <v>36</v>
      </c>
      <c r="D320" s="2">
        <v>39994</v>
      </c>
      <c r="E320" s="2">
        <v>0.19</v>
      </c>
      <c r="F320" s="2">
        <v>0.96</v>
      </c>
      <c r="G320" s="2">
        <v>0.28000000000000003</v>
      </c>
      <c r="H320" s="2">
        <v>396.88</v>
      </c>
      <c r="I320" s="2">
        <v>-5.62</v>
      </c>
      <c r="J320" s="2">
        <v>210.1</v>
      </c>
      <c r="K320" s="2">
        <v>1.1000000000000001</v>
      </c>
      <c r="L320" s="2">
        <v>54.81</v>
      </c>
      <c r="M320" s="2">
        <v>23.07</v>
      </c>
      <c r="N320" s="2">
        <v>18.75</v>
      </c>
      <c r="O320" s="2">
        <v>12.65</v>
      </c>
      <c r="P320" s="2">
        <v>23.07</v>
      </c>
      <c r="Q320" s="2">
        <v>18.75</v>
      </c>
      <c r="R320" s="2">
        <v>12.65</v>
      </c>
      <c r="S320" s="4">
        <f>VLOOKUP([1]Initial_Data8!C334,[1]Ratings_Numbers!$A$1:$B$21,2,FALSE)</f>
        <v>10</v>
      </c>
      <c r="T320" s="4">
        <v>10</v>
      </c>
      <c r="U320" s="4">
        <f t="shared" si="2"/>
        <v>0</v>
      </c>
      <c r="V320" s="3">
        <v>10365.157800000001</v>
      </c>
      <c r="W320" s="3" t="s">
        <v>104</v>
      </c>
      <c r="X320" s="4"/>
      <c r="Y320" s="4"/>
      <c r="Z320" s="4"/>
      <c r="AA320" s="4"/>
    </row>
    <row r="321" spans="1:27" ht="37.5" customHeight="1" thickBot="1" x14ac:dyDescent="0.4">
      <c r="A321" s="5" t="s">
        <v>135</v>
      </c>
      <c r="B321" s="5" t="s">
        <v>83</v>
      </c>
      <c r="C321" s="5" t="s">
        <v>36</v>
      </c>
      <c r="D321" s="2">
        <v>40086</v>
      </c>
      <c r="E321" s="2">
        <v>0.2</v>
      </c>
      <c r="F321" s="2">
        <v>1.5</v>
      </c>
      <c r="G321" s="2">
        <v>0.37</v>
      </c>
      <c r="H321" s="2">
        <v>69.86</v>
      </c>
      <c r="I321" s="2">
        <v>4.3600000000000003</v>
      </c>
      <c r="J321" s="2">
        <v>40.89</v>
      </c>
      <c r="K321" s="2">
        <v>8.5</v>
      </c>
      <c r="L321" s="2">
        <v>56.61</v>
      </c>
      <c r="M321" s="2">
        <v>21.29</v>
      </c>
      <c r="N321" s="2">
        <v>17.55</v>
      </c>
      <c r="O321" s="2">
        <v>12.05</v>
      </c>
      <c r="P321" s="2">
        <v>21.29</v>
      </c>
      <c r="Q321" s="2">
        <v>17.55</v>
      </c>
      <c r="R321" s="2">
        <v>12.05</v>
      </c>
      <c r="S321" s="4">
        <f>VLOOKUP([1]Initial_Data8!C335,[1]Ratings_Numbers!$A$1:$B$21,2,FALSE)</f>
        <v>10</v>
      </c>
      <c r="T321" s="4">
        <v>10</v>
      </c>
      <c r="U321" s="4">
        <f t="shared" si="2"/>
        <v>0</v>
      </c>
      <c r="V321" s="3">
        <v>10991.9817</v>
      </c>
      <c r="W321" s="3" t="s">
        <v>104</v>
      </c>
      <c r="X321" s="4"/>
      <c r="Y321" s="4"/>
      <c r="Z321" s="4"/>
      <c r="AA321" s="4"/>
    </row>
    <row r="322" spans="1:27" ht="37.5" customHeight="1" thickBot="1" x14ac:dyDescent="0.4">
      <c r="A322" s="5" t="s">
        <v>135</v>
      </c>
      <c r="B322" s="5" t="s">
        <v>84</v>
      </c>
      <c r="C322" s="5" t="s">
        <v>36</v>
      </c>
      <c r="D322" s="2">
        <v>40178</v>
      </c>
      <c r="E322" s="2">
        <v>0.13</v>
      </c>
      <c r="F322" s="2">
        <v>1.07</v>
      </c>
      <c r="G322" s="2">
        <v>0.22</v>
      </c>
      <c r="H322" s="2">
        <v>63.54</v>
      </c>
      <c r="I322" s="2">
        <v>26.39</v>
      </c>
      <c r="J322" s="2">
        <v>42.22</v>
      </c>
      <c r="K322" s="2">
        <v>13.2</v>
      </c>
      <c r="L322" s="2">
        <v>57.59</v>
      </c>
      <c r="M322" s="2">
        <v>18.420000000000002</v>
      </c>
      <c r="N322" s="2">
        <v>15.56</v>
      </c>
      <c r="O322" s="2">
        <v>10.61</v>
      </c>
      <c r="P322" s="2">
        <v>18.420000000000002</v>
      </c>
      <c r="Q322" s="2">
        <v>15.56</v>
      </c>
      <c r="R322" s="2">
        <v>10.61</v>
      </c>
      <c r="S322" s="4">
        <f>VLOOKUP([1]Initial_Data8!C336,[1]Ratings_Numbers!$A$1:$B$21,2,FALSE)</f>
        <v>10</v>
      </c>
      <c r="T322" s="4">
        <v>10</v>
      </c>
      <c r="U322" s="4">
        <f t="shared" si="2"/>
        <v>0</v>
      </c>
      <c r="V322" s="3">
        <v>10358.4535</v>
      </c>
      <c r="W322" s="3" t="s">
        <v>104</v>
      </c>
      <c r="X322" s="4"/>
      <c r="Y322" s="4"/>
      <c r="Z322" s="4"/>
      <c r="AA322" s="4"/>
    </row>
    <row r="323" spans="1:27" ht="37.5" customHeight="1" thickBot="1" x14ac:dyDescent="0.4">
      <c r="A323" s="5" t="s">
        <v>135</v>
      </c>
      <c r="B323" s="5" t="s">
        <v>85</v>
      </c>
      <c r="C323" s="5" t="s">
        <v>36</v>
      </c>
      <c r="D323" s="2">
        <v>40268</v>
      </c>
      <c r="E323" s="2">
        <v>0.01</v>
      </c>
      <c r="F323" s="2">
        <v>0.83</v>
      </c>
      <c r="G323" s="2">
        <v>0.02</v>
      </c>
      <c r="H323" s="2">
        <v>53.34</v>
      </c>
      <c r="I323" s="2">
        <v>11.26</v>
      </c>
      <c r="J323" s="2">
        <v>29.24</v>
      </c>
      <c r="K323" s="2">
        <v>12.1</v>
      </c>
      <c r="L323" s="2">
        <v>57.36</v>
      </c>
      <c r="M323" s="2">
        <v>16.3</v>
      </c>
      <c r="N323" s="2">
        <v>14.02</v>
      </c>
      <c r="O323" s="2">
        <v>9.35</v>
      </c>
      <c r="P323" s="2">
        <v>16.3</v>
      </c>
      <c r="Q323" s="2">
        <v>14.02</v>
      </c>
      <c r="R323" s="2">
        <v>9.35</v>
      </c>
      <c r="S323" s="4">
        <f>VLOOKUP([1]Initial_Data8!C337,[1]Ratings_Numbers!$A$1:$B$21,2,FALSE)</f>
        <v>10</v>
      </c>
      <c r="T323" s="4">
        <v>10</v>
      </c>
      <c r="U323" s="4">
        <f t="shared" si="2"/>
        <v>0</v>
      </c>
      <c r="V323" s="3">
        <v>10759.41</v>
      </c>
      <c r="W323" s="3" t="s">
        <v>104</v>
      </c>
      <c r="X323" s="4"/>
      <c r="Y323" s="4"/>
      <c r="Z323" s="4"/>
      <c r="AA323" s="4"/>
    </row>
    <row r="324" spans="1:27" ht="37.5" customHeight="1" thickBot="1" x14ac:dyDescent="0.4">
      <c r="A324" s="5" t="s">
        <v>135</v>
      </c>
      <c r="B324" s="5" t="s">
        <v>86</v>
      </c>
      <c r="C324" s="5" t="s">
        <v>36</v>
      </c>
      <c r="D324" s="2">
        <v>40724</v>
      </c>
      <c r="E324" s="2">
        <v>7.0000000000000007E-2</v>
      </c>
      <c r="F324" s="2">
        <v>0.95</v>
      </c>
      <c r="G324" s="2">
        <v>0.12</v>
      </c>
      <c r="H324" s="2">
        <v>77.64</v>
      </c>
      <c r="I324" s="2">
        <v>-95.55</v>
      </c>
      <c r="J324" s="2">
        <v>51.86</v>
      </c>
      <c r="K324" s="2">
        <v>10</v>
      </c>
      <c r="L324" s="2">
        <v>56.72</v>
      </c>
      <c r="M324" s="2">
        <v>13.42</v>
      </c>
      <c r="N324" s="2">
        <v>11.43</v>
      </c>
      <c r="O324" s="2">
        <v>7.61</v>
      </c>
      <c r="P324" s="2">
        <v>17.38</v>
      </c>
      <c r="Q324" s="2">
        <v>14.81</v>
      </c>
      <c r="R324" s="2">
        <v>9.86</v>
      </c>
      <c r="S324" s="4">
        <f>VLOOKUP([1]Initial_Data8!C338,[1]Ratings_Numbers!$A$1:$B$21,2,FALSE)</f>
        <v>10</v>
      </c>
      <c r="T324" s="4">
        <v>10</v>
      </c>
      <c r="U324" s="4">
        <f t="shared" si="2"/>
        <v>0</v>
      </c>
      <c r="V324" s="3">
        <v>12706.0617</v>
      </c>
      <c r="W324" s="3" t="s">
        <v>104</v>
      </c>
      <c r="X324" s="4"/>
      <c r="Y324" s="4"/>
      <c r="Z324" s="4"/>
      <c r="AA324" s="4"/>
    </row>
    <row r="325" spans="1:27" ht="37.5" customHeight="1" thickBot="1" x14ac:dyDescent="0.4">
      <c r="A325" s="5" t="s">
        <v>135</v>
      </c>
      <c r="B325" s="5" t="s">
        <v>87</v>
      </c>
      <c r="C325" s="5" t="s">
        <v>36</v>
      </c>
      <c r="D325" s="2">
        <v>40816</v>
      </c>
      <c r="E325" s="2">
        <v>-0.16</v>
      </c>
      <c r="F325" s="2">
        <v>0.75</v>
      </c>
      <c r="G325" s="2">
        <v>-0.25</v>
      </c>
      <c r="H325" s="2">
        <v>53.01</v>
      </c>
      <c r="I325" s="2">
        <v>-24.55</v>
      </c>
      <c r="J325" s="2">
        <v>35.31</v>
      </c>
      <c r="K325" s="2">
        <v>14.9</v>
      </c>
      <c r="L325" s="2">
        <v>57.38</v>
      </c>
      <c r="M325" s="2">
        <v>10.96</v>
      </c>
      <c r="N325" s="2">
        <v>9.5399999999999991</v>
      </c>
      <c r="O325" s="2">
        <v>6.29</v>
      </c>
      <c r="P325" s="2">
        <v>14.9</v>
      </c>
      <c r="Q325" s="2">
        <v>12.97</v>
      </c>
      <c r="R325" s="2">
        <v>8.5500000000000007</v>
      </c>
      <c r="S325" s="4">
        <f>VLOOKUP([1]Initial_Data8!C339,[1]Ratings_Numbers!$A$1:$B$21,2,FALSE)</f>
        <v>10</v>
      </c>
      <c r="T325" s="4">
        <v>10</v>
      </c>
      <c r="U325" s="4">
        <f t="shared" si="2"/>
        <v>0</v>
      </c>
      <c r="V325" s="3">
        <v>8545.9276000000009</v>
      </c>
      <c r="W325" s="3" t="s">
        <v>104</v>
      </c>
      <c r="X325" s="4"/>
      <c r="Y325" s="4"/>
      <c r="Z325" s="4"/>
      <c r="AA325" s="4"/>
    </row>
    <row r="326" spans="1:27" ht="37.5" customHeight="1" thickBot="1" x14ac:dyDescent="0.4">
      <c r="A326" s="5" t="s">
        <v>135</v>
      </c>
      <c r="B326" s="5" t="s">
        <v>88</v>
      </c>
      <c r="C326" s="5" t="s">
        <v>36</v>
      </c>
      <c r="D326" s="2">
        <v>40908</v>
      </c>
      <c r="E326" s="2">
        <v>-0.17</v>
      </c>
      <c r="F326" s="2">
        <v>0.38</v>
      </c>
      <c r="G326" s="2">
        <v>-0.28000000000000003</v>
      </c>
      <c r="H326" s="2">
        <v>37.909999999999997</v>
      </c>
      <c r="I326" s="2">
        <v>-25.12</v>
      </c>
      <c r="J326" s="2">
        <v>9.9600000000000009</v>
      </c>
      <c r="K326" s="2">
        <v>10.6</v>
      </c>
      <c r="L326" s="2">
        <v>62.09</v>
      </c>
      <c r="M326" s="2">
        <v>2.84</v>
      </c>
      <c r="N326" s="2">
        <v>2.66</v>
      </c>
      <c r="O326" s="2">
        <v>1.77</v>
      </c>
      <c r="P326" s="2">
        <v>6.83</v>
      </c>
      <c r="Q326" s="2">
        <v>6.39</v>
      </c>
      <c r="R326" s="2">
        <v>4.24</v>
      </c>
      <c r="S326" s="4">
        <f>VLOOKUP([1]Initial_Data8!C340,[1]Ratings_Numbers!$A$1:$B$21,2,FALSE)</f>
        <v>10</v>
      </c>
      <c r="T326" s="4">
        <v>10</v>
      </c>
      <c r="U326" s="4">
        <f t="shared" si="2"/>
        <v>0</v>
      </c>
      <c r="V326" s="3">
        <v>10798.131600000001</v>
      </c>
      <c r="W326" s="3" t="s">
        <v>104</v>
      </c>
      <c r="X326" s="4"/>
      <c r="Y326" s="4"/>
      <c r="Z326" s="4"/>
      <c r="AA326" s="4"/>
    </row>
    <row r="327" spans="1:27" ht="37.5" customHeight="1" thickBot="1" x14ac:dyDescent="0.4">
      <c r="A327" s="5" t="s">
        <v>135</v>
      </c>
      <c r="B327" s="5" t="s">
        <v>89</v>
      </c>
      <c r="C327" s="5" t="s">
        <v>36</v>
      </c>
      <c r="D327" s="2">
        <v>40999</v>
      </c>
      <c r="E327" s="2">
        <v>-0.3</v>
      </c>
      <c r="F327" s="2">
        <v>0.37</v>
      </c>
      <c r="G327" s="2">
        <v>-0.51</v>
      </c>
      <c r="H327" s="2">
        <v>150.59</v>
      </c>
      <c r="I327" s="2">
        <v>20.350000000000001</v>
      </c>
      <c r="J327" s="2">
        <v>88.03</v>
      </c>
      <c r="K327" s="2">
        <v>5.3</v>
      </c>
      <c r="L327" s="2">
        <v>61.05</v>
      </c>
      <c r="M327" s="2">
        <v>2.74</v>
      </c>
      <c r="N327" s="2">
        <v>2.57</v>
      </c>
      <c r="O327" s="2">
        <v>1.67</v>
      </c>
      <c r="P327" s="2">
        <v>6.58</v>
      </c>
      <c r="Q327" s="2">
        <v>6.17</v>
      </c>
      <c r="R327" s="2">
        <v>4.01</v>
      </c>
      <c r="S327" s="4">
        <f>VLOOKUP([1]Initial_Data8!C341,[1]Ratings_Numbers!$A$1:$B$21,2,FALSE)</f>
        <v>10</v>
      </c>
      <c r="T327" s="4">
        <v>10</v>
      </c>
      <c r="U327" s="4">
        <f t="shared" si="2"/>
        <v>0</v>
      </c>
      <c r="V327" s="3">
        <v>10925.8091</v>
      </c>
      <c r="W327" s="3" t="s">
        <v>104</v>
      </c>
      <c r="X327" s="4"/>
      <c r="Y327" s="4"/>
      <c r="Z327" s="4"/>
      <c r="AA327" s="4"/>
    </row>
    <row r="328" spans="1:27" ht="37.5" customHeight="1" thickBot="1" x14ac:dyDescent="0.4">
      <c r="A328" s="5" t="s">
        <v>135</v>
      </c>
      <c r="B328" s="5" t="s">
        <v>90</v>
      </c>
      <c r="C328" s="5" t="s">
        <v>36</v>
      </c>
      <c r="D328" s="2">
        <v>41090</v>
      </c>
      <c r="E328" s="2">
        <v>-0.12</v>
      </c>
      <c r="F328" s="2">
        <v>0.5</v>
      </c>
      <c r="G328" s="2">
        <v>-0.22</v>
      </c>
      <c r="H328" s="2">
        <v>386.16</v>
      </c>
      <c r="I328" s="2">
        <v>3.8</v>
      </c>
      <c r="J328" s="2">
        <v>230.4</v>
      </c>
      <c r="K328" s="2">
        <v>2.1</v>
      </c>
      <c r="L328" s="2">
        <v>62.03</v>
      </c>
      <c r="M328" s="2">
        <v>8.51</v>
      </c>
      <c r="N328" s="2">
        <v>7.84</v>
      </c>
      <c r="O328" s="2">
        <v>5.28</v>
      </c>
      <c r="P328" s="2">
        <v>8.51</v>
      </c>
      <c r="Q328" s="2">
        <v>7.84</v>
      </c>
      <c r="R328" s="2">
        <v>5.28</v>
      </c>
      <c r="S328" s="4">
        <f>VLOOKUP([1]Initial_Data8!C342,[1]Ratings_Numbers!$A$1:$B$21,2,FALSE)</f>
        <v>10</v>
      </c>
      <c r="T328" s="4">
        <v>10</v>
      </c>
      <c r="U328" s="4">
        <f t="shared" si="2"/>
        <v>0</v>
      </c>
      <c r="V328" s="3">
        <v>9769.1702000000005</v>
      </c>
      <c r="W328" s="3" t="s">
        <v>104</v>
      </c>
      <c r="X328" s="4"/>
      <c r="Y328" s="4"/>
      <c r="Z328" s="4"/>
      <c r="AA328" s="4"/>
    </row>
    <row r="329" spans="1:27" ht="37.5" customHeight="1" thickBot="1" x14ac:dyDescent="0.4">
      <c r="A329" s="5" t="s">
        <v>135</v>
      </c>
      <c r="B329" s="5" t="s">
        <v>91</v>
      </c>
      <c r="C329" s="5" t="s">
        <v>36</v>
      </c>
      <c r="D329" s="2">
        <v>41182</v>
      </c>
      <c r="E329" s="2">
        <v>-0.05</v>
      </c>
      <c r="F329" s="2">
        <v>0.81</v>
      </c>
      <c r="G329" s="2">
        <v>-0.08</v>
      </c>
      <c r="H329" s="2">
        <v>439.74</v>
      </c>
      <c r="I329" s="2">
        <v>-13.04</v>
      </c>
      <c r="J329" s="2">
        <v>268.23</v>
      </c>
      <c r="K329" s="2">
        <v>1.5</v>
      </c>
      <c r="L329" s="2">
        <v>57.97</v>
      </c>
      <c r="M329" s="2">
        <v>12.32</v>
      </c>
      <c r="N329" s="2">
        <v>10.97</v>
      </c>
      <c r="O329" s="2">
        <v>7.14</v>
      </c>
      <c r="P329" s="2">
        <v>12.32</v>
      </c>
      <c r="Q329" s="2">
        <v>10.97</v>
      </c>
      <c r="R329" s="2">
        <v>7.14</v>
      </c>
      <c r="S329" s="4">
        <f>VLOOKUP([1]Initial_Data8!C343,[1]Ratings_Numbers!$A$1:$B$21,2,FALSE)</f>
        <v>10</v>
      </c>
      <c r="T329" s="4">
        <v>10</v>
      </c>
      <c r="U329" s="4">
        <f t="shared" si="2"/>
        <v>0</v>
      </c>
      <c r="V329" s="3">
        <v>10434.0116</v>
      </c>
      <c r="W329" s="3" t="s">
        <v>104</v>
      </c>
      <c r="X329" s="4"/>
      <c r="Y329" s="4"/>
      <c r="Z329" s="4"/>
      <c r="AA329" s="4"/>
    </row>
    <row r="330" spans="1:27" ht="37.5" customHeight="1" thickBot="1" x14ac:dyDescent="0.4">
      <c r="A330" s="5" t="s">
        <v>135</v>
      </c>
      <c r="B330" s="5" t="s">
        <v>113</v>
      </c>
      <c r="C330" s="5" t="s">
        <v>36</v>
      </c>
      <c r="D330" s="2">
        <v>41274</v>
      </c>
      <c r="E330" s="2">
        <v>0.42</v>
      </c>
      <c r="F330" s="2">
        <v>1.44</v>
      </c>
      <c r="G330" s="2">
        <v>0.76</v>
      </c>
      <c r="H330" s="2">
        <v>96.08</v>
      </c>
      <c r="I330" s="2">
        <v>-46.15</v>
      </c>
      <c r="J330" s="2">
        <v>34.33</v>
      </c>
      <c r="K330" s="2">
        <v>6</v>
      </c>
      <c r="L330" s="2">
        <v>51.03</v>
      </c>
      <c r="M330" s="2">
        <v>25.11</v>
      </c>
      <c r="N330" s="2">
        <v>20.07</v>
      </c>
      <c r="O330" s="2">
        <v>12.81</v>
      </c>
      <c r="P330" s="2">
        <v>25.11</v>
      </c>
      <c r="Q330" s="2">
        <v>20.07</v>
      </c>
      <c r="R330" s="2">
        <v>12.81</v>
      </c>
      <c r="S330" s="4">
        <f>VLOOKUP([1]Initial_Data8!C344,[1]Ratings_Numbers!$A$1:$B$21,2,FALSE)</f>
        <v>10</v>
      </c>
      <c r="T330" s="4">
        <v>10</v>
      </c>
      <c r="U330" s="4">
        <f t="shared" si="2"/>
        <v>0</v>
      </c>
      <c r="V330" s="3">
        <v>11352.690399999999</v>
      </c>
      <c r="W330" s="3" t="s">
        <v>104</v>
      </c>
      <c r="X330" s="4"/>
      <c r="Y330" s="4"/>
      <c r="Z330" s="4"/>
      <c r="AA330" s="4"/>
    </row>
    <row r="331" spans="1:27" ht="37.5" customHeight="1" thickBot="1" x14ac:dyDescent="0.4">
      <c r="A331" s="5" t="s">
        <v>135</v>
      </c>
      <c r="B331" s="5" t="s">
        <v>114</v>
      </c>
      <c r="C331" s="5" t="s">
        <v>36</v>
      </c>
      <c r="D331" s="2">
        <v>41364</v>
      </c>
      <c r="E331" s="2">
        <v>0.42</v>
      </c>
      <c r="F331" s="2">
        <v>1.7</v>
      </c>
      <c r="G331" s="2">
        <v>0.8</v>
      </c>
      <c r="H331" s="2">
        <v>54.6</v>
      </c>
      <c r="I331" s="2">
        <v>-8.16</v>
      </c>
      <c r="J331" s="2">
        <v>27.98</v>
      </c>
      <c r="K331" s="2">
        <v>13.6</v>
      </c>
      <c r="L331" s="2">
        <v>51.48</v>
      </c>
      <c r="M331" s="2">
        <v>27.44</v>
      </c>
      <c r="N331" s="2">
        <v>21.53</v>
      </c>
      <c r="O331" s="2">
        <v>14.12</v>
      </c>
      <c r="P331" s="2">
        <v>27.44</v>
      </c>
      <c r="Q331" s="2">
        <v>21.53</v>
      </c>
      <c r="R331" s="2">
        <v>14.12</v>
      </c>
      <c r="S331" s="4">
        <f>VLOOKUP([1]Initial_Data8!C345,[1]Ratings_Numbers!$A$1:$B$21,2,FALSE)</f>
        <v>10</v>
      </c>
      <c r="T331" s="4">
        <v>10</v>
      </c>
      <c r="U331" s="4">
        <f t="shared" si="2"/>
        <v>0</v>
      </c>
      <c r="V331" s="3">
        <v>12170.7526</v>
      </c>
      <c r="W331" s="3" t="s">
        <v>104</v>
      </c>
      <c r="X331" s="4"/>
      <c r="Y331" s="4"/>
      <c r="Z331" s="4"/>
      <c r="AA331" s="4"/>
    </row>
    <row r="332" spans="1:27" ht="37.5" customHeight="1" thickBot="1" x14ac:dyDescent="0.4">
      <c r="A332" s="5" t="s">
        <v>135</v>
      </c>
      <c r="B332" s="5" t="s">
        <v>115</v>
      </c>
      <c r="C332" s="5" t="s">
        <v>36</v>
      </c>
      <c r="D332" s="2">
        <v>41455</v>
      </c>
      <c r="E332" s="2">
        <v>0.69</v>
      </c>
      <c r="F332" s="2">
        <v>2.11</v>
      </c>
      <c r="G332" s="2">
        <v>1.35</v>
      </c>
      <c r="H332" s="2">
        <v>55.99</v>
      </c>
      <c r="I332" s="2">
        <v>-1.43</v>
      </c>
      <c r="J332" s="2">
        <v>30.75</v>
      </c>
      <c r="K332" s="2">
        <v>15.1</v>
      </c>
      <c r="L332" s="2">
        <v>48.52</v>
      </c>
      <c r="M332" s="2">
        <v>33.35</v>
      </c>
      <c r="N332" s="2">
        <v>24.97</v>
      </c>
      <c r="O332" s="2">
        <v>16.18</v>
      </c>
      <c r="P332" s="2">
        <v>33.54</v>
      </c>
      <c r="Q332" s="2">
        <v>25.12</v>
      </c>
      <c r="R332" s="2">
        <v>16.27</v>
      </c>
      <c r="S332" s="4">
        <f>VLOOKUP([1]Initial_Data8!C346,[1]Ratings_Numbers!$A$1:$B$21,2,FALSE)</f>
        <v>10</v>
      </c>
      <c r="T332" s="4">
        <v>10</v>
      </c>
      <c r="U332" s="4">
        <f t="shared" si="2"/>
        <v>0</v>
      </c>
      <c r="V332" s="3">
        <v>11379.6726</v>
      </c>
      <c r="W332" s="3" t="s">
        <v>104</v>
      </c>
      <c r="X332" s="4"/>
      <c r="Y332" s="4"/>
      <c r="Z332" s="4"/>
      <c r="AA332" s="4"/>
    </row>
    <row r="333" spans="1:27" ht="37.5" customHeight="1" thickBot="1" x14ac:dyDescent="0.4">
      <c r="A333" s="5" t="s">
        <v>135</v>
      </c>
      <c r="B333" s="5" t="s">
        <v>116</v>
      </c>
      <c r="C333" s="5" t="s">
        <v>36</v>
      </c>
      <c r="D333" s="2">
        <v>41547</v>
      </c>
      <c r="E333" s="2">
        <v>0.43</v>
      </c>
      <c r="F333" s="2">
        <v>1.76</v>
      </c>
      <c r="G333" s="2">
        <v>0.86</v>
      </c>
      <c r="H333" s="2">
        <v>40.229999999999997</v>
      </c>
      <c r="I333" s="2">
        <v>-0.47</v>
      </c>
      <c r="J333" s="2">
        <v>21</v>
      </c>
      <c r="K333" s="2">
        <v>20.5</v>
      </c>
      <c r="L333" s="2">
        <v>50.99</v>
      </c>
      <c r="M333" s="2">
        <v>28.97</v>
      </c>
      <c r="N333" s="2">
        <v>22.42</v>
      </c>
      <c r="O333" s="2">
        <v>14.77</v>
      </c>
      <c r="P333" s="2">
        <v>29.21</v>
      </c>
      <c r="Q333" s="2">
        <v>22.61</v>
      </c>
      <c r="R333" s="2">
        <v>14.89</v>
      </c>
      <c r="S333" s="4">
        <f>VLOOKUP([1]Initial_Data8!C347,[1]Ratings_Numbers!$A$1:$B$21,2,FALSE)</f>
        <v>10</v>
      </c>
      <c r="T333" s="4">
        <v>10</v>
      </c>
      <c r="U333" s="4">
        <f t="shared" si="2"/>
        <v>0</v>
      </c>
      <c r="V333" s="3">
        <v>11278.790999999999</v>
      </c>
      <c r="W333" s="3" t="s">
        <v>104</v>
      </c>
      <c r="X333" s="4"/>
      <c r="Y333" s="4"/>
      <c r="Z333" s="4"/>
      <c r="AA333" s="4"/>
    </row>
    <row r="334" spans="1:27" ht="37.5" customHeight="1" thickBot="1" x14ac:dyDescent="0.4">
      <c r="A334" s="5" t="s">
        <v>135</v>
      </c>
      <c r="B334" s="5" t="s">
        <v>92</v>
      </c>
      <c r="C334" s="5" t="s">
        <v>36</v>
      </c>
      <c r="D334" s="2">
        <v>41639</v>
      </c>
      <c r="E334" s="2">
        <v>0.6</v>
      </c>
      <c r="F334" s="2">
        <v>1.98</v>
      </c>
      <c r="G334" s="2">
        <v>1.23</v>
      </c>
      <c r="H334" s="2">
        <v>27.92</v>
      </c>
      <c r="I334" s="2">
        <v>-7.68</v>
      </c>
      <c r="J334" s="2">
        <v>9.61</v>
      </c>
      <c r="K334" s="2">
        <v>22.6</v>
      </c>
      <c r="L334" s="2">
        <v>49.09</v>
      </c>
      <c r="M334" s="2">
        <v>34.159999999999997</v>
      </c>
      <c r="N334" s="2">
        <v>25.41</v>
      </c>
      <c r="O334" s="2">
        <v>16.77</v>
      </c>
      <c r="P334" s="2">
        <v>34.47</v>
      </c>
      <c r="Q334" s="2">
        <v>25.63</v>
      </c>
      <c r="R334" s="2">
        <v>16.920000000000002</v>
      </c>
      <c r="S334" s="4">
        <f>VLOOKUP([1]Initial_Data8!C348,[1]Ratings_Numbers!$A$1:$B$21,2,FALSE)</f>
        <v>10</v>
      </c>
      <c r="T334" s="4">
        <v>10</v>
      </c>
      <c r="U334" s="4">
        <f t="shared" si="2"/>
        <v>0</v>
      </c>
      <c r="V334" s="3">
        <v>11899.4146</v>
      </c>
      <c r="W334" s="3" t="s">
        <v>104</v>
      </c>
      <c r="X334" s="4"/>
      <c r="Y334" s="4"/>
      <c r="Z334" s="4"/>
      <c r="AA334" s="4"/>
    </row>
    <row r="335" spans="1:27" ht="37.5" customHeight="1" thickBot="1" x14ac:dyDescent="0.4">
      <c r="A335" s="5" t="s">
        <v>135</v>
      </c>
      <c r="B335" s="5" t="s">
        <v>93</v>
      </c>
      <c r="C335" s="5" t="s">
        <v>36</v>
      </c>
      <c r="D335" s="2">
        <v>41729</v>
      </c>
      <c r="E335" s="2">
        <v>0.79</v>
      </c>
      <c r="F335" s="2">
        <v>2.35</v>
      </c>
      <c r="G335" s="2">
        <v>1.65</v>
      </c>
      <c r="H335" s="2">
        <v>31.23</v>
      </c>
      <c r="I335" s="2">
        <v>-7.48</v>
      </c>
      <c r="J335" s="2">
        <v>14.73</v>
      </c>
      <c r="K335" s="2">
        <v>24</v>
      </c>
      <c r="L335" s="2">
        <v>47.31</v>
      </c>
      <c r="M335" s="2">
        <v>41.13</v>
      </c>
      <c r="N335" s="2">
        <v>29.07</v>
      </c>
      <c r="O335" s="2">
        <v>19.46</v>
      </c>
      <c r="P335" s="2">
        <v>41.5</v>
      </c>
      <c r="Q335" s="2">
        <v>29.33</v>
      </c>
      <c r="R335" s="2">
        <v>19.64</v>
      </c>
      <c r="S335" s="4">
        <f>VLOOKUP([1]Initial_Data8!C349,[1]Ratings_Numbers!$A$1:$B$21,2,FALSE)</f>
        <v>10</v>
      </c>
      <c r="T335" s="4">
        <v>10</v>
      </c>
      <c r="U335" s="4">
        <f t="shared" si="2"/>
        <v>0</v>
      </c>
      <c r="V335" s="3">
        <v>11280.024799999999</v>
      </c>
      <c r="W335" s="3" t="s">
        <v>104</v>
      </c>
      <c r="X335" s="4"/>
      <c r="Y335" s="4"/>
      <c r="Z335" s="4"/>
      <c r="AA335" s="4"/>
    </row>
    <row r="336" spans="1:27" ht="37.5" customHeight="1" thickBot="1" x14ac:dyDescent="0.4">
      <c r="A336" s="5" t="s">
        <v>135</v>
      </c>
      <c r="B336" s="5" t="s">
        <v>94</v>
      </c>
      <c r="C336" s="5" t="s">
        <v>36</v>
      </c>
      <c r="D336" s="2">
        <v>41820</v>
      </c>
      <c r="E336" s="2">
        <v>0.91</v>
      </c>
      <c r="F336" s="2">
        <v>2.84</v>
      </c>
      <c r="G336" s="2">
        <v>2.0299999999999998</v>
      </c>
      <c r="H336" s="2">
        <v>27.89</v>
      </c>
      <c r="I336" s="2">
        <v>-1.28</v>
      </c>
      <c r="J336" s="2">
        <v>11.91</v>
      </c>
      <c r="K336" s="2">
        <v>28.7</v>
      </c>
      <c r="L336" s="2">
        <v>46.99</v>
      </c>
      <c r="M336" s="2">
        <v>45.08</v>
      </c>
      <c r="N336" s="2">
        <v>30.98</v>
      </c>
      <c r="O336" s="2">
        <v>21.18</v>
      </c>
      <c r="P336" s="2">
        <v>45.5</v>
      </c>
      <c r="Q336" s="2">
        <v>31.27</v>
      </c>
      <c r="R336" s="2">
        <v>21.38</v>
      </c>
      <c r="S336" s="4">
        <f>VLOOKUP([1]Initial_Data8!C350,[1]Ratings_Numbers!$A$1:$B$21,2,FALSE)</f>
        <v>10</v>
      </c>
      <c r="T336" s="4">
        <v>10</v>
      </c>
      <c r="U336" s="4">
        <f t="shared" si="2"/>
        <v>0</v>
      </c>
      <c r="V336" s="3">
        <v>11804.9548</v>
      </c>
      <c r="W336" s="3" t="s">
        <v>104</v>
      </c>
      <c r="X336" s="4"/>
      <c r="Y336" s="4"/>
      <c r="Z336" s="4"/>
      <c r="AA336" s="4"/>
    </row>
    <row r="337" spans="1:27" ht="37.5" customHeight="1" thickBot="1" x14ac:dyDescent="0.4">
      <c r="A337" s="5" t="s">
        <v>135</v>
      </c>
      <c r="B337" s="5" t="s">
        <v>95</v>
      </c>
      <c r="C337" s="5" t="s">
        <v>36</v>
      </c>
      <c r="D337" s="2">
        <v>41912</v>
      </c>
      <c r="E337" s="2">
        <v>0.93</v>
      </c>
      <c r="F337" s="2">
        <v>3.01</v>
      </c>
      <c r="G337" s="2">
        <v>2.16</v>
      </c>
      <c r="H337" s="2">
        <v>31.16</v>
      </c>
      <c r="I337" s="2">
        <v>-1.21</v>
      </c>
      <c r="J337" s="2">
        <v>14.32</v>
      </c>
      <c r="K337" s="2">
        <v>29.6</v>
      </c>
      <c r="L337" s="2">
        <v>47.08</v>
      </c>
      <c r="M337" s="2">
        <v>47.44</v>
      </c>
      <c r="N337" s="2">
        <v>32.07</v>
      </c>
      <c r="O337" s="2">
        <v>22.34</v>
      </c>
      <c r="P337" s="2">
        <v>47.91</v>
      </c>
      <c r="Q337" s="2">
        <v>32.39</v>
      </c>
      <c r="R337" s="2">
        <v>22.56</v>
      </c>
      <c r="S337" s="4">
        <f>VLOOKUP([1]Initial_Data8!C351,[1]Ratings_Numbers!$A$1:$B$21,2,FALSE)</f>
        <v>10</v>
      </c>
      <c r="T337" s="4">
        <v>10</v>
      </c>
      <c r="U337" s="4">
        <f t="shared" si="2"/>
        <v>0</v>
      </c>
      <c r="V337" s="3">
        <v>10101.227500000001</v>
      </c>
      <c r="W337" s="3" t="s">
        <v>104</v>
      </c>
      <c r="X337" s="4"/>
      <c r="Y337" s="4"/>
      <c r="Z337" s="4"/>
      <c r="AA337" s="4"/>
    </row>
    <row r="338" spans="1:27" ht="37.5" customHeight="1" thickBot="1" x14ac:dyDescent="0.4">
      <c r="A338" s="5" t="s">
        <v>135</v>
      </c>
      <c r="B338" s="5" t="s">
        <v>96</v>
      </c>
      <c r="C338" s="5" t="s">
        <v>36</v>
      </c>
      <c r="D338" s="2">
        <v>42004</v>
      </c>
      <c r="E338" s="2">
        <v>0.4</v>
      </c>
      <c r="F338" s="2">
        <v>2.14</v>
      </c>
      <c r="G338" s="2">
        <v>0.95</v>
      </c>
      <c r="H338" s="2">
        <v>24.7</v>
      </c>
      <c r="I338" s="2">
        <v>-1.35</v>
      </c>
      <c r="J338" s="2">
        <v>8.1999999999999993</v>
      </c>
      <c r="K338" s="2">
        <v>33.4</v>
      </c>
      <c r="L338" s="2">
        <v>51.27</v>
      </c>
      <c r="M338" s="2">
        <v>29.37</v>
      </c>
      <c r="N338" s="2">
        <v>21.79</v>
      </c>
      <c r="O338" s="2">
        <v>15.05</v>
      </c>
      <c r="P338" s="2">
        <v>34.79</v>
      </c>
      <c r="Q338" s="2">
        <v>25.81</v>
      </c>
      <c r="R338" s="2">
        <v>17.84</v>
      </c>
      <c r="S338" s="4">
        <f>VLOOKUP([1]Initial_Data8!C352,[1]Ratings_Numbers!$A$1:$B$21,2,FALSE)</f>
        <v>10</v>
      </c>
      <c r="T338" s="4">
        <v>10</v>
      </c>
      <c r="U338" s="4">
        <f t="shared" si="2"/>
        <v>0</v>
      </c>
      <c r="V338" s="3">
        <v>8967.2754000000004</v>
      </c>
      <c r="W338" s="3" t="s">
        <v>104</v>
      </c>
      <c r="X338" s="4"/>
      <c r="Y338" s="4"/>
      <c r="Z338" s="4"/>
      <c r="AA338" s="4"/>
    </row>
    <row r="339" spans="1:27" ht="37.5" customHeight="1" thickBot="1" x14ac:dyDescent="0.4">
      <c r="A339" s="5" t="s">
        <v>135</v>
      </c>
      <c r="B339" s="5" t="s">
        <v>97</v>
      </c>
      <c r="C339" s="5" t="s">
        <v>36</v>
      </c>
      <c r="D339" s="2">
        <v>42094</v>
      </c>
      <c r="E339" s="2">
        <v>0.42</v>
      </c>
      <c r="F339" s="2">
        <v>2.71</v>
      </c>
      <c r="G339" s="2">
        <v>1.29</v>
      </c>
      <c r="H339" s="2">
        <v>14.4</v>
      </c>
      <c r="I339" s="2">
        <v>-14.23</v>
      </c>
      <c r="J339" s="2">
        <v>-2.73</v>
      </c>
      <c r="K339" s="2">
        <v>28.1</v>
      </c>
      <c r="L339" s="2">
        <v>54.12</v>
      </c>
      <c r="M339" s="2">
        <v>31.59</v>
      </c>
      <c r="N339" s="2">
        <v>23.96</v>
      </c>
      <c r="O339" s="2">
        <v>17.09</v>
      </c>
      <c r="P339" s="2">
        <v>31.85</v>
      </c>
      <c r="Q339" s="2">
        <v>24.16</v>
      </c>
      <c r="R339" s="2">
        <v>17.239999999999998</v>
      </c>
      <c r="S339" s="4">
        <f>VLOOKUP([1]Initial_Data8!C353,[1]Ratings_Numbers!$A$1:$B$21,2,FALSE)</f>
        <v>10</v>
      </c>
      <c r="T339" s="4">
        <v>10</v>
      </c>
      <c r="U339" s="4">
        <f t="shared" si="2"/>
        <v>0</v>
      </c>
      <c r="V339" s="3">
        <v>8293.3561000000009</v>
      </c>
      <c r="W339" s="3" t="s">
        <v>104</v>
      </c>
      <c r="X339" s="4"/>
      <c r="Y339" s="4"/>
      <c r="Z339" s="4"/>
      <c r="AA339" s="4"/>
    </row>
    <row r="340" spans="1:27" ht="37.5" customHeight="1" x14ac:dyDescent="0.35">
      <c r="A340" s="4" t="s">
        <v>138</v>
      </c>
      <c r="B340" s="4" t="s">
        <v>85</v>
      </c>
      <c r="C340" s="4" t="s">
        <v>0</v>
      </c>
      <c r="D340" s="4">
        <v>40086</v>
      </c>
      <c r="E340" s="4">
        <v>-1.43</v>
      </c>
      <c r="F340" s="4">
        <v>0.32</v>
      </c>
      <c r="G340" s="4">
        <v>-1.63</v>
      </c>
      <c r="H340" s="4">
        <v>138.59</v>
      </c>
      <c r="I340" s="4">
        <v>126.84</v>
      </c>
      <c r="J340" s="4">
        <v>121.14</v>
      </c>
      <c r="K340" s="4">
        <v>37</v>
      </c>
      <c r="L340" s="4">
        <v>50.5</v>
      </c>
      <c r="M340" s="4">
        <v>9.09</v>
      </c>
      <c r="N340" s="4">
        <v>7.94</v>
      </c>
      <c r="O340" s="4">
        <v>4.59</v>
      </c>
      <c r="P340" s="4">
        <v>14.55</v>
      </c>
      <c r="Q340" s="4">
        <v>12.7</v>
      </c>
      <c r="R340" s="4">
        <v>7.35</v>
      </c>
      <c r="S340" s="4">
        <v>1</v>
      </c>
      <c r="T340" s="4">
        <v>1</v>
      </c>
      <c r="U340" s="4">
        <v>0</v>
      </c>
      <c r="V340" s="3">
        <v>256617.07500000001</v>
      </c>
      <c r="W340" s="3" t="s">
        <v>29</v>
      </c>
      <c r="X340" s="4"/>
      <c r="Y340" s="4"/>
      <c r="Z340" s="4"/>
      <c r="AA340" s="4"/>
    </row>
    <row r="341" spans="1:27" ht="37.5" customHeight="1" x14ac:dyDescent="0.35">
      <c r="A341" s="4" t="s">
        <v>138</v>
      </c>
      <c r="B341" s="4" t="s">
        <v>109</v>
      </c>
      <c r="C341" s="4" t="s">
        <v>0</v>
      </c>
      <c r="D341" s="4">
        <v>40178</v>
      </c>
      <c r="E341" s="4">
        <v>-1.25</v>
      </c>
      <c r="F341" s="4">
        <v>0.28000000000000003</v>
      </c>
      <c r="G341" s="4">
        <v>-1.41</v>
      </c>
      <c r="H341" s="4">
        <v>246.7</v>
      </c>
      <c r="I341" s="4">
        <v>236.54</v>
      </c>
      <c r="J341" s="4">
        <v>230.08</v>
      </c>
      <c r="K341" s="4">
        <v>37</v>
      </c>
      <c r="L341" s="4">
        <v>53.94</v>
      </c>
      <c r="M341" s="4">
        <v>8.4600000000000009</v>
      </c>
      <c r="N341" s="4">
        <v>7.45</v>
      </c>
      <c r="O341" s="4">
        <v>4.5599999999999996</v>
      </c>
      <c r="P341" s="4">
        <v>13.54</v>
      </c>
      <c r="Q341" s="4">
        <v>11.92</v>
      </c>
      <c r="R341" s="4">
        <v>7.3</v>
      </c>
      <c r="S341" s="4">
        <v>1</v>
      </c>
      <c r="T341" s="4">
        <v>1</v>
      </c>
      <c r="U341" s="4">
        <v>0</v>
      </c>
      <c r="V341" s="3">
        <v>199450.68</v>
      </c>
      <c r="W341" s="3" t="s">
        <v>29</v>
      </c>
      <c r="X341" s="4"/>
      <c r="Y341" s="4"/>
      <c r="Z341" s="4"/>
      <c r="AA341" s="4"/>
    </row>
    <row r="342" spans="1:27" ht="37.5" customHeight="1" x14ac:dyDescent="0.35">
      <c r="A342" s="4" t="s">
        <v>138</v>
      </c>
      <c r="B342" s="4" t="s">
        <v>110</v>
      </c>
      <c r="C342" s="4" t="s">
        <v>0</v>
      </c>
      <c r="D342" s="4">
        <v>40268</v>
      </c>
      <c r="E342" s="4">
        <v>-1.36</v>
      </c>
      <c r="F342" s="4">
        <v>0.27</v>
      </c>
      <c r="G342" s="4">
        <v>-1.52</v>
      </c>
      <c r="H342" s="4">
        <v>158.57</v>
      </c>
      <c r="I342" s="4">
        <v>147.54</v>
      </c>
      <c r="J342" s="4">
        <v>139.81</v>
      </c>
      <c r="K342" s="4">
        <v>37</v>
      </c>
      <c r="L342" s="4">
        <v>53.83</v>
      </c>
      <c r="M342" s="4">
        <v>8.1999999999999993</v>
      </c>
      <c r="N342" s="4">
        <v>7.24</v>
      </c>
      <c r="O342" s="4">
        <v>4.41</v>
      </c>
      <c r="P342" s="4">
        <v>13.12</v>
      </c>
      <c r="Q342" s="4">
        <v>11.59</v>
      </c>
      <c r="R342" s="4">
        <v>7.06</v>
      </c>
      <c r="S342" s="4">
        <v>1</v>
      </c>
      <c r="T342" s="4">
        <v>1</v>
      </c>
      <c r="U342" s="4">
        <v>0</v>
      </c>
      <c r="V342" s="3">
        <v>209683.38</v>
      </c>
      <c r="W342" s="3" t="s">
        <v>29</v>
      </c>
      <c r="X342" s="4"/>
      <c r="Y342" s="4"/>
      <c r="Z342" s="4"/>
      <c r="AA342" s="4"/>
    </row>
    <row r="343" spans="1:27" ht="37.5" customHeight="1" x14ac:dyDescent="0.35">
      <c r="A343" s="4" t="s">
        <v>138</v>
      </c>
      <c r="B343" s="4" t="s">
        <v>111</v>
      </c>
      <c r="C343" s="4" t="s">
        <v>0</v>
      </c>
      <c r="D343" s="4">
        <v>40359</v>
      </c>
      <c r="E343" s="4">
        <v>-1.1499999999999999</v>
      </c>
      <c r="F343" s="4">
        <v>0.25</v>
      </c>
      <c r="G343" s="4">
        <v>-1.28</v>
      </c>
      <c r="H343" s="4">
        <v>179.68</v>
      </c>
      <c r="I343" s="4">
        <v>159.19</v>
      </c>
      <c r="J343" s="4">
        <v>160.27000000000001</v>
      </c>
      <c r="K343" s="4">
        <v>37</v>
      </c>
      <c r="L343" s="4">
        <v>53.62</v>
      </c>
      <c r="M343" s="4">
        <v>10.7</v>
      </c>
      <c r="N343" s="4">
        <v>9.48</v>
      </c>
      <c r="O343" s="4">
        <v>5.74</v>
      </c>
      <c r="P343" s="4">
        <v>12.86</v>
      </c>
      <c r="Q343" s="4">
        <v>11.4</v>
      </c>
      <c r="R343" s="4">
        <v>6.9</v>
      </c>
      <c r="S343" s="4">
        <v>1</v>
      </c>
      <c r="T343" s="4">
        <v>1</v>
      </c>
      <c r="U343" s="4">
        <v>0</v>
      </c>
      <c r="V343" s="3">
        <v>234527.73</v>
      </c>
      <c r="W343" s="3" t="s">
        <v>29</v>
      </c>
      <c r="X343" s="4"/>
      <c r="Y343" s="4"/>
      <c r="Z343" s="4"/>
      <c r="AA343" s="4"/>
    </row>
    <row r="344" spans="1:27" ht="37.5" customHeight="1" x14ac:dyDescent="0.35">
      <c r="A344" s="4" t="s">
        <v>138</v>
      </c>
      <c r="B344" s="4" t="s">
        <v>112</v>
      </c>
      <c r="C344" s="4" t="s">
        <v>0</v>
      </c>
      <c r="D344" s="4">
        <v>40451</v>
      </c>
      <c r="E344" s="4">
        <v>-1.1399999999999999</v>
      </c>
      <c r="F344" s="4">
        <v>0.4</v>
      </c>
      <c r="G344" s="4">
        <v>-1.25</v>
      </c>
      <c r="H344" s="4">
        <v>173.56</v>
      </c>
      <c r="I344" s="4">
        <v>161.02000000000001</v>
      </c>
      <c r="J344" s="4">
        <v>158.13</v>
      </c>
      <c r="K344" s="4">
        <v>45</v>
      </c>
      <c r="L344" s="4">
        <v>51.28</v>
      </c>
      <c r="M344" s="4">
        <v>20.59</v>
      </c>
      <c r="N344" s="4">
        <v>16.78</v>
      </c>
      <c r="O344" s="4">
        <v>10.56</v>
      </c>
      <c r="P344" s="4">
        <v>22.72</v>
      </c>
      <c r="Q344" s="4">
        <v>18.510000000000002</v>
      </c>
      <c r="R344" s="4">
        <v>11.65</v>
      </c>
      <c r="S344" s="4">
        <v>1</v>
      </c>
      <c r="T344" s="4">
        <v>1</v>
      </c>
      <c r="U344" s="4">
        <v>0</v>
      </c>
      <c r="V344" s="3">
        <v>214063.09</v>
      </c>
      <c r="W344" s="3" t="s">
        <v>29</v>
      </c>
      <c r="X344" s="4"/>
      <c r="Y344" s="4"/>
      <c r="Z344" s="4"/>
      <c r="AA344" s="4"/>
    </row>
    <row r="345" spans="1:27" ht="37.5" customHeight="1" x14ac:dyDescent="0.35">
      <c r="A345" s="4" t="s">
        <v>138</v>
      </c>
      <c r="B345" s="4" t="s">
        <v>86</v>
      </c>
      <c r="C345" s="4" t="s">
        <v>0</v>
      </c>
      <c r="D345" s="4">
        <v>40543</v>
      </c>
      <c r="E345" s="4">
        <v>-1.08</v>
      </c>
      <c r="F345" s="4">
        <v>0.37</v>
      </c>
      <c r="G345" s="4">
        <v>-1.2</v>
      </c>
      <c r="H345" s="4">
        <v>122.61</v>
      </c>
      <c r="I345" s="4">
        <v>115.79</v>
      </c>
      <c r="J345" s="4">
        <v>113.4</v>
      </c>
      <c r="K345" s="4">
        <v>72</v>
      </c>
      <c r="L345" s="4">
        <v>52.52</v>
      </c>
      <c r="M345" s="4">
        <v>19.95</v>
      </c>
      <c r="N345" s="4">
        <v>16.63</v>
      </c>
      <c r="O345" s="4">
        <v>10.48</v>
      </c>
      <c r="P345" s="4">
        <v>19.95</v>
      </c>
      <c r="Q345" s="4">
        <v>16.63</v>
      </c>
      <c r="R345" s="4">
        <v>10.48</v>
      </c>
      <c r="S345" s="4">
        <v>1</v>
      </c>
      <c r="T345" s="4">
        <v>1</v>
      </c>
      <c r="U345" s="4">
        <v>0</v>
      </c>
      <c r="V345" s="3">
        <v>217776</v>
      </c>
      <c r="W345" s="3" t="s">
        <v>29</v>
      </c>
      <c r="X345" s="4"/>
      <c r="Y345" s="4"/>
      <c r="Z345" s="4"/>
      <c r="AA345" s="4"/>
    </row>
    <row r="346" spans="1:27" ht="37.5" customHeight="1" x14ac:dyDescent="0.35">
      <c r="A346" s="4" t="s">
        <v>138</v>
      </c>
      <c r="B346" s="4" t="s">
        <v>87</v>
      </c>
      <c r="C346" s="4" t="s">
        <v>0</v>
      </c>
      <c r="D346" s="4">
        <v>40633</v>
      </c>
      <c r="E346" s="4">
        <v>-1.29</v>
      </c>
      <c r="F346" s="4">
        <v>0.44</v>
      </c>
      <c r="G346" s="4">
        <v>-1.42</v>
      </c>
      <c r="H346" s="4">
        <v>76.540000000000006</v>
      </c>
      <c r="I346" s="4">
        <v>68.7</v>
      </c>
      <c r="J346" s="4">
        <v>67.959999999999994</v>
      </c>
      <c r="K346" s="4">
        <v>84</v>
      </c>
      <c r="L346" s="4">
        <v>53.6</v>
      </c>
      <c r="M346" s="4">
        <v>22.29</v>
      </c>
      <c r="N346" s="4">
        <v>18.23</v>
      </c>
      <c r="O346" s="4">
        <v>11.95</v>
      </c>
      <c r="P346" s="4">
        <v>22.29</v>
      </c>
      <c r="Q346" s="4">
        <v>18.23</v>
      </c>
      <c r="R346" s="4">
        <v>11.95</v>
      </c>
      <c r="S346" s="4">
        <v>1</v>
      </c>
      <c r="T346" s="4">
        <v>1</v>
      </c>
      <c r="U346" s="4">
        <v>0</v>
      </c>
      <c r="V346" s="3">
        <v>209324.9</v>
      </c>
      <c r="W346" s="3" t="s">
        <v>29</v>
      </c>
      <c r="X346" s="4"/>
      <c r="Y346" s="4"/>
      <c r="Z346" s="4"/>
      <c r="AA346" s="4"/>
    </row>
    <row r="347" spans="1:27" ht="37.5" customHeight="1" x14ac:dyDescent="0.35">
      <c r="A347" s="4" t="s">
        <v>138</v>
      </c>
      <c r="B347" s="4" t="s">
        <v>88</v>
      </c>
      <c r="C347" s="4" t="s">
        <v>0</v>
      </c>
      <c r="D347" s="4">
        <v>40724</v>
      </c>
      <c r="E347" s="4">
        <v>-1.37</v>
      </c>
      <c r="F347" s="4">
        <v>0.44</v>
      </c>
      <c r="G347" s="4">
        <v>-1.5</v>
      </c>
      <c r="H347" s="4">
        <v>72.98</v>
      </c>
      <c r="I347" s="4">
        <v>66.150000000000006</v>
      </c>
      <c r="J347" s="4">
        <v>65.650000000000006</v>
      </c>
      <c r="K347" s="4">
        <v>94</v>
      </c>
      <c r="L347" s="4">
        <v>52.51</v>
      </c>
      <c r="M347" s="4">
        <v>20.88</v>
      </c>
      <c r="N347" s="4">
        <v>17.28</v>
      </c>
      <c r="O347" s="4">
        <v>10.97</v>
      </c>
      <c r="P347" s="4">
        <v>20.88</v>
      </c>
      <c r="Q347" s="4">
        <v>17.28</v>
      </c>
      <c r="R347" s="4">
        <v>10.97</v>
      </c>
      <c r="S347" s="4">
        <v>1</v>
      </c>
      <c r="T347" s="4">
        <v>1</v>
      </c>
      <c r="U347" s="4">
        <v>0</v>
      </c>
      <c r="V347" s="3">
        <v>217596.72</v>
      </c>
      <c r="W347" s="3" t="s">
        <v>29</v>
      </c>
      <c r="X347" s="4"/>
      <c r="Y347" s="4"/>
      <c r="Z347" s="4"/>
      <c r="AA347" s="4"/>
    </row>
    <row r="348" spans="1:27" ht="14.25" customHeight="1" x14ac:dyDescent="0.35">
      <c r="A348" s="4" t="s">
        <v>138</v>
      </c>
      <c r="B348" s="4" t="s">
        <v>89</v>
      </c>
      <c r="C348" s="4" t="s">
        <v>0</v>
      </c>
      <c r="D348" s="4">
        <v>40816</v>
      </c>
      <c r="E348" s="4">
        <v>-1.51</v>
      </c>
      <c r="F348" s="4">
        <v>0.44</v>
      </c>
      <c r="G348" s="4">
        <v>-1.67</v>
      </c>
      <c r="H348" s="4">
        <v>84.35</v>
      </c>
      <c r="I348" s="4">
        <v>79.709999999999994</v>
      </c>
      <c r="J348" s="4">
        <v>76.63</v>
      </c>
      <c r="K348" s="4">
        <v>94</v>
      </c>
      <c r="L348" s="4">
        <v>55.29</v>
      </c>
      <c r="M348" s="4">
        <v>20.079999999999998</v>
      </c>
      <c r="N348" s="4">
        <v>16.72</v>
      </c>
      <c r="O348" s="4">
        <v>11.1</v>
      </c>
      <c r="P348" s="4">
        <v>20.079999999999998</v>
      </c>
      <c r="Q348" s="4">
        <v>16.72</v>
      </c>
      <c r="R348" s="4">
        <v>11.1</v>
      </c>
      <c r="S348" s="4">
        <v>1</v>
      </c>
      <c r="T348" s="4">
        <v>1</v>
      </c>
      <c r="U348" s="4">
        <v>0</v>
      </c>
      <c r="V348" s="3">
        <v>270942</v>
      </c>
      <c r="W348" s="3" t="s">
        <v>29</v>
      </c>
      <c r="X348" s="4"/>
      <c r="Y348" s="4"/>
      <c r="Z348" s="4"/>
      <c r="AA348" s="4"/>
    </row>
    <row r="349" spans="1:27" ht="14.25" customHeight="1" x14ac:dyDescent="0.35">
      <c r="A349" s="4" t="s">
        <v>138</v>
      </c>
      <c r="B349" s="4" t="s">
        <v>90</v>
      </c>
      <c r="C349" s="4" t="s">
        <v>0</v>
      </c>
      <c r="D349" s="4">
        <v>40908</v>
      </c>
      <c r="E349" s="4">
        <v>-1.33</v>
      </c>
      <c r="F349" s="4">
        <v>0.44</v>
      </c>
      <c r="G349" s="4">
        <v>-1.47</v>
      </c>
      <c r="H349" s="4">
        <v>91.28</v>
      </c>
      <c r="I349" s="4">
        <v>86.04</v>
      </c>
      <c r="J349" s="4">
        <v>84.15</v>
      </c>
      <c r="K349" s="4">
        <v>95</v>
      </c>
      <c r="L349" s="4">
        <v>57.13</v>
      </c>
      <c r="M349" s="4">
        <v>18.61</v>
      </c>
      <c r="N349" s="4">
        <v>15.69</v>
      </c>
      <c r="O349" s="4">
        <v>10.63</v>
      </c>
      <c r="P349" s="4">
        <v>18.61</v>
      </c>
      <c r="Q349" s="4">
        <v>15.69</v>
      </c>
      <c r="R349" s="4">
        <v>10.63</v>
      </c>
      <c r="S349" s="4">
        <v>1</v>
      </c>
      <c r="T349" s="4">
        <v>1</v>
      </c>
      <c r="U349" s="4">
        <v>0</v>
      </c>
      <c r="V349" s="3">
        <v>256374.79</v>
      </c>
      <c r="W349" s="3" t="s">
        <v>29</v>
      </c>
      <c r="X349" s="4"/>
      <c r="Y349" s="4"/>
      <c r="Z349" s="4"/>
      <c r="AA349" s="4"/>
    </row>
    <row r="350" spans="1:27" ht="14.25" customHeight="1" x14ac:dyDescent="0.35">
      <c r="A350" s="4" t="s">
        <v>138</v>
      </c>
      <c r="B350" s="4" t="s">
        <v>91</v>
      </c>
      <c r="C350" s="4" t="s">
        <v>0</v>
      </c>
      <c r="D350" s="4">
        <v>40999</v>
      </c>
      <c r="E350" s="4">
        <v>-1.56</v>
      </c>
      <c r="F350" s="4">
        <v>0.43</v>
      </c>
      <c r="G350" s="4">
        <v>-1.72</v>
      </c>
      <c r="H350" s="4">
        <v>75.16</v>
      </c>
      <c r="I350" s="4">
        <v>67.27</v>
      </c>
      <c r="J350" s="4">
        <v>67.09</v>
      </c>
      <c r="K350" s="4">
        <v>95</v>
      </c>
      <c r="L350" s="4">
        <v>58.18</v>
      </c>
      <c r="M350" s="4">
        <v>17.39</v>
      </c>
      <c r="N350" s="4">
        <v>14.81</v>
      </c>
      <c r="O350" s="4">
        <v>10.119999999999999</v>
      </c>
      <c r="P350" s="4">
        <v>17.39</v>
      </c>
      <c r="Q350" s="4">
        <v>14.81</v>
      </c>
      <c r="R350" s="4">
        <v>10.119999999999999</v>
      </c>
      <c r="S350" s="4">
        <v>1</v>
      </c>
      <c r="T350" s="4">
        <v>1</v>
      </c>
      <c r="U350" s="4">
        <v>0</v>
      </c>
      <c r="V350" s="3">
        <v>250638.72</v>
      </c>
      <c r="W350" s="3" t="s">
        <v>29</v>
      </c>
      <c r="X350" s="4"/>
      <c r="Y350" s="4"/>
      <c r="Z350" s="4"/>
      <c r="AA350" s="4"/>
    </row>
    <row r="351" spans="1:27" ht="14.25" customHeight="1" x14ac:dyDescent="0.35">
      <c r="A351" s="4" t="s">
        <v>138</v>
      </c>
      <c r="B351" s="4" t="s">
        <v>113</v>
      </c>
      <c r="C351" s="4" t="s">
        <v>0</v>
      </c>
      <c r="D351" s="4">
        <v>41090</v>
      </c>
      <c r="E351" s="4">
        <v>-2.0699999999999998</v>
      </c>
      <c r="F351" s="4">
        <v>0.55000000000000004</v>
      </c>
      <c r="G351" s="4">
        <v>-2.35</v>
      </c>
      <c r="H351" s="4">
        <v>10.3</v>
      </c>
      <c r="I351" s="4">
        <v>0.14000000000000001</v>
      </c>
      <c r="J351" s="4">
        <v>2</v>
      </c>
      <c r="K351" s="4">
        <v>96</v>
      </c>
      <c r="L351" s="4">
        <v>54.72</v>
      </c>
      <c r="M351" s="4">
        <v>16.14</v>
      </c>
      <c r="N351" s="4">
        <v>13.68</v>
      </c>
      <c r="O351" s="4">
        <v>8.83</v>
      </c>
      <c r="P351" s="4">
        <v>18</v>
      </c>
      <c r="Q351" s="4">
        <v>15.25</v>
      </c>
      <c r="R351" s="4">
        <v>9.85</v>
      </c>
      <c r="S351" s="4">
        <v>1</v>
      </c>
      <c r="T351" s="4">
        <v>1</v>
      </c>
      <c r="U351" s="4">
        <v>0</v>
      </c>
      <c r="V351" s="3">
        <v>223666.94409999999</v>
      </c>
      <c r="W351" s="3" t="s">
        <v>29</v>
      </c>
      <c r="X351" s="4"/>
      <c r="Y351" s="4"/>
      <c r="Z351" s="4"/>
      <c r="AA351" s="4"/>
    </row>
    <row r="352" spans="1:27" ht="14.25" customHeight="1" x14ac:dyDescent="0.35">
      <c r="A352" s="4" t="s">
        <v>138</v>
      </c>
      <c r="B352" s="4" t="s">
        <v>114</v>
      </c>
      <c r="C352" s="4" t="s">
        <v>0</v>
      </c>
      <c r="D352" s="4">
        <v>41182</v>
      </c>
      <c r="E352" s="4">
        <v>-2.4</v>
      </c>
      <c r="F352" s="4">
        <v>0.6</v>
      </c>
      <c r="G352" s="4">
        <v>-2.75</v>
      </c>
      <c r="H352" s="4">
        <v>63.35</v>
      </c>
      <c r="I352" s="4">
        <v>57</v>
      </c>
      <c r="J352" s="4">
        <v>55.87</v>
      </c>
      <c r="K352" s="4">
        <v>95</v>
      </c>
      <c r="L352" s="4">
        <v>56.48</v>
      </c>
      <c r="M352" s="4">
        <v>14.11</v>
      </c>
      <c r="N352" s="4">
        <v>12.02</v>
      </c>
      <c r="O352" s="4">
        <v>7.97</v>
      </c>
      <c r="P352" s="4">
        <v>17.36</v>
      </c>
      <c r="Q352" s="4">
        <v>14.79</v>
      </c>
      <c r="R352" s="4">
        <v>9.81</v>
      </c>
      <c r="S352" s="4">
        <v>1</v>
      </c>
      <c r="T352" s="4">
        <v>1</v>
      </c>
      <c r="U352" s="4">
        <v>0</v>
      </c>
      <c r="V352" s="3">
        <v>238823.14499999999</v>
      </c>
      <c r="W352" s="3" t="s">
        <v>29</v>
      </c>
      <c r="X352" s="4"/>
      <c r="Y352" s="4"/>
      <c r="Z352" s="4"/>
      <c r="AA352" s="4"/>
    </row>
    <row r="353" spans="1:27" ht="14.25" customHeight="1" x14ac:dyDescent="0.35">
      <c r="A353" s="4" t="s">
        <v>138</v>
      </c>
      <c r="B353" s="4" t="s">
        <v>115</v>
      </c>
      <c r="C353" s="4" t="s">
        <v>0</v>
      </c>
      <c r="D353" s="4">
        <v>41274</v>
      </c>
      <c r="E353" s="4">
        <v>-2.36</v>
      </c>
      <c r="F353" s="4">
        <v>0.72</v>
      </c>
      <c r="G353" s="4">
        <v>-2.76</v>
      </c>
      <c r="H353" s="4">
        <v>83.62</v>
      </c>
      <c r="I353" s="4">
        <v>74.760000000000005</v>
      </c>
      <c r="J353" s="4">
        <v>74.010000000000005</v>
      </c>
      <c r="K353" s="4">
        <v>105</v>
      </c>
      <c r="L353" s="4">
        <v>56.4</v>
      </c>
      <c r="M353" s="4">
        <v>16.46</v>
      </c>
      <c r="N353" s="4">
        <v>13.77</v>
      </c>
      <c r="O353" s="4">
        <v>9.2799999999999994</v>
      </c>
      <c r="P353" s="4">
        <v>19.55</v>
      </c>
      <c r="Q353" s="4">
        <v>16.350000000000001</v>
      </c>
      <c r="R353" s="4">
        <v>11.03</v>
      </c>
      <c r="S353" s="4">
        <v>1</v>
      </c>
      <c r="T353" s="4">
        <v>1</v>
      </c>
      <c r="U353" s="4">
        <v>0</v>
      </c>
      <c r="V353" s="3">
        <v>287690.76</v>
      </c>
      <c r="W353" s="3" t="s">
        <v>29</v>
      </c>
      <c r="X353" s="4"/>
      <c r="Y353" s="4"/>
      <c r="Z353" s="4"/>
      <c r="AA353" s="4"/>
    </row>
    <row r="354" spans="1:27" ht="14.25" customHeight="1" x14ac:dyDescent="0.35">
      <c r="A354" s="4" t="s">
        <v>138</v>
      </c>
      <c r="B354" s="4" t="s">
        <v>116</v>
      </c>
      <c r="C354" s="4" t="s">
        <v>0</v>
      </c>
      <c r="D354" s="4">
        <v>41364</v>
      </c>
      <c r="E354" s="4">
        <v>-2.4700000000000002</v>
      </c>
      <c r="F354" s="4">
        <v>0.68</v>
      </c>
      <c r="G354" s="4">
        <v>-2.89</v>
      </c>
      <c r="H354" s="4">
        <v>79.5</v>
      </c>
      <c r="I354" s="4">
        <v>70.959999999999994</v>
      </c>
      <c r="J354" s="4">
        <v>69.83</v>
      </c>
      <c r="K354" s="4">
        <v>109</v>
      </c>
      <c r="L354" s="4">
        <v>57.19</v>
      </c>
      <c r="M354" s="4">
        <v>15.58</v>
      </c>
      <c r="N354" s="4">
        <v>13.15</v>
      </c>
      <c r="O354" s="4">
        <v>8.91</v>
      </c>
      <c r="P354" s="4">
        <v>18.510000000000002</v>
      </c>
      <c r="Q354" s="4">
        <v>15.62</v>
      </c>
      <c r="R354" s="4">
        <v>10.58</v>
      </c>
      <c r="S354" s="4">
        <v>1</v>
      </c>
      <c r="T354" s="4">
        <v>1</v>
      </c>
      <c r="U354" s="4">
        <v>0</v>
      </c>
      <c r="V354" s="3">
        <v>277754.88</v>
      </c>
      <c r="W354" s="3" t="s">
        <v>29</v>
      </c>
      <c r="X354" s="4"/>
      <c r="Y354" s="4"/>
      <c r="Z354" s="4"/>
      <c r="AA354" s="4"/>
    </row>
    <row r="355" spans="1:27" ht="14.25" customHeight="1" x14ac:dyDescent="0.35">
      <c r="A355" s="4" t="s">
        <v>138</v>
      </c>
      <c r="B355" s="4" t="s">
        <v>92</v>
      </c>
      <c r="C355" s="4" t="s">
        <v>0</v>
      </c>
      <c r="D355" s="4">
        <v>41455</v>
      </c>
      <c r="E355" s="4">
        <v>-2.0099999999999998</v>
      </c>
      <c r="F355" s="4">
        <v>0.57999999999999996</v>
      </c>
      <c r="G355" s="4">
        <v>-2.29</v>
      </c>
      <c r="H355" s="4">
        <v>58.8</v>
      </c>
      <c r="I355" s="4">
        <v>43.85</v>
      </c>
      <c r="J355" s="4">
        <v>50.61</v>
      </c>
      <c r="K355" s="4">
        <v>120</v>
      </c>
      <c r="L355" s="4">
        <v>55.43</v>
      </c>
      <c r="M355" s="4">
        <v>15.96</v>
      </c>
      <c r="N355" s="4">
        <v>13.33</v>
      </c>
      <c r="O355" s="4">
        <v>8.85</v>
      </c>
      <c r="P355" s="4">
        <v>19.760000000000002</v>
      </c>
      <c r="Q355" s="4">
        <v>16.5</v>
      </c>
      <c r="R355" s="4">
        <v>10.95</v>
      </c>
      <c r="S355" s="4">
        <v>1</v>
      </c>
      <c r="T355" s="4">
        <v>1</v>
      </c>
      <c r="U355" s="4">
        <v>0</v>
      </c>
      <c r="V355" s="3">
        <v>310503</v>
      </c>
      <c r="W355" s="3" t="s">
        <v>29</v>
      </c>
      <c r="X355" s="4"/>
      <c r="Y355" s="4"/>
      <c r="Z355" s="4"/>
      <c r="AA355" s="4"/>
    </row>
    <row r="356" spans="1:27" ht="14.25" customHeight="1" x14ac:dyDescent="0.35">
      <c r="A356" s="4" t="s">
        <v>138</v>
      </c>
      <c r="B356" s="4" t="s">
        <v>93</v>
      </c>
      <c r="C356" s="4" t="s">
        <v>0</v>
      </c>
      <c r="D356" s="4">
        <v>41547</v>
      </c>
      <c r="E356" s="4">
        <v>-2.04</v>
      </c>
      <c r="F356" s="4">
        <v>0.56999999999999995</v>
      </c>
      <c r="G356" s="4">
        <v>-2.33</v>
      </c>
      <c r="H356" s="4">
        <v>61.76</v>
      </c>
      <c r="I356" s="4">
        <v>51.33</v>
      </c>
      <c r="J356" s="4">
        <v>53.68</v>
      </c>
      <c r="K356" s="4">
        <v>118</v>
      </c>
      <c r="L356" s="4">
        <v>57.35</v>
      </c>
      <c r="M356" s="4">
        <v>15.47</v>
      </c>
      <c r="N356" s="4">
        <v>12.95</v>
      </c>
      <c r="O356" s="4">
        <v>8.8699999999999992</v>
      </c>
      <c r="P356" s="4">
        <v>19.510000000000002</v>
      </c>
      <c r="Q356" s="4">
        <v>16.329999999999998</v>
      </c>
      <c r="R356" s="4">
        <v>11.19</v>
      </c>
      <c r="S356" s="4">
        <v>1</v>
      </c>
      <c r="T356" s="4">
        <v>1</v>
      </c>
      <c r="U356" s="4">
        <v>0</v>
      </c>
      <c r="V356" s="3">
        <v>338577.4</v>
      </c>
      <c r="W356" s="3" t="s">
        <v>29</v>
      </c>
      <c r="X356" s="4"/>
      <c r="Y356" s="4"/>
      <c r="Z356" s="4"/>
      <c r="AA356" s="4"/>
    </row>
    <row r="357" spans="1:27" ht="14.25" customHeight="1" x14ac:dyDescent="0.35">
      <c r="A357" s="4" t="s">
        <v>138</v>
      </c>
      <c r="B357" s="4" t="s">
        <v>94</v>
      </c>
      <c r="C357" s="4" t="s">
        <v>0</v>
      </c>
      <c r="D357" s="4">
        <v>41639</v>
      </c>
      <c r="E357" s="4">
        <v>-1.89</v>
      </c>
      <c r="F357" s="4">
        <v>0.82</v>
      </c>
      <c r="G357" s="4">
        <v>-2.1800000000000002</v>
      </c>
      <c r="H357" s="4">
        <v>68.37</v>
      </c>
      <c r="I357" s="4">
        <v>55.54</v>
      </c>
      <c r="J357" s="4">
        <v>59.03</v>
      </c>
      <c r="K357" s="4">
        <v>135</v>
      </c>
      <c r="L357" s="4">
        <v>55.42</v>
      </c>
      <c r="M357" s="4">
        <v>24.3</v>
      </c>
      <c r="N357" s="4">
        <v>19.13</v>
      </c>
      <c r="O357" s="4">
        <v>13.47</v>
      </c>
      <c r="P357" s="4">
        <v>27</v>
      </c>
      <c r="Q357" s="4">
        <v>21.26</v>
      </c>
      <c r="R357" s="4">
        <v>14.96</v>
      </c>
      <c r="S357" s="4">
        <v>1</v>
      </c>
      <c r="T357" s="4">
        <v>1</v>
      </c>
      <c r="U357" s="4">
        <v>0</v>
      </c>
      <c r="V357" s="3">
        <v>343566.3</v>
      </c>
      <c r="W357" s="3" t="s">
        <v>29</v>
      </c>
      <c r="X357" s="4"/>
      <c r="Y357" s="4"/>
      <c r="Z357" s="4"/>
      <c r="AA357" s="4"/>
    </row>
    <row r="358" spans="1:27" ht="14.25" customHeight="1" x14ac:dyDescent="0.35">
      <c r="A358" s="4" t="s">
        <v>138</v>
      </c>
      <c r="B358" s="4" t="s">
        <v>95</v>
      </c>
      <c r="C358" s="4" t="s">
        <v>0</v>
      </c>
      <c r="D358" s="4">
        <v>41729</v>
      </c>
      <c r="E358" s="4">
        <v>-2.13</v>
      </c>
      <c r="F358" s="4">
        <v>0.76</v>
      </c>
      <c r="G358" s="4">
        <v>-2.4700000000000002</v>
      </c>
      <c r="H358" s="4">
        <v>47.02</v>
      </c>
      <c r="I358" s="4">
        <v>40.21</v>
      </c>
      <c r="J358" s="4">
        <v>39.85</v>
      </c>
      <c r="K358" s="4">
        <v>175</v>
      </c>
      <c r="L358" s="4">
        <v>56</v>
      </c>
      <c r="M358" s="4">
        <v>23.65</v>
      </c>
      <c r="N358" s="4">
        <v>19.11</v>
      </c>
      <c r="O358" s="4">
        <v>13.25</v>
      </c>
      <c r="P358" s="4">
        <v>23.77</v>
      </c>
      <c r="Q358" s="4">
        <v>19.21</v>
      </c>
      <c r="R358" s="4">
        <v>13.31</v>
      </c>
      <c r="S358" s="4">
        <v>1</v>
      </c>
      <c r="T358" s="4">
        <v>1</v>
      </c>
      <c r="U358" s="4">
        <v>0</v>
      </c>
      <c r="V358" s="3">
        <v>382701.8</v>
      </c>
      <c r="W358" s="3" t="s">
        <v>29</v>
      </c>
      <c r="X358" s="4"/>
      <c r="Y358" s="4"/>
      <c r="Z358" s="4"/>
      <c r="AA358" s="4"/>
    </row>
    <row r="359" spans="1:27" ht="14.25" customHeight="1" x14ac:dyDescent="0.35">
      <c r="A359" s="4" t="s">
        <v>138</v>
      </c>
      <c r="B359" s="4" t="s">
        <v>96</v>
      </c>
      <c r="C359" s="4" t="s">
        <v>0</v>
      </c>
      <c r="D359" s="4">
        <v>41820</v>
      </c>
      <c r="E359" s="4">
        <v>-1.91</v>
      </c>
      <c r="F359" s="4">
        <v>0.82</v>
      </c>
      <c r="G359" s="4">
        <v>-2.27</v>
      </c>
      <c r="H359" s="4">
        <v>48.66</v>
      </c>
      <c r="I359" s="4">
        <v>40.79</v>
      </c>
      <c r="J359" s="4">
        <v>38.36</v>
      </c>
      <c r="K359" s="4">
        <v>169</v>
      </c>
      <c r="L359" s="4">
        <v>52.08</v>
      </c>
      <c r="M359" s="4">
        <v>22.99</v>
      </c>
      <c r="N359" s="4">
        <v>18.36</v>
      </c>
      <c r="O359" s="4">
        <v>11.98</v>
      </c>
      <c r="P359" s="4">
        <v>25.22</v>
      </c>
      <c r="Q359" s="4">
        <v>20.14</v>
      </c>
      <c r="R359" s="4">
        <v>13.14</v>
      </c>
      <c r="S359" s="4">
        <v>1</v>
      </c>
      <c r="T359" s="4">
        <v>1</v>
      </c>
      <c r="U359" s="4">
        <v>0</v>
      </c>
      <c r="V359" s="3">
        <v>381726.1</v>
      </c>
      <c r="W359" s="3" t="s">
        <v>29</v>
      </c>
      <c r="X359" s="4"/>
      <c r="Y359" s="4"/>
      <c r="Z359" s="4"/>
      <c r="AA359" s="4"/>
    </row>
    <row r="360" spans="1:27" ht="14.25" customHeight="1" x14ac:dyDescent="0.35">
      <c r="A360" s="4" t="s">
        <v>138</v>
      </c>
      <c r="B360" s="4" t="s">
        <v>97</v>
      </c>
      <c r="C360" s="4" t="s">
        <v>0</v>
      </c>
      <c r="D360" s="4">
        <v>41912</v>
      </c>
      <c r="E360" s="4">
        <v>-1.99</v>
      </c>
      <c r="F360" s="4">
        <v>0.87</v>
      </c>
      <c r="G360" s="4">
        <v>-2.4</v>
      </c>
      <c r="H360" s="4">
        <v>45.17</v>
      </c>
      <c r="I360" s="4">
        <v>37.200000000000003</v>
      </c>
      <c r="J360" s="4">
        <v>36.299999999999997</v>
      </c>
      <c r="K360" s="4">
        <v>161</v>
      </c>
      <c r="L360" s="4">
        <v>53.15</v>
      </c>
      <c r="M360" s="4">
        <v>20.49</v>
      </c>
      <c r="N360" s="4">
        <v>16.22</v>
      </c>
      <c r="O360" s="4">
        <v>10.89</v>
      </c>
      <c r="P360" s="4">
        <v>26.31</v>
      </c>
      <c r="Q360" s="4">
        <v>20.83</v>
      </c>
      <c r="R360" s="4">
        <v>13.98</v>
      </c>
      <c r="S360" s="4">
        <v>1</v>
      </c>
      <c r="T360" s="4">
        <v>1</v>
      </c>
      <c r="U360" s="4">
        <v>0</v>
      </c>
      <c r="V360" s="3">
        <v>329834.01500000001</v>
      </c>
      <c r="W360" s="3" t="s">
        <v>29</v>
      </c>
      <c r="X360" s="4"/>
      <c r="Y360" s="4"/>
      <c r="Z360" s="4"/>
      <c r="AA360" s="4"/>
    </row>
    <row r="361" spans="1:27" ht="14.25" customHeight="1" x14ac:dyDescent="0.35">
      <c r="A361" s="4" t="s">
        <v>138</v>
      </c>
      <c r="B361" s="4" t="s">
        <v>98</v>
      </c>
      <c r="C361" s="4" t="s">
        <v>0</v>
      </c>
      <c r="D361" s="4">
        <v>42004</v>
      </c>
      <c r="E361" s="4">
        <v>-1.9</v>
      </c>
      <c r="F361" s="4">
        <v>1.02</v>
      </c>
      <c r="G361" s="4">
        <v>-2.3199999999999998</v>
      </c>
      <c r="H361" s="4">
        <v>57.39</v>
      </c>
      <c r="I361" s="4">
        <v>48.19</v>
      </c>
      <c r="J361" s="4">
        <v>48</v>
      </c>
      <c r="K361" s="4">
        <v>162</v>
      </c>
      <c r="L361" s="4">
        <v>52.55</v>
      </c>
      <c r="M361" s="4">
        <v>19.87</v>
      </c>
      <c r="N361" s="4">
        <v>15.29</v>
      </c>
      <c r="O361" s="4">
        <v>10.44</v>
      </c>
      <c r="P361" s="4">
        <v>29.99</v>
      </c>
      <c r="Q361" s="4">
        <v>23.07</v>
      </c>
      <c r="R361" s="4">
        <v>15.76</v>
      </c>
      <c r="S361" s="4">
        <v>1</v>
      </c>
      <c r="T361" s="4">
        <v>1</v>
      </c>
      <c r="U361" s="4">
        <v>0</v>
      </c>
      <c r="V361" s="3">
        <v>354392.05</v>
      </c>
      <c r="W361" s="3" t="s">
        <v>29</v>
      </c>
      <c r="X361" s="4"/>
      <c r="Y361" s="4"/>
      <c r="Z361" s="4"/>
      <c r="AA361" s="4"/>
    </row>
    <row r="362" spans="1:27" ht="14.25" customHeight="1" x14ac:dyDescent="0.35">
      <c r="A362" s="4" t="s">
        <v>138</v>
      </c>
      <c r="B362" s="4" t="s">
        <v>99</v>
      </c>
      <c r="C362" s="4" t="s">
        <v>0</v>
      </c>
      <c r="D362" s="4">
        <v>42094</v>
      </c>
      <c r="E362" s="4">
        <v>-1.93</v>
      </c>
      <c r="F362" s="4">
        <v>1.19</v>
      </c>
      <c r="G362" s="4">
        <v>-2.38</v>
      </c>
      <c r="H362" s="4">
        <v>38.43</v>
      </c>
      <c r="I362" s="4">
        <v>31.84</v>
      </c>
      <c r="J362" s="4">
        <v>31.25</v>
      </c>
      <c r="K362" s="4">
        <v>211</v>
      </c>
      <c r="L362" s="4">
        <v>51.01</v>
      </c>
      <c r="M362" s="4">
        <v>30.67</v>
      </c>
      <c r="N362" s="4">
        <v>22.66</v>
      </c>
      <c r="O362" s="4">
        <v>15.65</v>
      </c>
      <c r="P362" s="4">
        <v>35.36</v>
      </c>
      <c r="Q362" s="4">
        <v>26.12</v>
      </c>
      <c r="R362" s="4">
        <v>18.04</v>
      </c>
      <c r="S362" s="4">
        <v>1</v>
      </c>
      <c r="T362" s="4">
        <v>1</v>
      </c>
      <c r="U362" s="4">
        <v>0</v>
      </c>
      <c r="V362" s="3">
        <v>353460.36</v>
      </c>
      <c r="W362" s="3" t="s">
        <v>29</v>
      </c>
      <c r="X362" s="4"/>
      <c r="Y362" s="4"/>
      <c r="Z362" s="4"/>
      <c r="AA362" s="4"/>
    </row>
    <row r="363" spans="1:27" ht="14.25" customHeight="1" x14ac:dyDescent="0.35">
      <c r="A363" s="4" t="s">
        <v>138</v>
      </c>
      <c r="B363" s="4" t="s">
        <v>100</v>
      </c>
      <c r="C363" s="4" t="s">
        <v>0</v>
      </c>
      <c r="D363" s="4">
        <v>42185</v>
      </c>
      <c r="E363" s="4">
        <v>-2.54</v>
      </c>
      <c r="F363" s="4">
        <v>1.94</v>
      </c>
      <c r="G363" s="4">
        <v>-3.37</v>
      </c>
      <c r="H363" s="4">
        <v>-2.27</v>
      </c>
      <c r="I363" s="4">
        <v>-9.48</v>
      </c>
      <c r="J363" s="4">
        <v>-8.31</v>
      </c>
      <c r="K363" s="4">
        <v>247</v>
      </c>
      <c r="L363" s="4">
        <v>45.9</v>
      </c>
      <c r="M363" s="4">
        <v>34.72</v>
      </c>
      <c r="N363" s="4">
        <v>24.1</v>
      </c>
      <c r="O363" s="4">
        <v>15.94</v>
      </c>
      <c r="P363" s="4">
        <v>44.07</v>
      </c>
      <c r="Q363" s="4">
        <v>30.59</v>
      </c>
      <c r="R363" s="4">
        <v>20.23</v>
      </c>
      <c r="S363" s="4">
        <v>1</v>
      </c>
      <c r="T363" s="4">
        <v>1</v>
      </c>
      <c r="U363" s="4">
        <v>0</v>
      </c>
      <c r="V363" s="3">
        <v>439679</v>
      </c>
      <c r="W363" s="3" t="s">
        <v>29</v>
      </c>
      <c r="X363" s="4"/>
      <c r="Y363" s="4"/>
      <c r="Z363" s="4"/>
      <c r="AA363" s="4"/>
    </row>
    <row r="364" spans="1:27" ht="14.25" customHeight="1" thickBot="1" x14ac:dyDescent="0.4">
      <c r="A364" s="4" t="s">
        <v>138</v>
      </c>
      <c r="B364" s="4" t="s">
        <v>101</v>
      </c>
      <c r="C364" s="4" t="s">
        <v>0</v>
      </c>
      <c r="D364" s="4">
        <v>42277</v>
      </c>
      <c r="E364" s="4">
        <v>-2.52</v>
      </c>
      <c r="F364" s="4">
        <v>2.13</v>
      </c>
      <c r="G364" s="4">
        <v>-3.36</v>
      </c>
      <c r="H364" s="4">
        <v>29.13</v>
      </c>
      <c r="I364" s="4">
        <v>23.69</v>
      </c>
      <c r="J364" s="4">
        <v>23.27</v>
      </c>
      <c r="K364" s="4">
        <v>249</v>
      </c>
      <c r="L364" s="4">
        <v>44.79</v>
      </c>
      <c r="M364" s="4">
        <v>35.92</v>
      </c>
      <c r="N364" s="4">
        <v>23.98</v>
      </c>
      <c r="O364" s="4">
        <v>16.09</v>
      </c>
      <c r="P364" s="4">
        <v>49.8</v>
      </c>
      <c r="Q364" s="4">
        <v>33.24</v>
      </c>
      <c r="R364" s="4">
        <v>22.31</v>
      </c>
      <c r="S364" s="4">
        <v>1</v>
      </c>
      <c r="T364" s="4">
        <v>1</v>
      </c>
      <c r="U364" s="4">
        <v>0</v>
      </c>
      <c r="V364" s="3">
        <v>434660.1</v>
      </c>
      <c r="W364" s="3" t="s">
        <v>29</v>
      </c>
      <c r="X364" s="4"/>
      <c r="Y364" s="4"/>
      <c r="Z364" s="4"/>
      <c r="AA364" s="4"/>
    </row>
    <row r="365" spans="1:27" ht="14.25" customHeight="1" thickBot="1" x14ac:dyDescent="0.4">
      <c r="A365" s="5" t="s">
        <v>139</v>
      </c>
      <c r="B365" s="5" t="s">
        <v>63</v>
      </c>
      <c r="C365" s="5" t="s">
        <v>36</v>
      </c>
      <c r="D365" s="2">
        <v>37529</v>
      </c>
      <c r="E365" s="2">
        <v>5.54</v>
      </c>
      <c r="F365" s="2">
        <v>57.41</v>
      </c>
      <c r="G365" s="2">
        <v>56.45</v>
      </c>
      <c r="H365" s="2">
        <v>4.13</v>
      </c>
      <c r="I365" s="2">
        <v>-0.53</v>
      </c>
      <c r="J365" s="2">
        <v>1</v>
      </c>
      <c r="K365" s="2">
        <v>15</v>
      </c>
      <c r="L365" s="2">
        <v>88.36</v>
      </c>
      <c r="M365" s="2">
        <v>28.41</v>
      </c>
      <c r="N365" s="2">
        <v>22.07</v>
      </c>
      <c r="O365" s="2">
        <v>25.28</v>
      </c>
      <c r="P365" s="2">
        <v>28.73</v>
      </c>
      <c r="Q365" s="2">
        <v>22.32</v>
      </c>
      <c r="R365" s="2">
        <v>25.57</v>
      </c>
      <c r="S365" s="4">
        <f>VLOOKUP([1]Initial_Data8!C383,[1]Ratings_Numbers!$A$1:$B$21,2,FALSE)</f>
        <v>10</v>
      </c>
      <c r="T365" s="4">
        <v>10</v>
      </c>
      <c r="U365" s="4">
        <v>0</v>
      </c>
      <c r="V365" s="3">
        <v>1885.6809000000001</v>
      </c>
      <c r="W365" s="3" t="s">
        <v>104</v>
      </c>
      <c r="X365" s="4"/>
      <c r="Y365" s="4"/>
      <c r="Z365" s="4"/>
      <c r="AA365" s="4"/>
    </row>
    <row r="366" spans="1:27" ht="14.25" customHeight="1" thickBot="1" x14ac:dyDescent="0.4">
      <c r="A366" s="5" t="s">
        <v>139</v>
      </c>
      <c r="B366" s="5" t="s">
        <v>64</v>
      </c>
      <c r="C366" s="5" t="s">
        <v>36</v>
      </c>
      <c r="D366" s="2">
        <v>37621</v>
      </c>
      <c r="E366" s="2">
        <v>4.04</v>
      </c>
      <c r="F366" s="2">
        <v>15.68</v>
      </c>
      <c r="G366" s="2">
        <v>14.49</v>
      </c>
      <c r="H366" s="2">
        <v>5</v>
      </c>
      <c r="I366" s="2">
        <v>2.44</v>
      </c>
      <c r="J366" s="2">
        <v>1.72</v>
      </c>
      <c r="K366" s="2">
        <v>18</v>
      </c>
      <c r="L366" s="2">
        <v>48.67</v>
      </c>
      <c r="M366" s="2">
        <v>48.34</v>
      </c>
      <c r="N366" s="2">
        <v>32.36</v>
      </c>
      <c r="O366" s="2">
        <v>23.82</v>
      </c>
      <c r="P366" s="2">
        <v>49.41</v>
      </c>
      <c r="Q366" s="2">
        <v>33.07</v>
      </c>
      <c r="R366" s="2">
        <v>24.34</v>
      </c>
      <c r="S366" s="4">
        <f>VLOOKUP([1]Initial_Data8!C384,[1]Ratings_Numbers!$A$1:$B$21,2,FALSE)</f>
        <v>10</v>
      </c>
      <c r="T366" s="4">
        <v>10</v>
      </c>
      <c r="U366" s="4">
        <f t="shared" ref="U366:U415" si="3">S366-S365</f>
        <v>0</v>
      </c>
      <c r="V366" s="3">
        <v>2144.8429999999998</v>
      </c>
      <c r="W366" s="3" t="s">
        <v>104</v>
      </c>
      <c r="X366" s="4"/>
      <c r="Y366" s="4"/>
      <c r="Z366" s="4"/>
      <c r="AA366" s="4"/>
    </row>
    <row r="367" spans="1:27" ht="14.25" customHeight="1" thickBot="1" x14ac:dyDescent="0.4">
      <c r="A367" s="5" t="s">
        <v>139</v>
      </c>
      <c r="B367" s="5" t="s">
        <v>65</v>
      </c>
      <c r="C367" s="5" t="s">
        <v>36</v>
      </c>
      <c r="D367" s="2">
        <v>37711</v>
      </c>
      <c r="E367" s="2">
        <v>3.8</v>
      </c>
      <c r="F367" s="2">
        <v>9</v>
      </c>
      <c r="G367" s="2">
        <v>8.7899999999999991</v>
      </c>
      <c r="H367" s="2">
        <v>8.1300000000000008</v>
      </c>
      <c r="I367" s="2">
        <v>6.31</v>
      </c>
      <c r="J367" s="2">
        <v>5.25</v>
      </c>
      <c r="K367" s="2">
        <v>16</v>
      </c>
      <c r="L367" s="2">
        <v>54.43</v>
      </c>
      <c r="M367" s="2">
        <v>47.6</v>
      </c>
      <c r="N367" s="2">
        <v>32.090000000000003</v>
      </c>
      <c r="O367" s="2">
        <v>26.17</v>
      </c>
      <c r="P367" s="2">
        <v>48.35</v>
      </c>
      <c r="Q367" s="2">
        <v>32.590000000000003</v>
      </c>
      <c r="R367" s="2">
        <v>26.58</v>
      </c>
      <c r="S367" s="4">
        <f>VLOOKUP([1]Initial_Data8!C385,[1]Ratings_Numbers!$A$1:$B$21,2,FALSE)</f>
        <v>10</v>
      </c>
      <c r="T367" s="4">
        <v>10</v>
      </c>
      <c r="U367" s="4">
        <f t="shared" si="3"/>
        <v>0</v>
      </c>
      <c r="V367" s="3">
        <v>2057.6170000000002</v>
      </c>
      <c r="W367" s="3" t="s">
        <v>104</v>
      </c>
      <c r="X367" s="4"/>
      <c r="Y367" s="4"/>
      <c r="Z367" s="4"/>
      <c r="AA367" s="4"/>
    </row>
    <row r="368" spans="1:27" ht="14.25" customHeight="1" thickBot="1" x14ac:dyDescent="0.4">
      <c r="A368" s="5" t="s">
        <v>139</v>
      </c>
      <c r="B368" s="5" t="s">
        <v>66</v>
      </c>
      <c r="C368" s="5" t="s">
        <v>36</v>
      </c>
      <c r="D368" s="2">
        <v>37802</v>
      </c>
      <c r="E368" s="2">
        <v>3.8</v>
      </c>
      <c r="F368" s="2">
        <v>9.25</v>
      </c>
      <c r="G368" s="2">
        <v>9.01</v>
      </c>
      <c r="H368" s="2">
        <v>3.44</v>
      </c>
      <c r="I368" s="2">
        <v>1.75</v>
      </c>
      <c r="J368" s="2">
        <v>0.75</v>
      </c>
      <c r="K368" s="2">
        <v>16</v>
      </c>
      <c r="L368" s="2">
        <v>47.58</v>
      </c>
      <c r="M368" s="2">
        <v>55.32</v>
      </c>
      <c r="N368" s="2">
        <v>35.369999999999997</v>
      </c>
      <c r="O368" s="2">
        <v>26.61</v>
      </c>
      <c r="P368" s="2">
        <v>56.39</v>
      </c>
      <c r="Q368" s="2">
        <v>36.06</v>
      </c>
      <c r="R368" s="2">
        <v>27.13</v>
      </c>
      <c r="S368" s="4">
        <f>VLOOKUP([1]Initial_Data8!C386,[1]Ratings_Numbers!$A$1:$B$21,2,FALSE)</f>
        <v>10</v>
      </c>
      <c r="T368" s="4">
        <v>10</v>
      </c>
      <c r="U368" s="4">
        <f t="shared" si="3"/>
        <v>0</v>
      </c>
      <c r="V368" s="3">
        <v>2043.9567999999999</v>
      </c>
      <c r="W368" s="3" t="s">
        <v>104</v>
      </c>
      <c r="X368" s="4"/>
      <c r="Y368" s="4"/>
      <c r="Z368" s="4"/>
      <c r="AA368" s="4"/>
    </row>
    <row r="369" spans="1:27" ht="14.25" customHeight="1" thickBot="1" x14ac:dyDescent="0.4">
      <c r="A369" s="5" t="s">
        <v>139</v>
      </c>
      <c r="B369" s="5" t="s">
        <v>67</v>
      </c>
      <c r="C369" s="5" t="s">
        <v>36</v>
      </c>
      <c r="D369" s="2">
        <v>37894</v>
      </c>
      <c r="E369" s="2">
        <v>4.2699999999999996</v>
      </c>
      <c r="F369" s="2">
        <v>9.94</v>
      </c>
      <c r="G369" s="2">
        <v>9.58</v>
      </c>
      <c r="H369" s="2">
        <v>5</v>
      </c>
      <c r="I369" s="2">
        <v>2.15</v>
      </c>
      <c r="J369" s="2">
        <v>2</v>
      </c>
      <c r="K369" s="2">
        <v>20</v>
      </c>
      <c r="L369" s="2">
        <v>44.22</v>
      </c>
      <c r="M369" s="2">
        <v>67.709999999999994</v>
      </c>
      <c r="N369" s="2">
        <v>39.619999999999997</v>
      </c>
      <c r="O369" s="2">
        <v>30.26</v>
      </c>
      <c r="P369" s="2">
        <v>70.91</v>
      </c>
      <c r="Q369" s="2">
        <v>41.49</v>
      </c>
      <c r="R369" s="2">
        <v>31.69</v>
      </c>
      <c r="S369" s="4">
        <f>VLOOKUP([1]Initial_Data8!C387,[1]Ratings_Numbers!$A$1:$B$21,2,FALSE)</f>
        <v>10</v>
      </c>
      <c r="T369" s="4">
        <v>10</v>
      </c>
      <c r="U369" s="4">
        <f t="shared" si="3"/>
        <v>0</v>
      </c>
      <c r="V369" s="3">
        <v>2678.4611</v>
      </c>
      <c r="W369" s="3" t="s">
        <v>104</v>
      </c>
      <c r="X369" s="4"/>
      <c r="Y369" s="4"/>
      <c r="Z369" s="4"/>
      <c r="AA369" s="4"/>
    </row>
    <row r="370" spans="1:27" ht="14.25" customHeight="1" thickBot="1" x14ac:dyDescent="0.4">
      <c r="A370" s="5" t="s">
        <v>139</v>
      </c>
      <c r="B370" s="5" t="s">
        <v>68</v>
      </c>
      <c r="C370" s="5" t="s">
        <v>36</v>
      </c>
      <c r="D370" s="2">
        <v>37986</v>
      </c>
      <c r="E370" s="2">
        <v>2.97</v>
      </c>
      <c r="F370" s="2">
        <v>5.95</v>
      </c>
      <c r="G370" s="2">
        <v>5.56</v>
      </c>
      <c r="H370" s="2">
        <v>13.31</v>
      </c>
      <c r="I370" s="2">
        <v>9.6199999999999992</v>
      </c>
      <c r="J370" s="2">
        <v>8.3800000000000008</v>
      </c>
      <c r="K370" s="2">
        <v>13</v>
      </c>
      <c r="L370" s="2">
        <v>43.16</v>
      </c>
      <c r="M370" s="2">
        <v>59.73</v>
      </c>
      <c r="N370" s="2">
        <v>36.82</v>
      </c>
      <c r="O370" s="2">
        <v>26.05</v>
      </c>
      <c r="P370" s="2">
        <v>62.2</v>
      </c>
      <c r="Q370" s="2">
        <v>38.35</v>
      </c>
      <c r="R370" s="2">
        <v>27.13</v>
      </c>
      <c r="S370" s="4">
        <f>VLOOKUP([1]Initial_Data8!C388,[1]Ratings_Numbers!$A$1:$B$21,2,FALSE)</f>
        <v>10</v>
      </c>
      <c r="T370" s="4">
        <v>10</v>
      </c>
      <c r="U370" s="4">
        <f t="shared" si="3"/>
        <v>0</v>
      </c>
      <c r="V370" s="3">
        <v>4095.9486000000002</v>
      </c>
      <c r="W370" s="3" t="s">
        <v>104</v>
      </c>
      <c r="X370" s="4"/>
      <c r="Y370" s="4"/>
      <c r="Z370" s="4"/>
      <c r="AA370" s="4"/>
    </row>
    <row r="371" spans="1:27" ht="14.25" customHeight="1" thickBot="1" x14ac:dyDescent="0.4">
      <c r="A371" s="5" t="s">
        <v>139</v>
      </c>
      <c r="B371" s="5" t="s">
        <v>69</v>
      </c>
      <c r="C371" s="5" t="s">
        <v>36</v>
      </c>
      <c r="D371" s="2">
        <v>38077</v>
      </c>
      <c r="E371" s="2">
        <v>2.25</v>
      </c>
      <c r="F371" s="2">
        <v>4.46</v>
      </c>
      <c r="G371" s="2">
        <v>3.87</v>
      </c>
      <c r="H371" s="2">
        <v>14.27</v>
      </c>
      <c r="I371" s="2">
        <v>12.2</v>
      </c>
      <c r="J371" s="2">
        <v>10.27</v>
      </c>
      <c r="K371" s="2">
        <v>15</v>
      </c>
      <c r="L371" s="2">
        <v>45.1</v>
      </c>
      <c r="M371" s="2">
        <v>53.37</v>
      </c>
      <c r="N371" s="2">
        <v>34.270000000000003</v>
      </c>
      <c r="O371" s="2">
        <v>24.07</v>
      </c>
      <c r="P371" s="2">
        <v>55.75</v>
      </c>
      <c r="Q371" s="2">
        <v>35.799999999999997</v>
      </c>
      <c r="R371" s="2">
        <v>25.14</v>
      </c>
      <c r="S371" s="4">
        <f>VLOOKUP([1]Initial_Data8!C389,[1]Ratings_Numbers!$A$1:$B$21,2,FALSE)</f>
        <v>10</v>
      </c>
      <c r="T371" s="4">
        <v>10</v>
      </c>
      <c r="U371" s="4">
        <f t="shared" si="3"/>
        <v>0</v>
      </c>
      <c r="V371" s="3">
        <v>4708.2925999999998</v>
      </c>
      <c r="W371" s="3" t="s">
        <v>104</v>
      </c>
      <c r="X371" s="4"/>
      <c r="Y371" s="4"/>
      <c r="Z371" s="4"/>
      <c r="AA371" s="4"/>
    </row>
    <row r="372" spans="1:27" ht="14.25" customHeight="1" thickBot="1" x14ac:dyDescent="0.4">
      <c r="A372" s="5" t="s">
        <v>139</v>
      </c>
      <c r="B372" s="5" t="s">
        <v>70</v>
      </c>
      <c r="C372" s="5" t="s">
        <v>36</v>
      </c>
      <c r="D372" s="2">
        <v>38168</v>
      </c>
      <c r="E372" s="2">
        <v>1.48</v>
      </c>
      <c r="F372" s="2">
        <v>2.89</v>
      </c>
      <c r="G372" s="2">
        <v>2.23</v>
      </c>
      <c r="H372" s="2">
        <v>15.94</v>
      </c>
      <c r="I372" s="2">
        <v>12.81</v>
      </c>
      <c r="J372" s="2">
        <v>11.81</v>
      </c>
      <c r="K372" s="2">
        <v>16</v>
      </c>
      <c r="L372" s="2">
        <v>45.62</v>
      </c>
      <c r="M372" s="2">
        <v>51.65</v>
      </c>
      <c r="N372" s="2">
        <v>33.58</v>
      </c>
      <c r="O372" s="2">
        <v>23.56</v>
      </c>
      <c r="P372" s="2">
        <v>53.8</v>
      </c>
      <c r="Q372" s="2">
        <v>34.979999999999997</v>
      </c>
      <c r="R372" s="2">
        <v>24.55</v>
      </c>
      <c r="S372" s="4">
        <f>VLOOKUP([1]Initial_Data8!C390,[1]Ratings_Numbers!$A$1:$B$21,2,FALSE)</f>
        <v>10</v>
      </c>
      <c r="T372" s="4">
        <v>10</v>
      </c>
      <c r="U372" s="4">
        <f t="shared" si="3"/>
        <v>0</v>
      </c>
      <c r="V372" s="3">
        <v>4626.9211999999998</v>
      </c>
      <c r="W372" s="3" t="s">
        <v>104</v>
      </c>
      <c r="X372" s="4"/>
      <c r="Y372" s="4"/>
      <c r="Z372" s="4"/>
      <c r="AA372" s="4"/>
    </row>
    <row r="373" spans="1:27" ht="14.25" customHeight="1" thickBot="1" x14ac:dyDescent="0.4">
      <c r="A373" s="5" t="s">
        <v>139</v>
      </c>
      <c r="B373" s="5" t="s">
        <v>71</v>
      </c>
      <c r="C373" s="5" t="s">
        <v>36</v>
      </c>
      <c r="D373" s="2">
        <v>38260</v>
      </c>
      <c r="E373" s="2">
        <v>0.88</v>
      </c>
      <c r="F373" s="2">
        <v>1.76</v>
      </c>
      <c r="G373" s="2">
        <v>1.19</v>
      </c>
      <c r="H373" s="2">
        <v>23.38</v>
      </c>
      <c r="I373" s="2">
        <v>19.190000000000001</v>
      </c>
      <c r="J373" s="2">
        <v>18.690000000000001</v>
      </c>
      <c r="K373" s="2">
        <v>16</v>
      </c>
      <c r="L373" s="2">
        <v>46.38</v>
      </c>
      <c r="M373" s="2">
        <v>46.85</v>
      </c>
      <c r="N373" s="2">
        <v>31.51</v>
      </c>
      <c r="O373" s="2">
        <v>21.73</v>
      </c>
      <c r="P373" s="2">
        <v>48.69</v>
      </c>
      <c r="Q373" s="2">
        <v>32.75</v>
      </c>
      <c r="R373" s="2">
        <v>22.58</v>
      </c>
      <c r="S373" s="4">
        <f>VLOOKUP([1]Initial_Data8!C391,[1]Ratings_Numbers!$A$1:$B$21,2,FALSE)</f>
        <v>10</v>
      </c>
      <c r="T373" s="4">
        <v>10</v>
      </c>
      <c r="U373" s="4">
        <f t="shared" si="3"/>
        <v>0</v>
      </c>
      <c r="V373" s="3">
        <v>5256.2822999999999</v>
      </c>
      <c r="W373" s="3" t="s">
        <v>104</v>
      </c>
      <c r="X373" s="4"/>
      <c r="Y373" s="4"/>
      <c r="Z373" s="4"/>
      <c r="AA373" s="4"/>
    </row>
    <row r="374" spans="1:27" ht="14.25" customHeight="1" thickBot="1" x14ac:dyDescent="0.4">
      <c r="A374" s="5" t="s">
        <v>139</v>
      </c>
      <c r="B374" s="5" t="s">
        <v>72</v>
      </c>
      <c r="C374" s="5" t="s">
        <v>36</v>
      </c>
      <c r="D374" s="2">
        <v>38352</v>
      </c>
      <c r="E374" s="2">
        <v>0.09</v>
      </c>
      <c r="F374" s="2">
        <v>1.02</v>
      </c>
      <c r="G374" s="2">
        <v>0.11</v>
      </c>
      <c r="H374" s="2">
        <v>30.79</v>
      </c>
      <c r="I374" s="2">
        <v>25.93</v>
      </c>
      <c r="J374" s="2">
        <v>25.57</v>
      </c>
      <c r="K374" s="2">
        <v>14</v>
      </c>
      <c r="L374" s="2">
        <v>51.39</v>
      </c>
      <c r="M374" s="2">
        <v>31.43</v>
      </c>
      <c r="N374" s="2">
        <v>23.7</v>
      </c>
      <c r="O374" s="2">
        <v>16.21</v>
      </c>
      <c r="P374" s="2">
        <v>32.65</v>
      </c>
      <c r="Q374" s="2">
        <v>24.61</v>
      </c>
      <c r="R374" s="2">
        <v>16.829999999999998</v>
      </c>
      <c r="S374" s="4">
        <f>VLOOKUP([1]Initial_Data8!C392,[1]Ratings_Numbers!$A$1:$B$21,2,FALSE)</f>
        <v>10</v>
      </c>
      <c r="T374" s="4">
        <v>10</v>
      </c>
      <c r="U374" s="4">
        <f t="shared" si="3"/>
        <v>0</v>
      </c>
      <c r="V374" s="3">
        <v>7434.7181</v>
      </c>
      <c r="W374" s="3" t="s">
        <v>104</v>
      </c>
      <c r="X374" s="4"/>
      <c r="Y374" s="4"/>
      <c r="Z374" s="4"/>
      <c r="AA374" s="4"/>
    </row>
    <row r="375" spans="1:27" ht="46.5" customHeight="1" thickBot="1" x14ac:dyDescent="0.4">
      <c r="A375" s="5" t="s">
        <v>139</v>
      </c>
      <c r="B375" s="5" t="s">
        <v>73</v>
      </c>
      <c r="C375" s="5" t="s">
        <v>36</v>
      </c>
      <c r="D375" s="2">
        <v>38442</v>
      </c>
      <c r="E375" s="2">
        <v>-0.12</v>
      </c>
      <c r="F375" s="2">
        <v>0.85</v>
      </c>
      <c r="G375" s="2">
        <v>-0.15</v>
      </c>
      <c r="H375" s="2">
        <v>28.54</v>
      </c>
      <c r="I375" s="2">
        <v>23.77</v>
      </c>
      <c r="J375" s="2">
        <v>23.15</v>
      </c>
      <c r="K375" s="2">
        <v>13</v>
      </c>
      <c r="L375" s="2">
        <v>53.03</v>
      </c>
      <c r="M375" s="2">
        <v>22.72</v>
      </c>
      <c r="N375" s="2">
        <v>17.57</v>
      </c>
      <c r="O375" s="2">
        <v>12.05</v>
      </c>
      <c r="P375" s="2">
        <v>29.31</v>
      </c>
      <c r="Q375" s="2">
        <v>22.67</v>
      </c>
      <c r="R375" s="2">
        <v>15.54</v>
      </c>
      <c r="S375" s="4">
        <f>VLOOKUP([1]Initial_Data8!C393,[1]Ratings_Numbers!$A$1:$B$21,2,FALSE)</f>
        <v>10</v>
      </c>
      <c r="T375" s="4">
        <v>10</v>
      </c>
      <c r="U375" s="4">
        <f t="shared" si="3"/>
        <v>0</v>
      </c>
      <c r="V375" s="3">
        <v>9072.8634000000002</v>
      </c>
      <c r="W375" s="3" t="s">
        <v>104</v>
      </c>
      <c r="X375" s="4"/>
      <c r="Y375" s="4"/>
      <c r="Z375" s="4"/>
      <c r="AA375" s="4"/>
    </row>
    <row r="376" spans="1:27" ht="46.5" customHeight="1" thickBot="1" x14ac:dyDescent="0.4">
      <c r="A376" s="5" t="s">
        <v>139</v>
      </c>
      <c r="B376" s="5" t="s">
        <v>122</v>
      </c>
      <c r="C376" s="5" t="s">
        <v>36</v>
      </c>
      <c r="D376" s="2">
        <v>38533</v>
      </c>
      <c r="E376" s="2">
        <v>-0.36</v>
      </c>
      <c r="F376" s="2">
        <v>0.55000000000000004</v>
      </c>
      <c r="G376" s="2">
        <v>-0.44</v>
      </c>
      <c r="H376" s="2">
        <v>33.69</v>
      </c>
      <c r="I376" s="2">
        <v>28.08</v>
      </c>
      <c r="J376" s="2">
        <v>28.77</v>
      </c>
      <c r="K376" s="2">
        <v>13</v>
      </c>
      <c r="L376" s="2">
        <v>53.77</v>
      </c>
      <c r="M376" s="2">
        <v>14.66</v>
      </c>
      <c r="N376" s="2">
        <v>12.11</v>
      </c>
      <c r="O376" s="2">
        <v>7.9</v>
      </c>
      <c r="P376" s="2">
        <v>21.03</v>
      </c>
      <c r="Q376" s="2">
        <v>17.38</v>
      </c>
      <c r="R376" s="2">
        <v>11.34</v>
      </c>
      <c r="S376" s="4">
        <f>VLOOKUP([1]Initial_Data8!C394,[1]Ratings_Numbers!$A$1:$B$21,2,FALSE)</f>
        <v>10</v>
      </c>
      <c r="T376" s="4">
        <v>9</v>
      </c>
      <c r="U376" s="4">
        <f t="shared" si="3"/>
        <v>0</v>
      </c>
      <c r="V376" s="3">
        <v>8375.6342000000004</v>
      </c>
      <c r="W376" s="3" t="s">
        <v>104</v>
      </c>
      <c r="X376" s="4"/>
      <c r="Y376" s="4"/>
      <c r="Z376" s="4"/>
      <c r="AA376" s="4"/>
    </row>
    <row r="377" spans="1:27" ht="46.5" customHeight="1" thickBot="1" x14ac:dyDescent="0.4">
      <c r="A377" s="5" t="s">
        <v>139</v>
      </c>
      <c r="B377" s="5" t="s">
        <v>123</v>
      </c>
      <c r="C377" s="5" t="s">
        <v>35</v>
      </c>
      <c r="D377" s="2">
        <v>38625</v>
      </c>
      <c r="E377" s="2">
        <v>-0.32</v>
      </c>
      <c r="F377" s="2">
        <v>1.28</v>
      </c>
      <c r="G377" s="2">
        <v>-0.38</v>
      </c>
      <c r="H377" s="2">
        <v>43.54</v>
      </c>
      <c r="I377" s="2">
        <v>36.54</v>
      </c>
      <c r="J377" s="2">
        <v>38.08</v>
      </c>
      <c r="K377" s="2">
        <v>13</v>
      </c>
      <c r="L377" s="2">
        <v>49.1</v>
      </c>
      <c r="M377" s="2">
        <v>43.99</v>
      </c>
      <c r="N377" s="2">
        <v>29.45</v>
      </c>
      <c r="O377" s="2">
        <v>21.6</v>
      </c>
      <c r="P377" s="2">
        <v>49.35</v>
      </c>
      <c r="Q377" s="2">
        <v>33.049999999999997</v>
      </c>
      <c r="R377" s="2">
        <v>24.24</v>
      </c>
      <c r="S377" s="4">
        <f>VLOOKUP([1]Initial_Data8!C395,[1]Ratings_Numbers!$A$1:$B$21,2,FALSE)</f>
        <v>9</v>
      </c>
      <c r="T377" s="4">
        <v>9</v>
      </c>
      <c r="U377" s="4">
        <f t="shared" si="3"/>
        <v>-1</v>
      </c>
      <c r="V377" s="3">
        <v>10626.399799999999</v>
      </c>
      <c r="W377" s="3" t="s">
        <v>104</v>
      </c>
      <c r="X377" s="4"/>
      <c r="Y377" s="4"/>
      <c r="Z377" s="4"/>
      <c r="AA377" s="4"/>
    </row>
    <row r="378" spans="1:27" ht="46.5" customHeight="1" thickBot="1" x14ac:dyDescent="0.4">
      <c r="A378" s="5" t="s">
        <v>139</v>
      </c>
      <c r="B378" s="5" t="s">
        <v>124</v>
      </c>
      <c r="C378" s="5" t="s">
        <v>35</v>
      </c>
      <c r="D378" s="2">
        <v>38717</v>
      </c>
      <c r="E378" s="2">
        <v>-0.48</v>
      </c>
      <c r="F378" s="2">
        <v>1.1499999999999999</v>
      </c>
      <c r="G378" s="2">
        <v>-0.56000000000000005</v>
      </c>
      <c r="H378" s="2">
        <v>23.53</v>
      </c>
      <c r="I378" s="2">
        <v>19.63</v>
      </c>
      <c r="J378" s="2">
        <v>21.17</v>
      </c>
      <c r="K378" s="2">
        <v>30</v>
      </c>
      <c r="L378" s="2">
        <v>48.54</v>
      </c>
      <c r="M378" s="2">
        <v>43.39</v>
      </c>
      <c r="N378" s="2">
        <v>29.25</v>
      </c>
      <c r="O378" s="2">
        <v>21.15</v>
      </c>
      <c r="P378" s="2">
        <v>48.35</v>
      </c>
      <c r="Q378" s="2">
        <v>32.590000000000003</v>
      </c>
      <c r="R378" s="2">
        <v>23.57</v>
      </c>
      <c r="S378" s="4">
        <f>VLOOKUP([1]Initial_Data8!C396,[1]Ratings_Numbers!$A$1:$B$21,2,FALSE)</f>
        <v>9</v>
      </c>
      <c r="T378" s="4">
        <v>9</v>
      </c>
      <c r="U378" s="4">
        <f t="shared" si="3"/>
        <v>0</v>
      </c>
      <c r="V378" s="3">
        <v>12638.3508</v>
      </c>
      <c r="W378" s="3" t="s">
        <v>104</v>
      </c>
      <c r="X378" s="4"/>
      <c r="Y378" s="4"/>
      <c r="Z378" s="4"/>
      <c r="AA378" s="4"/>
    </row>
    <row r="379" spans="1:27" ht="46.5" customHeight="1" thickBot="1" x14ac:dyDescent="0.4">
      <c r="A379" s="5" t="s">
        <v>139</v>
      </c>
      <c r="B379" s="5" t="s">
        <v>125</v>
      </c>
      <c r="C379" s="5" t="s">
        <v>35</v>
      </c>
      <c r="D379" s="2">
        <v>38807</v>
      </c>
      <c r="E379" s="2">
        <v>-0.59</v>
      </c>
      <c r="F379" s="2">
        <v>0.85</v>
      </c>
      <c r="G379" s="2">
        <v>-0.66</v>
      </c>
      <c r="H379" s="2">
        <v>23.89</v>
      </c>
      <c r="I379" s="2">
        <v>19.149999999999999</v>
      </c>
      <c r="J379" s="2">
        <v>21.78</v>
      </c>
      <c r="K379" s="2">
        <v>27</v>
      </c>
      <c r="L379" s="2">
        <v>54.21</v>
      </c>
      <c r="M379" s="2">
        <v>35.700000000000003</v>
      </c>
      <c r="N379" s="2">
        <v>26.16</v>
      </c>
      <c r="O379" s="2">
        <v>19.440000000000001</v>
      </c>
      <c r="P379" s="2">
        <v>36.479999999999997</v>
      </c>
      <c r="Q379" s="2">
        <v>26.73</v>
      </c>
      <c r="R379" s="2">
        <v>19.87</v>
      </c>
      <c r="S379" s="4">
        <f>VLOOKUP([1]Initial_Data8!C397,[1]Ratings_Numbers!$A$1:$B$21,2,FALSE)</f>
        <v>9</v>
      </c>
      <c r="T379" s="4">
        <v>9</v>
      </c>
      <c r="U379" s="4">
        <f t="shared" si="3"/>
        <v>0</v>
      </c>
      <c r="V379" s="3">
        <v>15322.5383</v>
      </c>
      <c r="W379" s="3" t="s">
        <v>104</v>
      </c>
      <c r="X379" s="4"/>
      <c r="Y379" s="4"/>
      <c r="Z379" s="4"/>
      <c r="AA379" s="4"/>
    </row>
    <row r="380" spans="1:27" ht="46.5" customHeight="1" thickBot="1" x14ac:dyDescent="0.4">
      <c r="A380" s="5" t="s">
        <v>139</v>
      </c>
      <c r="B380" s="5" t="s">
        <v>74</v>
      </c>
      <c r="C380" s="5" t="s">
        <v>35</v>
      </c>
      <c r="D380" s="2">
        <v>38898</v>
      </c>
      <c r="E380" s="2">
        <v>-0.66</v>
      </c>
      <c r="F380" s="2">
        <v>0.66</v>
      </c>
      <c r="G380" s="2">
        <v>-0.73</v>
      </c>
      <c r="H380" s="2">
        <v>38.130000000000003</v>
      </c>
      <c r="I380" s="2">
        <v>35.54</v>
      </c>
      <c r="J380" s="2">
        <v>35.75</v>
      </c>
      <c r="K380" s="2">
        <v>24</v>
      </c>
      <c r="L380" s="2">
        <v>55.9</v>
      </c>
      <c r="M380" s="2">
        <v>31.54</v>
      </c>
      <c r="N380" s="2">
        <v>23.86</v>
      </c>
      <c r="O380" s="2">
        <v>17.739999999999998</v>
      </c>
      <c r="P380" s="2">
        <v>32.18</v>
      </c>
      <c r="Q380" s="2">
        <v>24.35</v>
      </c>
      <c r="R380" s="2">
        <v>18.100000000000001</v>
      </c>
      <c r="S380" s="4">
        <f>VLOOKUP([1]Initial_Data8!C398,[1]Ratings_Numbers!$A$1:$B$21,2,FALSE)</f>
        <v>9</v>
      </c>
      <c r="T380" s="4">
        <v>9</v>
      </c>
      <c r="U380" s="4">
        <f t="shared" si="3"/>
        <v>0</v>
      </c>
      <c r="V380" s="3">
        <v>14447.822899999999</v>
      </c>
      <c r="W380" s="3" t="s">
        <v>104</v>
      </c>
      <c r="X380" s="4"/>
      <c r="Y380" s="4"/>
      <c r="Z380" s="4"/>
      <c r="AA380" s="4"/>
    </row>
    <row r="381" spans="1:27" ht="46.5" customHeight="1" thickBot="1" x14ac:dyDescent="0.4">
      <c r="A381" s="5" t="s">
        <v>139</v>
      </c>
      <c r="B381" s="5" t="s">
        <v>75</v>
      </c>
      <c r="C381" s="5" t="s">
        <v>35</v>
      </c>
      <c r="D381" s="2">
        <v>38990</v>
      </c>
      <c r="E381" s="2">
        <v>-0.85</v>
      </c>
      <c r="F381" s="2">
        <v>0.56000000000000005</v>
      </c>
      <c r="G381" s="2">
        <v>-0.92</v>
      </c>
      <c r="H381" s="2">
        <v>37.04</v>
      </c>
      <c r="I381" s="2">
        <v>32</v>
      </c>
      <c r="J381" s="2">
        <v>34.17</v>
      </c>
      <c r="K381" s="2">
        <v>24</v>
      </c>
      <c r="L381" s="2">
        <v>58.51</v>
      </c>
      <c r="M381" s="2">
        <v>24.82</v>
      </c>
      <c r="N381" s="2">
        <v>19.399999999999999</v>
      </c>
      <c r="O381" s="2">
        <v>14.62</v>
      </c>
      <c r="P381" s="2">
        <v>27.96</v>
      </c>
      <c r="Q381" s="2">
        <v>21.85</v>
      </c>
      <c r="R381" s="2">
        <v>16.47</v>
      </c>
      <c r="S381" s="4">
        <f>VLOOKUP([1]Initial_Data8!C399,[1]Ratings_Numbers!$A$1:$B$21,2,FALSE)</f>
        <v>9</v>
      </c>
      <c r="T381" s="4">
        <v>9</v>
      </c>
      <c r="U381" s="4">
        <f t="shared" si="3"/>
        <v>0</v>
      </c>
      <c r="V381" s="3">
        <v>15102.325199999999</v>
      </c>
      <c r="W381" s="3" t="s">
        <v>104</v>
      </c>
      <c r="X381" s="4"/>
      <c r="Y381" s="4"/>
      <c r="Z381" s="4"/>
      <c r="AA381" s="4"/>
    </row>
    <row r="382" spans="1:27" ht="46.5" customHeight="1" thickBot="1" x14ac:dyDescent="0.4">
      <c r="A382" s="5" t="s">
        <v>139</v>
      </c>
      <c r="B382" s="5" t="s">
        <v>76</v>
      </c>
      <c r="C382" s="5" t="s">
        <v>35</v>
      </c>
      <c r="D382" s="2">
        <v>39082</v>
      </c>
      <c r="E382" s="2">
        <v>-1.04</v>
      </c>
      <c r="F382" s="2">
        <v>0.45</v>
      </c>
      <c r="G382" s="2">
        <v>-1.1200000000000001</v>
      </c>
      <c r="H382" s="2">
        <v>53.91</v>
      </c>
      <c r="I382" s="2">
        <v>46.77</v>
      </c>
      <c r="J382" s="2">
        <v>50.23</v>
      </c>
      <c r="K382" s="2">
        <v>22</v>
      </c>
      <c r="L382" s="2">
        <v>57.21</v>
      </c>
      <c r="M382" s="2">
        <v>22.89</v>
      </c>
      <c r="N382" s="2">
        <v>18.63</v>
      </c>
      <c r="O382" s="2">
        <v>13.18</v>
      </c>
      <c r="P382" s="2">
        <v>22.89</v>
      </c>
      <c r="Q382" s="2">
        <v>18.63</v>
      </c>
      <c r="R382" s="2">
        <v>13.18</v>
      </c>
      <c r="S382" s="4">
        <f>VLOOKUP([1]Initial_Data8!C400,[1]Ratings_Numbers!$A$1:$B$21,2,FALSE)</f>
        <v>9</v>
      </c>
      <c r="T382" s="4">
        <v>9</v>
      </c>
      <c r="U382" s="4">
        <f t="shared" si="3"/>
        <v>0</v>
      </c>
      <c r="V382" s="3">
        <v>18979.557400000002</v>
      </c>
      <c r="W382" s="3" t="s">
        <v>104</v>
      </c>
      <c r="X382" s="4"/>
      <c r="Y382" s="4"/>
      <c r="Z382" s="4"/>
      <c r="AA382" s="4"/>
    </row>
    <row r="383" spans="1:27" ht="46.5" customHeight="1" thickBot="1" x14ac:dyDescent="0.4">
      <c r="A383" s="5" t="s">
        <v>139</v>
      </c>
      <c r="B383" s="5" t="s">
        <v>77</v>
      </c>
      <c r="C383" s="5" t="s">
        <v>35</v>
      </c>
      <c r="D383" s="2">
        <v>39172</v>
      </c>
      <c r="E383" s="2">
        <v>-0.91</v>
      </c>
      <c r="F383" s="2">
        <v>0.44</v>
      </c>
      <c r="G383" s="2">
        <v>-0.98</v>
      </c>
      <c r="H383" s="2">
        <v>28.91</v>
      </c>
      <c r="I383" s="2">
        <v>22.23</v>
      </c>
      <c r="J383" s="2">
        <v>26</v>
      </c>
      <c r="K383" s="2">
        <v>22</v>
      </c>
      <c r="L383" s="2">
        <v>61.95</v>
      </c>
      <c r="M383" s="2">
        <v>21.32</v>
      </c>
      <c r="N383" s="2">
        <v>17.559999999999999</v>
      </c>
      <c r="O383" s="2">
        <v>13.31</v>
      </c>
      <c r="P383" s="2">
        <v>21.43</v>
      </c>
      <c r="Q383" s="2">
        <v>17.64</v>
      </c>
      <c r="R383" s="2">
        <v>13.37</v>
      </c>
      <c r="S383" s="4">
        <f>VLOOKUP([1]Initial_Data8!C401,[1]Ratings_Numbers!$A$1:$B$21,2,FALSE)</f>
        <v>9</v>
      </c>
      <c r="T383" s="4">
        <v>9</v>
      </c>
      <c r="U383" s="4">
        <f t="shared" si="3"/>
        <v>0</v>
      </c>
      <c r="V383" s="3">
        <v>17248.681499999999</v>
      </c>
      <c r="W383" s="3" t="s">
        <v>104</v>
      </c>
      <c r="X383" s="4"/>
      <c r="Y383" s="4"/>
      <c r="Z383" s="4"/>
      <c r="AA383" s="4"/>
    </row>
    <row r="384" spans="1:27" ht="46.5" customHeight="1" thickBot="1" x14ac:dyDescent="0.4">
      <c r="A384" s="5" t="s">
        <v>139</v>
      </c>
      <c r="B384" s="5" t="s">
        <v>78</v>
      </c>
      <c r="C384" s="5" t="s">
        <v>35</v>
      </c>
      <c r="D384" s="2">
        <v>39263</v>
      </c>
      <c r="E384" s="2">
        <v>-0.81</v>
      </c>
      <c r="F384" s="2">
        <v>0.43</v>
      </c>
      <c r="G384" s="2">
        <v>-0.88</v>
      </c>
      <c r="H384" s="2">
        <v>36.43</v>
      </c>
      <c r="I384" s="2">
        <v>29.24</v>
      </c>
      <c r="J384" s="2">
        <v>33.19</v>
      </c>
      <c r="K384" s="2">
        <v>21</v>
      </c>
      <c r="L384" s="2">
        <v>61.14</v>
      </c>
      <c r="M384" s="2">
        <v>20.9</v>
      </c>
      <c r="N384" s="2">
        <v>17.27</v>
      </c>
      <c r="O384" s="2">
        <v>12.89</v>
      </c>
      <c r="P384" s="2">
        <v>21</v>
      </c>
      <c r="Q384" s="2">
        <v>17.36</v>
      </c>
      <c r="R384" s="2">
        <v>12.96</v>
      </c>
      <c r="S384" s="4">
        <f>VLOOKUP([1]Initial_Data8!C402,[1]Ratings_Numbers!$A$1:$B$21,2,FALSE)</f>
        <v>9</v>
      </c>
      <c r="T384" s="4">
        <v>8</v>
      </c>
      <c r="U384" s="4">
        <f t="shared" si="3"/>
        <v>0</v>
      </c>
      <c r="V384" s="3">
        <v>18988.646199999999</v>
      </c>
      <c r="W384" s="3" t="s">
        <v>104</v>
      </c>
      <c r="X384" s="4"/>
      <c r="Y384" s="4"/>
      <c r="Z384" s="4"/>
      <c r="AA384" s="4"/>
    </row>
    <row r="385" spans="1:27" ht="46.5" customHeight="1" thickBot="1" x14ac:dyDescent="0.4">
      <c r="A385" s="5" t="s">
        <v>139</v>
      </c>
      <c r="B385" s="5" t="s">
        <v>79</v>
      </c>
      <c r="C385" s="5" t="s">
        <v>33</v>
      </c>
      <c r="D385" s="2">
        <v>39355</v>
      </c>
      <c r="E385" s="2">
        <v>-0.08</v>
      </c>
      <c r="F385" s="2">
        <v>0.48</v>
      </c>
      <c r="G385" s="2">
        <v>-0.08</v>
      </c>
      <c r="H385" s="2">
        <v>43.48</v>
      </c>
      <c r="I385" s="2">
        <v>36.9</v>
      </c>
      <c r="J385" s="2">
        <v>39.049999999999997</v>
      </c>
      <c r="K385" s="2">
        <v>21</v>
      </c>
      <c r="L385" s="2">
        <v>56.67</v>
      </c>
      <c r="M385" s="2">
        <v>18.77</v>
      </c>
      <c r="N385" s="2">
        <v>15.75</v>
      </c>
      <c r="O385" s="2">
        <v>10.75</v>
      </c>
      <c r="P385" s="2">
        <v>19.16</v>
      </c>
      <c r="Q385" s="2">
        <v>16.079999999999998</v>
      </c>
      <c r="R385" s="2">
        <v>10.97</v>
      </c>
      <c r="S385" s="4">
        <f>VLOOKUP([1]Initial_Data8!C403,[1]Ratings_Numbers!$A$1:$B$21,2,FALSE)</f>
        <v>8</v>
      </c>
      <c r="T385" s="4">
        <v>8</v>
      </c>
      <c r="U385" s="4">
        <f t="shared" si="3"/>
        <v>-1</v>
      </c>
      <c r="V385" s="3">
        <v>21362.206099999999</v>
      </c>
      <c r="W385" s="3" t="s">
        <v>104</v>
      </c>
      <c r="X385" s="4"/>
      <c r="Y385" s="4"/>
      <c r="Z385" s="4"/>
      <c r="AA385" s="4"/>
    </row>
    <row r="386" spans="1:27" ht="46.5" customHeight="1" thickBot="1" x14ac:dyDescent="0.4">
      <c r="A386" s="5" t="s">
        <v>139</v>
      </c>
      <c r="B386" s="5" t="s">
        <v>105</v>
      </c>
      <c r="C386" s="5" t="s">
        <v>33</v>
      </c>
      <c r="D386" s="2">
        <v>39447</v>
      </c>
      <c r="E386" s="2">
        <v>0.04</v>
      </c>
      <c r="F386" s="2">
        <v>0.61</v>
      </c>
      <c r="G386" s="2">
        <v>0.05</v>
      </c>
      <c r="H386" s="2">
        <v>24.33</v>
      </c>
      <c r="I386" s="2">
        <v>16.57</v>
      </c>
      <c r="J386" s="2">
        <v>19.190000000000001</v>
      </c>
      <c r="K386" s="2">
        <v>21</v>
      </c>
      <c r="L386" s="2">
        <v>56.87</v>
      </c>
      <c r="M386" s="2">
        <v>19.100000000000001</v>
      </c>
      <c r="N386" s="2">
        <v>15.98</v>
      </c>
      <c r="O386" s="2">
        <v>10.99</v>
      </c>
      <c r="P386" s="2">
        <v>19.5</v>
      </c>
      <c r="Q386" s="2">
        <v>16.32</v>
      </c>
      <c r="R386" s="2">
        <v>11.22</v>
      </c>
      <c r="S386" s="4">
        <f>VLOOKUP([1]Initial_Data8!C404,[1]Ratings_Numbers!$A$1:$B$21,2,FALSE)</f>
        <v>8</v>
      </c>
      <c r="T386" s="4">
        <v>8</v>
      </c>
      <c r="U386" s="4">
        <f t="shared" si="3"/>
        <v>0</v>
      </c>
      <c r="V386" s="3">
        <v>15743.3421</v>
      </c>
      <c r="W386" s="3" t="s">
        <v>104</v>
      </c>
      <c r="X386" s="4"/>
      <c r="Y386" s="4"/>
      <c r="Z386" s="4"/>
      <c r="AA386" s="4"/>
    </row>
    <row r="387" spans="1:27" ht="46.5" customHeight="1" thickBot="1" x14ac:dyDescent="0.4">
      <c r="A387" s="5" t="s">
        <v>139</v>
      </c>
      <c r="B387" s="5" t="s">
        <v>106</v>
      </c>
      <c r="C387" s="5" t="s">
        <v>33</v>
      </c>
      <c r="D387" s="2">
        <v>39538</v>
      </c>
      <c r="E387" s="2">
        <v>0.17</v>
      </c>
      <c r="F387" s="2">
        <v>0.63</v>
      </c>
      <c r="G387" s="2">
        <v>0.2</v>
      </c>
      <c r="H387" s="2">
        <v>32.950000000000003</v>
      </c>
      <c r="I387" s="2">
        <v>23</v>
      </c>
      <c r="J387" s="2">
        <v>27.7</v>
      </c>
      <c r="K387" s="2">
        <v>20</v>
      </c>
      <c r="L387" s="2">
        <v>59.13</v>
      </c>
      <c r="M387" s="2">
        <v>18.399999999999999</v>
      </c>
      <c r="N387" s="2">
        <v>15.49</v>
      </c>
      <c r="O387" s="2">
        <v>11.02</v>
      </c>
      <c r="P387" s="2">
        <v>18.79</v>
      </c>
      <c r="Q387" s="2">
        <v>15.82</v>
      </c>
      <c r="R387" s="2">
        <v>11.25</v>
      </c>
      <c r="S387" s="4">
        <f>VLOOKUP([1]Initial_Data8!C405,[1]Ratings_Numbers!$A$1:$B$21,2,FALSE)</f>
        <v>8</v>
      </c>
      <c r="T387" s="4">
        <v>8</v>
      </c>
      <c r="U387" s="4">
        <f t="shared" si="3"/>
        <v>0</v>
      </c>
      <c r="V387" s="3">
        <v>18666.867300000002</v>
      </c>
      <c r="W387" s="3" t="s">
        <v>104</v>
      </c>
      <c r="X387" s="4"/>
      <c r="Y387" s="4"/>
      <c r="Z387" s="4"/>
      <c r="AA387" s="4"/>
    </row>
    <row r="388" spans="1:27" ht="46.5" customHeight="1" thickBot="1" x14ac:dyDescent="0.4">
      <c r="A388" s="5" t="s">
        <v>139</v>
      </c>
      <c r="B388" s="5" t="s">
        <v>107</v>
      </c>
      <c r="C388" s="5" t="s">
        <v>33</v>
      </c>
      <c r="D388" s="2">
        <v>39629</v>
      </c>
      <c r="E388" s="2">
        <v>0.13</v>
      </c>
      <c r="F388" s="2">
        <v>0.6</v>
      </c>
      <c r="G388" s="2">
        <v>0.15</v>
      </c>
      <c r="H388" s="2">
        <v>52.24</v>
      </c>
      <c r="I388" s="2">
        <v>32.1</v>
      </c>
      <c r="J388" s="2">
        <v>46.71</v>
      </c>
      <c r="K388" s="2">
        <v>17</v>
      </c>
      <c r="L388" s="2">
        <v>59.46</v>
      </c>
      <c r="M388" s="2">
        <v>17.72</v>
      </c>
      <c r="N388" s="2">
        <v>15</v>
      </c>
      <c r="O388" s="2">
        <v>10.63</v>
      </c>
      <c r="P388" s="2">
        <v>18.09</v>
      </c>
      <c r="Q388" s="2">
        <v>15.32</v>
      </c>
      <c r="R388" s="2">
        <v>10.86</v>
      </c>
      <c r="S388" s="4">
        <f>VLOOKUP([1]Initial_Data8!C406,[1]Ratings_Numbers!$A$1:$B$21,2,FALSE)</f>
        <v>8</v>
      </c>
      <c r="T388" s="4">
        <v>8</v>
      </c>
      <c r="U388" s="4">
        <f t="shared" si="3"/>
        <v>0</v>
      </c>
      <c r="V388" s="3">
        <v>21803.636600000002</v>
      </c>
      <c r="W388" s="3" t="s">
        <v>104</v>
      </c>
      <c r="X388" s="4"/>
      <c r="Y388" s="4"/>
      <c r="Z388" s="4"/>
      <c r="AA388" s="4"/>
    </row>
    <row r="389" spans="1:27" ht="46.5" customHeight="1" thickBot="1" x14ac:dyDescent="0.4">
      <c r="A389" s="5" t="s">
        <v>139</v>
      </c>
      <c r="B389" s="5" t="s">
        <v>108</v>
      </c>
      <c r="C389" s="5" t="s">
        <v>33</v>
      </c>
      <c r="D389" s="2">
        <v>39721</v>
      </c>
      <c r="E389" s="2">
        <v>0.1</v>
      </c>
      <c r="F389" s="2">
        <v>0.65</v>
      </c>
      <c r="G389" s="2">
        <v>0.12</v>
      </c>
      <c r="H389" s="2">
        <v>43.12</v>
      </c>
      <c r="I389" s="2">
        <v>15.57</v>
      </c>
      <c r="J389" s="2">
        <v>36.119999999999997</v>
      </c>
      <c r="K389" s="2">
        <v>17</v>
      </c>
      <c r="L389" s="2">
        <v>59.84</v>
      </c>
      <c r="M389" s="2">
        <v>16.79</v>
      </c>
      <c r="N389" s="2">
        <v>14.38</v>
      </c>
      <c r="O389" s="2">
        <v>10.130000000000001</v>
      </c>
      <c r="P389" s="2">
        <v>16.79</v>
      </c>
      <c r="Q389" s="2">
        <v>14.38</v>
      </c>
      <c r="R389" s="2">
        <v>10.130000000000001</v>
      </c>
      <c r="S389" s="4">
        <f>VLOOKUP([1]Initial_Data8!C407,[1]Ratings_Numbers!$A$1:$B$21,2,FALSE)</f>
        <v>8</v>
      </c>
      <c r="T389" s="4">
        <v>11</v>
      </c>
      <c r="U389" s="4">
        <f t="shared" si="3"/>
        <v>0</v>
      </c>
      <c r="V389" s="3">
        <v>13631.266799999999</v>
      </c>
      <c r="W389" s="3" t="s">
        <v>104</v>
      </c>
      <c r="X389" s="4"/>
      <c r="Y389" s="4"/>
      <c r="Z389" s="4"/>
      <c r="AA389" s="4"/>
    </row>
    <row r="390" spans="1:27" ht="46.5" customHeight="1" thickBot="1" x14ac:dyDescent="0.4">
      <c r="A390" s="5" t="s">
        <v>139</v>
      </c>
      <c r="B390" s="5" t="s">
        <v>80</v>
      </c>
      <c r="C390" s="5" t="s">
        <v>37</v>
      </c>
      <c r="D390" s="2">
        <v>39813</v>
      </c>
      <c r="E390" s="2">
        <v>4.67</v>
      </c>
      <c r="F390" s="2">
        <v>6.12</v>
      </c>
      <c r="G390" s="2">
        <v>5.72</v>
      </c>
      <c r="H390" s="2">
        <v>2.27</v>
      </c>
      <c r="I390" s="2">
        <v>0.63</v>
      </c>
      <c r="J390" s="2">
        <v>1.0900000000000001</v>
      </c>
      <c r="K390" s="2">
        <v>128</v>
      </c>
      <c r="L390" s="2">
        <v>34.57</v>
      </c>
      <c r="M390" s="2">
        <v>46.36</v>
      </c>
      <c r="N390" s="2">
        <v>21.37</v>
      </c>
      <c r="O390" s="2">
        <v>16.18</v>
      </c>
      <c r="P390" s="2">
        <v>116.99</v>
      </c>
      <c r="Q390" s="2">
        <v>53.92</v>
      </c>
      <c r="R390" s="2">
        <v>40.83</v>
      </c>
      <c r="S390" s="4">
        <f>VLOOKUP([1]Initial_Data8!C408,[1]Ratings_Numbers!$A$1:$B$21,2,FALSE)</f>
        <v>11</v>
      </c>
      <c r="T390" s="4">
        <v>13</v>
      </c>
      <c r="U390" s="4">
        <f t="shared" si="3"/>
        <v>3</v>
      </c>
      <c r="V390" s="3">
        <v>2942.5288999999998</v>
      </c>
      <c r="W390" s="3" t="s">
        <v>104</v>
      </c>
      <c r="X390" s="4"/>
      <c r="Y390" s="4"/>
      <c r="Z390" s="4"/>
      <c r="AA390" s="4"/>
    </row>
    <row r="391" spans="1:27" ht="46.5" customHeight="1" thickBot="1" x14ac:dyDescent="0.4">
      <c r="A391" s="5" t="s">
        <v>139</v>
      </c>
      <c r="B391" s="5" t="s">
        <v>81</v>
      </c>
      <c r="C391" s="5" t="s">
        <v>41</v>
      </c>
      <c r="D391" s="2">
        <v>39903</v>
      </c>
      <c r="E391" s="2">
        <v>4.29</v>
      </c>
      <c r="F391" s="2">
        <v>6.24</v>
      </c>
      <c r="G391" s="2">
        <v>5.41</v>
      </c>
      <c r="H391" s="2">
        <v>7.93</v>
      </c>
      <c r="I391" s="2">
        <v>6.23</v>
      </c>
      <c r="J391" s="2">
        <v>5.97</v>
      </c>
      <c r="K391" s="2">
        <v>97</v>
      </c>
      <c r="L391" s="2">
        <v>35.229999999999997</v>
      </c>
      <c r="M391" s="2">
        <v>42.66</v>
      </c>
      <c r="N391" s="2">
        <v>19.68</v>
      </c>
      <c r="O391" s="2">
        <v>15.17</v>
      </c>
      <c r="P391" s="2">
        <v>116.8</v>
      </c>
      <c r="Q391" s="2">
        <v>53.88</v>
      </c>
      <c r="R391" s="2">
        <v>41.53</v>
      </c>
      <c r="S391" s="4">
        <f>VLOOKUP([1]Initial_Data8!C409,[1]Ratings_Numbers!$A$1:$B$21,2,FALSE)</f>
        <v>13</v>
      </c>
      <c r="T391" s="4">
        <v>13</v>
      </c>
      <c r="U391" s="4">
        <f t="shared" si="3"/>
        <v>2</v>
      </c>
      <c r="V391" s="3">
        <v>3432.645</v>
      </c>
      <c r="W391" s="3" t="s">
        <v>104</v>
      </c>
      <c r="X391" s="4"/>
      <c r="Y391" s="4"/>
      <c r="Z391" s="4"/>
      <c r="AA391" s="4"/>
    </row>
    <row r="392" spans="1:27" ht="46.5" customHeight="1" thickBot="1" x14ac:dyDescent="0.4">
      <c r="A392" s="5" t="s">
        <v>139</v>
      </c>
      <c r="B392" s="5" t="s">
        <v>82</v>
      </c>
      <c r="C392" s="5" t="s">
        <v>41</v>
      </c>
      <c r="D392" s="2">
        <v>39994</v>
      </c>
      <c r="E392" s="2">
        <v>4.07</v>
      </c>
      <c r="F392" s="2">
        <v>5.89</v>
      </c>
      <c r="G392" s="2">
        <v>5.49</v>
      </c>
      <c r="H392" s="2">
        <v>4.53</v>
      </c>
      <c r="I392" s="2">
        <v>3.47</v>
      </c>
      <c r="J392" s="2">
        <v>3.34</v>
      </c>
      <c r="K392" s="2">
        <v>172</v>
      </c>
      <c r="L392" s="2">
        <v>38.840000000000003</v>
      </c>
      <c r="M392" s="2">
        <v>88.51</v>
      </c>
      <c r="N392" s="2">
        <v>45.39</v>
      </c>
      <c r="O392" s="2">
        <v>34.65</v>
      </c>
      <c r="P392" s="2">
        <v>95.02</v>
      </c>
      <c r="Q392" s="2">
        <v>48.72</v>
      </c>
      <c r="R392" s="2">
        <v>37.19</v>
      </c>
      <c r="S392" s="4">
        <f>VLOOKUP([1]Initial_Data8!C410,[1]Ratings_Numbers!$A$1:$B$21,2,FALSE)</f>
        <v>13</v>
      </c>
      <c r="T392" s="4">
        <v>12</v>
      </c>
      <c r="U392" s="4">
        <f t="shared" si="3"/>
        <v>0</v>
      </c>
      <c r="V392" s="3">
        <v>9035.7049999999999</v>
      </c>
      <c r="W392" s="3" t="s">
        <v>104</v>
      </c>
      <c r="X392" s="4"/>
      <c r="Y392" s="4"/>
      <c r="Z392" s="4"/>
      <c r="AA392" s="4"/>
    </row>
    <row r="393" spans="1:27" ht="46.5" customHeight="1" thickBot="1" x14ac:dyDescent="0.4">
      <c r="A393" s="5" t="s">
        <v>139</v>
      </c>
      <c r="B393" s="5" t="s">
        <v>83</v>
      </c>
      <c r="C393" s="5" t="s">
        <v>39</v>
      </c>
      <c r="D393" s="2">
        <v>40086</v>
      </c>
      <c r="E393" s="2">
        <v>2.71</v>
      </c>
      <c r="F393" s="2">
        <v>4.43</v>
      </c>
      <c r="G393" s="2">
        <v>3.87</v>
      </c>
      <c r="H393" s="2">
        <v>5.46</v>
      </c>
      <c r="I393" s="2">
        <v>4.4000000000000004</v>
      </c>
      <c r="J393" s="2">
        <v>3.79</v>
      </c>
      <c r="K393" s="2">
        <v>164</v>
      </c>
      <c r="L393" s="2">
        <v>46.94</v>
      </c>
      <c r="M393" s="2">
        <v>54.04</v>
      </c>
      <c r="N393" s="2">
        <v>33.74</v>
      </c>
      <c r="O393" s="2">
        <v>25.51</v>
      </c>
      <c r="P393" s="2">
        <v>60.14</v>
      </c>
      <c r="Q393" s="2">
        <v>37.56</v>
      </c>
      <c r="R393" s="2">
        <v>28.39</v>
      </c>
      <c r="S393" s="4">
        <f>VLOOKUP([1]Initial_Data8!C411,[1]Ratings_Numbers!$A$1:$B$21,2,FALSE)</f>
        <v>12</v>
      </c>
      <c r="T393" s="4">
        <v>12</v>
      </c>
      <c r="U393" s="4">
        <f t="shared" si="3"/>
        <v>-1</v>
      </c>
      <c r="V393" s="3">
        <v>17366.650000000001</v>
      </c>
      <c r="W393" s="3" t="s">
        <v>104</v>
      </c>
      <c r="X393" s="4"/>
      <c r="Y393" s="4"/>
      <c r="Z393" s="4"/>
      <c r="AA393" s="4"/>
    </row>
    <row r="394" spans="1:27" ht="46.5" customHeight="1" thickBot="1" x14ac:dyDescent="0.4">
      <c r="A394" s="5" t="s">
        <v>139</v>
      </c>
      <c r="B394" s="5" t="s">
        <v>84</v>
      </c>
      <c r="C394" s="5" t="s">
        <v>39</v>
      </c>
      <c r="D394" s="2">
        <v>40178</v>
      </c>
      <c r="E394" s="2">
        <v>1.96</v>
      </c>
      <c r="F394" s="2">
        <v>3.24</v>
      </c>
      <c r="G394" s="2">
        <v>2.7</v>
      </c>
      <c r="H394" s="2">
        <v>4.5599999999999996</v>
      </c>
      <c r="I394" s="2">
        <v>3.54</v>
      </c>
      <c r="J394" s="2">
        <v>3.33</v>
      </c>
      <c r="K394" s="2">
        <v>209</v>
      </c>
      <c r="L394" s="2">
        <v>48.5</v>
      </c>
      <c r="M394" s="2">
        <v>47.17</v>
      </c>
      <c r="N394" s="2">
        <v>30.46</v>
      </c>
      <c r="O394" s="2">
        <v>23.04</v>
      </c>
      <c r="P394" s="2">
        <v>54.86</v>
      </c>
      <c r="Q394" s="2">
        <v>35.42</v>
      </c>
      <c r="R394" s="2">
        <v>26.79</v>
      </c>
      <c r="S394" s="4">
        <f>VLOOKUP([1]Initial_Data8!C412,[1]Ratings_Numbers!$A$1:$B$21,2,FALSE)</f>
        <v>12</v>
      </c>
      <c r="T394" s="4">
        <v>11</v>
      </c>
      <c r="U394" s="4">
        <f t="shared" si="3"/>
        <v>0</v>
      </c>
      <c r="V394" s="3">
        <v>21690.662</v>
      </c>
      <c r="W394" s="3" t="s">
        <v>104</v>
      </c>
      <c r="X394" s="4"/>
      <c r="Y394" s="4"/>
      <c r="Z394" s="4"/>
      <c r="AA394" s="4"/>
    </row>
    <row r="395" spans="1:27" ht="46.5" customHeight="1" thickBot="1" x14ac:dyDescent="0.4">
      <c r="A395" s="5" t="s">
        <v>139</v>
      </c>
      <c r="B395" s="5" t="s">
        <v>85</v>
      </c>
      <c r="C395" s="5" t="s">
        <v>37</v>
      </c>
      <c r="D395" s="2">
        <v>40268</v>
      </c>
      <c r="E395" s="2">
        <v>1.22</v>
      </c>
      <c r="F395" s="2">
        <v>1.84</v>
      </c>
      <c r="G395" s="2">
        <v>1.6</v>
      </c>
      <c r="H395" s="2">
        <v>9.56</v>
      </c>
      <c r="I395" s="2">
        <v>8.61</v>
      </c>
      <c r="J395" s="2">
        <v>8.06</v>
      </c>
      <c r="K395" s="2">
        <v>155</v>
      </c>
      <c r="L395" s="2">
        <v>54.11</v>
      </c>
      <c r="M395" s="2">
        <v>36.26</v>
      </c>
      <c r="N395" s="2">
        <v>26.38</v>
      </c>
      <c r="O395" s="2">
        <v>19.75</v>
      </c>
      <c r="P395" s="2">
        <v>37.44</v>
      </c>
      <c r="Q395" s="2">
        <v>27.24</v>
      </c>
      <c r="R395" s="2">
        <v>20.39</v>
      </c>
      <c r="S395" s="4">
        <f>VLOOKUP([1]Initial_Data8!C413,[1]Ratings_Numbers!$A$1:$B$21,2,FALSE)</f>
        <v>11</v>
      </c>
      <c r="T395" s="4">
        <v>10</v>
      </c>
      <c r="U395" s="4">
        <f t="shared" si="3"/>
        <v>-1</v>
      </c>
      <c r="V395" s="3">
        <v>26080.95</v>
      </c>
      <c r="W395" s="3" t="s">
        <v>104</v>
      </c>
      <c r="X395" s="4"/>
      <c r="Y395" s="4"/>
      <c r="Z395" s="4"/>
      <c r="AA395" s="4"/>
    </row>
    <row r="396" spans="1:27" ht="46.5" customHeight="1" thickBot="1" x14ac:dyDescent="0.4">
      <c r="A396" s="5" t="s">
        <v>139</v>
      </c>
      <c r="B396" s="5" t="s">
        <v>109</v>
      </c>
      <c r="C396" s="5" t="s">
        <v>36</v>
      </c>
      <c r="D396" s="2">
        <v>40359</v>
      </c>
      <c r="E396" s="2">
        <v>1.1399999999999999</v>
      </c>
      <c r="F396" s="2">
        <v>1.72</v>
      </c>
      <c r="G396" s="2">
        <v>1.49</v>
      </c>
      <c r="H396" s="2">
        <v>7.07</v>
      </c>
      <c r="I396" s="2">
        <v>5.86</v>
      </c>
      <c r="J396" s="2">
        <v>5.33</v>
      </c>
      <c r="K396" s="2">
        <v>137</v>
      </c>
      <c r="L396" s="2">
        <v>54.32</v>
      </c>
      <c r="M396" s="2">
        <v>35.96</v>
      </c>
      <c r="N396" s="2">
        <v>26.37</v>
      </c>
      <c r="O396" s="2">
        <v>19.66</v>
      </c>
      <c r="P396" s="2">
        <v>36.35</v>
      </c>
      <c r="Q396" s="2">
        <v>26.66</v>
      </c>
      <c r="R396" s="2">
        <v>19.87</v>
      </c>
      <c r="S396" s="4">
        <f>VLOOKUP([1]Initial_Data8!C414,[1]Ratings_Numbers!$A$1:$B$21,2,FALSE)</f>
        <v>10</v>
      </c>
      <c r="T396" s="4">
        <v>10</v>
      </c>
      <c r="U396" s="4">
        <f t="shared" si="3"/>
        <v>-1</v>
      </c>
      <c r="V396" s="3">
        <v>18557.46</v>
      </c>
      <c r="W396" s="3" t="s">
        <v>104</v>
      </c>
      <c r="X396" s="4"/>
      <c r="Y396" s="4"/>
      <c r="Z396" s="4"/>
      <c r="AA396" s="4"/>
    </row>
    <row r="397" spans="1:27" ht="46.5" customHeight="1" thickBot="1" x14ac:dyDescent="0.4">
      <c r="A397" s="5" t="s">
        <v>139</v>
      </c>
      <c r="B397" s="5" t="s">
        <v>110</v>
      </c>
      <c r="C397" s="5" t="s">
        <v>36</v>
      </c>
      <c r="D397" s="2">
        <v>40451</v>
      </c>
      <c r="E397" s="2">
        <v>1.05</v>
      </c>
      <c r="F397" s="2">
        <v>1.65</v>
      </c>
      <c r="G397" s="2">
        <v>1.33</v>
      </c>
      <c r="H397" s="2">
        <v>8.61</v>
      </c>
      <c r="I397" s="2">
        <v>7.08</v>
      </c>
      <c r="J397" s="2">
        <v>6.95</v>
      </c>
      <c r="K397" s="2">
        <v>132</v>
      </c>
      <c r="L397" s="2">
        <v>53.8</v>
      </c>
      <c r="M397" s="2">
        <v>35.270000000000003</v>
      </c>
      <c r="N397" s="2">
        <v>25.69</v>
      </c>
      <c r="O397" s="2">
        <v>19.11</v>
      </c>
      <c r="P397" s="2">
        <v>37.299999999999997</v>
      </c>
      <c r="Q397" s="2">
        <v>27.17</v>
      </c>
      <c r="R397" s="2">
        <v>20.21</v>
      </c>
      <c r="S397" s="4">
        <f>VLOOKUP([1]Initial_Data8!C415,[1]Ratings_Numbers!$A$1:$B$21,2,FALSE)</f>
        <v>10</v>
      </c>
      <c r="T397" s="4">
        <v>9</v>
      </c>
      <c r="U397" s="4">
        <f t="shared" si="3"/>
        <v>0</v>
      </c>
      <c r="V397" s="3">
        <v>24951.871999999999</v>
      </c>
      <c r="W397" s="3" t="s">
        <v>104</v>
      </c>
      <c r="X397" s="4"/>
      <c r="Y397" s="4"/>
      <c r="Z397" s="4"/>
      <c r="AA397" s="4"/>
    </row>
    <row r="398" spans="1:27" ht="46.5" customHeight="1" thickBot="1" x14ac:dyDescent="0.4">
      <c r="A398" s="5" t="s">
        <v>139</v>
      </c>
      <c r="B398" s="5" t="s">
        <v>111</v>
      </c>
      <c r="C398" s="5" t="s">
        <v>35</v>
      </c>
      <c r="D398" s="2">
        <v>40543</v>
      </c>
      <c r="E398" s="2">
        <v>0.85</v>
      </c>
      <c r="F398" s="2">
        <v>1.25</v>
      </c>
      <c r="G398" s="2">
        <v>1.04</v>
      </c>
      <c r="H398" s="2">
        <v>11.3</v>
      </c>
      <c r="I398" s="2">
        <v>8.01</v>
      </c>
      <c r="J398" s="2">
        <v>9.31</v>
      </c>
      <c r="K398" s="2">
        <v>113</v>
      </c>
      <c r="L398" s="2">
        <v>54.29</v>
      </c>
      <c r="M398" s="2">
        <v>30.72</v>
      </c>
      <c r="N398" s="2">
        <v>23.43</v>
      </c>
      <c r="O398" s="2">
        <v>16.809999999999999</v>
      </c>
      <c r="P398" s="2">
        <v>31.13</v>
      </c>
      <c r="Q398" s="2">
        <v>23.74</v>
      </c>
      <c r="R398" s="2">
        <v>17.03</v>
      </c>
      <c r="S398" s="4">
        <f>VLOOKUP([1]Initial_Data8!C416,[1]Ratings_Numbers!$A$1:$B$21,2,FALSE)</f>
        <v>9</v>
      </c>
      <c r="T398" s="4">
        <v>9</v>
      </c>
      <c r="U398" s="4">
        <f t="shared" si="3"/>
        <v>-1</v>
      </c>
      <c r="V398" s="3">
        <v>36493.173999999999</v>
      </c>
      <c r="W398" s="3" t="s">
        <v>104</v>
      </c>
      <c r="X398" s="4"/>
      <c r="Y398" s="4"/>
      <c r="Z398" s="4"/>
      <c r="AA398" s="4"/>
    </row>
    <row r="399" spans="1:27" ht="46.5" customHeight="1" thickBot="1" x14ac:dyDescent="0.4">
      <c r="A399" s="5" t="s">
        <v>139</v>
      </c>
      <c r="B399" s="5" t="s">
        <v>112</v>
      </c>
      <c r="C399" s="5" t="s">
        <v>35</v>
      </c>
      <c r="D399" s="2">
        <v>40633</v>
      </c>
      <c r="E399" s="2">
        <v>0.83</v>
      </c>
      <c r="F399" s="2">
        <v>1.34</v>
      </c>
      <c r="G399" s="2">
        <v>1.04</v>
      </c>
      <c r="H399" s="2">
        <v>11.39</v>
      </c>
      <c r="I399" s="2">
        <v>8.4700000000000006</v>
      </c>
      <c r="J399" s="2">
        <v>9.0399999999999991</v>
      </c>
      <c r="K399" s="2">
        <v>92</v>
      </c>
      <c r="L399" s="2">
        <v>55.68</v>
      </c>
      <c r="M399" s="2">
        <v>28.9</v>
      </c>
      <c r="N399" s="2">
        <v>22.42</v>
      </c>
      <c r="O399" s="2">
        <v>16.22</v>
      </c>
      <c r="P399" s="2">
        <v>28.9</v>
      </c>
      <c r="Q399" s="2">
        <v>22.42</v>
      </c>
      <c r="R399" s="2">
        <v>16.22</v>
      </c>
      <c r="S399" s="4">
        <f>VLOOKUP([1]Initial_Data8!C417,[1]Ratings_Numbers!$A$1:$B$21,2,FALSE)</f>
        <v>9</v>
      </c>
      <c r="T399" s="4">
        <v>9</v>
      </c>
      <c r="U399" s="4">
        <f t="shared" si="3"/>
        <v>0</v>
      </c>
      <c r="V399" s="3">
        <v>30361.212</v>
      </c>
      <c r="W399" s="3" t="s">
        <v>104</v>
      </c>
      <c r="X399" s="4"/>
      <c r="Y399" s="4"/>
      <c r="Z399" s="4"/>
      <c r="AA399" s="4"/>
    </row>
    <row r="400" spans="1:27" ht="46.5" customHeight="1" thickBot="1" x14ac:dyDescent="0.4">
      <c r="A400" s="5" t="s">
        <v>139</v>
      </c>
      <c r="B400" s="5" t="s">
        <v>86</v>
      </c>
      <c r="C400" s="5" t="s">
        <v>35</v>
      </c>
      <c r="D400" s="2">
        <v>40724</v>
      </c>
      <c r="E400" s="2">
        <v>0.7</v>
      </c>
      <c r="F400" s="2">
        <v>1.18</v>
      </c>
      <c r="G400" s="2">
        <v>0.85</v>
      </c>
      <c r="H400" s="2">
        <v>15.77</v>
      </c>
      <c r="I400" s="2">
        <v>12.19</v>
      </c>
      <c r="J400" s="2">
        <v>13.3</v>
      </c>
      <c r="K400" s="2">
        <v>93</v>
      </c>
      <c r="L400" s="2">
        <v>55.97</v>
      </c>
      <c r="M400" s="2">
        <v>27.88</v>
      </c>
      <c r="N400" s="2">
        <v>21.74</v>
      </c>
      <c r="O400" s="2">
        <v>15.74</v>
      </c>
      <c r="P400" s="2">
        <v>28.25</v>
      </c>
      <c r="Q400" s="2">
        <v>22.03</v>
      </c>
      <c r="R400" s="2">
        <v>15.95</v>
      </c>
      <c r="S400" s="4">
        <f>VLOOKUP([1]Initial_Data8!C418,[1]Ratings_Numbers!$A$1:$B$21,2,FALSE)</f>
        <v>9</v>
      </c>
      <c r="T400" s="4">
        <v>9</v>
      </c>
      <c r="U400" s="4">
        <f t="shared" si="3"/>
        <v>0</v>
      </c>
      <c r="V400" s="3">
        <v>28961.016</v>
      </c>
      <c r="W400" s="3" t="s">
        <v>104</v>
      </c>
      <c r="X400" s="4"/>
      <c r="Y400" s="4"/>
      <c r="Z400" s="4"/>
      <c r="AA400" s="4"/>
    </row>
    <row r="401" spans="1:27" ht="46.5" customHeight="1" thickBot="1" x14ac:dyDescent="0.4">
      <c r="A401" s="5" t="s">
        <v>139</v>
      </c>
      <c r="B401" s="5" t="s">
        <v>87</v>
      </c>
      <c r="C401" s="5" t="s">
        <v>35</v>
      </c>
      <c r="D401" s="2">
        <v>40816</v>
      </c>
      <c r="E401" s="2">
        <v>0.55000000000000004</v>
      </c>
      <c r="F401" s="2">
        <v>1.62</v>
      </c>
      <c r="G401" s="2">
        <v>0.67</v>
      </c>
      <c r="H401" s="2">
        <v>13.38</v>
      </c>
      <c r="I401" s="2">
        <v>9.94</v>
      </c>
      <c r="J401" s="2">
        <v>11.36</v>
      </c>
      <c r="K401" s="2">
        <v>120</v>
      </c>
      <c r="L401" s="2">
        <v>52.14</v>
      </c>
      <c r="M401" s="2">
        <v>38.85</v>
      </c>
      <c r="N401" s="2">
        <v>27.57</v>
      </c>
      <c r="O401" s="2">
        <v>20.45</v>
      </c>
      <c r="P401" s="2">
        <v>40.93</v>
      </c>
      <c r="Q401" s="2">
        <v>29.04</v>
      </c>
      <c r="R401" s="2">
        <v>21.54</v>
      </c>
      <c r="S401" s="4">
        <f>VLOOKUP([1]Initial_Data8!C419,[1]Ratings_Numbers!$A$1:$B$21,2,FALSE)</f>
        <v>9</v>
      </c>
      <c r="T401" s="4">
        <v>9</v>
      </c>
      <c r="U401" s="4">
        <f t="shared" si="3"/>
        <v>0</v>
      </c>
      <c r="V401" s="3">
        <v>18267.536</v>
      </c>
      <c r="W401" s="3" t="s">
        <v>104</v>
      </c>
      <c r="X401" s="4"/>
      <c r="Y401" s="4"/>
      <c r="Z401" s="4"/>
      <c r="AA401" s="4"/>
    </row>
    <row r="402" spans="1:27" ht="46.5" customHeight="1" thickBot="1" x14ac:dyDescent="0.4">
      <c r="A402" s="5" t="s">
        <v>139</v>
      </c>
      <c r="B402" s="5" t="s">
        <v>88</v>
      </c>
      <c r="C402" s="5" t="s">
        <v>35</v>
      </c>
      <c r="D402" s="2">
        <v>40908</v>
      </c>
      <c r="E402" s="2">
        <v>0.49</v>
      </c>
      <c r="F402" s="2">
        <v>1.58</v>
      </c>
      <c r="G402" s="2">
        <v>0.59</v>
      </c>
      <c r="H402" s="2">
        <v>9.9700000000000006</v>
      </c>
      <c r="I402" s="2">
        <v>6.76</v>
      </c>
      <c r="J402" s="2">
        <v>8.19</v>
      </c>
      <c r="K402" s="2">
        <v>125</v>
      </c>
      <c r="L402" s="2">
        <v>51.79</v>
      </c>
      <c r="M402" s="2">
        <v>37.31</v>
      </c>
      <c r="N402" s="2">
        <v>26.78</v>
      </c>
      <c r="O402" s="2">
        <v>19.510000000000002</v>
      </c>
      <c r="P402" s="2">
        <v>39.32</v>
      </c>
      <c r="Q402" s="2">
        <v>28.22</v>
      </c>
      <c r="R402" s="2">
        <v>20.56</v>
      </c>
      <c r="S402" s="4">
        <f>VLOOKUP([1]Initial_Data8!C420,[1]Ratings_Numbers!$A$1:$B$21,2,FALSE)</f>
        <v>9</v>
      </c>
      <c r="T402" s="4">
        <v>9</v>
      </c>
      <c r="U402" s="4">
        <f t="shared" si="3"/>
        <v>0</v>
      </c>
      <c r="V402" s="3">
        <v>21064.806</v>
      </c>
      <c r="W402" s="3" t="s">
        <v>104</v>
      </c>
      <c r="X402" s="4"/>
      <c r="Y402" s="4"/>
      <c r="Z402" s="4"/>
      <c r="AA402" s="4"/>
    </row>
    <row r="403" spans="1:27" ht="46.5" customHeight="1" thickBot="1" x14ac:dyDescent="0.4">
      <c r="A403" s="5" t="s">
        <v>139</v>
      </c>
      <c r="B403" s="5" t="s">
        <v>89</v>
      </c>
      <c r="C403" s="5" t="s">
        <v>35</v>
      </c>
      <c r="D403" s="2">
        <v>40999</v>
      </c>
      <c r="E403" s="2">
        <v>0.56000000000000005</v>
      </c>
      <c r="F403" s="2">
        <v>1.48</v>
      </c>
      <c r="G403" s="2">
        <v>0.67</v>
      </c>
      <c r="H403" s="2">
        <v>10.54</v>
      </c>
      <c r="I403" s="2">
        <v>6.25</v>
      </c>
      <c r="J403" s="2">
        <v>8.75</v>
      </c>
      <c r="K403" s="2">
        <v>116</v>
      </c>
      <c r="L403" s="2">
        <v>52.95</v>
      </c>
      <c r="M403" s="2">
        <v>35.94</v>
      </c>
      <c r="N403" s="2">
        <v>26.07</v>
      </c>
      <c r="O403" s="2">
        <v>19.22</v>
      </c>
      <c r="P403" s="2">
        <v>37.83</v>
      </c>
      <c r="Q403" s="2">
        <v>27.45</v>
      </c>
      <c r="R403" s="2">
        <v>20.239999999999998</v>
      </c>
      <c r="S403" s="4">
        <f>VLOOKUP([1]Initial_Data8!C421,[1]Ratings_Numbers!$A$1:$B$21,2,FALSE)</f>
        <v>9</v>
      </c>
      <c r="T403" s="4">
        <v>9</v>
      </c>
      <c r="U403" s="4">
        <f t="shared" si="3"/>
        <v>0</v>
      </c>
      <c r="V403" s="3">
        <v>20863.899000000001</v>
      </c>
      <c r="W403" s="3" t="s">
        <v>104</v>
      </c>
      <c r="X403" s="4"/>
      <c r="Y403" s="4"/>
      <c r="Z403" s="4"/>
      <c r="AA403" s="4"/>
    </row>
    <row r="404" spans="1:27" ht="46.5" customHeight="1" thickBot="1" x14ac:dyDescent="0.4">
      <c r="A404" s="5" t="s">
        <v>139</v>
      </c>
      <c r="B404" s="5" t="s">
        <v>90</v>
      </c>
      <c r="C404" s="5" t="s">
        <v>35</v>
      </c>
      <c r="D404" s="2">
        <v>41090</v>
      </c>
      <c r="E404" s="2">
        <v>0.67</v>
      </c>
      <c r="F404" s="2">
        <v>1.71</v>
      </c>
      <c r="G404" s="2">
        <v>0.82</v>
      </c>
      <c r="H404" s="2">
        <v>9.49</v>
      </c>
      <c r="I404" s="2">
        <v>3.4</v>
      </c>
      <c r="J404" s="2">
        <v>6.94</v>
      </c>
      <c r="K404" s="2">
        <v>101</v>
      </c>
      <c r="L404" s="2">
        <v>52.25</v>
      </c>
      <c r="M404" s="2">
        <v>36.81</v>
      </c>
      <c r="N404" s="2">
        <v>26.54</v>
      </c>
      <c r="O404" s="2">
        <v>19.440000000000001</v>
      </c>
      <c r="P404" s="2">
        <v>38.700000000000003</v>
      </c>
      <c r="Q404" s="2">
        <v>27.9</v>
      </c>
      <c r="R404" s="2">
        <v>20.440000000000001</v>
      </c>
      <c r="S404" s="4">
        <f>VLOOKUP([1]Initial_Data8!C422,[1]Ratings_Numbers!$A$1:$B$21,2,FALSE)</f>
        <v>9</v>
      </c>
      <c r="T404" s="4">
        <v>9</v>
      </c>
      <c r="U404" s="4">
        <f t="shared" si="3"/>
        <v>0</v>
      </c>
      <c r="V404" s="3">
        <v>18476.580000000002</v>
      </c>
      <c r="W404" s="3" t="s">
        <v>104</v>
      </c>
      <c r="X404" s="4"/>
      <c r="Y404" s="4"/>
      <c r="Z404" s="4"/>
      <c r="AA404" s="4"/>
    </row>
    <row r="405" spans="1:27" ht="46.5" customHeight="1" thickBot="1" x14ac:dyDescent="0.4">
      <c r="A405" s="5" t="s">
        <v>139</v>
      </c>
      <c r="B405" s="5" t="s">
        <v>91</v>
      </c>
      <c r="C405" s="5" t="s">
        <v>35</v>
      </c>
      <c r="D405" s="2">
        <v>41182</v>
      </c>
      <c r="E405" s="2">
        <v>0.82</v>
      </c>
      <c r="F405" s="2">
        <v>2.14</v>
      </c>
      <c r="G405" s="2">
        <v>1.04</v>
      </c>
      <c r="H405" s="2">
        <v>10.81</v>
      </c>
      <c r="I405" s="2">
        <v>4.1399999999999997</v>
      </c>
      <c r="J405" s="2">
        <v>8.27</v>
      </c>
      <c r="K405" s="2">
        <v>98</v>
      </c>
      <c r="L405" s="2">
        <v>51.44</v>
      </c>
      <c r="M405" s="2">
        <v>41.77</v>
      </c>
      <c r="N405" s="2">
        <v>29.39</v>
      </c>
      <c r="O405" s="2">
        <v>21.7</v>
      </c>
      <c r="P405" s="2">
        <v>42.13</v>
      </c>
      <c r="Q405" s="2">
        <v>29.64</v>
      </c>
      <c r="R405" s="2">
        <v>21.88</v>
      </c>
      <c r="S405" s="4">
        <f>VLOOKUP([1]Initial_Data8!C423,[1]Ratings_Numbers!$A$1:$B$21,2,FALSE)</f>
        <v>9</v>
      </c>
      <c r="T405" s="4">
        <v>9</v>
      </c>
      <c r="U405" s="4">
        <f t="shared" si="3"/>
        <v>0</v>
      </c>
      <c r="V405" s="3">
        <v>16999.86</v>
      </c>
      <c r="W405" s="3" t="s">
        <v>104</v>
      </c>
      <c r="X405" s="4"/>
      <c r="Y405" s="4"/>
      <c r="Z405" s="4"/>
      <c r="AA405" s="4"/>
    </row>
    <row r="406" spans="1:27" ht="46.5" customHeight="1" thickBot="1" x14ac:dyDescent="0.4">
      <c r="A406" s="5" t="s">
        <v>139</v>
      </c>
      <c r="B406" s="5" t="s">
        <v>113</v>
      </c>
      <c r="C406" s="5" t="s">
        <v>35</v>
      </c>
      <c r="D406" s="2">
        <v>41274</v>
      </c>
      <c r="E406" s="2">
        <v>0.93</v>
      </c>
      <c r="F406" s="2">
        <v>2.2200000000000002</v>
      </c>
      <c r="G406" s="2">
        <v>1.21</v>
      </c>
      <c r="H406" s="2">
        <v>14.28</v>
      </c>
      <c r="I406" s="2">
        <v>2.76</v>
      </c>
      <c r="J406" s="2">
        <v>10.38</v>
      </c>
      <c r="K406" s="2">
        <v>69</v>
      </c>
      <c r="L406" s="2">
        <v>51.56</v>
      </c>
      <c r="M406" s="2">
        <v>39.200000000000003</v>
      </c>
      <c r="N406" s="2">
        <v>28.12</v>
      </c>
      <c r="O406" s="2">
        <v>20.43</v>
      </c>
      <c r="P406" s="2">
        <v>39.39</v>
      </c>
      <c r="Q406" s="2">
        <v>28.26</v>
      </c>
      <c r="R406" s="2">
        <v>20.52</v>
      </c>
      <c r="S406" s="4">
        <f>VLOOKUP([1]Initial_Data8!C424,[1]Ratings_Numbers!$A$1:$B$21,2,FALSE)</f>
        <v>9</v>
      </c>
      <c r="T406" s="4">
        <v>9</v>
      </c>
      <c r="U406" s="4">
        <f t="shared" si="3"/>
        <v>0</v>
      </c>
      <c r="V406" s="3">
        <v>21050.145</v>
      </c>
      <c r="W406" s="3" t="s">
        <v>104</v>
      </c>
      <c r="X406" s="4"/>
      <c r="Y406" s="4"/>
      <c r="Z406" s="4"/>
      <c r="AA406" s="4"/>
    </row>
    <row r="407" spans="1:27" ht="46.5" customHeight="1" thickBot="1" x14ac:dyDescent="0.4">
      <c r="A407" s="5" t="s">
        <v>139</v>
      </c>
      <c r="B407" s="5" t="s">
        <v>114</v>
      </c>
      <c r="C407" s="5" t="s">
        <v>35</v>
      </c>
      <c r="D407" s="2">
        <v>41364</v>
      </c>
      <c r="E407" s="2">
        <v>1.1200000000000001</v>
      </c>
      <c r="F407" s="2">
        <v>2.57</v>
      </c>
      <c r="G407" s="2">
        <v>1.54</v>
      </c>
      <c r="H407" s="2">
        <v>10.89</v>
      </c>
      <c r="I407" s="2">
        <v>2.95</v>
      </c>
      <c r="J407" s="2">
        <v>7.45</v>
      </c>
      <c r="K407" s="2">
        <v>85</v>
      </c>
      <c r="L407" s="2">
        <v>52.97</v>
      </c>
      <c r="M407" s="2">
        <v>39.28</v>
      </c>
      <c r="N407" s="2">
        <v>28.17</v>
      </c>
      <c r="O407" s="2">
        <v>21.02</v>
      </c>
      <c r="P407" s="2">
        <v>39.450000000000003</v>
      </c>
      <c r="Q407" s="2">
        <v>28.29</v>
      </c>
      <c r="R407" s="2">
        <v>21.11</v>
      </c>
      <c r="S407" s="4">
        <f>VLOOKUP([1]Initial_Data8!C425,[1]Ratings_Numbers!$A$1:$B$21,2,FALSE)</f>
        <v>9</v>
      </c>
      <c r="T407" s="4">
        <v>9</v>
      </c>
      <c r="U407" s="4">
        <f t="shared" si="3"/>
        <v>0</v>
      </c>
      <c r="V407" s="3">
        <v>16630.900000000001</v>
      </c>
      <c r="W407" s="3" t="s">
        <v>104</v>
      </c>
      <c r="X407" s="4"/>
      <c r="Y407" s="4"/>
      <c r="Z407" s="4"/>
      <c r="AA407" s="4"/>
    </row>
    <row r="408" spans="1:27" ht="46.5" customHeight="1" thickBot="1" x14ac:dyDescent="0.4">
      <c r="A408" s="5" t="s">
        <v>139</v>
      </c>
      <c r="B408" s="5" t="s">
        <v>115</v>
      </c>
      <c r="C408" s="5" t="s">
        <v>35</v>
      </c>
      <c r="D408" s="2">
        <v>41455</v>
      </c>
      <c r="E408" s="2">
        <v>1.3</v>
      </c>
      <c r="F408" s="2">
        <v>2.93</v>
      </c>
      <c r="G408" s="2">
        <v>1.85</v>
      </c>
      <c r="H408" s="2">
        <v>11.9</v>
      </c>
      <c r="I408" s="2">
        <v>1.03</v>
      </c>
      <c r="J408" s="2">
        <v>7.16</v>
      </c>
      <c r="K408" s="2">
        <v>61</v>
      </c>
      <c r="L408" s="2">
        <v>52.12</v>
      </c>
      <c r="M408" s="2">
        <v>41.06</v>
      </c>
      <c r="N408" s="2">
        <v>29.07</v>
      </c>
      <c r="O408" s="2">
        <v>21.64</v>
      </c>
      <c r="P408" s="2">
        <v>41.28</v>
      </c>
      <c r="Q408" s="2">
        <v>29.22</v>
      </c>
      <c r="R408" s="2">
        <v>21.76</v>
      </c>
      <c r="S408" s="4">
        <f>VLOOKUP([1]Initial_Data8!C426,[1]Ratings_Numbers!$A$1:$B$21,2,FALSE)</f>
        <v>9</v>
      </c>
      <c r="T408" s="4">
        <v>9</v>
      </c>
      <c r="U408" s="4">
        <f t="shared" si="3"/>
        <v>0</v>
      </c>
      <c r="V408" s="3">
        <v>12947.214</v>
      </c>
      <c r="W408" s="3" t="s">
        <v>104</v>
      </c>
      <c r="X408" s="4"/>
      <c r="Y408" s="4"/>
      <c r="Z408" s="4"/>
      <c r="AA408" s="4"/>
    </row>
    <row r="409" spans="1:27" ht="46.5" customHeight="1" thickBot="1" x14ac:dyDescent="0.4">
      <c r="A409" s="5" t="s">
        <v>139</v>
      </c>
      <c r="B409" s="5" t="s">
        <v>116</v>
      </c>
      <c r="C409" s="5" t="s">
        <v>35</v>
      </c>
      <c r="D409" s="2">
        <v>41547</v>
      </c>
      <c r="E409" s="2">
        <v>1.51</v>
      </c>
      <c r="F409" s="2">
        <v>3.27</v>
      </c>
      <c r="G409" s="2">
        <v>2.2799999999999998</v>
      </c>
      <c r="H409" s="2">
        <v>14.42</v>
      </c>
      <c r="I409" s="2">
        <v>1.96</v>
      </c>
      <c r="J409" s="2">
        <v>8.77</v>
      </c>
      <c r="K409" s="2">
        <v>57</v>
      </c>
      <c r="L409" s="2">
        <v>53</v>
      </c>
      <c r="M409" s="2">
        <v>39.68</v>
      </c>
      <c r="N409" s="2">
        <v>28.36</v>
      </c>
      <c r="O409" s="2">
        <v>21.26</v>
      </c>
      <c r="P409" s="2">
        <v>39.93</v>
      </c>
      <c r="Q409" s="2">
        <v>28.53</v>
      </c>
      <c r="R409" s="2">
        <v>21.39</v>
      </c>
      <c r="S409" s="4">
        <f>VLOOKUP([1]Initial_Data8!C427,[1]Ratings_Numbers!$A$1:$B$21,2,FALSE)</f>
        <v>9</v>
      </c>
      <c r="T409" s="4">
        <v>9</v>
      </c>
      <c r="U409" s="4">
        <f t="shared" si="3"/>
        <v>0</v>
      </c>
      <c r="V409" s="3">
        <v>15949.216</v>
      </c>
      <c r="W409" s="3" t="s">
        <v>104</v>
      </c>
      <c r="X409" s="4"/>
      <c r="Y409" s="4"/>
      <c r="Z409" s="4"/>
      <c r="AA409" s="4"/>
    </row>
    <row r="410" spans="1:27" ht="46.5" customHeight="1" thickBot="1" x14ac:dyDescent="0.4">
      <c r="A410" s="5" t="s">
        <v>139</v>
      </c>
      <c r="B410" s="5" t="s">
        <v>92</v>
      </c>
      <c r="C410" s="5" t="s">
        <v>35</v>
      </c>
      <c r="D410" s="2">
        <v>41639</v>
      </c>
      <c r="E410" s="2">
        <v>1.54</v>
      </c>
      <c r="F410" s="2">
        <v>3.91</v>
      </c>
      <c r="G410" s="2">
        <v>2.5</v>
      </c>
      <c r="H410" s="2">
        <v>15.66</v>
      </c>
      <c r="I410" s="2">
        <v>0.11</v>
      </c>
      <c r="J410" s="2">
        <v>8.66</v>
      </c>
      <c r="K410" s="2">
        <v>47</v>
      </c>
      <c r="L410" s="2">
        <v>51.4</v>
      </c>
      <c r="M410" s="2">
        <v>40.74</v>
      </c>
      <c r="N410" s="2">
        <v>28.88</v>
      </c>
      <c r="O410" s="2">
        <v>21.18</v>
      </c>
      <c r="P410" s="2">
        <v>41.06</v>
      </c>
      <c r="Q410" s="2">
        <v>29.11</v>
      </c>
      <c r="R410" s="2">
        <v>21.34</v>
      </c>
      <c r="S410" s="4">
        <f>VLOOKUP([1]Initial_Data8!C428,[1]Ratings_Numbers!$A$1:$B$21,2,FALSE)</f>
        <v>9</v>
      </c>
      <c r="T410" s="4">
        <v>9</v>
      </c>
      <c r="U410" s="4">
        <f t="shared" si="3"/>
        <v>0</v>
      </c>
      <c r="V410" s="3">
        <v>15934.695</v>
      </c>
      <c r="W410" s="3" t="s">
        <v>104</v>
      </c>
      <c r="X410" s="4"/>
      <c r="Y410" s="4"/>
      <c r="Z410" s="4"/>
      <c r="AA410" s="4"/>
    </row>
    <row r="411" spans="1:27" ht="46.5" customHeight="1" thickBot="1" x14ac:dyDescent="0.4">
      <c r="A411" s="5" t="s">
        <v>139</v>
      </c>
      <c r="B411" s="5" t="s">
        <v>93</v>
      </c>
      <c r="C411" s="5" t="s">
        <v>35</v>
      </c>
      <c r="D411" s="2">
        <v>41729</v>
      </c>
      <c r="E411" s="2">
        <v>1.97</v>
      </c>
      <c r="F411" s="2">
        <v>5.03</v>
      </c>
      <c r="G411" s="2">
        <v>3.54</v>
      </c>
      <c r="H411" s="2">
        <v>12.87</v>
      </c>
      <c r="I411" s="2">
        <v>-0.26</v>
      </c>
      <c r="J411" s="2">
        <v>5.6</v>
      </c>
      <c r="K411" s="2">
        <v>45</v>
      </c>
      <c r="L411" s="2">
        <v>51.56</v>
      </c>
      <c r="M411" s="2">
        <v>41.96</v>
      </c>
      <c r="N411" s="2">
        <v>29.48</v>
      </c>
      <c r="O411" s="2">
        <v>21.89</v>
      </c>
      <c r="P411" s="2">
        <v>42.32</v>
      </c>
      <c r="Q411" s="2">
        <v>29.74</v>
      </c>
      <c r="R411" s="2">
        <v>22.08</v>
      </c>
      <c r="S411" s="4">
        <f>VLOOKUP([1]Initial_Data8!C429,[1]Ratings_Numbers!$A$1:$B$21,2,FALSE)</f>
        <v>9</v>
      </c>
      <c r="T411" s="4">
        <v>9</v>
      </c>
      <c r="U411" s="4">
        <f t="shared" si="3"/>
        <v>0</v>
      </c>
      <c r="V411" s="3">
        <v>13750.518</v>
      </c>
      <c r="W411" s="3" t="s">
        <v>104</v>
      </c>
      <c r="X411" s="4"/>
      <c r="Y411" s="4"/>
      <c r="Z411" s="4"/>
      <c r="AA411" s="4"/>
    </row>
    <row r="412" spans="1:27" ht="46.5" customHeight="1" thickBot="1" x14ac:dyDescent="0.4">
      <c r="A412" s="5" t="s">
        <v>139</v>
      </c>
      <c r="B412" s="5" t="s">
        <v>94</v>
      </c>
      <c r="C412" s="5" t="s">
        <v>35</v>
      </c>
      <c r="D412" s="2">
        <v>41820</v>
      </c>
      <c r="E412" s="2">
        <v>2.09</v>
      </c>
      <c r="F412" s="2">
        <v>5.65</v>
      </c>
      <c r="G412" s="2">
        <v>4.0999999999999996</v>
      </c>
      <c r="H412" s="2">
        <v>11</v>
      </c>
      <c r="I412" s="2">
        <v>0.17</v>
      </c>
      <c r="J412" s="2">
        <v>4.24</v>
      </c>
      <c r="K412" s="2">
        <v>50</v>
      </c>
      <c r="L412" s="2">
        <v>51.11</v>
      </c>
      <c r="M412" s="2">
        <v>40.89</v>
      </c>
      <c r="N412" s="2">
        <v>28.93</v>
      </c>
      <c r="O412" s="2">
        <v>21.14</v>
      </c>
      <c r="P412" s="2">
        <v>41.32</v>
      </c>
      <c r="Q412" s="2">
        <v>29.24</v>
      </c>
      <c r="R412" s="2">
        <v>21.37</v>
      </c>
      <c r="S412" s="4">
        <f>VLOOKUP([1]Initial_Data8!C430,[1]Ratings_Numbers!$A$1:$B$21,2,FALSE)</f>
        <v>9</v>
      </c>
      <c r="T412" s="4">
        <v>9</v>
      </c>
      <c r="U412" s="4">
        <f t="shared" si="3"/>
        <v>0</v>
      </c>
      <c r="V412" s="3">
        <v>14033.796</v>
      </c>
      <c r="W412" s="3" t="s">
        <v>104</v>
      </c>
      <c r="X412" s="4"/>
      <c r="Y412" s="4"/>
      <c r="Z412" s="4"/>
      <c r="AA412" s="4"/>
    </row>
    <row r="413" spans="1:27" ht="46.5" customHeight="1" thickBot="1" x14ac:dyDescent="0.4">
      <c r="A413" s="5" t="s">
        <v>139</v>
      </c>
      <c r="B413" s="5" t="s">
        <v>95</v>
      </c>
      <c r="C413" s="5" t="s">
        <v>35</v>
      </c>
      <c r="D413" s="2">
        <v>41912</v>
      </c>
      <c r="E413" s="2">
        <v>2.48</v>
      </c>
      <c r="F413" s="2">
        <v>6.77</v>
      </c>
      <c r="G413" s="2">
        <v>5.23</v>
      </c>
      <c r="H413" s="2">
        <v>12.6</v>
      </c>
      <c r="I413" s="2">
        <v>1.89</v>
      </c>
      <c r="J413" s="2">
        <v>6.23</v>
      </c>
      <c r="K413" s="2">
        <v>53</v>
      </c>
      <c r="L413" s="2">
        <v>51.2</v>
      </c>
      <c r="M413" s="2">
        <v>42.62</v>
      </c>
      <c r="N413" s="2">
        <v>29.8</v>
      </c>
      <c r="O413" s="2">
        <v>22.08</v>
      </c>
      <c r="P413" s="2">
        <v>43.05</v>
      </c>
      <c r="Q413" s="2">
        <v>30.09</v>
      </c>
      <c r="R413" s="2">
        <v>22.3</v>
      </c>
      <c r="S413" s="4">
        <f>VLOOKUP([1]Initial_Data8!C431,[1]Ratings_Numbers!$A$1:$B$21,2,FALSE)</f>
        <v>9</v>
      </c>
      <c r="T413" s="4">
        <v>9</v>
      </c>
      <c r="U413" s="4">
        <f t="shared" si="3"/>
        <v>0</v>
      </c>
      <c r="V413" s="3">
        <v>12219.081</v>
      </c>
      <c r="W413" s="3" t="s">
        <v>104</v>
      </c>
      <c r="X413" s="4"/>
      <c r="Y413" s="4"/>
      <c r="Z413" s="4"/>
      <c r="AA413" s="4"/>
    </row>
    <row r="414" spans="1:27" ht="46.5" customHeight="1" thickBot="1" x14ac:dyDescent="0.4">
      <c r="A414" s="5" t="s">
        <v>139</v>
      </c>
      <c r="B414" s="5" t="s">
        <v>96</v>
      </c>
      <c r="C414" s="5" t="s">
        <v>35</v>
      </c>
      <c r="D414" s="2">
        <v>42004</v>
      </c>
      <c r="E414" s="2">
        <v>2.68</v>
      </c>
      <c r="F414" s="2">
        <v>8.0500000000000007</v>
      </c>
      <c r="G414" s="2">
        <v>6.12</v>
      </c>
      <c r="H414" s="2">
        <v>11.23</v>
      </c>
      <c r="I414" s="2">
        <v>0.08</v>
      </c>
      <c r="J414" s="2">
        <v>4.79</v>
      </c>
      <c r="K414" s="2">
        <v>53</v>
      </c>
      <c r="L414" s="2">
        <v>50.51</v>
      </c>
      <c r="M414" s="2">
        <v>42.54</v>
      </c>
      <c r="N414" s="2">
        <v>29.38</v>
      </c>
      <c r="O414" s="2">
        <v>21.75</v>
      </c>
      <c r="P414" s="2">
        <v>44.81</v>
      </c>
      <c r="Q414" s="2">
        <v>30.95</v>
      </c>
      <c r="R414" s="2">
        <v>22.91</v>
      </c>
      <c r="S414" s="4">
        <f>VLOOKUP([1]Initial_Data8!C432,[1]Ratings_Numbers!$A$1:$B$21,2,FALSE)</f>
        <v>9</v>
      </c>
      <c r="T414" s="4">
        <v>10</v>
      </c>
      <c r="U414" s="4">
        <f t="shared" si="3"/>
        <v>0</v>
      </c>
      <c r="V414" s="3">
        <v>9148.4680000000008</v>
      </c>
      <c r="W414" s="3" t="s">
        <v>104</v>
      </c>
      <c r="X414" s="4"/>
      <c r="Y414" s="4"/>
      <c r="Z414" s="4"/>
      <c r="AA414" s="4"/>
    </row>
    <row r="415" spans="1:27" ht="46.5" customHeight="1" thickBot="1" x14ac:dyDescent="0.4">
      <c r="A415" s="5" t="s">
        <v>139</v>
      </c>
      <c r="B415" s="5" t="s">
        <v>97</v>
      </c>
      <c r="C415" s="5" t="s">
        <v>36</v>
      </c>
      <c r="D415" s="2">
        <v>42094</v>
      </c>
      <c r="E415" s="2">
        <v>3.2</v>
      </c>
      <c r="F415" s="2">
        <v>8.92</v>
      </c>
      <c r="G415" s="2">
        <v>7.4</v>
      </c>
      <c r="H415" s="2">
        <v>10.81</v>
      </c>
      <c r="I415" s="2">
        <v>0.34</v>
      </c>
      <c r="J415" s="2">
        <v>4.45</v>
      </c>
      <c r="K415" s="2">
        <v>53</v>
      </c>
      <c r="L415" s="2">
        <v>49.98</v>
      </c>
      <c r="M415" s="2">
        <v>45.96</v>
      </c>
      <c r="N415" s="2">
        <v>30.97</v>
      </c>
      <c r="O415" s="2">
        <v>23.28</v>
      </c>
      <c r="P415" s="2">
        <v>48.39</v>
      </c>
      <c r="Q415" s="2">
        <v>32.61</v>
      </c>
      <c r="R415" s="2">
        <v>24.51</v>
      </c>
      <c r="S415" s="4">
        <f>VLOOKUP([1]Initial_Data8!C433,[1]Ratings_Numbers!$A$1:$B$21,2,FALSE)</f>
        <v>10</v>
      </c>
      <c r="T415" s="4">
        <v>10</v>
      </c>
      <c r="U415" s="4">
        <f t="shared" si="3"/>
        <v>1</v>
      </c>
      <c r="V415" s="3">
        <v>10014.356</v>
      </c>
      <c r="W415" s="3" t="s">
        <v>104</v>
      </c>
      <c r="X415" s="4"/>
      <c r="Y415" s="4"/>
      <c r="Z415" s="4"/>
      <c r="AA415" s="4"/>
    </row>
    <row r="416" spans="1:27" ht="46.5" customHeight="1" x14ac:dyDescent="0.35">
      <c r="A416" s="4" t="s">
        <v>140</v>
      </c>
      <c r="B416" s="4" t="s">
        <v>109</v>
      </c>
      <c r="C416" s="4" t="s">
        <v>25</v>
      </c>
      <c r="D416" s="4">
        <v>40359</v>
      </c>
      <c r="E416" s="4">
        <v>1.05</v>
      </c>
      <c r="F416" s="4">
        <v>1.46</v>
      </c>
      <c r="G416" s="4">
        <v>1.23</v>
      </c>
      <c r="H416" s="4">
        <v>19.95</v>
      </c>
      <c r="I416" s="4">
        <v>15.92</v>
      </c>
      <c r="J416" s="4">
        <v>17.07</v>
      </c>
      <c r="K416" s="4">
        <v>108.1</v>
      </c>
      <c r="L416" s="4">
        <v>45.79</v>
      </c>
      <c r="M416" s="4">
        <v>78.37</v>
      </c>
      <c r="N416" s="4">
        <v>43.32</v>
      </c>
      <c r="O416" s="4">
        <v>35.89</v>
      </c>
      <c r="P416" s="4">
        <v>80.92</v>
      </c>
      <c r="Q416" s="4">
        <v>44.73</v>
      </c>
      <c r="R416" s="4">
        <v>37.06</v>
      </c>
      <c r="S416" s="4">
        <v>7</v>
      </c>
      <c r="T416" s="4">
        <v>7</v>
      </c>
      <c r="U416" s="4">
        <v>0</v>
      </c>
      <c r="V416" s="3">
        <v>70105.441000000006</v>
      </c>
      <c r="W416" s="3" t="s">
        <v>134</v>
      </c>
      <c r="X416" s="4"/>
      <c r="Y416" s="4"/>
      <c r="Z416" s="4"/>
      <c r="AA416" s="4"/>
    </row>
    <row r="417" spans="1:27" ht="46.5" customHeight="1" x14ac:dyDescent="0.35">
      <c r="A417" s="4" t="s">
        <v>140</v>
      </c>
      <c r="B417" s="4" t="s">
        <v>110</v>
      </c>
      <c r="C417" s="4" t="s">
        <v>25</v>
      </c>
      <c r="D417" s="4">
        <v>40451</v>
      </c>
      <c r="E417" s="4">
        <v>1.03</v>
      </c>
      <c r="F417" s="4">
        <v>1.54</v>
      </c>
      <c r="G417" s="4">
        <v>1.2</v>
      </c>
      <c r="H417" s="4">
        <v>20.99</v>
      </c>
      <c r="I417" s="4">
        <v>15.97</v>
      </c>
      <c r="J417" s="4">
        <v>18.260000000000002</v>
      </c>
      <c r="K417" s="4">
        <v>114.8</v>
      </c>
      <c r="L417" s="4">
        <v>43.76</v>
      </c>
      <c r="M417" s="4">
        <v>83.28</v>
      </c>
      <c r="N417" s="4">
        <v>45.29</v>
      </c>
      <c r="O417" s="4">
        <v>36.44</v>
      </c>
      <c r="P417" s="4">
        <v>83.86</v>
      </c>
      <c r="Q417" s="4">
        <v>45.61</v>
      </c>
      <c r="R417" s="4">
        <v>36.69</v>
      </c>
      <c r="S417" s="4">
        <v>7</v>
      </c>
      <c r="T417" s="4">
        <v>6</v>
      </c>
      <c r="U417" s="4">
        <v>0</v>
      </c>
      <c r="V417" s="3">
        <v>78719.815000000002</v>
      </c>
      <c r="W417" s="3" t="s">
        <v>134</v>
      </c>
      <c r="X417" s="4"/>
      <c r="Y417" s="4"/>
      <c r="Z417" s="4"/>
      <c r="AA417" s="4"/>
    </row>
    <row r="418" spans="1:27" ht="46.5" customHeight="1" x14ac:dyDescent="0.35">
      <c r="A418" s="4" t="s">
        <v>140</v>
      </c>
      <c r="B418" s="4" t="s">
        <v>111</v>
      </c>
      <c r="C418" s="4" t="s">
        <v>32</v>
      </c>
      <c r="D418" s="4">
        <v>40543</v>
      </c>
      <c r="E418" s="4">
        <v>1.04</v>
      </c>
      <c r="F418" s="4">
        <v>1.54</v>
      </c>
      <c r="G418" s="4">
        <v>1.22</v>
      </c>
      <c r="H418" s="4">
        <v>18.73</v>
      </c>
      <c r="I418" s="4">
        <v>11.38</v>
      </c>
      <c r="J418" s="4">
        <v>15.87</v>
      </c>
      <c r="K418" s="4">
        <v>117</v>
      </c>
      <c r="L418" s="4">
        <v>45.77</v>
      </c>
      <c r="M418" s="4">
        <v>78.56</v>
      </c>
      <c r="N418" s="4">
        <v>43.98</v>
      </c>
      <c r="O418" s="4">
        <v>35.96</v>
      </c>
      <c r="P418" s="4">
        <v>78.62</v>
      </c>
      <c r="Q418" s="4">
        <v>44.01</v>
      </c>
      <c r="R418" s="4">
        <v>35.979999999999997</v>
      </c>
      <c r="S418" s="4">
        <v>6</v>
      </c>
      <c r="T418" s="4">
        <v>6</v>
      </c>
      <c r="U418" s="4">
        <v>1</v>
      </c>
      <c r="V418" s="3">
        <v>80874.335999999996</v>
      </c>
      <c r="W418" s="3" t="s">
        <v>134</v>
      </c>
      <c r="X418" s="4"/>
      <c r="Y418" s="4"/>
      <c r="Z418" s="4"/>
      <c r="AA418" s="4"/>
    </row>
    <row r="419" spans="1:27" ht="46.5" customHeight="1" x14ac:dyDescent="0.35">
      <c r="A419" s="4" t="s">
        <v>140</v>
      </c>
      <c r="B419" s="4" t="s">
        <v>112</v>
      </c>
      <c r="C419" s="4" t="s">
        <v>32</v>
      </c>
      <c r="D419" s="4">
        <v>40633</v>
      </c>
      <c r="E419" s="4">
        <v>1.1299999999999999</v>
      </c>
      <c r="F419" s="4">
        <v>1.58</v>
      </c>
      <c r="G419" s="4">
        <v>1.32</v>
      </c>
      <c r="H419" s="4">
        <v>18.03</v>
      </c>
      <c r="I419" s="4">
        <v>13.11</v>
      </c>
      <c r="J419" s="4">
        <v>15.2</v>
      </c>
      <c r="K419" s="4">
        <v>120.1</v>
      </c>
      <c r="L419" s="4">
        <v>45.05</v>
      </c>
      <c r="M419" s="4">
        <v>72.81</v>
      </c>
      <c r="N419" s="4">
        <v>39.72</v>
      </c>
      <c r="O419" s="4">
        <v>32.81</v>
      </c>
      <c r="P419" s="4">
        <v>83.31</v>
      </c>
      <c r="Q419" s="4">
        <v>45.45</v>
      </c>
      <c r="R419" s="4">
        <v>37.53</v>
      </c>
      <c r="S419" s="4">
        <v>6</v>
      </c>
      <c r="T419" s="4">
        <v>6</v>
      </c>
      <c r="U419" s="4">
        <v>0</v>
      </c>
      <c r="V419" s="3">
        <v>78950.983999999997</v>
      </c>
      <c r="W419" s="3" t="s">
        <v>134</v>
      </c>
      <c r="X419" s="4"/>
      <c r="Y419" s="4"/>
      <c r="Z419" s="4"/>
      <c r="AA419" s="4"/>
    </row>
    <row r="420" spans="1:27" ht="46.5" customHeight="1" x14ac:dyDescent="0.35">
      <c r="A420" s="4" t="s">
        <v>140</v>
      </c>
      <c r="B420" s="4" t="s">
        <v>86</v>
      </c>
      <c r="C420" s="4" t="s">
        <v>32</v>
      </c>
      <c r="D420" s="4">
        <v>40724</v>
      </c>
      <c r="E420" s="4">
        <v>1.1000000000000001</v>
      </c>
      <c r="F420" s="4">
        <v>1.54</v>
      </c>
      <c r="G420" s="4">
        <v>1.28</v>
      </c>
      <c r="H420" s="4">
        <v>20.85</v>
      </c>
      <c r="I420" s="4">
        <v>15.11</v>
      </c>
      <c r="J420" s="4">
        <v>17.97</v>
      </c>
      <c r="K420" s="4">
        <v>121.8</v>
      </c>
      <c r="L420" s="4">
        <v>45.54</v>
      </c>
      <c r="M420" s="4">
        <v>73.98</v>
      </c>
      <c r="N420" s="4">
        <v>40.619999999999997</v>
      </c>
      <c r="O420" s="4">
        <v>33.69</v>
      </c>
      <c r="P420" s="4">
        <v>82.14</v>
      </c>
      <c r="Q420" s="4">
        <v>45.1</v>
      </c>
      <c r="R420" s="4">
        <v>37.409999999999997</v>
      </c>
      <c r="S420" s="4">
        <v>6</v>
      </c>
      <c r="T420" s="4">
        <v>6</v>
      </c>
      <c r="U420" s="4">
        <v>0</v>
      </c>
      <c r="V420" s="3">
        <v>86992.944000000003</v>
      </c>
      <c r="W420" s="3" t="s">
        <v>134</v>
      </c>
      <c r="X420" s="4"/>
      <c r="Y420" s="4"/>
      <c r="Z420" s="4"/>
      <c r="AA420" s="4"/>
    </row>
    <row r="421" spans="1:27" ht="46.5" customHeight="1" x14ac:dyDescent="0.35">
      <c r="A421" s="4" t="s">
        <v>140</v>
      </c>
      <c r="B421" s="4" t="s">
        <v>87</v>
      </c>
      <c r="C421" s="4" t="s">
        <v>32</v>
      </c>
      <c r="D421" s="4">
        <v>40816</v>
      </c>
      <c r="E421" s="4">
        <v>1.05</v>
      </c>
      <c r="F421" s="4">
        <v>1.52</v>
      </c>
      <c r="G421" s="4">
        <v>1.23</v>
      </c>
      <c r="H421" s="4">
        <v>22.2</v>
      </c>
      <c r="I421" s="4">
        <v>15.36</v>
      </c>
      <c r="J421" s="4">
        <v>19.309999999999999</v>
      </c>
      <c r="K421" s="4">
        <v>124</v>
      </c>
      <c r="L421" s="4">
        <v>41.32</v>
      </c>
      <c r="M421" s="4">
        <v>82.38</v>
      </c>
      <c r="N421" s="4">
        <v>42.48</v>
      </c>
      <c r="O421" s="4">
        <v>34.04</v>
      </c>
      <c r="P421" s="4">
        <v>93.94</v>
      </c>
      <c r="Q421" s="4">
        <v>48.44</v>
      </c>
      <c r="R421" s="4">
        <v>38.82</v>
      </c>
      <c r="S421" s="4">
        <v>6</v>
      </c>
      <c r="T421" s="4">
        <v>6</v>
      </c>
      <c r="U421" s="4">
        <v>0</v>
      </c>
      <c r="V421" s="3">
        <v>89857.423999999999</v>
      </c>
      <c r="W421" s="3" t="s">
        <v>134</v>
      </c>
      <c r="X421" s="4"/>
      <c r="Y421" s="4"/>
      <c r="Z421" s="4"/>
      <c r="AA421" s="4"/>
    </row>
    <row r="422" spans="1:27" ht="46.5" customHeight="1" x14ac:dyDescent="0.35">
      <c r="A422" s="4" t="s">
        <v>140</v>
      </c>
      <c r="B422" s="4" t="s">
        <v>88</v>
      </c>
      <c r="C422" s="4" t="s">
        <v>32</v>
      </c>
      <c r="D422" s="4">
        <v>40908</v>
      </c>
      <c r="E422" s="4">
        <v>1.02</v>
      </c>
      <c r="F422" s="4">
        <v>1.47</v>
      </c>
      <c r="G422" s="4">
        <v>1.19</v>
      </c>
      <c r="H422" s="4">
        <v>19.600000000000001</v>
      </c>
      <c r="I422" s="4">
        <v>11.92</v>
      </c>
      <c r="J422" s="4">
        <v>16.71</v>
      </c>
      <c r="K422" s="4">
        <v>126.9</v>
      </c>
      <c r="L422" s="4">
        <v>43.62</v>
      </c>
      <c r="M422" s="4">
        <v>84.32</v>
      </c>
      <c r="N422" s="4">
        <v>45.12</v>
      </c>
      <c r="O422" s="4">
        <v>36.78</v>
      </c>
      <c r="P422" s="4">
        <v>86.87</v>
      </c>
      <c r="Q422" s="4">
        <v>46.49</v>
      </c>
      <c r="R422" s="4">
        <v>37.89</v>
      </c>
      <c r="S422" s="4">
        <v>6</v>
      </c>
      <c r="T422" s="4">
        <v>6</v>
      </c>
      <c r="U422" s="4">
        <v>0</v>
      </c>
      <c r="V422" s="3">
        <v>102477.06200000001</v>
      </c>
      <c r="W422" s="3" t="s">
        <v>134</v>
      </c>
      <c r="X422" s="4"/>
      <c r="Y422" s="4"/>
      <c r="Z422" s="4"/>
      <c r="AA422" s="4"/>
    </row>
    <row r="423" spans="1:27" ht="46.5" customHeight="1" x14ac:dyDescent="0.35">
      <c r="A423" s="4" t="s">
        <v>140</v>
      </c>
      <c r="B423" s="4" t="s">
        <v>89</v>
      </c>
      <c r="C423" s="4" t="s">
        <v>32</v>
      </c>
      <c r="D423" s="4">
        <v>40999</v>
      </c>
      <c r="E423" s="4">
        <v>1.04</v>
      </c>
      <c r="F423" s="4">
        <v>1.47</v>
      </c>
      <c r="G423" s="4">
        <v>1.21</v>
      </c>
      <c r="H423" s="4">
        <v>18.07</v>
      </c>
      <c r="I423" s="4">
        <v>12.83</v>
      </c>
      <c r="J423" s="4">
        <v>15.24</v>
      </c>
      <c r="K423" s="4">
        <v>128.9</v>
      </c>
      <c r="L423" s="4">
        <v>43.98</v>
      </c>
      <c r="M423" s="4">
        <v>82.23</v>
      </c>
      <c r="N423" s="4">
        <v>43.93</v>
      </c>
      <c r="O423" s="4">
        <v>36.17</v>
      </c>
      <c r="P423" s="4">
        <v>87.17</v>
      </c>
      <c r="Q423" s="4">
        <v>46.57</v>
      </c>
      <c r="R423" s="4">
        <v>38.340000000000003</v>
      </c>
      <c r="S423" s="4">
        <v>6</v>
      </c>
      <c r="T423" s="4">
        <v>6</v>
      </c>
      <c r="U423" s="4">
        <v>0</v>
      </c>
      <c r="V423" s="3">
        <v>99689.22</v>
      </c>
      <c r="W423" s="3" t="s">
        <v>134</v>
      </c>
      <c r="X423" s="4"/>
      <c r="Y423" s="4"/>
      <c r="Z423" s="4"/>
      <c r="AA423" s="4"/>
    </row>
    <row r="424" spans="1:27" ht="46.5" customHeight="1" x14ac:dyDescent="0.35">
      <c r="A424" s="4" t="s">
        <v>140</v>
      </c>
      <c r="B424" s="4" t="s">
        <v>90</v>
      </c>
      <c r="C424" s="4" t="s">
        <v>32</v>
      </c>
      <c r="D424" s="4">
        <v>41090</v>
      </c>
      <c r="E424" s="4">
        <v>1.1000000000000001</v>
      </c>
      <c r="F424" s="4">
        <v>1.57</v>
      </c>
      <c r="G424" s="4">
        <v>1.28</v>
      </c>
      <c r="H424" s="4">
        <v>19.39</v>
      </c>
      <c r="I424" s="4">
        <v>13.22</v>
      </c>
      <c r="J424" s="4">
        <v>16.579999999999998</v>
      </c>
      <c r="K424" s="4">
        <v>130</v>
      </c>
      <c r="L424" s="4">
        <v>42.11</v>
      </c>
      <c r="M424" s="4">
        <v>90.63</v>
      </c>
      <c r="N424" s="4">
        <v>46.07</v>
      </c>
      <c r="O424" s="4">
        <v>38.159999999999997</v>
      </c>
      <c r="P424" s="4">
        <v>96.71</v>
      </c>
      <c r="Q424" s="4">
        <v>49.16</v>
      </c>
      <c r="R424" s="4">
        <v>40.72</v>
      </c>
      <c r="S424" s="4">
        <v>6</v>
      </c>
      <c r="T424" s="4">
        <v>6</v>
      </c>
      <c r="U424" s="4">
        <v>0</v>
      </c>
      <c r="V424" s="3">
        <v>89273.652000000002</v>
      </c>
      <c r="W424" s="3" t="s">
        <v>134</v>
      </c>
      <c r="X424" s="4"/>
      <c r="Y424" s="4"/>
      <c r="Z424" s="4"/>
      <c r="AA424" s="4"/>
    </row>
    <row r="425" spans="1:27" ht="46.5" customHeight="1" x14ac:dyDescent="0.35">
      <c r="A425" s="4" t="s">
        <v>140</v>
      </c>
      <c r="B425" s="4" t="s">
        <v>91</v>
      </c>
      <c r="C425" s="4" t="s">
        <v>32</v>
      </c>
      <c r="D425" s="4">
        <v>41182</v>
      </c>
      <c r="E425" s="4">
        <v>1.1100000000000001</v>
      </c>
      <c r="F425" s="4">
        <v>1.56</v>
      </c>
      <c r="G425" s="4">
        <v>1.3</v>
      </c>
      <c r="H425" s="4">
        <v>20.76</v>
      </c>
      <c r="I425" s="4">
        <v>13.78</v>
      </c>
      <c r="J425" s="4">
        <v>17.850000000000001</v>
      </c>
      <c r="K425" s="4">
        <v>128.1</v>
      </c>
      <c r="L425" s="4">
        <v>41.05</v>
      </c>
      <c r="M425" s="4">
        <v>91.85</v>
      </c>
      <c r="N425" s="4">
        <v>46.97</v>
      </c>
      <c r="O425" s="4">
        <v>37.700000000000003</v>
      </c>
      <c r="P425" s="4">
        <v>95.53</v>
      </c>
      <c r="Q425" s="4">
        <v>48.86</v>
      </c>
      <c r="R425" s="4">
        <v>39.21</v>
      </c>
      <c r="S425" s="4">
        <v>6</v>
      </c>
      <c r="T425" s="4">
        <v>6</v>
      </c>
      <c r="U425" s="4">
        <v>0</v>
      </c>
      <c r="V425" s="3">
        <v>92117</v>
      </c>
      <c r="W425" s="3" t="s">
        <v>134</v>
      </c>
      <c r="X425" s="4"/>
      <c r="Y425" s="4"/>
      <c r="Z425" s="4"/>
      <c r="AA425" s="4"/>
    </row>
    <row r="426" spans="1:27" ht="14.25" customHeight="1" x14ac:dyDescent="0.35">
      <c r="A426" s="4" t="s">
        <v>140</v>
      </c>
      <c r="B426" s="4" t="s">
        <v>113</v>
      </c>
      <c r="C426" s="4" t="s">
        <v>32</v>
      </c>
      <c r="D426" s="4">
        <v>41274</v>
      </c>
      <c r="E426" s="4">
        <v>1.1200000000000001</v>
      </c>
      <c r="F426" s="4">
        <v>1.58</v>
      </c>
      <c r="G426" s="4">
        <v>1.31</v>
      </c>
      <c r="H426" s="4">
        <v>19.940000000000001</v>
      </c>
      <c r="I426" s="4">
        <v>11.51</v>
      </c>
      <c r="J426" s="4">
        <v>16.96</v>
      </c>
      <c r="K426" s="4">
        <v>129.6</v>
      </c>
      <c r="L426" s="4">
        <v>43.22</v>
      </c>
      <c r="M426" s="4">
        <v>89.14</v>
      </c>
      <c r="N426" s="4">
        <v>47.13</v>
      </c>
      <c r="O426" s="4">
        <v>38.520000000000003</v>
      </c>
      <c r="P426" s="4">
        <v>89.14</v>
      </c>
      <c r="Q426" s="4">
        <v>47.13</v>
      </c>
      <c r="R426" s="4">
        <v>38.520000000000003</v>
      </c>
      <c r="S426" s="4">
        <v>6</v>
      </c>
      <c r="T426" s="4">
        <v>6</v>
      </c>
      <c r="U426" s="4">
        <v>0</v>
      </c>
      <c r="V426" s="3">
        <v>88448.167000000001</v>
      </c>
      <c r="W426" s="3" t="s">
        <v>134</v>
      </c>
      <c r="X426" s="4"/>
      <c r="Y426" s="4"/>
      <c r="Z426" s="4"/>
      <c r="AA426" s="4"/>
    </row>
    <row r="427" spans="1:27" ht="14.25" customHeight="1" x14ac:dyDescent="0.35">
      <c r="A427" s="4" t="s">
        <v>140</v>
      </c>
      <c r="B427" s="4" t="s">
        <v>114</v>
      </c>
      <c r="C427" s="4" t="s">
        <v>32</v>
      </c>
      <c r="D427" s="4">
        <v>41364</v>
      </c>
      <c r="E427" s="4">
        <v>1.08</v>
      </c>
      <c r="F427" s="4">
        <v>1.49</v>
      </c>
      <c r="G427" s="4">
        <v>1.27</v>
      </c>
      <c r="H427" s="4">
        <v>18.27</v>
      </c>
      <c r="I427" s="4">
        <v>12.63</v>
      </c>
      <c r="J427" s="4">
        <v>15.22</v>
      </c>
      <c r="K427" s="4">
        <v>128.1</v>
      </c>
      <c r="L427" s="4">
        <v>44.63</v>
      </c>
      <c r="M427" s="4">
        <v>84.04</v>
      </c>
      <c r="N427" s="4">
        <v>45.66</v>
      </c>
      <c r="O427" s="4">
        <v>37.5</v>
      </c>
      <c r="P427" s="4">
        <v>84.04</v>
      </c>
      <c r="Q427" s="4">
        <v>45.66</v>
      </c>
      <c r="R427" s="4">
        <v>37.5</v>
      </c>
      <c r="S427" s="4">
        <v>6</v>
      </c>
      <c r="T427" s="4">
        <v>6</v>
      </c>
      <c r="U427" s="4">
        <v>0</v>
      </c>
      <c r="V427" s="3">
        <v>99939.225000000006</v>
      </c>
      <c r="W427" s="3" t="s">
        <v>134</v>
      </c>
      <c r="X427" s="4"/>
      <c r="Y427" s="4"/>
      <c r="Z427" s="4"/>
      <c r="AA427" s="4"/>
    </row>
    <row r="428" spans="1:27" ht="14.25" customHeight="1" x14ac:dyDescent="0.35">
      <c r="A428" s="4" t="s">
        <v>140</v>
      </c>
      <c r="B428" s="4" t="s">
        <v>115</v>
      </c>
      <c r="C428" s="4" t="s">
        <v>32</v>
      </c>
      <c r="D428" s="4">
        <v>41455</v>
      </c>
      <c r="E428" s="4">
        <v>1.0900000000000001</v>
      </c>
      <c r="F428" s="4">
        <v>1.55</v>
      </c>
      <c r="G428" s="4">
        <v>1.28</v>
      </c>
      <c r="H428" s="4">
        <v>19.940000000000001</v>
      </c>
      <c r="I428" s="4">
        <v>14.44</v>
      </c>
      <c r="J428" s="4">
        <v>16.93</v>
      </c>
      <c r="K428" s="4">
        <v>129.80000000000001</v>
      </c>
      <c r="L428" s="4">
        <v>44.03</v>
      </c>
      <c r="M428" s="4">
        <v>88.13</v>
      </c>
      <c r="N428" s="4">
        <v>46.85</v>
      </c>
      <c r="O428" s="4">
        <v>38.81</v>
      </c>
      <c r="P428" s="4">
        <v>88.13</v>
      </c>
      <c r="Q428" s="4">
        <v>46.85</v>
      </c>
      <c r="R428" s="4">
        <v>38.81</v>
      </c>
      <c r="S428" s="4">
        <v>6</v>
      </c>
      <c r="T428" s="4">
        <v>6</v>
      </c>
      <c r="U428" s="4">
        <v>0</v>
      </c>
      <c r="V428" s="3">
        <v>98960.4</v>
      </c>
      <c r="W428" s="3" t="s">
        <v>134</v>
      </c>
      <c r="X428" s="4"/>
      <c r="Y428" s="4"/>
      <c r="Z428" s="4"/>
      <c r="AA428" s="4"/>
    </row>
    <row r="429" spans="1:27" ht="14.25" customHeight="1" x14ac:dyDescent="0.35">
      <c r="A429" s="4" t="s">
        <v>140</v>
      </c>
      <c r="B429" s="4" t="s">
        <v>116</v>
      </c>
      <c r="C429" s="4" t="s">
        <v>32</v>
      </c>
      <c r="D429" s="4">
        <v>41547</v>
      </c>
      <c r="E429" s="4">
        <v>1.06</v>
      </c>
      <c r="F429" s="4">
        <v>1.54</v>
      </c>
      <c r="G429" s="4">
        <v>1.25</v>
      </c>
      <c r="H429" s="4">
        <v>21.54</v>
      </c>
      <c r="I429" s="4">
        <v>15.29</v>
      </c>
      <c r="J429" s="4">
        <v>18.52</v>
      </c>
      <c r="K429" s="4">
        <v>130.5</v>
      </c>
      <c r="L429" s="4">
        <v>42.66</v>
      </c>
      <c r="M429" s="4">
        <v>88.94</v>
      </c>
      <c r="N429" s="4">
        <v>47.07</v>
      </c>
      <c r="O429" s="4">
        <v>37.94</v>
      </c>
      <c r="P429" s="4">
        <v>88.94</v>
      </c>
      <c r="Q429" s="4">
        <v>47.07</v>
      </c>
      <c r="R429" s="4">
        <v>37.94</v>
      </c>
      <c r="S429" s="4">
        <v>6</v>
      </c>
      <c r="T429" s="4">
        <v>6</v>
      </c>
      <c r="U429" s="4">
        <v>0</v>
      </c>
      <c r="V429" s="3">
        <v>95728.95</v>
      </c>
      <c r="W429" s="3" t="s">
        <v>134</v>
      </c>
      <c r="X429" s="4"/>
      <c r="Y429" s="4"/>
      <c r="Z429" s="4"/>
      <c r="AA429" s="4"/>
    </row>
    <row r="430" spans="1:27" ht="14.25" customHeight="1" x14ac:dyDescent="0.35">
      <c r="A430" s="4" t="s">
        <v>140</v>
      </c>
      <c r="B430" s="4" t="s">
        <v>92</v>
      </c>
      <c r="C430" s="4" t="s">
        <v>32</v>
      </c>
      <c r="D430" s="4">
        <v>41639</v>
      </c>
      <c r="E430" s="4">
        <v>1.0900000000000001</v>
      </c>
      <c r="F430" s="4">
        <v>1.61</v>
      </c>
      <c r="G430" s="4">
        <v>1.29</v>
      </c>
      <c r="H430" s="4">
        <v>19.54</v>
      </c>
      <c r="I430" s="4">
        <v>12.07</v>
      </c>
      <c r="J430" s="4">
        <v>16.48</v>
      </c>
      <c r="K430" s="4">
        <v>133.5</v>
      </c>
      <c r="L430" s="4">
        <v>43.71</v>
      </c>
      <c r="M430" s="4">
        <v>88.26</v>
      </c>
      <c r="N430" s="4">
        <v>46.88</v>
      </c>
      <c r="O430" s="4">
        <v>38.58</v>
      </c>
      <c r="P430" s="4">
        <v>88.26</v>
      </c>
      <c r="Q430" s="4">
        <v>46.88</v>
      </c>
      <c r="R430" s="4">
        <v>38.58</v>
      </c>
      <c r="S430" s="4">
        <v>6</v>
      </c>
      <c r="T430" s="4">
        <v>6</v>
      </c>
      <c r="U430" s="4">
        <v>0</v>
      </c>
      <c r="V430" s="3">
        <v>96098.512000000002</v>
      </c>
      <c r="W430" s="3" t="s">
        <v>134</v>
      </c>
      <c r="X430" s="4"/>
      <c r="Y430" s="4"/>
      <c r="Z430" s="4"/>
      <c r="AA430" s="4"/>
    </row>
    <row r="431" spans="1:27" ht="14.25" customHeight="1" x14ac:dyDescent="0.35">
      <c r="A431" s="4" t="s">
        <v>140</v>
      </c>
      <c r="B431" s="4" t="s">
        <v>93</v>
      </c>
      <c r="C431" s="4" t="s">
        <v>32</v>
      </c>
      <c r="D431" s="4">
        <v>41729</v>
      </c>
      <c r="E431" s="4">
        <v>1.08</v>
      </c>
      <c r="F431" s="4">
        <v>1.59</v>
      </c>
      <c r="G431" s="4">
        <v>1.28</v>
      </c>
      <c r="H431" s="4">
        <v>17.32</v>
      </c>
      <c r="I431" s="4">
        <v>12.8</v>
      </c>
      <c r="J431" s="4">
        <v>14.29</v>
      </c>
      <c r="K431" s="4">
        <v>135.5</v>
      </c>
      <c r="L431" s="4">
        <v>44.4</v>
      </c>
      <c r="M431" s="4">
        <v>85.62</v>
      </c>
      <c r="N431" s="4">
        <v>45.97</v>
      </c>
      <c r="O431" s="4">
        <v>38.01</v>
      </c>
      <c r="P431" s="4">
        <v>86.25</v>
      </c>
      <c r="Q431" s="4">
        <v>46.31</v>
      </c>
      <c r="R431" s="4">
        <v>38.29</v>
      </c>
      <c r="S431" s="4">
        <v>6</v>
      </c>
      <c r="T431" s="4">
        <v>6</v>
      </c>
      <c r="U431" s="4">
        <v>0</v>
      </c>
      <c r="V431" s="3">
        <v>96892.851999999999</v>
      </c>
      <c r="W431" s="3" t="s">
        <v>134</v>
      </c>
      <c r="X431" s="4"/>
      <c r="Y431" s="4"/>
      <c r="Z431" s="4"/>
      <c r="AA431" s="4"/>
    </row>
    <row r="432" spans="1:27" ht="14.25" customHeight="1" x14ac:dyDescent="0.35">
      <c r="A432" s="4" t="s">
        <v>140</v>
      </c>
      <c r="B432" s="4" t="s">
        <v>94</v>
      </c>
      <c r="C432" s="4" t="s">
        <v>32</v>
      </c>
      <c r="D432" s="4">
        <v>41820</v>
      </c>
      <c r="E432" s="4">
        <v>1.1299999999999999</v>
      </c>
      <c r="F432" s="4">
        <v>1.77</v>
      </c>
      <c r="G432" s="4">
        <v>1.35</v>
      </c>
      <c r="H432" s="4">
        <v>18.87</v>
      </c>
      <c r="I432" s="4">
        <v>14.2</v>
      </c>
      <c r="J432" s="4">
        <v>15.87</v>
      </c>
      <c r="K432" s="4">
        <v>137.9</v>
      </c>
      <c r="L432" s="4">
        <v>42.76</v>
      </c>
      <c r="M432" s="4">
        <v>92.18</v>
      </c>
      <c r="N432" s="4">
        <v>47.15</v>
      </c>
      <c r="O432" s="4">
        <v>39.42</v>
      </c>
      <c r="P432" s="4">
        <v>95.52</v>
      </c>
      <c r="Q432" s="4">
        <v>48.85</v>
      </c>
      <c r="R432" s="4">
        <v>40.840000000000003</v>
      </c>
      <c r="S432" s="4">
        <v>6</v>
      </c>
      <c r="T432" s="4">
        <v>6</v>
      </c>
      <c r="U432" s="4">
        <v>0</v>
      </c>
      <c r="V432" s="3">
        <v>98916.606</v>
      </c>
      <c r="W432" s="3" t="s">
        <v>134</v>
      </c>
      <c r="X432" s="4"/>
      <c r="Y432" s="4"/>
      <c r="Z432" s="4"/>
      <c r="AA432" s="4"/>
    </row>
    <row r="433" spans="1:27" ht="14.25" customHeight="1" x14ac:dyDescent="0.35">
      <c r="A433" s="4" t="s">
        <v>140</v>
      </c>
      <c r="B433" s="4" t="s">
        <v>95</v>
      </c>
      <c r="C433" s="4" t="s">
        <v>32</v>
      </c>
      <c r="D433" s="4">
        <v>41912</v>
      </c>
      <c r="E433" s="4">
        <v>1.18</v>
      </c>
      <c r="F433" s="4">
        <v>1.8</v>
      </c>
      <c r="G433" s="4">
        <v>1.42</v>
      </c>
      <c r="H433" s="4">
        <v>16.649999999999999</v>
      </c>
      <c r="I433" s="4">
        <v>11.93</v>
      </c>
      <c r="J433" s="4">
        <v>13.88</v>
      </c>
      <c r="K433" s="4">
        <v>149.30000000000001</v>
      </c>
      <c r="L433" s="4">
        <v>37.83</v>
      </c>
      <c r="M433" s="4">
        <v>106.54</v>
      </c>
      <c r="N433" s="4">
        <v>50.48</v>
      </c>
      <c r="O433" s="4">
        <v>40.299999999999997</v>
      </c>
      <c r="P433" s="4">
        <v>111.04</v>
      </c>
      <c r="Q433" s="4">
        <v>52.62</v>
      </c>
      <c r="R433" s="4">
        <v>42</v>
      </c>
      <c r="S433" s="4">
        <v>6</v>
      </c>
      <c r="T433" s="4">
        <v>6</v>
      </c>
      <c r="U433" s="4">
        <v>0</v>
      </c>
      <c r="V433" s="3">
        <v>92269.092000000004</v>
      </c>
      <c r="W433" s="3" t="s">
        <v>134</v>
      </c>
      <c r="X433" s="4"/>
      <c r="Y433" s="4"/>
      <c r="Z433" s="4"/>
      <c r="AA433" s="4"/>
    </row>
    <row r="434" spans="1:27" ht="14.25" customHeight="1" x14ac:dyDescent="0.35">
      <c r="A434" s="4" t="s">
        <v>140</v>
      </c>
      <c r="B434" s="4" t="s">
        <v>96</v>
      </c>
      <c r="C434" s="4" t="s">
        <v>32</v>
      </c>
      <c r="D434" s="4">
        <v>42004</v>
      </c>
      <c r="E434" s="4">
        <v>1.34</v>
      </c>
      <c r="F434" s="4">
        <v>1.88</v>
      </c>
      <c r="G434" s="4">
        <v>1.62</v>
      </c>
      <c r="H434" s="4">
        <v>14.61</v>
      </c>
      <c r="I434" s="4">
        <v>9.1999999999999993</v>
      </c>
      <c r="J434" s="4">
        <v>11.85</v>
      </c>
      <c r="K434" s="4">
        <v>147.80000000000001</v>
      </c>
      <c r="L434" s="4">
        <v>37.549999999999997</v>
      </c>
      <c r="M434" s="4">
        <v>116.2</v>
      </c>
      <c r="N434" s="4">
        <v>53.75</v>
      </c>
      <c r="O434" s="4">
        <v>43.64</v>
      </c>
      <c r="P434" s="4">
        <v>116.2</v>
      </c>
      <c r="Q434" s="4">
        <v>53.75</v>
      </c>
      <c r="R434" s="4">
        <v>43.64</v>
      </c>
      <c r="S434" s="4">
        <v>6</v>
      </c>
      <c r="T434" s="4">
        <v>6</v>
      </c>
      <c r="U434" s="4">
        <v>0</v>
      </c>
      <c r="V434" s="3">
        <v>90223.73</v>
      </c>
      <c r="W434" s="3" t="s">
        <v>134</v>
      </c>
      <c r="X434" s="4"/>
      <c r="Y434" s="4"/>
      <c r="Z434" s="4"/>
      <c r="AA434" s="4"/>
    </row>
    <row r="435" spans="1:27" ht="14.25" customHeight="1" x14ac:dyDescent="0.35">
      <c r="A435" s="4" t="s">
        <v>140</v>
      </c>
      <c r="B435" s="4" t="s">
        <v>97</v>
      </c>
      <c r="C435" s="4" t="s">
        <v>32</v>
      </c>
      <c r="D435" s="4">
        <v>42094</v>
      </c>
      <c r="E435" s="4">
        <v>1.4</v>
      </c>
      <c r="F435" s="4">
        <v>1.93</v>
      </c>
      <c r="G435" s="4">
        <v>1.71</v>
      </c>
      <c r="H435" s="4">
        <v>12.03</v>
      </c>
      <c r="I435" s="4">
        <v>9.1999999999999993</v>
      </c>
      <c r="J435" s="4">
        <v>9.41</v>
      </c>
      <c r="K435" s="4">
        <v>147.30000000000001</v>
      </c>
      <c r="L435" s="4">
        <v>35.46</v>
      </c>
      <c r="M435" s="4">
        <v>125.33</v>
      </c>
      <c r="N435" s="4">
        <v>55.62</v>
      </c>
      <c r="O435" s="4">
        <v>44.45</v>
      </c>
      <c r="P435" s="4">
        <v>125.33</v>
      </c>
      <c r="Q435" s="4">
        <v>55.62</v>
      </c>
      <c r="R435" s="4">
        <v>44.45</v>
      </c>
      <c r="S435" s="4">
        <v>6</v>
      </c>
      <c r="T435" s="4">
        <v>7</v>
      </c>
      <c r="U435" s="4">
        <v>0</v>
      </c>
      <c r="V435" s="3">
        <v>93396.24</v>
      </c>
      <c r="W435" s="3" t="s">
        <v>134</v>
      </c>
      <c r="X435" s="4"/>
      <c r="Y435" s="4"/>
      <c r="Z435" s="4"/>
      <c r="AA435" s="4"/>
    </row>
    <row r="436" spans="1:27" ht="14.25" customHeight="1" x14ac:dyDescent="0.35">
      <c r="A436" s="4" t="s">
        <v>140</v>
      </c>
      <c r="B436" s="4" t="s">
        <v>98</v>
      </c>
      <c r="C436" s="4" t="s">
        <v>25</v>
      </c>
      <c r="D436" s="4">
        <v>42185</v>
      </c>
      <c r="E436" s="4">
        <v>1.61</v>
      </c>
      <c r="F436" s="4">
        <v>2.54</v>
      </c>
      <c r="G436" s="4">
        <v>1.97</v>
      </c>
      <c r="H436" s="4">
        <v>15.02</v>
      </c>
      <c r="I436" s="4">
        <v>12.06</v>
      </c>
      <c r="J436" s="4">
        <v>12.39</v>
      </c>
      <c r="K436" s="4">
        <v>149.19999999999999</v>
      </c>
      <c r="L436" s="4">
        <v>30.22</v>
      </c>
      <c r="M436" s="4">
        <v>169.51</v>
      </c>
      <c r="N436" s="4">
        <v>62.9</v>
      </c>
      <c r="O436" s="4">
        <v>51.22</v>
      </c>
      <c r="P436" s="4">
        <v>169.51</v>
      </c>
      <c r="Q436" s="4">
        <v>62.9</v>
      </c>
      <c r="R436" s="4">
        <v>51.22</v>
      </c>
      <c r="S436" s="4">
        <v>7</v>
      </c>
      <c r="T436" s="4">
        <v>8</v>
      </c>
      <c r="U436" s="4">
        <v>-1</v>
      </c>
      <c r="V436" s="3">
        <v>89536.926000000007</v>
      </c>
      <c r="W436" s="3" t="s">
        <v>134</v>
      </c>
      <c r="X436" s="4"/>
      <c r="Y436" s="4"/>
      <c r="Z436" s="4"/>
      <c r="AA436" s="4"/>
    </row>
    <row r="437" spans="1:27" ht="14.25" customHeight="1" x14ac:dyDescent="0.35">
      <c r="A437" s="4" t="s">
        <v>140</v>
      </c>
      <c r="B437" s="4" t="s">
        <v>99</v>
      </c>
      <c r="C437" s="4" t="s">
        <v>33</v>
      </c>
      <c r="D437" s="4">
        <v>42277</v>
      </c>
      <c r="E437" s="4">
        <v>1.81</v>
      </c>
      <c r="F437" s="4">
        <v>2.56</v>
      </c>
      <c r="G437" s="4">
        <v>2.21</v>
      </c>
      <c r="H437" s="4">
        <v>15.03</v>
      </c>
      <c r="I437" s="4">
        <v>12.28</v>
      </c>
      <c r="J437" s="4">
        <v>12.62</v>
      </c>
      <c r="K437" s="4">
        <v>160.9</v>
      </c>
      <c r="L437" s="4">
        <v>25.21</v>
      </c>
      <c r="M437" s="4">
        <v>216.5</v>
      </c>
      <c r="N437" s="4">
        <v>68.400000000000006</v>
      </c>
      <c r="O437" s="4">
        <v>54.58</v>
      </c>
      <c r="P437" s="4">
        <v>216.5</v>
      </c>
      <c r="Q437" s="4">
        <v>68.400000000000006</v>
      </c>
      <c r="R437" s="4">
        <v>54.58</v>
      </c>
      <c r="S437" s="4">
        <v>8</v>
      </c>
      <c r="T437" s="4">
        <v>8</v>
      </c>
      <c r="U437" s="4">
        <v>-1</v>
      </c>
      <c r="V437" s="3">
        <v>90470.245999999999</v>
      </c>
      <c r="W437" s="3" t="s">
        <v>134</v>
      </c>
      <c r="X437" s="4"/>
      <c r="Y437" s="4"/>
      <c r="Z437" s="4"/>
      <c r="AA437" s="4"/>
    </row>
    <row r="438" spans="1:27" ht="14.25" customHeight="1" x14ac:dyDescent="0.35">
      <c r="A438" s="4" t="s">
        <v>140</v>
      </c>
      <c r="B438" s="4" t="s">
        <v>100</v>
      </c>
      <c r="C438" s="4" t="s">
        <v>33</v>
      </c>
      <c r="D438" s="4">
        <v>42369</v>
      </c>
      <c r="E438" s="4">
        <v>1.89</v>
      </c>
      <c r="F438" s="4">
        <v>3.38</v>
      </c>
      <c r="G438" s="4">
        <v>2.2999999999999998</v>
      </c>
      <c r="H438" s="4">
        <v>12.55</v>
      </c>
      <c r="I438" s="4">
        <v>9.16</v>
      </c>
      <c r="J438" s="4">
        <v>10.39</v>
      </c>
      <c r="K438" s="4">
        <v>180.9</v>
      </c>
      <c r="L438" s="4">
        <v>18.68</v>
      </c>
      <c r="M438" s="4">
        <v>340.33</v>
      </c>
      <c r="N438" s="4">
        <v>77.290000000000006</v>
      </c>
      <c r="O438" s="4">
        <v>63.58</v>
      </c>
      <c r="P438" s="4">
        <v>340.33</v>
      </c>
      <c r="Q438" s="4">
        <v>77.290000000000006</v>
      </c>
      <c r="R438" s="4">
        <v>63.58</v>
      </c>
      <c r="S438" s="4">
        <v>8</v>
      </c>
      <c r="T438" s="4">
        <v>8</v>
      </c>
      <c r="U438" s="4">
        <v>0</v>
      </c>
      <c r="V438" s="3">
        <v>107129.352</v>
      </c>
      <c r="W438" s="3" t="s">
        <v>134</v>
      </c>
      <c r="X438" s="4"/>
      <c r="Y438" s="4"/>
      <c r="Z438" s="4"/>
      <c r="AA438" s="4"/>
    </row>
    <row r="439" spans="1:27" ht="14.25" customHeight="1" x14ac:dyDescent="0.35">
      <c r="A439" s="4" t="s">
        <v>140</v>
      </c>
      <c r="B439" s="4" t="s">
        <v>101</v>
      </c>
      <c r="C439" s="4" t="s">
        <v>33</v>
      </c>
      <c r="D439" s="4">
        <v>42460</v>
      </c>
      <c r="E439" s="4">
        <v>2.2000000000000002</v>
      </c>
      <c r="F439" s="4">
        <v>3.1</v>
      </c>
      <c r="G439" s="4">
        <v>2.66</v>
      </c>
      <c r="H439" s="4">
        <v>9.91</v>
      </c>
      <c r="I439" s="4">
        <v>8.06</v>
      </c>
      <c r="J439" s="4">
        <v>8.16</v>
      </c>
      <c r="K439" s="4">
        <v>218.3</v>
      </c>
      <c r="L439" s="4">
        <v>11.43</v>
      </c>
      <c r="M439" s="4">
        <v>604.52</v>
      </c>
      <c r="N439" s="4">
        <v>85.81</v>
      </c>
      <c r="O439" s="4">
        <v>69.099999999999994</v>
      </c>
      <c r="P439" s="4">
        <v>604.52</v>
      </c>
      <c r="Q439" s="4">
        <v>85.81</v>
      </c>
      <c r="R439" s="4">
        <v>69.099999999999994</v>
      </c>
      <c r="S439" s="4">
        <v>8</v>
      </c>
      <c r="T439" s="4">
        <v>8</v>
      </c>
      <c r="U439" s="4">
        <v>0</v>
      </c>
      <c r="V439" s="3">
        <v>110321.90399999999</v>
      </c>
      <c r="W439" s="3" t="s">
        <v>134</v>
      </c>
      <c r="X439" s="4"/>
      <c r="Y439" s="4"/>
      <c r="Z439" s="4"/>
      <c r="AA439" s="4"/>
    </row>
    <row r="440" spans="1:27" ht="14.25" customHeight="1" x14ac:dyDescent="0.35">
      <c r="A440" s="4" t="s">
        <v>141</v>
      </c>
      <c r="B440" s="4" t="s">
        <v>73</v>
      </c>
      <c r="C440" s="4" t="s">
        <v>33</v>
      </c>
      <c r="D440" s="4">
        <v>38442</v>
      </c>
      <c r="E440" s="4">
        <v>1.52</v>
      </c>
      <c r="F440" s="4">
        <v>2.41</v>
      </c>
      <c r="G440" s="4">
        <v>2.0299999999999998</v>
      </c>
      <c r="H440" s="4">
        <v>13.65</v>
      </c>
      <c r="I440" s="4">
        <v>10.83</v>
      </c>
      <c r="J440" s="4">
        <v>10.130000000000001</v>
      </c>
      <c r="K440" s="4">
        <v>89.8</v>
      </c>
      <c r="L440" s="4">
        <v>53.75</v>
      </c>
      <c r="M440" s="4">
        <v>55.71</v>
      </c>
      <c r="N440" s="4">
        <v>35.01</v>
      </c>
      <c r="O440" s="4">
        <v>29.94</v>
      </c>
      <c r="P440" s="4">
        <v>59.15</v>
      </c>
      <c r="Q440" s="4">
        <v>37.17</v>
      </c>
      <c r="R440" s="4">
        <v>31.79</v>
      </c>
      <c r="S440" s="4">
        <v>8</v>
      </c>
      <c r="T440" s="4">
        <v>8</v>
      </c>
      <c r="U440" s="4">
        <v>0</v>
      </c>
      <c r="V440" s="3">
        <v>223.29599999999999</v>
      </c>
      <c r="W440" s="3" t="s">
        <v>142</v>
      </c>
      <c r="X440" s="4"/>
      <c r="Y440" s="4"/>
      <c r="Z440" s="4"/>
      <c r="AA440" s="4"/>
    </row>
    <row r="441" spans="1:27" ht="14.25" customHeight="1" x14ac:dyDescent="0.35">
      <c r="A441" s="4" t="s">
        <v>141</v>
      </c>
      <c r="B441" s="4" t="s">
        <v>122</v>
      </c>
      <c r="C441" s="4" t="s">
        <v>33</v>
      </c>
      <c r="D441" s="4">
        <v>38533</v>
      </c>
      <c r="E441" s="4">
        <v>1.43</v>
      </c>
      <c r="F441" s="4">
        <v>2.35</v>
      </c>
      <c r="G441" s="4">
        <v>1.92</v>
      </c>
      <c r="H441" s="4">
        <v>14.99</v>
      </c>
      <c r="I441" s="4">
        <v>10.74</v>
      </c>
      <c r="J441" s="4">
        <v>11.51</v>
      </c>
      <c r="K441" s="4">
        <v>88.3</v>
      </c>
      <c r="L441" s="4">
        <v>53.23</v>
      </c>
      <c r="M441" s="4">
        <v>54.06</v>
      </c>
      <c r="N441" s="4">
        <v>33.880000000000003</v>
      </c>
      <c r="O441" s="4">
        <v>28.78</v>
      </c>
      <c r="P441" s="4">
        <v>59.59</v>
      </c>
      <c r="Q441" s="4">
        <v>37.340000000000003</v>
      </c>
      <c r="R441" s="4">
        <v>31.72</v>
      </c>
      <c r="S441" s="4">
        <v>8</v>
      </c>
      <c r="T441" s="4">
        <v>8</v>
      </c>
      <c r="U441" s="4">
        <v>0</v>
      </c>
      <c r="V441" s="3">
        <v>230.0009</v>
      </c>
      <c r="W441" s="3" t="s">
        <v>142</v>
      </c>
      <c r="X441" s="4"/>
      <c r="Y441" s="4"/>
      <c r="Z441" s="4"/>
      <c r="AA441" s="4"/>
    </row>
    <row r="442" spans="1:27" ht="14.25" customHeight="1" x14ac:dyDescent="0.35">
      <c r="A442" s="4" t="s">
        <v>141</v>
      </c>
      <c r="B442" s="4" t="s">
        <v>123</v>
      </c>
      <c r="C442" s="4" t="s">
        <v>33</v>
      </c>
      <c r="D442" s="4">
        <v>38625</v>
      </c>
      <c r="E442" s="4">
        <v>1.1599999999999999</v>
      </c>
      <c r="F442" s="4">
        <v>2.1800000000000002</v>
      </c>
      <c r="G442" s="4">
        <v>1.56</v>
      </c>
      <c r="H442" s="4">
        <v>16.97</v>
      </c>
      <c r="I442" s="4">
        <v>12.48</v>
      </c>
      <c r="J442" s="4">
        <v>13.39</v>
      </c>
      <c r="K442" s="4">
        <v>86.6</v>
      </c>
      <c r="L442" s="4">
        <v>52.13</v>
      </c>
      <c r="M442" s="4">
        <v>50.63</v>
      </c>
      <c r="N442" s="4">
        <v>32.549999999999997</v>
      </c>
      <c r="O442" s="4">
        <v>26.4</v>
      </c>
      <c r="P442" s="4">
        <v>55.56</v>
      </c>
      <c r="Q442" s="4">
        <v>35.72</v>
      </c>
      <c r="R442" s="4">
        <v>28.97</v>
      </c>
      <c r="S442" s="4">
        <v>8</v>
      </c>
      <c r="T442" s="4">
        <v>8</v>
      </c>
      <c r="U442" s="4">
        <v>0</v>
      </c>
      <c r="V442" s="3">
        <v>227.5438</v>
      </c>
      <c r="W442" s="3" t="s">
        <v>142</v>
      </c>
      <c r="X442" s="4"/>
      <c r="Y442" s="4"/>
      <c r="Z442" s="4"/>
      <c r="AA442" s="4"/>
    </row>
    <row r="443" spans="1:27" ht="14.25" customHeight="1" x14ac:dyDescent="0.35">
      <c r="A443" s="4" t="s">
        <v>141</v>
      </c>
      <c r="B443" s="4" t="s">
        <v>124</v>
      </c>
      <c r="C443" s="4" t="s">
        <v>33</v>
      </c>
      <c r="D443" s="4">
        <v>38717</v>
      </c>
      <c r="E443" s="4">
        <v>1.1200000000000001</v>
      </c>
      <c r="F443" s="4">
        <v>2.54</v>
      </c>
      <c r="G443" s="4">
        <v>1.47</v>
      </c>
      <c r="H443" s="4">
        <v>13.39</v>
      </c>
      <c r="I443" s="4">
        <v>7.37</v>
      </c>
      <c r="J443" s="4">
        <v>9.92</v>
      </c>
      <c r="K443" s="4">
        <v>91.4</v>
      </c>
      <c r="L443" s="4">
        <v>50.51</v>
      </c>
      <c r="M443" s="4">
        <v>59.01</v>
      </c>
      <c r="N443" s="4">
        <v>35.340000000000003</v>
      </c>
      <c r="O443" s="4">
        <v>29.8</v>
      </c>
      <c r="P443" s="4">
        <v>66.95</v>
      </c>
      <c r="Q443" s="4">
        <v>40.1</v>
      </c>
      <c r="R443" s="4">
        <v>33.81</v>
      </c>
      <c r="S443" s="4">
        <v>8</v>
      </c>
      <c r="T443" s="4">
        <v>8</v>
      </c>
      <c r="U443" s="4">
        <v>0</v>
      </c>
      <c r="V443" s="3">
        <v>231.14349999999999</v>
      </c>
      <c r="W443" s="3" t="s">
        <v>142</v>
      </c>
      <c r="X443" s="4"/>
      <c r="Y443" s="4"/>
      <c r="Z443" s="4"/>
      <c r="AA443" s="4"/>
    </row>
    <row r="444" spans="1:27" ht="14.25" customHeight="1" x14ac:dyDescent="0.35">
      <c r="A444" s="4" t="s">
        <v>141</v>
      </c>
      <c r="B444" s="4" t="s">
        <v>125</v>
      </c>
      <c r="C444" s="4" t="s">
        <v>33</v>
      </c>
      <c r="D444" s="4">
        <v>38807</v>
      </c>
      <c r="E444" s="4">
        <v>1.1499999999999999</v>
      </c>
      <c r="F444" s="4">
        <v>2.4300000000000002</v>
      </c>
      <c r="G444" s="4">
        <v>1.5</v>
      </c>
      <c r="H444" s="4">
        <v>12.74</v>
      </c>
      <c r="I444" s="4">
        <v>9.6</v>
      </c>
      <c r="J444" s="4">
        <v>9.75</v>
      </c>
      <c r="K444" s="4">
        <v>102.3</v>
      </c>
      <c r="L444" s="4">
        <v>51.24</v>
      </c>
      <c r="M444" s="4">
        <v>57.42</v>
      </c>
      <c r="N444" s="4">
        <v>34.729999999999997</v>
      </c>
      <c r="O444" s="4">
        <v>29.42</v>
      </c>
      <c r="P444" s="4">
        <v>65.349999999999994</v>
      </c>
      <c r="Q444" s="4">
        <v>39.520000000000003</v>
      </c>
      <c r="R444" s="4">
        <v>33.479999999999997</v>
      </c>
      <c r="S444" s="4">
        <v>8</v>
      </c>
      <c r="T444" s="4">
        <v>8</v>
      </c>
      <c r="U444" s="4">
        <v>0</v>
      </c>
      <c r="V444" s="3">
        <v>211.7987</v>
      </c>
      <c r="W444" s="3" t="s">
        <v>142</v>
      </c>
      <c r="X444" s="4"/>
      <c r="Y444" s="4"/>
      <c r="Z444" s="4"/>
      <c r="AA444" s="4"/>
    </row>
    <row r="445" spans="1:27" ht="14.25" customHeight="1" x14ac:dyDescent="0.35">
      <c r="A445" s="4" t="s">
        <v>141</v>
      </c>
      <c r="B445" s="4" t="s">
        <v>74</v>
      </c>
      <c r="C445" s="4" t="s">
        <v>33</v>
      </c>
      <c r="D445" s="4">
        <v>38898</v>
      </c>
      <c r="E445" s="4">
        <v>1.1399999999999999</v>
      </c>
      <c r="F445" s="4">
        <v>2.2599999999999998</v>
      </c>
      <c r="G445" s="4">
        <v>1.48</v>
      </c>
      <c r="H445" s="4">
        <v>14.95</v>
      </c>
      <c r="I445" s="4">
        <v>10.92</v>
      </c>
      <c r="J445" s="4">
        <v>11.73</v>
      </c>
      <c r="K445" s="4">
        <v>97.7</v>
      </c>
      <c r="L445" s="4">
        <v>52.53</v>
      </c>
      <c r="M445" s="4">
        <v>53.4</v>
      </c>
      <c r="N445" s="4">
        <v>33.21</v>
      </c>
      <c r="O445" s="4">
        <v>28.05</v>
      </c>
      <c r="P445" s="4">
        <v>60.79</v>
      </c>
      <c r="Q445" s="4">
        <v>37.81</v>
      </c>
      <c r="R445" s="4">
        <v>31.93</v>
      </c>
      <c r="S445" s="4">
        <v>8</v>
      </c>
      <c r="T445" s="4">
        <v>8</v>
      </c>
      <c r="U445" s="4">
        <v>0</v>
      </c>
      <c r="V445" s="3">
        <v>213.84989999999999</v>
      </c>
      <c r="W445" s="3" t="s">
        <v>142</v>
      </c>
      <c r="X445" s="4"/>
      <c r="Y445" s="4"/>
      <c r="Z445" s="4"/>
      <c r="AA445" s="4"/>
    </row>
    <row r="446" spans="1:27" ht="14.25" customHeight="1" x14ac:dyDescent="0.35">
      <c r="A446" s="4" t="s">
        <v>141</v>
      </c>
      <c r="B446" s="4" t="s">
        <v>75</v>
      </c>
      <c r="C446" s="4" t="s">
        <v>33</v>
      </c>
      <c r="D446" s="4">
        <v>38990</v>
      </c>
      <c r="E446" s="4">
        <v>0.87</v>
      </c>
      <c r="F446" s="4">
        <v>2.11</v>
      </c>
      <c r="G446" s="4">
        <v>1.1299999999999999</v>
      </c>
      <c r="H446" s="4">
        <v>15.74</v>
      </c>
      <c r="I446" s="4">
        <v>11.43</v>
      </c>
      <c r="J446" s="4">
        <v>12.69</v>
      </c>
      <c r="K446" s="4">
        <v>102.9</v>
      </c>
      <c r="L446" s="4">
        <v>50.36</v>
      </c>
      <c r="M446" s="4">
        <v>55.19</v>
      </c>
      <c r="N446" s="4">
        <v>34.67</v>
      </c>
      <c r="O446" s="4">
        <v>27.8</v>
      </c>
      <c r="P446" s="4">
        <v>59.18</v>
      </c>
      <c r="Q446" s="4">
        <v>37.18</v>
      </c>
      <c r="R446" s="4">
        <v>29.8</v>
      </c>
      <c r="S446" s="4">
        <v>8</v>
      </c>
      <c r="T446" s="4">
        <v>8</v>
      </c>
      <c r="U446" s="4">
        <v>0</v>
      </c>
      <c r="V446" s="3">
        <v>202.12729999999999</v>
      </c>
      <c r="W446" s="3" t="s">
        <v>142</v>
      </c>
      <c r="X446" s="4"/>
      <c r="Y446" s="4"/>
      <c r="Z446" s="4"/>
      <c r="AA446" s="4"/>
    </row>
    <row r="447" spans="1:27" ht="14.25" customHeight="1" x14ac:dyDescent="0.35">
      <c r="A447" s="4" t="s">
        <v>141</v>
      </c>
      <c r="B447" s="4" t="s">
        <v>76</v>
      </c>
      <c r="C447" s="4" t="s">
        <v>33</v>
      </c>
      <c r="D447" s="4">
        <v>39082</v>
      </c>
      <c r="E447" s="4">
        <v>1.07</v>
      </c>
      <c r="F447" s="4">
        <v>1.82</v>
      </c>
      <c r="G447" s="4">
        <v>1.36</v>
      </c>
      <c r="H447" s="4">
        <v>15</v>
      </c>
      <c r="I447" s="4">
        <v>8.48</v>
      </c>
      <c r="J447" s="4">
        <v>11.81</v>
      </c>
      <c r="K447" s="4">
        <v>99</v>
      </c>
      <c r="L447" s="4">
        <v>53.35</v>
      </c>
      <c r="M447" s="4">
        <v>54.27</v>
      </c>
      <c r="N447" s="4">
        <v>35.15</v>
      </c>
      <c r="O447" s="4">
        <v>28.96</v>
      </c>
      <c r="P447" s="4">
        <v>54.39</v>
      </c>
      <c r="Q447" s="4">
        <v>35.229999999999997</v>
      </c>
      <c r="R447" s="4">
        <v>29.02</v>
      </c>
      <c r="S447" s="4">
        <v>8</v>
      </c>
      <c r="T447" s="4">
        <v>8</v>
      </c>
      <c r="U447" s="4">
        <v>0</v>
      </c>
      <c r="V447" s="3">
        <v>232.4143</v>
      </c>
      <c r="W447" s="3" t="s">
        <v>142</v>
      </c>
      <c r="X447" s="4"/>
      <c r="Y447" s="4"/>
      <c r="Z447" s="4"/>
      <c r="AA447" s="4"/>
    </row>
    <row r="448" spans="1:27" ht="14.25" customHeight="1" x14ac:dyDescent="0.35">
      <c r="A448" s="4" t="s">
        <v>141</v>
      </c>
      <c r="B448" s="4" t="s">
        <v>77</v>
      </c>
      <c r="C448" s="4" t="s">
        <v>33</v>
      </c>
      <c r="D448" s="4">
        <v>39172</v>
      </c>
      <c r="E448" s="4">
        <v>1.05</v>
      </c>
      <c r="F448" s="4">
        <v>1.83</v>
      </c>
      <c r="G448" s="4">
        <v>1.33</v>
      </c>
      <c r="H448" s="4">
        <v>15.38</v>
      </c>
      <c r="I448" s="4">
        <v>10.95</v>
      </c>
      <c r="J448" s="4">
        <v>12.18</v>
      </c>
      <c r="K448" s="4">
        <v>97.2</v>
      </c>
      <c r="L448" s="4">
        <v>53.5</v>
      </c>
      <c r="M448" s="4">
        <v>52.01</v>
      </c>
      <c r="N448" s="4">
        <v>33.36</v>
      </c>
      <c r="O448" s="4">
        <v>27.82</v>
      </c>
      <c r="P448" s="4">
        <v>55.9</v>
      </c>
      <c r="Q448" s="4">
        <v>35.86</v>
      </c>
      <c r="R448" s="4">
        <v>29.9</v>
      </c>
      <c r="S448" s="4">
        <v>8</v>
      </c>
      <c r="T448" s="4">
        <v>8</v>
      </c>
      <c r="U448" s="4">
        <v>0</v>
      </c>
      <c r="V448" s="3">
        <v>252.27760000000001</v>
      </c>
      <c r="W448" s="3" t="s">
        <v>142</v>
      </c>
      <c r="X448" s="4"/>
      <c r="Y448" s="4"/>
      <c r="Z448" s="4"/>
      <c r="AA448" s="4"/>
    </row>
    <row r="449" spans="1:27" ht="14.25" customHeight="1" x14ac:dyDescent="0.35">
      <c r="A449" s="4" t="s">
        <v>141</v>
      </c>
      <c r="B449" s="4" t="s">
        <v>78</v>
      </c>
      <c r="C449" s="4" t="s">
        <v>33</v>
      </c>
      <c r="D449" s="4">
        <v>39263</v>
      </c>
      <c r="E449" s="4">
        <v>0.95</v>
      </c>
      <c r="F449" s="4">
        <v>1.61</v>
      </c>
      <c r="G449" s="4">
        <v>1.19</v>
      </c>
      <c r="H449" s="4">
        <v>17.02</v>
      </c>
      <c r="I449" s="4">
        <v>12.66</v>
      </c>
      <c r="J449" s="4">
        <v>14.04</v>
      </c>
      <c r="K449" s="4">
        <v>101.8</v>
      </c>
      <c r="L449" s="4">
        <v>52.03</v>
      </c>
      <c r="M449" s="4">
        <v>52.27</v>
      </c>
      <c r="N449" s="4">
        <v>33.9</v>
      </c>
      <c r="O449" s="4">
        <v>27.2</v>
      </c>
      <c r="P449" s="4">
        <v>54.18</v>
      </c>
      <c r="Q449" s="4">
        <v>35.14</v>
      </c>
      <c r="R449" s="4">
        <v>28.19</v>
      </c>
      <c r="S449" s="4">
        <v>8</v>
      </c>
      <c r="T449" s="4">
        <v>8</v>
      </c>
      <c r="U449" s="4">
        <v>0</v>
      </c>
      <c r="V449" s="3">
        <v>225.06489999999999</v>
      </c>
      <c r="W449" s="3" t="s">
        <v>142</v>
      </c>
      <c r="X449" s="4"/>
      <c r="Y449" s="4"/>
      <c r="Z449" s="4"/>
      <c r="AA449" s="4"/>
    </row>
    <row r="450" spans="1:27" ht="14.25" customHeight="1" x14ac:dyDescent="0.35">
      <c r="A450" s="4" t="s">
        <v>141</v>
      </c>
      <c r="B450" s="4" t="s">
        <v>79</v>
      </c>
      <c r="C450" s="4" t="s">
        <v>33</v>
      </c>
      <c r="D450" s="4">
        <v>39355</v>
      </c>
      <c r="E450" s="4">
        <v>0.72</v>
      </c>
      <c r="F450" s="4">
        <v>1.45</v>
      </c>
      <c r="G450" s="4">
        <v>0.89</v>
      </c>
      <c r="H450" s="4">
        <v>19.149999999999999</v>
      </c>
      <c r="I450" s="4">
        <v>14.94</v>
      </c>
      <c r="J450" s="4">
        <v>16.11</v>
      </c>
      <c r="K450" s="4">
        <v>97.9</v>
      </c>
      <c r="L450" s="4">
        <v>50.44</v>
      </c>
      <c r="M450" s="4">
        <v>51.35</v>
      </c>
      <c r="N450" s="4">
        <v>33.840000000000003</v>
      </c>
      <c r="O450" s="4">
        <v>25.9</v>
      </c>
      <c r="P450" s="4">
        <v>51.76</v>
      </c>
      <c r="Q450" s="4">
        <v>34.11</v>
      </c>
      <c r="R450" s="4">
        <v>26.11</v>
      </c>
      <c r="S450" s="4">
        <v>8</v>
      </c>
      <c r="T450" s="4">
        <v>7</v>
      </c>
      <c r="U450" s="4">
        <v>0</v>
      </c>
      <c r="V450" s="3">
        <v>212.1523</v>
      </c>
      <c r="W450" s="3" t="s">
        <v>142</v>
      </c>
      <c r="X450" s="4"/>
      <c r="Y450" s="4"/>
      <c r="Z450" s="4"/>
      <c r="AA450" s="4"/>
    </row>
    <row r="451" spans="1:27" ht="14.25" customHeight="1" x14ac:dyDescent="0.35">
      <c r="A451" s="4" t="s">
        <v>141</v>
      </c>
      <c r="B451" s="4" t="s">
        <v>105</v>
      </c>
      <c r="C451" s="4" t="s">
        <v>25</v>
      </c>
      <c r="D451" s="4">
        <v>39447</v>
      </c>
      <c r="E451" s="4">
        <v>1.08</v>
      </c>
      <c r="F451" s="4">
        <v>1.68</v>
      </c>
      <c r="G451" s="4">
        <v>1.32</v>
      </c>
      <c r="H451" s="4">
        <v>14.67</v>
      </c>
      <c r="I451" s="4">
        <v>7.95</v>
      </c>
      <c r="J451" s="4">
        <v>12</v>
      </c>
      <c r="K451" s="4">
        <v>113.2</v>
      </c>
      <c r="L451" s="4">
        <v>51.99</v>
      </c>
      <c r="M451" s="4">
        <v>47.84</v>
      </c>
      <c r="N451" s="4">
        <v>29.74</v>
      </c>
      <c r="O451" s="4">
        <v>24.87</v>
      </c>
      <c r="P451" s="4">
        <v>60.87</v>
      </c>
      <c r="Q451" s="4">
        <v>37.840000000000003</v>
      </c>
      <c r="R451" s="4">
        <v>31.65</v>
      </c>
      <c r="S451" s="4">
        <v>7</v>
      </c>
      <c r="T451" s="4">
        <v>7</v>
      </c>
      <c r="U451" s="4">
        <v>1</v>
      </c>
      <c r="V451" s="3">
        <v>204.0412</v>
      </c>
      <c r="W451" s="3" t="s">
        <v>142</v>
      </c>
      <c r="X451" s="4"/>
      <c r="Y451" s="4"/>
      <c r="Z451" s="4"/>
      <c r="AA451" s="4"/>
    </row>
    <row r="452" spans="1:27" ht="14.25" customHeight="1" x14ac:dyDescent="0.35">
      <c r="A452" s="4" t="s">
        <v>141</v>
      </c>
      <c r="B452" s="4" t="s">
        <v>106</v>
      </c>
      <c r="C452" s="4" t="s">
        <v>25</v>
      </c>
      <c r="D452" s="4">
        <v>39538</v>
      </c>
      <c r="E452" s="4">
        <v>1.25</v>
      </c>
      <c r="F452" s="4">
        <v>2.0099999999999998</v>
      </c>
      <c r="G452" s="4">
        <v>1.51</v>
      </c>
      <c r="H452" s="4">
        <v>13.76</v>
      </c>
      <c r="I452" s="4">
        <v>10.46</v>
      </c>
      <c r="J452" s="4">
        <v>11.39</v>
      </c>
      <c r="K452" s="4">
        <v>128.5</v>
      </c>
      <c r="L452" s="4">
        <v>46.61</v>
      </c>
      <c r="M452" s="4">
        <v>72.45</v>
      </c>
      <c r="N452" s="4">
        <v>39.94</v>
      </c>
      <c r="O452" s="4">
        <v>33.770000000000003</v>
      </c>
      <c r="P452" s="4">
        <v>81.41</v>
      </c>
      <c r="Q452" s="4">
        <v>44.87</v>
      </c>
      <c r="R452" s="4">
        <v>37.950000000000003</v>
      </c>
      <c r="S452" s="4">
        <v>7</v>
      </c>
      <c r="T452" s="4">
        <v>7</v>
      </c>
      <c r="U452" s="4">
        <v>0</v>
      </c>
      <c r="V452" s="3">
        <v>224.1379</v>
      </c>
      <c r="W452" s="3" t="s">
        <v>142</v>
      </c>
      <c r="X452" s="4"/>
      <c r="Y452" s="4"/>
      <c r="Z452" s="4"/>
      <c r="AA452" s="4"/>
    </row>
    <row r="453" spans="1:27" ht="14.25" customHeight="1" x14ac:dyDescent="0.35">
      <c r="A453" s="4" t="s">
        <v>141</v>
      </c>
      <c r="B453" s="4" t="s">
        <v>107</v>
      </c>
      <c r="C453" s="4" t="s">
        <v>25</v>
      </c>
      <c r="D453" s="4">
        <v>39629</v>
      </c>
      <c r="E453" s="4">
        <v>1.2</v>
      </c>
      <c r="F453" s="4">
        <v>1.83</v>
      </c>
      <c r="G453" s="4">
        <v>1.44</v>
      </c>
      <c r="H453" s="4">
        <v>13.46</v>
      </c>
      <c r="I453" s="4">
        <v>10.029999999999999</v>
      </c>
      <c r="J453" s="4">
        <v>11.31</v>
      </c>
      <c r="K453" s="4">
        <v>146.30000000000001</v>
      </c>
      <c r="L453" s="4">
        <v>47.91</v>
      </c>
      <c r="M453" s="4">
        <v>71.400000000000006</v>
      </c>
      <c r="N453" s="4">
        <v>40.65</v>
      </c>
      <c r="O453" s="4">
        <v>34.200000000000003</v>
      </c>
      <c r="P453" s="4">
        <v>75.64</v>
      </c>
      <c r="Q453" s="4">
        <v>43.07</v>
      </c>
      <c r="R453" s="4">
        <v>36.24</v>
      </c>
      <c r="S453" s="4">
        <v>7</v>
      </c>
      <c r="T453" s="4">
        <v>7</v>
      </c>
      <c r="U453" s="4">
        <v>0</v>
      </c>
      <c r="V453" s="3">
        <v>182.3408</v>
      </c>
      <c r="W453" s="3" t="s">
        <v>142</v>
      </c>
      <c r="X453" s="4"/>
      <c r="Y453" s="4"/>
      <c r="Z453" s="4"/>
      <c r="AA453" s="4"/>
    </row>
    <row r="454" spans="1:27" ht="14.25" customHeight="1" x14ac:dyDescent="0.35">
      <c r="A454" s="4" t="s">
        <v>141</v>
      </c>
      <c r="B454" s="4" t="s">
        <v>108</v>
      </c>
      <c r="C454" s="4" t="s">
        <v>25</v>
      </c>
      <c r="D454" s="4">
        <v>39721</v>
      </c>
      <c r="E454" s="4">
        <v>1.1100000000000001</v>
      </c>
      <c r="F454" s="4">
        <v>1.57</v>
      </c>
      <c r="G454" s="4">
        <v>1.33</v>
      </c>
      <c r="H454" s="4">
        <v>16.22</v>
      </c>
      <c r="I454" s="4">
        <v>11.53</v>
      </c>
      <c r="J454" s="4">
        <v>13.86</v>
      </c>
      <c r="K454" s="4">
        <v>131.6</v>
      </c>
      <c r="L454" s="4">
        <v>46.39</v>
      </c>
      <c r="M454" s="4">
        <v>75.55</v>
      </c>
      <c r="N454" s="4">
        <v>43</v>
      </c>
      <c r="O454" s="4">
        <v>35.049999999999997</v>
      </c>
      <c r="P454" s="4">
        <v>75.69</v>
      </c>
      <c r="Q454" s="4">
        <v>43.08</v>
      </c>
      <c r="R454" s="4">
        <v>35.11</v>
      </c>
      <c r="S454" s="4">
        <v>7</v>
      </c>
      <c r="T454" s="4">
        <v>7</v>
      </c>
      <c r="U454" s="4">
        <v>0</v>
      </c>
      <c r="V454" s="3">
        <v>277.66030000000001</v>
      </c>
      <c r="W454" s="3" t="s">
        <v>142</v>
      </c>
      <c r="X454" s="4"/>
      <c r="Y454" s="4"/>
      <c r="Z454" s="4"/>
      <c r="AA454" s="4"/>
    </row>
    <row r="455" spans="1:27" ht="14.25" customHeight="1" x14ac:dyDescent="0.35">
      <c r="A455" s="4" t="s">
        <v>141</v>
      </c>
      <c r="B455" s="4" t="s">
        <v>80</v>
      </c>
      <c r="C455" s="4" t="s">
        <v>25</v>
      </c>
      <c r="D455" s="4">
        <v>39813</v>
      </c>
      <c r="E455" s="4">
        <v>1.07</v>
      </c>
      <c r="F455" s="4">
        <v>1.58</v>
      </c>
      <c r="G455" s="4">
        <v>1.26</v>
      </c>
      <c r="H455" s="4">
        <v>15.36</v>
      </c>
      <c r="I455" s="4">
        <v>9.1199999999999992</v>
      </c>
      <c r="J455" s="4">
        <v>12.97</v>
      </c>
      <c r="K455" s="4">
        <v>116.2</v>
      </c>
      <c r="L455" s="4">
        <v>47.02</v>
      </c>
      <c r="M455" s="4">
        <v>76.11</v>
      </c>
      <c r="N455" s="4">
        <v>43.16</v>
      </c>
      <c r="O455" s="4">
        <v>35.79</v>
      </c>
      <c r="P455" s="4">
        <v>76.349999999999994</v>
      </c>
      <c r="Q455" s="4">
        <v>43.3</v>
      </c>
      <c r="R455" s="4">
        <v>35.9</v>
      </c>
      <c r="S455" s="4">
        <v>7</v>
      </c>
      <c r="T455" s="4">
        <v>7</v>
      </c>
      <c r="U455" s="4">
        <v>0</v>
      </c>
      <c r="V455" s="3">
        <v>220.8409</v>
      </c>
      <c r="W455" s="3" t="s">
        <v>142</v>
      </c>
      <c r="X455" s="4"/>
      <c r="Y455" s="4"/>
      <c r="Z455" s="4"/>
      <c r="AA455" s="4"/>
    </row>
    <row r="456" spans="1:27" ht="14.25" customHeight="1" x14ac:dyDescent="0.35">
      <c r="A456" s="4" t="s">
        <v>141</v>
      </c>
      <c r="B456" s="4" t="s">
        <v>81</v>
      </c>
      <c r="C456" s="4" t="s">
        <v>25</v>
      </c>
      <c r="D456" s="4">
        <v>39903</v>
      </c>
      <c r="E456" s="4">
        <v>1.1200000000000001</v>
      </c>
      <c r="F456" s="4">
        <v>1.63</v>
      </c>
      <c r="G456" s="4">
        <v>1.32</v>
      </c>
      <c r="H456" s="4">
        <v>13.92</v>
      </c>
      <c r="I456" s="4">
        <v>10.32</v>
      </c>
      <c r="J456" s="4">
        <v>11.58</v>
      </c>
      <c r="K456" s="4">
        <v>120.9</v>
      </c>
      <c r="L456" s="4">
        <v>45.61</v>
      </c>
      <c r="M456" s="4">
        <v>82.16</v>
      </c>
      <c r="N456" s="4">
        <v>45.07</v>
      </c>
      <c r="O456" s="4">
        <v>37.47</v>
      </c>
      <c r="P456" s="4">
        <v>82.31</v>
      </c>
      <c r="Q456" s="4">
        <v>45.15</v>
      </c>
      <c r="R456" s="4">
        <v>37.54</v>
      </c>
      <c r="S456" s="4">
        <v>7</v>
      </c>
      <c r="T456" s="4">
        <v>7</v>
      </c>
      <c r="U456" s="4">
        <v>0</v>
      </c>
      <c r="V456" s="3">
        <v>149.637</v>
      </c>
      <c r="W456" s="3" t="s">
        <v>142</v>
      </c>
      <c r="X456" s="4"/>
      <c r="Y456" s="4"/>
      <c r="Z456" s="4"/>
      <c r="AA456" s="4"/>
    </row>
    <row r="457" spans="1:27" ht="14.25" customHeight="1" x14ac:dyDescent="0.35">
      <c r="A457" s="4" t="s">
        <v>141</v>
      </c>
      <c r="B457" s="4" t="s">
        <v>82</v>
      </c>
      <c r="C457" s="4" t="s">
        <v>25</v>
      </c>
      <c r="D457" s="4">
        <v>39994</v>
      </c>
      <c r="E457" s="4">
        <v>1.1599999999999999</v>
      </c>
      <c r="F457" s="4">
        <v>1.72</v>
      </c>
      <c r="G457" s="4">
        <v>1.38</v>
      </c>
      <c r="H457" s="4">
        <v>16.649999999999999</v>
      </c>
      <c r="I457" s="4">
        <v>12.73</v>
      </c>
      <c r="J457" s="4">
        <v>14.09</v>
      </c>
      <c r="K457" s="4">
        <v>119.3</v>
      </c>
      <c r="L457" s="4">
        <v>45.35</v>
      </c>
      <c r="M457" s="4">
        <v>79.22</v>
      </c>
      <c r="N457" s="4">
        <v>43.28</v>
      </c>
      <c r="O457" s="4">
        <v>35.93</v>
      </c>
      <c r="P457" s="4">
        <v>83.06</v>
      </c>
      <c r="Q457" s="4">
        <v>45.37</v>
      </c>
      <c r="R457" s="4">
        <v>37.659999999999997</v>
      </c>
      <c r="S457" s="4">
        <v>7</v>
      </c>
      <c r="T457" s="4">
        <v>7</v>
      </c>
      <c r="U457" s="4">
        <v>0</v>
      </c>
      <c r="V457" s="3">
        <v>168.11439999999999</v>
      </c>
      <c r="W457" s="3" t="s">
        <v>142</v>
      </c>
      <c r="X457" s="4"/>
      <c r="Y457" s="4"/>
      <c r="Z457" s="4"/>
      <c r="AA457" s="4"/>
    </row>
    <row r="458" spans="1:27" ht="14.25" customHeight="1" x14ac:dyDescent="0.35">
      <c r="A458" s="4" t="s">
        <v>141</v>
      </c>
      <c r="B458" s="4" t="s">
        <v>83</v>
      </c>
      <c r="C458" s="4" t="s">
        <v>25</v>
      </c>
      <c r="D458" s="4">
        <v>40086</v>
      </c>
      <c r="E458" s="4">
        <v>1.1499999999999999</v>
      </c>
      <c r="F458" s="4">
        <v>1.7</v>
      </c>
      <c r="G458" s="4">
        <v>1.36</v>
      </c>
      <c r="H458" s="4">
        <v>19.059999999999999</v>
      </c>
      <c r="I458" s="4">
        <v>14.62</v>
      </c>
      <c r="J458" s="4">
        <v>16.41</v>
      </c>
      <c r="K458" s="4">
        <v>117.8</v>
      </c>
      <c r="L458" s="4">
        <v>43.86</v>
      </c>
      <c r="M458" s="4">
        <v>80.81</v>
      </c>
      <c r="N458" s="4">
        <v>43.91</v>
      </c>
      <c r="O458" s="4">
        <v>35.44</v>
      </c>
      <c r="P458" s="4">
        <v>84.02</v>
      </c>
      <c r="Q458" s="4">
        <v>45.66</v>
      </c>
      <c r="R458" s="4">
        <v>36.85</v>
      </c>
      <c r="S458" s="4">
        <v>7</v>
      </c>
      <c r="T458" s="4">
        <v>7</v>
      </c>
      <c r="U458" s="4">
        <v>0</v>
      </c>
      <c r="V458" s="3">
        <v>139.97749999999999</v>
      </c>
      <c r="W458" s="3" t="s">
        <v>142</v>
      </c>
      <c r="X458" s="4"/>
      <c r="Y458" s="4"/>
      <c r="Z458" s="4"/>
      <c r="AA458" s="4"/>
    </row>
    <row r="459" spans="1:27" ht="14.25" customHeight="1" x14ac:dyDescent="0.35">
      <c r="A459" s="4" t="s">
        <v>141</v>
      </c>
      <c r="B459" s="4" t="s">
        <v>84</v>
      </c>
      <c r="C459" s="4" t="s">
        <v>25</v>
      </c>
      <c r="D459" s="4">
        <v>40178</v>
      </c>
      <c r="E459" s="4">
        <v>1.0900000000000001</v>
      </c>
      <c r="F459" s="4">
        <v>1.55</v>
      </c>
      <c r="G459" s="4">
        <v>1.28</v>
      </c>
      <c r="H459" s="4">
        <v>18.61</v>
      </c>
      <c r="I459" s="4">
        <v>12.72</v>
      </c>
      <c r="J459" s="4">
        <v>15.85</v>
      </c>
      <c r="K459" s="4">
        <v>115.2</v>
      </c>
      <c r="L459" s="4">
        <v>46.43</v>
      </c>
      <c r="M459" s="4">
        <v>75.25</v>
      </c>
      <c r="N459" s="4">
        <v>42.91</v>
      </c>
      <c r="O459" s="4">
        <v>34.94</v>
      </c>
      <c r="P459" s="4">
        <v>75.38</v>
      </c>
      <c r="Q459" s="4">
        <v>42.98</v>
      </c>
      <c r="R459" s="4">
        <v>35</v>
      </c>
      <c r="S459" s="4">
        <v>7</v>
      </c>
      <c r="T459" s="4">
        <v>7</v>
      </c>
      <c r="U459" s="4">
        <v>0</v>
      </c>
      <c r="V459" s="3">
        <v>110.6138</v>
      </c>
      <c r="W459" s="3" t="s">
        <v>142</v>
      </c>
      <c r="X459" s="4"/>
      <c r="Y459" s="4"/>
      <c r="Z459" s="4"/>
      <c r="AA459" s="4"/>
    </row>
    <row r="460" spans="1:27" ht="14.25" customHeight="1" x14ac:dyDescent="0.35">
      <c r="A460" s="4" t="s">
        <v>141</v>
      </c>
      <c r="B460" s="4" t="s">
        <v>85</v>
      </c>
      <c r="C460" s="4" t="s">
        <v>25</v>
      </c>
      <c r="D460" s="4">
        <v>40268</v>
      </c>
      <c r="E460" s="4">
        <v>1.02</v>
      </c>
      <c r="F460" s="4">
        <v>1.48</v>
      </c>
      <c r="G460" s="4">
        <v>1.19</v>
      </c>
      <c r="H460" s="4">
        <v>17.95</v>
      </c>
      <c r="I460" s="4">
        <v>14.04</v>
      </c>
      <c r="J460" s="4">
        <v>15.08</v>
      </c>
      <c r="K460" s="4">
        <v>111</v>
      </c>
      <c r="L460" s="4">
        <v>47.33</v>
      </c>
      <c r="M460" s="4">
        <v>74.260000000000005</v>
      </c>
      <c r="N460" s="4">
        <v>42.58</v>
      </c>
      <c r="O460" s="4">
        <v>35.15</v>
      </c>
      <c r="P460" s="4">
        <v>74.38</v>
      </c>
      <c r="Q460" s="4">
        <v>42.66</v>
      </c>
      <c r="R460" s="4">
        <v>35.21</v>
      </c>
      <c r="S460" s="4">
        <v>7</v>
      </c>
      <c r="T460" s="4">
        <v>7</v>
      </c>
      <c r="U460" s="4">
        <v>0</v>
      </c>
      <c r="V460" s="3">
        <v>137.9708</v>
      </c>
      <c r="W460" s="3" t="s">
        <v>142</v>
      </c>
      <c r="X460" s="4"/>
      <c r="Y460" s="4"/>
      <c r="Z460" s="4"/>
      <c r="AA460" s="4"/>
    </row>
    <row r="461" spans="1:27" ht="14.25" customHeight="1" x14ac:dyDescent="0.35">
      <c r="A461" s="4" t="s">
        <v>141</v>
      </c>
      <c r="B461" s="4" t="s">
        <v>109</v>
      </c>
      <c r="C461" s="4" t="s">
        <v>25</v>
      </c>
      <c r="D461" s="4">
        <v>40359</v>
      </c>
      <c r="E461" s="4">
        <v>1.05</v>
      </c>
      <c r="F461" s="4">
        <v>1.46</v>
      </c>
      <c r="G461" s="4">
        <v>1.23</v>
      </c>
      <c r="H461" s="4">
        <v>19.95</v>
      </c>
      <c r="I461" s="4">
        <v>15.92</v>
      </c>
      <c r="J461" s="4">
        <v>17.07</v>
      </c>
      <c r="K461" s="4">
        <v>108.1</v>
      </c>
      <c r="L461" s="4">
        <v>45.79</v>
      </c>
      <c r="M461" s="4">
        <v>78.37</v>
      </c>
      <c r="N461" s="4">
        <v>43.32</v>
      </c>
      <c r="O461" s="4">
        <v>35.89</v>
      </c>
      <c r="P461" s="4">
        <v>80.92</v>
      </c>
      <c r="Q461" s="4">
        <v>44.73</v>
      </c>
      <c r="R461" s="4">
        <v>37.06</v>
      </c>
      <c r="S461" s="4">
        <v>7</v>
      </c>
      <c r="T461" s="4">
        <v>7</v>
      </c>
      <c r="U461" s="4">
        <v>0</v>
      </c>
      <c r="V461" s="3">
        <v>102.7848</v>
      </c>
      <c r="W461" s="3" t="s">
        <v>142</v>
      </c>
      <c r="X461" s="4"/>
      <c r="Y461" s="4"/>
      <c r="Z461" s="4"/>
      <c r="AA461" s="4"/>
    </row>
    <row r="462" spans="1:27" ht="14.25" customHeight="1" x14ac:dyDescent="0.35">
      <c r="A462" s="4" t="s">
        <v>141</v>
      </c>
      <c r="B462" s="4" t="s">
        <v>110</v>
      </c>
      <c r="C462" s="4" t="s">
        <v>25</v>
      </c>
      <c r="D462" s="4">
        <v>40451</v>
      </c>
      <c r="E462" s="4">
        <v>1.03</v>
      </c>
      <c r="F462" s="4">
        <v>1.54</v>
      </c>
      <c r="G462" s="4">
        <v>1.2</v>
      </c>
      <c r="H462" s="4">
        <v>20.99</v>
      </c>
      <c r="I462" s="4">
        <v>15.97</v>
      </c>
      <c r="J462" s="4">
        <v>18.260000000000002</v>
      </c>
      <c r="K462" s="4">
        <v>114.8</v>
      </c>
      <c r="L462" s="4">
        <v>43.76</v>
      </c>
      <c r="M462" s="4">
        <v>83.28</v>
      </c>
      <c r="N462" s="4">
        <v>45.29</v>
      </c>
      <c r="O462" s="4">
        <v>36.44</v>
      </c>
      <c r="P462" s="4">
        <v>83.86</v>
      </c>
      <c r="Q462" s="4">
        <v>45.61</v>
      </c>
      <c r="R462" s="4">
        <v>36.69</v>
      </c>
      <c r="S462" s="4">
        <v>7</v>
      </c>
      <c r="T462" s="4">
        <v>7</v>
      </c>
      <c r="U462" s="4">
        <v>0</v>
      </c>
      <c r="V462" s="3">
        <v>103.5265</v>
      </c>
      <c r="W462" s="3" t="s">
        <v>142</v>
      </c>
      <c r="X462" s="4"/>
      <c r="Y462" s="4"/>
      <c r="Z462" s="4"/>
      <c r="AA462" s="4"/>
    </row>
    <row r="463" spans="1:27" ht="14.25" customHeight="1" x14ac:dyDescent="0.35">
      <c r="A463" s="4" t="s">
        <v>141</v>
      </c>
      <c r="B463" s="4" t="s">
        <v>111</v>
      </c>
      <c r="C463" s="4" t="s">
        <v>25</v>
      </c>
      <c r="D463" s="4">
        <v>40543</v>
      </c>
      <c r="E463" s="4">
        <v>1.04</v>
      </c>
      <c r="F463" s="4">
        <v>1.54</v>
      </c>
      <c r="G463" s="4">
        <v>1.22</v>
      </c>
      <c r="H463" s="4">
        <v>18.73</v>
      </c>
      <c r="I463" s="4">
        <v>11.38</v>
      </c>
      <c r="J463" s="4">
        <v>15.87</v>
      </c>
      <c r="K463" s="4">
        <v>117</v>
      </c>
      <c r="L463" s="4">
        <v>45.77</v>
      </c>
      <c r="M463" s="4">
        <v>78.56</v>
      </c>
      <c r="N463" s="4">
        <v>43.98</v>
      </c>
      <c r="O463" s="4">
        <v>35.96</v>
      </c>
      <c r="P463" s="4">
        <v>78.62</v>
      </c>
      <c r="Q463" s="4">
        <v>44.01</v>
      </c>
      <c r="R463" s="4">
        <v>35.979999999999997</v>
      </c>
      <c r="S463" s="4">
        <v>7</v>
      </c>
      <c r="T463" s="4">
        <v>7</v>
      </c>
      <c r="U463" s="4">
        <v>0</v>
      </c>
      <c r="V463" s="3">
        <v>114.72069999999999</v>
      </c>
      <c r="W463" s="3" t="s">
        <v>142</v>
      </c>
      <c r="X463" s="4"/>
      <c r="Y463" s="4"/>
      <c r="Z463" s="4"/>
      <c r="AA463" s="4"/>
    </row>
    <row r="464" spans="1:27" ht="14.25" customHeight="1" x14ac:dyDescent="0.35">
      <c r="A464" s="4" t="s">
        <v>141</v>
      </c>
      <c r="B464" s="4" t="s">
        <v>112</v>
      </c>
      <c r="C464" s="4" t="s">
        <v>25</v>
      </c>
      <c r="D464" s="4">
        <v>40633</v>
      </c>
      <c r="E464" s="4">
        <v>1.1299999999999999</v>
      </c>
      <c r="F464" s="4">
        <v>1.58</v>
      </c>
      <c r="G464" s="4">
        <v>1.32</v>
      </c>
      <c r="H464" s="4">
        <v>18.03</v>
      </c>
      <c r="I464" s="4">
        <v>13.11</v>
      </c>
      <c r="J464" s="4">
        <v>15.2</v>
      </c>
      <c r="K464" s="4">
        <v>120.1</v>
      </c>
      <c r="L464" s="4">
        <v>45.05</v>
      </c>
      <c r="M464" s="4">
        <v>72.81</v>
      </c>
      <c r="N464" s="4">
        <v>39.72</v>
      </c>
      <c r="O464" s="4">
        <v>32.81</v>
      </c>
      <c r="P464" s="4">
        <v>83.31</v>
      </c>
      <c r="Q464" s="4">
        <v>45.45</v>
      </c>
      <c r="R464" s="4">
        <v>37.53</v>
      </c>
      <c r="S464" s="4">
        <v>7</v>
      </c>
      <c r="T464" s="4">
        <v>7</v>
      </c>
      <c r="U464" s="4">
        <v>0</v>
      </c>
      <c r="V464" s="3">
        <v>116.989</v>
      </c>
      <c r="W464" s="3" t="s">
        <v>142</v>
      </c>
      <c r="X464" s="4"/>
      <c r="Y464" s="4"/>
      <c r="Z464" s="4"/>
      <c r="AA464" s="4"/>
    </row>
    <row r="465" spans="1:27" ht="14.25" customHeight="1" x14ac:dyDescent="0.35">
      <c r="A465" s="4" t="s">
        <v>141</v>
      </c>
      <c r="B465" s="4" t="s">
        <v>86</v>
      </c>
      <c r="C465" s="4" t="s">
        <v>25</v>
      </c>
      <c r="D465" s="4">
        <v>40724</v>
      </c>
      <c r="E465" s="4">
        <v>1.1000000000000001</v>
      </c>
      <c r="F465" s="4">
        <v>1.54</v>
      </c>
      <c r="G465" s="4">
        <v>1.28</v>
      </c>
      <c r="H465" s="4">
        <v>20.85</v>
      </c>
      <c r="I465" s="4">
        <v>15.11</v>
      </c>
      <c r="J465" s="4">
        <v>17.97</v>
      </c>
      <c r="K465" s="4">
        <v>121.8</v>
      </c>
      <c r="L465" s="4">
        <v>45.54</v>
      </c>
      <c r="M465" s="4">
        <v>73.98</v>
      </c>
      <c r="N465" s="4">
        <v>40.619999999999997</v>
      </c>
      <c r="O465" s="4">
        <v>33.69</v>
      </c>
      <c r="P465" s="4">
        <v>82.14</v>
      </c>
      <c r="Q465" s="4">
        <v>45.1</v>
      </c>
      <c r="R465" s="4">
        <v>37.409999999999997</v>
      </c>
      <c r="S465" s="4">
        <v>7</v>
      </c>
      <c r="T465" s="4">
        <v>7</v>
      </c>
      <c r="U465" s="4">
        <v>0</v>
      </c>
      <c r="V465" s="3">
        <v>103.9689</v>
      </c>
      <c r="W465" s="3" t="s">
        <v>142</v>
      </c>
      <c r="X465" s="4"/>
      <c r="Y465" s="4"/>
      <c r="Z465" s="4"/>
      <c r="AA465" s="4"/>
    </row>
    <row r="466" spans="1:27" ht="14.25" customHeight="1" x14ac:dyDescent="0.35">
      <c r="A466" s="4" t="s">
        <v>141</v>
      </c>
      <c r="B466" s="4" t="s">
        <v>87</v>
      </c>
      <c r="C466" s="4" t="s">
        <v>25</v>
      </c>
      <c r="D466" s="4">
        <v>40816</v>
      </c>
      <c r="E466" s="4">
        <v>1.05</v>
      </c>
      <c r="F466" s="4">
        <v>1.52</v>
      </c>
      <c r="G466" s="4">
        <v>1.23</v>
      </c>
      <c r="H466" s="4">
        <v>22.2</v>
      </c>
      <c r="I466" s="4">
        <v>15.36</v>
      </c>
      <c r="J466" s="4">
        <v>19.309999999999999</v>
      </c>
      <c r="K466" s="4">
        <v>124</v>
      </c>
      <c r="L466" s="4">
        <v>41.32</v>
      </c>
      <c r="M466" s="4">
        <v>82.38</v>
      </c>
      <c r="N466" s="4">
        <v>42.48</v>
      </c>
      <c r="O466" s="4">
        <v>34.04</v>
      </c>
      <c r="P466" s="4">
        <v>93.94</v>
      </c>
      <c r="Q466" s="4">
        <v>48.44</v>
      </c>
      <c r="R466" s="4">
        <v>38.82</v>
      </c>
      <c r="S466" s="4">
        <v>7</v>
      </c>
      <c r="T466" s="4">
        <v>7</v>
      </c>
      <c r="U466" s="4">
        <v>0</v>
      </c>
      <c r="V466" s="3">
        <v>87.502600000000001</v>
      </c>
      <c r="W466" s="3" t="s">
        <v>142</v>
      </c>
      <c r="X466" s="4"/>
      <c r="Y466" s="4"/>
      <c r="Z466" s="4"/>
      <c r="AA466" s="4"/>
    </row>
    <row r="467" spans="1:27" ht="14.25" customHeight="1" x14ac:dyDescent="0.35">
      <c r="A467" s="4" t="s">
        <v>141</v>
      </c>
      <c r="B467" s="4" t="s">
        <v>88</v>
      </c>
      <c r="C467" s="4" t="s">
        <v>25</v>
      </c>
      <c r="D467" s="4">
        <v>40908</v>
      </c>
      <c r="E467" s="4">
        <v>1.02</v>
      </c>
      <c r="F467" s="4">
        <v>1.47</v>
      </c>
      <c r="G467" s="4">
        <v>1.19</v>
      </c>
      <c r="H467" s="4">
        <v>19.600000000000001</v>
      </c>
      <c r="I467" s="4">
        <v>11.92</v>
      </c>
      <c r="J467" s="4">
        <v>16.71</v>
      </c>
      <c r="K467" s="4">
        <v>126.9</v>
      </c>
      <c r="L467" s="4">
        <v>43.62</v>
      </c>
      <c r="M467" s="4">
        <v>84.32</v>
      </c>
      <c r="N467" s="4">
        <v>45.12</v>
      </c>
      <c r="O467" s="4">
        <v>36.78</v>
      </c>
      <c r="P467" s="4">
        <v>86.87</v>
      </c>
      <c r="Q467" s="4">
        <v>46.49</v>
      </c>
      <c r="R467" s="4">
        <v>37.89</v>
      </c>
      <c r="S467" s="4">
        <v>7</v>
      </c>
      <c r="T467" s="4">
        <v>7</v>
      </c>
      <c r="U467" s="4">
        <v>0</v>
      </c>
      <c r="V467" s="3">
        <v>94.951599999999999</v>
      </c>
      <c r="W467" s="3" t="s">
        <v>142</v>
      </c>
      <c r="X467" s="4"/>
      <c r="Y467" s="4"/>
      <c r="Z467" s="4"/>
      <c r="AA467" s="4"/>
    </row>
    <row r="468" spans="1:27" ht="14.25" customHeight="1" x14ac:dyDescent="0.35">
      <c r="A468" s="4" t="s">
        <v>141</v>
      </c>
      <c r="B468" s="4" t="s">
        <v>89</v>
      </c>
      <c r="C468" s="4" t="s">
        <v>25</v>
      </c>
      <c r="D468" s="4">
        <v>40999</v>
      </c>
      <c r="E468" s="4">
        <v>1.04</v>
      </c>
      <c r="F468" s="4">
        <v>1.47</v>
      </c>
      <c r="G468" s="4">
        <v>1.21</v>
      </c>
      <c r="H468" s="4">
        <v>18.07</v>
      </c>
      <c r="I468" s="4">
        <v>12.83</v>
      </c>
      <c r="J468" s="4">
        <v>15.24</v>
      </c>
      <c r="K468" s="4">
        <v>128.9</v>
      </c>
      <c r="L468" s="4">
        <v>43.98</v>
      </c>
      <c r="M468" s="4">
        <v>82.23</v>
      </c>
      <c r="N468" s="4">
        <v>43.93</v>
      </c>
      <c r="O468" s="4">
        <v>36.17</v>
      </c>
      <c r="P468" s="4">
        <v>87.17</v>
      </c>
      <c r="Q468" s="4">
        <v>46.57</v>
      </c>
      <c r="R468" s="4">
        <v>38.340000000000003</v>
      </c>
      <c r="S468" s="4">
        <v>7</v>
      </c>
      <c r="T468" s="4">
        <v>7</v>
      </c>
      <c r="U468" s="4">
        <v>0</v>
      </c>
      <c r="V468" s="3">
        <v>119.95399999999999</v>
      </c>
      <c r="W468" s="3" t="s">
        <v>142</v>
      </c>
      <c r="X468" s="4"/>
      <c r="Y468" s="4"/>
      <c r="Z468" s="4"/>
      <c r="AA468" s="4"/>
    </row>
    <row r="469" spans="1:27" ht="14.25" customHeight="1" x14ac:dyDescent="0.35">
      <c r="A469" s="4" t="s">
        <v>141</v>
      </c>
      <c r="B469" s="4" t="s">
        <v>90</v>
      </c>
      <c r="C469" s="4" t="s">
        <v>25</v>
      </c>
      <c r="D469" s="4">
        <v>41090</v>
      </c>
      <c r="E469" s="4">
        <v>1.1000000000000001</v>
      </c>
      <c r="F469" s="4">
        <v>1.57</v>
      </c>
      <c r="G469" s="4">
        <v>1.28</v>
      </c>
      <c r="H469" s="4">
        <v>19.39</v>
      </c>
      <c r="I469" s="4">
        <v>13.22</v>
      </c>
      <c r="J469" s="4">
        <v>16.579999999999998</v>
      </c>
      <c r="K469" s="4">
        <v>130</v>
      </c>
      <c r="L469" s="4">
        <v>42.11</v>
      </c>
      <c r="M469" s="4">
        <v>90.63</v>
      </c>
      <c r="N469" s="4">
        <v>46.07</v>
      </c>
      <c r="O469" s="4">
        <v>38.159999999999997</v>
      </c>
      <c r="P469" s="4">
        <v>96.71</v>
      </c>
      <c r="Q469" s="4">
        <v>49.16</v>
      </c>
      <c r="R469" s="4">
        <v>40.72</v>
      </c>
      <c r="S469" s="4">
        <v>7</v>
      </c>
      <c r="T469" s="4">
        <v>7</v>
      </c>
      <c r="U469" s="4">
        <v>0</v>
      </c>
      <c r="V469" s="3">
        <v>137.65389999999999</v>
      </c>
      <c r="W469" s="3" t="s">
        <v>142</v>
      </c>
      <c r="X469" s="4"/>
      <c r="Y469" s="4"/>
      <c r="Z469" s="4"/>
      <c r="AA469" s="4"/>
    </row>
    <row r="470" spans="1:27" ht="14.25" customHeight="1" x14ac:dyDescent="0.35">
      <c r="A470" s="4" t="s">
        <v>141</v>
      </c>
      <c r="B470" s="4" t="s">
        <v>91</v>
      </c>
      <c r="C470" s="4" t="s">
        <v>25</v>
      </c>
      <c r="D470" s="4">
        <v>41182</v>
      </c>
      <c r="E470" s="4">
        <v>1.1100000000000001</v>
      </c>
      <c r="F470" s="4">
        <v>1.56</v>
      </c>
      <c r="G470" s="4">
        <v>1.3</v>
      </c>
      <c r="H470" s="4">
        <v>20.76</v>
      </c>
      <c r="I470" s="4">
        <v>13.78</v>
      </c>
      <c r="J470" s="4">
        <v>17.850000000000001</v>
      </c>
      <c r="K470" s="4">
        <v>128.1</v>
      </c>
      <c r="L470" s="4">
        <v>41.05</v>
      </c>
      <c r="M470" s="4">
        <v>91.85</v>
      </c>
      <c r="N470" s="4">
        <v>46.97</v>
      </c>
      <c r="O470" s="4">
        <v>37.700000000000003</v>
      </c>
      <c r="P470" s="4">
        <v>95.53</v>
      </c>
      <c r="Q470" s="4">
        <v>48.86</v>
      </c>
      <c r="R470" s="4">
        <v>39.21</v>
      </c>
      <c r="S470" s="4">
        <v>7</v>
      </c>
      <c r="T470" s="4">
        <v>7</v>
      </c>
      <c r="U470" s="4">
        <v>0</v>
      </c>
      <c r="V470" s="3">
        <v>145.10730000000001</v>
      </c>
      <c r="W470" s="3" t="s">
        <v>142</v>
      </c>
      <c r="X470" s="4"/>
      <c r="Y470" s="4"/>
      <c r="Z470" s="4"/>
      <c r="AA470" s="4"/>
    </row>
    <row r="471" spans="1:27" ht="14.25" customHeight="1" x14ac:dyDescent="0.35">
      <c r="A471" s="4" t="s">
        <v>141</v>
      </c>
      <c r="B471" s="4" t="s">
        <v>113</v>
      </c>
      <c r="C471" s="4" t="s">
        <v>25</v>
      </c>
      <c r="D471" s="4">
        <v>41274</v>
      </c>
      <c r="E471" s="4">
        <v>1.1200000000000001</v>
      </c>
      <c r="F471" s="4">
        <v>1.58</v>
      </c>
      <c r="G471" s="4">
        <v>1.31</v>
      </c>
      <c r="H471" s="4">
        <v>19.940000000000001</v>
      </c>
      <c r="I471" s="4">
        <v>11.51</v>
      </c>
      <c r="J471" s="4">
        <v>16.96</v>
      </c>
      <c r="K471" s="4">
        <v>129.6</v>
      </c>
      <c r="L471" s="4">
        <v>43.22</v>
      </c>
      <c r="M471" s="4">
        <v>89.14</v>
      </c>
      <c r="N471" s="4">
        <v>47.13</v>
      </c>
      <c r="O471" s="4">
        <v>38.520000000000003</v>
      </c>
      <c r="P471" s="4">
        <v>89.14</v>
      </c>
      <c r="Q471" s="4">
        <v>47.13</v>
      </c>
      <c r="R471" s="4">
        <v>38.520000000000003</v>
      </c>
      <c r="S471" s="4">
        <v>7</v>
      </c>
      <c r="T471" s="4">
        <v>7</v>
      </c>
      <c r="U471" s="4">
        <v>0</v>
      </c>
      <c r="V471" s="3">
        <v>125.5626</v>
      </c>
      <c r="W471" s="3" t="s">
        <v>142</v>
      </c>
      <c r="X471" s="4"/>
      <c r="Y471" s="4"/>
      <c r="Z471" s="4"/>
      <c r="AA471" s="4"/>
    </row>
    <row r="472" spans="1:27" ht="14.25" customHeight="1" x14ac:dyDescent="0.35">
      <c r="A472" s="4" t="s">
        <v>141</v>
      </c>
      <c r="B472" s="4" t="s">
        <v>114</v>
      </c>
      <c r="C472" s="4" t="s">
        <v>25</v>
      </c>
      <c r="D472" s="4">
        <v>41364</v>
      </c>
      <c r="E472" s="4">
        <v>1.08</v>
      </c>
      <c r="F472" s="4">
        <v>1.49</v>
      </c>
      <c r="G472" s="4">
        <v>1.27</v>
      </c>
      <c r="H472" s="4">
        <v>18.27</v>
      </c>
      <c r="I472" s="4">
        <v>12.63</v>
      </c>
      <c r="J472" s="4">
        <v>15.22</v>
      </c>
      <c r="K472" s="4">
        <v>128.1</v>
      </c>
      <c r="L472" s="4">
        <v>44.63</v>
      </c>
      <c r="M472" s="4">
        <v>84.04</v>
      </c>
      <c r="N472" s="4">
        <v>45.66</v>
      </c>
      <c r="O472" s="4">
        <v>37.5</v>
      </c>
      <c r="P472" s="4">
        <v>84.04</v>
      </c>
      <c r="Q472" s="4">
        <v>45.66</v>
      </c>
      <c r="R472" s="4">
        <v>37.5</v>
      </c>
      <c r="S472" s="4">
        <v>7</v>
      </c>
      <c r="T472" s="4">
        <v>7</v>
      </c>
      <c r="U472" s="4">
        <v>0</v>
      </c>
      <c r="V472" s="3">
        <v>134.09479999999999</v>
      </c>
      <c r="W472" s="3" t="s">
        <v>142</v>
      </c>
      <c r="X472" s="4"/>
      <c r="Y472" s="4"/>
      <c r="Z472" s="4"/>
      <c r="AA472" s="4"/>
    </row>
    <row r="473" spans="1:27" ht="14.25" customHeight="1" x14ac:dyDescent="0.35">
      <c r="A473" s="4" t="s">
        <v>141</v>
      </c>
      <c r="B473" s="4" t="s">
        <v>115</v>
      </c>
      <c r="C473" s="4" t="s">
        <v>25</v>
      </c>
      <c r="D473" s="4">
        <v>41455</v>
      </c>
      <c r="E473" s="4">
        <v>1.0900000000000001</v>
      </c>
      <c r="F473" s="4">
        <v>1.55</v>
      </c>
      <c r="G473" s="4">
        <v>1.28</v>
      </c>
      <c r="H473" s="4">
        <v>19.940000000000001</v>
      </c>
      <c r="I473" s="4">
        <v>14.44</v>
      </c>
      <c r="J473" s="4">
        <v>16.93</v>
      </c>
      <c r="K473" s="4">
        <v>129.80000000000001</v>
      </c>
      <c r="L473" s="4">
        <v>44.03</v>
      </c>
      <c r="M473" s="4">
        <v>88.13</v>
      </c>
      <c r="N473" s="4">
        <v>46.85</v>
      </c>
      <c r="O473" s="4">
        <v>38.81</v>
      </c>
      <c r="P473" s="4">
        <v>88.13</v>
      </c>
      <c r="Q473" s="4">
        <v>46.85</v>
      </c>
      <c r="R473" s="4">
        <v>38.81</v>
      </c>
      <c r="S473" s="4">
        <v>7</v>
      </c>
      <c r="T473" s="4">
        <v>7</v>
      </c>
      <c r="U473" s="4">
        <v>0</v>
      </c>
      <c r="V473" s="3">
        <v>157.8038</v>
      </c>
      <c r="W473" s="3" t="s">
        <v>142</v>
      </c>
      <c r="X473" s="4"/>
      <c r="Y473" s="4"/>
      <c r="Z473" s="4"/>
      <c r="AA473" s="4"/>
    </row>
    <row r="474" spans="1:27" ht="14.25" customHeight="1" x14ac:dyDescent="0.35">
      <c r="A474" s="4" t="s">
        <v>141</v>
      </c>
      <c r="B474" s="4" t="s">
        <v>116</v>
      </c>
      <c r="C474" s="4" t="s">
        <v>25</v>
      </c>
      <c r="D474" s="4">
        <v>41547</v>
      </c>
      <c r="E474" s="4">
        <v>1.06</v>
      </c>
      <c r="F474" s="4">
        <v>1.54</v>
      </c>
      <c r="G474" s="4">
        <v>1.25</v>
      </c>
      <c r="H474" s="4">
        <v>21.54</v>
      </c>
      <c r="I474" s="4">
        <v>15.29</v>
      </c>
      <c r="J474" s="4">
        <v>18.52</v>
      </c>
      <c r="K474" s="4">
        <v>130.5</v>
      </c>
      <c r="L474" s="4">
        <v>42.66</v>
      </c>
      <c r="M474" s="4">
        <v>88.94</v>
      </c>
      <c r="N474" s="4">
        <v>47.07</v>
      </c>
      <c r="O474" s="4">
        <v>37.94</v>
      </c>
      <c r="P474" s="4">
        <v>88.94</v>
      </c>
      <c r="Q474" s="4">
        <v>47.07</v>
      </c>
      <c r="R474" s="4">
        <v>37.94</v>
      </c>
      <c r="S474" s="4">
        <v>7</v>
      </c>
      <c r="T474" s="4">
        <v>7</v>
      </c>
      <c r="U474" s="4">
        <v>0</v>
      </c>
      <c r="V474" s="3">
        <v>168.40129999999999</v>
      </c>
      <c r="W474" s="3" t="s">
        <v>142</v>
      </c>
      <c r="X474" s="4"/>
      <c r="Y474" s="4"/>
      <c r="Z474" s="4"/>
      <c r="AA474" s="4"/>
    </row>
    <row r="475" spans="1:27" ht="14.25" customHeight="1" x14ac:dyDescent="0.35">
      <c r="A475" s="4" t="s">
        <v>141</v>
      </c>
      <c r="B475" s="4" t="s">
        <v>92</v>
      </c>
      <c r="C475" s="4" t="s">
        <v>25</v>
      </c>
      <c r="D475" s="4">
        <v>41639</v>
      </c>
      <c r="E475" s="4">
        <v>1.0900000000000001</v>
      </c>
      <c r="F475" s="4">
        <v>1.61</v>
      </c>
      <c r="G475" s="4">
        <v>1.29</v>
      </c>
      <c r="H475" s="4">
        <v>19.54</v>
      </c>
      <c r="I475" s="4">
        <v>12.07</v>
      </c>
      <c r="J475" s="4">
        <v>16.48</v>
      </c>
      <c r="K475" s="4">
        <v>133.5</v>
      </c>
      <c r="L475" s="4">
        <v>43.71</v>
      </c>
      <c r="M475" s="4">
        <v>88.26</v>
      </c>
      <c r="N475" s="4">
        <v>46.88</v>
      </c>
      <c r="O475" s="4">
        <v>38.58</v>
      </c>
      <c r="P475" s="4">
        <v>88.26</v>
      </c>
      <c r="Q475" s="4">
        <v>46.88</v>
      </c>
      <c r="R475" s="4">
        <v>38.58</v>
      </c>
      <c r="S475" s="4">
        <v>7</v>
      </c>
      <c r="T475" s="4">
        <v>7</v>
      </c>
      <c r="U475" s="4">
        <v>0</v>
      </c>
      <c r="V475" s="3">
        <v>225.16069999999999</v>
      </c>
      <c r="W475" s="3" t="s">
        <v>142</v>
      </c>
      <c r="X475" s="4"/>
      <c r="Y475" s="4"/>
      <c r="Z475" s="4"/>
      <c r="AA475" s="4"/>
    </row>
    <row r="476" spans="1:27" ht="14.25" customHeight="1" x14ac:dyDescent="0.35">
      <c r="A476" s="4" t="s">
        <v>141</v>
      </c>
      <c r="B476" s="4" t="s">
        <v>93</v>
      </c>
      <c r="C476" s="4" t="s">
        <v>25</v>
      </c>
      <c r="D476" s="4">
        <v>41729</v>
      </c>
      <c r="E476" s="4">
        <v>1.08</v>
      </c>
      <c r="F476" s="4">
        <v>1.59</v>
      </c>
      <c r="G476" s="4">
        <v>1.28</v>
      </c>
      <c r="H476" s="4">
        <v>17.32</v>
      </c>
      <c r="I476" s="4">
        <v>12.8</v>
      </c>
      <c r="J476" s="4">
        <v>14.29</v>
      </c>
      <c r="K476" s="4">
        <v>135.5</v>
      </c>
      <c r="L476" s="4">
        <v>44.4</v>
      </c>
      <c r="M476" s="4">
        <v>85.62</v>
      </c>
      <c r="N476" s="4">
        <v>45.97</v>
      </c>
      <c r="O476" s="4">
        <v>38.01</v>
      </c>
      <c r="P476" s="4">
        <v>86.25</v>
      </c>
      <c r="Q476" s="4">
        <v>46.31</v>
      </c>
      <c r="R476" s="4">
        <v>38.29</v>
      </c>
      <c r="S476" s="4">
        <v>7</v>
      </c>
      <c r="T476" s="4">
        <v>7</v>
      </c>
      <c r="U476" s="4">
        <v>0</v>
      </c>
      <c r="V476" s="3">
        <v>264.72410000000002</v>
      </c>
      <c r="W476" s="3" t="s">
        <v>142</v>
      </c>
      <c r="X476" s="4"/>
      <c r="Y476" s="4"/>
      <c r="Z476" s="4"/>
      <c r="AA476" s="4"/>
    </row>
    <row r="477" spans="1:27" ht="14.25" customHeight="1" x14ac:dyDescent="0.35">
      <c r="A477" s="4" t="s">
        <v>141</v>
      </c>
      <c r="B477" s="4" t="s">
        <v>94</v>
      </c>
      <c r="C477" s="4" t="s">
        <v>25</v>
      </c>
      <c r="D477" s="4">
        <v>41820</v>
      </c>
      <c r="E477" s="4">
        <v>1.1299999999999999</v>
      </c>
      <c r="F477" s="4">
        <v>1.77</v>
      </c>
      <c r="G477" s="4">
        <v>1.35</v>
      </c>
      <c r="H477" s="4">
        <v>18.87</v>
      </c>
      <c r="I477" s="4">
        <v>14.2</v>
      </c>
      <c r="J477" s="4">
        <v>15.87</v>
      </c>
      <c r="K477" s="4">
        <v>137.9</v>
      </c>
      <c r="L477" s="4">
        <v>42.76</v>
      </c>
      <c r="M477" s="4">
        <v>92.18</v>
      </c>
      <c r="N477" s="4">
        <v>47.15</v>
      </c>
      <c r="O477" s="4">
        <v>39.42</v>
      </c>
      <c r="P477" s="4">
        <v>95.52</v>
      </c>
      <c r="Q477" s="4">
        <v>48.85</v>
      </c>
      <c r="R477" s="4">
        <v>40.840000000000003</v>
      </c>
      <c r="S477" s="4">
        <v>7</v>
      </c>
      <c r="T477" s="4">
        <v>7</v>
      </c>
      <c r="U477" s="4">
        <v>0</v>
      </c>
      <c r="V477" s="3">
        <v>257.78949999999998</v>
      </c>
      <c r="W477" s="3" t="s">
        <v>142</v>
      </c>
      <c r="X477" s="4"/>
      <c r="Y477" s="4"/>
      <c r="Z477" s="4"/>
      <c r="AA477" s="4"/>
    </row>
    <row r="478" spans="1:27" ht="14.25" customHeight="1" x14ac:dyDescent="0.35">
      <c r="A478" s="4" t="s">
        <v>141</v>
      </c>
      <c r="B478" s="4" t="s">
        <v>95</v>
      </c>
      <c r="C478" s="4" t="s">
        <v>25</v>
      </c>
      <c r="D478" s="4">
        <v>41912</v>
      </c>
      <c r="E478" s="4">
        <v>1.18</v>
      </c>
      <c r="F478" s="4">
        <v>1.8</v>
      </c>
      <c r="G478" s="4">
        <v>1.42</v>
      </c>
      <c r="H478" s="4">
        <v>16.649999999999999</v>
      </c>
      <c r="I478" s="4">
        <v>11.93</v>
      </c>
      <c r="J478" s="4">
        <v>13.88</v>
      </c>
      <c r="K478" s="4">
        <v>149.30000000000001</v>
      </c>
      <c r="L478" s="4">
        <v>37.83</v>
      </c>
      <c r="M478" s="4">
        <v>106.54</v>
      </c>
      <c r="N478" s="4">
        <v>50.48</v>
      </c>
      <c r="O478" s="4">
        <v>40.299999999999997</v>
      </c>
      <c r="P478" s="4">
        <v>111.04</v>
      </c>
      <c r="Q478" s="4">
        <v>52.62</v>
      </c>
      <c r="R478" s="4">
        <v>42</v>
      </c>
      <c r="S478" s="4">
        <v>7</v>
      </c>
      <c r="T478" s="4">
        <v>7</v>
      </c>
      <c r="U478" s="4">
        <v>0</v>
      </c>
      <c r="V478" s="3">
        <v>215.01939999999999</v>
      </c>
      <c r="W478" s="3" t="s">
        <v>142</v>
      </c>
      <c r="X478" s="4"/>
      <c r="Y478" s="4"/>
      <c r="Z478" s="4"/>
      <c r="AA478" s="4"/>
    </row>
    <row r="479" spans="1:27" ht="14.25" customHeight="1" x14ac:dyDescent="0.35">
      <c r="A479" s="4" t="s">
        <v>141</v>
      </c>
      <c r="B479" s="4" t="s">
        <v>96</v>
      </c>
      <c r="C479" s="4" t="s">
        <v>25</v>
      </c>
      <c r="D479" s="4">
        <v>42004</v>
      </c>
      <c r="E479" s="4">
        <v>1.34</v>
      </c>
      <c r="F479" s="4">
        <v>1.88</v>
      </c>
      <c r="G479" s="4">
        <v>1.62</v>
      </c>
      <c r="H479" s="4">
        <v>14.61</v>
      </c>
      <c r="I479" s="4">
        <v>9.1999999999999993</v>
      </c>
      <c r="J479" s="4">
        <v>11.85</v>
      </c>
      <c r="K479" s="4">
        <v>147.80000000000001</v>
      </c>
      <c r="L479" s="4">
        <v>37.549999999999997</v>
      </c>
      <c r="M479" s="4">
        <v>116.2</v>
      </c>
      <c r="N479" s="4">
        <v>53.75</v>
      </c>
      <c r="O479" s="4">
        <v>43.64</v>
      </c>
      <c r="P479" s="4">
        <v>116.2</v>
      </c>
      <c r="Q479" s="4">
        <v>53.75</v>
      </c>
      <c r="R479" s="4">
        <v>43.64</v>
      </c>
      <c r="S479" s="4">
        <v>7</v>
      </c>
      <c r="T479" s="4">
        <v>7</v>
      </c>
      <c r="U479" s="4">
        <v>0</v>
      </c>
      <c r="V479" s="3">
        <v>281.2901</v>
      </c>
      <c r="W479" s="3" t="s">
        <v>142</v>
      </c>
      <c r="X479" s="4"/>
      <c r="Y479" s="4"/>
      <c r="Z479" s="4"/>
      <c r="AA479" s="4"/>
    </row>
    <row r="480" spans="1:27" ht="14.25" customHeight="1" x14ac:dyDescent="0.35">
      <c r="A480" s="4" t="s">
        <v>141</v>
      </c>
      <c r="B480" s="4" t="s">
        <v>97</v>
      </c>
      <c r="C480" s="4" t="s">
        <v>25</v>
      </c>
      <c r="D480" s="4">
        <v>42094</v>
      </c>
      <c r="E480" s="4">
        <v>1.4</v>
      </c>
      <c r="F480" s="4">
        <v>1.93</v>
      </c>
      <c r="G480" s="4">
        <v>1.71</v>
      </c>
      <c r="H480" s="4">
        <v>12.03</v>
      </c>
      <c r="I480" s="4">
        <v>9.1999999999999993</v>
      </c>
      <c r="J480" s="4">
        <v>9.41</v>
      </c>
      <c r="K480" s="4">
        <v>147.30000000000001</v>
      </c>
      <c r="L480" s="4">
        <v>35.46</v>
      </c>
      <c r="M480" s="4">
        <v>125.33</v>
      </c>
      <c r="N480" s="4">
        <v>55.62</v>
      </c>
      <c r="O480" s="4">
        <v>44.45</v>
      </c>
      <c r="P480" s="4">
        <v>125.33</v>
      </c>
      <c r="Q480" s="4">
        <v>55.62</v>
      </c>
      <c r="R480" s="4">
        <v>44.45</v>
      </c>
      <c r="S480" s="4">
        <v>7</v>
      </c>
      <c r="T480" s="4">
        <v>7</v>
      </c>
      <c r="U480" s="4">
        <v>0</v>
      </c>
      <c r="V480" s="3">
        <v>333.51330000000002</v>
      </c>
      <c r="W480" s="3" t="s">
        <v>142</v>
      </c>
      <c r="X480" s="4"/>
      <c r="Y480" s="4"/>
      <c r="Z480" s="4"/>
      <c r="AA480" s="4"/>
    </row>
    <row r="481" spans="1:27" ht="14.25" customHeight="1" x14ac:dyDescent="0.35">
      <c r="A481" s="4" t="s">
        <v>141</v>
      </c>
      <c r="B481" s="4" t="s">
        <v>98</v>
      </c>
      <c r="C481" s="4" t="s">
        <v>25</v>
      </c>
      <c r="D481" s="4">
        <v>42185</v>
      </c>
      <c r="E481" s="4">
        <v>1.61</v>
      </c>
      <c r="F481" s="4">
        <v>2.54</v>
      </c>
      <c r="G481" s="4">
        <v>1.97</v>
      </c>
      <c r="H481" s="4">
        <v>15.02</v>
      </c>
      <c r="I481" s="4">
        <v>12.06</v>
      </c>
      <c r="J481" s="4">
        <v>12.39</v>
      </c>
      <c r="K481" s="4">
        <v>149.19999999999999</v>
      </c>
      <c r="L481" s="4">
        <v>30.22</v>
      </c>
      <c r="M481" s="4">
        <v>169.51</v>
      </c>
      <c r="N481" s="4">
        <v>62.9</v>
      </c>
      <c r="O481" s="4">
        <v>51.22</v>
      </c>
      <c r="P481" s="4">
        <v>169.51</v>
      </c>
      <c r="Q481" s="4">
        <v>62.9</v>
      </c>
      <c r="R481" s="4">
        <v>51.22</v>
      </c>
      <c r="S481" s="4">
        <v>7</v>
      </c>
      <c r="T481" s="4">
        <v>7</v>
      </c>
      <c r="U481" s="4">
        <v>0</v>
      </c>
      <c r="V481" s="3">
        <v>346.45800000000003</v>
      </c>
      <c r="W481" s="3" t="s">
        <v>142</v>
      </c>
      <c r="X481" s="4"/>
      <c r="Y481" s="4"/>
      <c r="Z481" s="4"/>
      <c r="AA481" s="4"/>
    </row>
    <row r="482" spans="1:27" ht="14.25" customHeight="1" x14ac:dyDescent="0.35">
      <c r="A482" s="4" t="s">
        <v>141</v>
      </c>
      <c r="B482" s="4" t="s">
        <v>99</v>
      </c>
      <c r="C482" s="4" t="s">
        <v>25</v>
      </c>
      <c r="D482" s="4">
        <v>42277</v>
      </c>
      <c r="E482" s="4">
        <v>1.81</v>
      </c>
      <c r="F482" s="4">
        <v>2.56</v>
      </c>
      <c r="G482" s="4">
        <v>2.21</v>
      </c>
      <c r="H482" s="4">
        <v>15.03</v>
      </c>
      <c r="I482" s="4">
        <v>12.28</v>
      </c>
      <c r="J482" s="4">
        <v>12.62</v>
      </c>
      <c r="K482" s="4">
        <v>160.9</v>
      </c>
      <c r="L482" s="4">
        <v>25.21</v>
      </c>
      <c r="M482" s="4">
        <v>216.5</v>
      </c>
      <c r="N482" s="4">
        <v>68.400000000000006</v>
      </c>
      <c r="O482" s="4">
        <v>54.58</v>
      </c>
      <c r="P482" s="4">
        <v>216.5</v>
      </c>
      <c r="Q482" s="4">
        <v>68.400000000000006</v>
      </c>
      <c r="R482" s="4">
        <v>54.58</v>
      </c>
      <c r="S482" s="4">
        <v>7</v>
      </c>
      <c r="T482" s="4">
        <v>7</v>
      </c>
      <c r="U482" s="4">
        <v>0</v>
      </c>
      <c r="V482" s="3">
        <v>334.60910000000001</v>
      </c>
      <c r="W482" s="3" t="s">
        <v>142</v>
      </c>
      <c r="X482" s="4"/>
      <c r="Y482" s="4"/>
      <c r="Z482" s="4"/>
      <c r="AA482" s="4"/>
    </row>
    <row r="483" spans="1:27" ht="14.25" customHeight="1" x14ac:dyDescent="0.35">
      <c r="A483" s="4" t="s">
        <v>141</v>
      </c>
      <c r="B483" s="4" t="s">
        <v>100</v>
      </c>
      <c r="C483" s="4" t="s">
        <v>25</v>
      </c>
      <c r="D483" s="4">
        <v>42369</v>
      </c>
      <c r="E483" s="4">
        <v>1.89</v>
      </c>
      <c r="F483" s="4">
        <v>3.38</v>
      </c>
      <c r="G483" s="4">
        <v>2.2999999999999998</v>
      </c>
      <c r="H483" s="4">
        <v>12.55</v>
      </c>
      <c r="I483" s="4">
        <v>9.16</v>
      </c>
      <c r="J483" s="4">
        <v>10.39</v>
      </c>
      <c r="K483" s="4">
        <v>180.9</v>
      </c>
      <c r="L483" s="4">
        <v>18.68</v>
      </c>
      <c r="M483" s="4">
        <v>340.33</v>
      </c>
      <c r="N483" s="4">
        <v>77.290000000000006</v>
      </c>
      <c r="O483" s="4">
        <v>63.58</v>
      </c>
      <c r="P483" s="4">
        <v>340.33</v>
      </c>
      <c r="Q483" s="4">
        <v>77.290000000000006</v>
      </c>
      <c r="R483" s="4">
        <v>63.58</v>
      </c>
      <c r="S483" s="4">
        <v>7</v>
      </c>
      <c r="T483" s="4">
        <v>7</v>
      </c>
      <c r="U483" s="4">
        <v>0</v>
      </c>
      <c r="V483" s="3">
        <v>322.78410000000002</v>
      </c>
      <c r="W483" s="3" t="s">
        <v>142</v>
      </c>
      <c r="X483" s="4"/>
      <c r="Y483" s="4"/>
      <c r="Z483" s="4"/>
      <c r="AA483" s="4"/>
    </row>
    <row r="484" spans="1:27" ht="14.25" customHeight="1" thickBot="1" x14ac:dyDescent="0.4">
      <c r="A484" s="4" t="s">
        <v>141</v>
      </c>
      <c r="B484" s="4" t="s">
        <v>101</v>
      </c>
      <c r="C484" s="4" t="s">
        <v>25</v>
      </c>
      <c r="D484" s="4">
        <v>42460</v>
      </c>
      <c r="E484" s="4">
        <v>2.2000000000000002</v>
      </c>
      <c r="F484" s="4">
        <v>3.1</v>
      </c>
      <c r="G484" s="4">
        <v>2.66</v>
      </c>
      <c r="H484" s="4">
        <v>9.91</v>
      </c>
      <c r="I484" s="4">
        <v>8.06</v>
      </c>
      <c r="J484" s="4">
        <v>8.16</v>
      </c>
      <c r="K484" s="4">
        <v>218.3</v>
      </c>
      <c r="L484" s="4">
        <v>11.43</v>
      </c>
      <c r="M484" s="4">
        <v>604.52</v>
      </c>
      <c r="N484" s="4">
        <v>85.81</v>
      </c>
      <c r="O484" s="4">
        <v>69.099999999999994</v>
      </c>
      <c r="P484" s="4">
        <v>604.52</v>
      </c>
      <c r="Q484" s="4">
        <v>85.81</v>
      </c>
      <c r="R484" s="4">
        <v>69.099999999999994</v>
      </c>
      <c r="S484" s="4">
        <v>7</v>
      </c>
      <c r="T484" s="4">
        <v>7</v>
      </c>
      <c r="U484" s="4">
        <v>0</v>
      </c>
      <c r="V484" s="3">
        <v>275.92360000000002</v>
      </c>
      <c r="W484" s="3" t="s">
        <v>142</v>
      </c>
      <c r="X484" s="4"/>
      <c r="Y484" s="4"/>
      <c r="Z484" s="4"/>
      <c r="AA484" s="4"/>
    </row>
    <row r="485" spans="1:27" ht="14.25" customHeight="1" thickBot="1" x14ac:dyDescent="0.4">
      <c r="A485" s="5" t="s">
        <v>143</v>
      </c>
      <c r="B485" s="5" t="s">
        <v>89</v>
      </c>
      <c r="C485" s="5" t="s">
        <v>43</v>
      </c>
      <c r="D485" s="2">
        <v>40999</v>
      </c>
      <c r="E485" s="2">
        <v>6.75</v>
      </c>
      <c r="F485" s="2">
        <v>24.4</v>
      </c>
      <c r="G485" s="2">
        <v>23.24</v>
      </c>
      <c r="H485" s="2">
        <v>2.72</v>
      </c>
      <c r="I485" s="2">
        <v>2.61</v>
      </c>
      <c r="J485" s="2">
        <v>0.6</v>
      </c>
      <c r="K485" s="2">
        <v>102</v>
      </c>
      <c r="L485" s="2">
        <v>29.93</v>
      </c>
      <c r="M485" s="2">
        <v>168.06</v>
      </c>
      <c r="N485" s="2">
        <v>61.87</v>
      </c>
      <c r="O485" s="2">
        <v>50.3</v>
      </c>
      <c r="P485" s="2">
        <v>171.62</v>
      </c>
      <c r="Q485" s="2">
        <v>63.18</v>
      </c>
      <c r="R485" s="2">
        <v>51.37</v>
      </c>
      <c r="S485" s="4">
        <f>VLOOKUP([1]Initial_Data8!C509,[1]Ratings_Numbers!$A$1:$B$21,2,FALSE)</f>
        <v>14</v>
      </c>
      <c r="T485" s="4">
        <v>14</v>
      </c>
      <c r="U485" s="4">
        <v>0</v>
      </c>
      <c r="V485" s="3">
        <v>16327.849899999999</v>
      </c>
      <c r="W485" s="3" t="s">
        <v>129</v>
      </c>
      <c r="X485" s="4"/>
      <c r="Y485" s="4"/>
      <c r="Z485" s="4"/>
      <c r="AA485" s="4"/>
    </row>
    <row r="486" spans="1:27" ht="14.25" customHeight="1" thickBot="1" x14ac:dyDescent="0.4">
      <c r="A486" s="5" t="s">
        <v>143</v>
      </c>
      <c r="B486" s="5" t="s">
        <v>90</v>
      </c>
      <c r="C486" s="5" t="s">
        <v>43</v>
      </c>
      <c r="D486" s="2">
        <v>41090</v>
      </c>
      <c r="E486" s="2">
        <v>6.78</v>
      </c>
      <c r="F486" s="2">
        <v>29.61</v>
      </c>
      <c r="G486" s="2">
        <v>28.06</v>
      </c>
      <c r="H486" s="2">
        <v>3.07</v>
      </c>
      <c r="I486" s="2">
        <v>2.93</v>
      </c>
      <c r="J486" s="2">
        <v>0.86</v>
      </c>
      <c r="K486" s="2">
        <v>100.6</v>
      </c>
      <c r="L486" s="2">
        <v>26.36</v>
      </c>
      <c r="M486" s="2">
        <v>199.06</v>
      </c>
      <c r="N486" s="2">
        <v>65.41</v>
      </c>
      <c r="O486" s="2">
        <v>52.47</v>
      </c>
      <c r="P486" s="2">
        <v>204.34</v>
      </c>
      <c r="Q486" s="2">
        <v>67.14</v>
      </c>
      <c r="R486" s="2">
        <v>53.86</v>
      </c>
      <c r="S486" s="4">
        <f>VLOOKUP([1]Initial_Data8!C510,[1]Ratings_Numbers!$A$1:$B$21,2,FALSE)</f>
        <v>14</v>
      </c>
      <c r="T486" s="4">
        <v>14</v>
      </c>
      <c r="U486" s="4">
        <f t="shared" ref="U486:U498" si="4">S486-S485</f>
        <v>0</v>
      </c>
      <c r="V486" s="3">
        <v>13542.844999999999</v>
      </c>
      <c r="W486" s="3" t="s">
        <v>129</v>
      </c>
      <c r="X486" s="4"/>
      <c r="Y486" s="4"/>
      <c r="Z486" s="4"/>
      <c r="AA486" s="4"/>
    </row>
    <row r="487" spans="1:27" ht="14.25" customHeight="1" thickBot="1" x14ac:dyDescent="0.4">
      <c r="A487" s="5" t="s">
        <v>143</v>
      </c>
      <c r="B487" s="5" t="s">
        <v>91</v>
      </c>
      <c r="C487" s="5" t="s">
        <v>43</v>
      </c>
      <c r="D487" s="2">
        <v>41182</v>
      </c>
      <c r="E487" s="2">
        <v>7</v>
      </c>
      <c r="F487" s="2">
        <v>44.32</v>
      </c>
      <c r="G487" s="2">
        <v>42.82</v>
      </c>
      <c r="H487" s="2">
        <v>2.2799999999999998</v>
      </c>
      <c r="I487" s="2">
        <v>1.79</v>
      </c>
      <c r="J487" s="2">
        <v>0.25</v>
      </c>
      <c r="K487" s="2">
        <v>116</v>
      </c>
      <c r="L487" s="2">
        <v>26.76</v>
      </c>
      <c r="M487" s="2">
        <v>196.1</v>
      </c>
      <c r="N487" s="2">
        <v>65.02</v>
      </c>
      <c r="O487" s="2">
        <v>52.47</v>
      </c>
      <c r="P487" s="2">
        <v>201.58</v>
      </c>
      <c r="Q487" s="2">
        <v>66.84</v>
      </c>
      <c r="R487" s="2">
        <v>53.94</v>
      </c>
      <c r="S487" s="4">
        <f>VLOOKUP([1]Initial_Data8!C511,[1]Ratings_Numbers!$A$1:$B$21,2,FALSE)</f>
        <v>14</v>
      </c>
      <c r="T487" s="4">
        <v>14</v>
      </c>
      <c r="U487" s="4">
        <f t="shared" si="4"/>
        <v>0</v>
      </c>
      <c r="V487" s="3">
        <v>16707.657599999999</v>
      </c>
      <c r="W487" s="3" t="s">
        <v>129</v>
      </c>
      <c r="X487" s="4"/>
      <c r="Y487" s="4"/>
      <c r="Z487" s="4"/>
      <c r="AA487" s="4"/>
    </row>
    <row r="488" spans="1:27" ht="14.25" customHeight="1" thickBot="1" x14ac:dyDescent="0.4">
      <c r="A488" s="5" t="s">
        <v>143</v>
      </c>
      <c r="B488" s="5" t="s">
        <v>113</v>
      </c>
      <c r="C488" s="5" t="s">
        <v>43</v>
      </c>
      <c r="D488" s="2">
        <v>41274</v>
      </c>
      <c r="E488" s="2">
        <v>9.4600000000000009</v>
      </c>
      <c r="F488" s="2">
        <v>138.24</v>
      </c>
      <c r="G488" s="2">
        <v>126.6</v>
      </c>
      <c r="H488" s="2">
        <v>1.32</v>
      </c>
      <c r="I488" s="2">
        <v>1.1599999999999999</v>
      </c>
      <c r="J488" s="2">
        <v>-0.6</v>
      </c>
      <c r="K488" s="2">
        <v>162.9</v>
      </c>
      <c r="L488" s="2">
        <v>20.71</v>
      </c>
      <c r="M488" s="2">
        <v>283.41000000000003</v>
      </c>
      <c r="N488" s="2">
        <v>71.510000000000005</v>
      </c>
      <c r="O488" s="2">
        <v>58.69</v>
      </c>
      <c r="P488" s="2">
        <v>296.33</v>
      </c>
      <c r="Q488" s="2">
        <v>74.77</v>
      </c>
      <c r="R488" s="2">
        <v>61.37</v>
      </c>
      <c r="S488" s="4">
        <f>VLOOKUP([1]Initial_Data8!C512,[1]Ratings_Numbers!$A$1:$B$21,2,FALSE)</f>
        <v>14</v>
      </c>
      <c r="T488" s="4">
        <v>14</v>
      </c>
      <c r="U488" s="4">
        <f t="shared" si="4"/>
        <v>0</v>
      </c>
      <c r="V488" s="3">
        <v>18123.556400000001</v>
      </c>
      <c r="W488" s="3" t="s">
        <v>129</v>
      </c>
      <c r="X488" s="4"/>
      <c r="Y488" s="4"/>
      <c r="Z488" s="4"/>
      <c r="AA488" s="4"/>
    </row>
    <row r="489" spans="1:27" ht="14.25" customHeight="1" thickBot="1" x14ac:dyDescent="0.4">
      <c r="A489" s="5" t="s">
        <v>143</v>
      </c>
      <c r="B489" s="5" t="s">
        <v>114</v>
      </c>
      <c r="C489" s="5" t="s">
        <v>43</v>
      </c>
      <c r="D489" s="2">
        <v>41364</v>
      </c>
      <c r="E489" s="2">
        <v>8.18</v>
      </c>
      <c r="F489" s="2">
        <v>78.540000000000006</v>
      </c>
      <c r="G489" s="2">
        <v>75.47</v>
      </c>
      <c r="H489" s="2">
        <v>2.95</v>
      </c>
      <c r="I489" s="2">
        <v>2.86</v>
      </c>
      <c r="J489" s="2">
        <v>0.75</v>
      </c>
      <c r="K489" s="2">
        <v>155.30000000000001</v>
      </c>
      <c r="L489" s="2">
        <v>20.51</v>
      </c>
      <c r="M489" s="2">
        <v>287.91000000000003</v>
      </c>
      <c r="N489" s="2">
        <v>72.709999999999994</v>
      </c>
      <c r="O489" s="2">
        <v>59.06</v>
      </c>
      <c r="P489" s="2">
        <v>295.99</v>
      </c>
      <c r="Q489" s="2">
        <v>74.75</v>
      </c>
      <c r="R489" s="2">
        <v>60.72</v>
      </c>
      <c r="S489" s="4">
        <f>VLOOKUP([1]Initial_Data8!C513,[1]Ratings_Numbers!$A$1:$B$21,2,FALSE)</f>
        <v>14</v>
      </c>
      <c r="T489" s="4">
        <v>14</v>
      </c>
      <c r="U489" s="4">
        <f t="shared" si="4"/>
        <v>0</v>
      </c>
      <c r="V489" s="3">
        <v>22791.858400000001</v>
      </c>
      <c r="W489" s="3" t="s">
        <v>129</v>
      </c>
      <c r="X489" s="4"/>
      <c r="Y489" s="4"/>
      <c r="Z489" s="4"/>
      <c r="AA489" s="4"/>
    </row>
    <row r="490" spans="1:27" ht="14.25" customHeight="1" thickBot="1" x14ac:dyDescent="0.4">
      <c r="A490" s="5" t="s">
        <v>143</v>
      </c>
      <c r="B490" s="5" t="s">
        <v>115</v>
      </c>
      <c r="C490" s="5" t="s">
        <v>43</v>
      </c>
      <c r="D490" s="2">
        <v>41455</v>
      </c>
      <c r="E490" s="2">
        <v>5.91</v>
      </c>
      <c r="F490" s="2">
        <v>56.85</v>
      </c>
      <c r="G490" s="2">
        <v>43.47</v>
      </c>
      <c r="H490" s="2">
        <v>2.6</v>
      </c>
      <c r="I490" s="2">
        <v>2.5299999999999998</v>
      </c>
      <c r="J490" s="2">
        <v>0.8</v>
      </c>
      <c r="K490" s="2">
        <v>176.8</v>
      </c>
      <c r="L490" s="2">
        <v>28.83</v>
      </c>
      <c r="M490" s="2">
        <v>183.2</v>
      </c>
      <c r="N490" s="2">
        <v>63.33</v>
      </c>
      <c r="O490" s="2">
        <v>52.81</v>
      </c>
      <c r="P490" s="2">
        <v>189.29</v>
      </c>
      <c r="Q490" s="2">
        <v>65.430000000000007</v>
      </c>
      <c r="R490" s="2">
        <v>54.56</v>
      </c>
      <c r="S490" s="4">
        <f>VLOOKUP([1]Initial_Data8!C514,[1]Ratings_Numbers!$A$1:$B$21,2,FALSE)</f>
        <v>14</v>
      </c>
      <c r="T490" s="4">
        <v>14</v>
      </c>
      <c r="U490" s="4">
        <f t="shared" si="4"/>
        <v>0</v>
      </c>
      <c r="V490" s="3">
        <v>28637.822400000001</v>
      </c>
      <c r="W490" s="3" t="s">
        <v>129</v>
      </c>
      <c r="X490" s="4"/>
      <c r="Y490" s="4"/>
      <c r="Z490" s="4"/>
      <c r="AA490" s="4"/>
    </row>
    <row r="491" spans="1:27" ht="14.25" customHeight="1" thickBot="1" x14ac:dyDescent="0.4">
      <c r="A491" s="5" t="s">
        <v>143</v>
      </c>
      <c r="B491" s="5" t="s">
        <v>94</v>
      </c>
      <c r="C491" s="5" t="s">
        <v>43</v>
      </c>
      <c r="D491" s="2">
        <v>41820</v>
      </c>
      <c r="E491" s="2">
        <v>7.6</v>
      </c>
      <c r="F491" s="2">
        <v>396.67</v>
      </c>
      <c r="G491" s="2">
        <v>384.51</v>
      </c>
      <c r="H491" s="2">
        <v>3.16</v>
      </c>
      <c r="I491" s="2">
        <v>2.69</v>
      </c>
      <c r="J491" s="2">
        <v>1.47</v>
      </c>
      <c r="K491" s="2">
        <v>241.2</v>
      </c>
      <c r="L491" s="2">
        <v>18.850000000000001</v>
      </c>
      <c r="M491" s="2">
        <v>317.83</v>
      </c>
      <c r="N491" s="2">
        <v>75.17</v>
      </c>
      <c r="O491" s="2">
        <v>61.15</v>
      </c>
      <c r="P491" s="2">
        <v>322.8</v>
      </c>
      <c r="Q491" s="2">
        <v>76.349999999999994</v>
      </c>
      <c r="R491" s="2">
        <v>62.11</v>
      </c>
      <c r="S491" s="4">
        <f>VLOOKUP([1]Initial_Data8!C515,[1]Ratings_Numbers!$A$1:$B$21,2,FALSE)</f>
        <v>14</v>
      </c>
      <c r="T491" s="4">
        <v>14</v>
      </c>
      <c r="U491" s="4">
        <f t="shared" si="4"/>
        <v>0</v>
      </c>
      <c r="V491" s="3">
        <v>42227.553</v>
      </c>
      <c r="W491" s="3" t="s">
        <v>129</v>
      </c>
      <c r="X491" s="4"/>
      <c r="Y491" s="4"/>
      <c r="Z491" s="4"/>
      <c r="AA491" s="4"/>
    </row>
    <row r="492" spans="1:27" ht="14.25" customHeight="1" thickBot="1" x14ac:dyDescent="0.4">
      <c r="A492" s="5" t="s">
        <v>143</v>
      </c>
      <c r="B492" s="5" t="s">
        <v>95</v>
      </c>
      <c r="C492" s="5" t="s">
        <v>43</v>
      </c>
      <c r="D492" s="2">
        <v>41912</v>
      </c>
      <c r="E492" s="2">
        <v>4.72</v>
      </c>
      <c r="F492" s="2">
        <v>10.050000000000001</v>
      </c>
      <c r="G492" s="2">
        <v>9.5500000000000007</v>
      </c>
      <c r="H492" s="2">
        <v>4.3499999999999996</v>
      </c>
      <c r="I492" s="2">
        <v>4.1900000000000004</v>
      </c>
      <c r="J492" s="2">
        <v>2.65</v>
      </c>
      <c r="K492" s="2">
        <v>258.39999999999998</v>
      </c>
      <c r="L492" s="2">
        <v>18.93</v>
      </c>
      <c r="M492" s="2">
        <v>297.77</v>
      </c>
      <c r="N492" s="2">
        <v>72.459999999999994</v>
      </c>
      <c r="O492" s="2">
        <v>57.59</v>
      </c>
      <c r="P492" s="2">
        <v>310.97000000000003</v>
      </c>
      <c r="Q492" s="2">
        <v>75.67</v>
      </c>
      <c r="R492" s="2">
        <v>60.14</v>
      </c>
      <c r="S492" s="4">
        <f>VLOOKUP([1]Initial_Data8!C516,[1]Ratings_Numbers!$A$1:$B$21,2,FALSE)</f>
        <v>14</v>
      </c>
      <c r="T492" s="4">
        <v>14</v>
      </c>
      <c r="U492" s="4">
        <f t="shared" si="4"/>
        <v>0</v>
      </c>
      <c r="V492" s="3">
        <v>43732.360999999997</v>
      </c>
      <c r="W492" s="3" t="s">
        <v>129</v>
      </c>
      <c r="X492" s="4"/>
      <c r="Y492" s="4"/>
      <c r="Z492" s="4"/>
      <c r="AA492" s="4"/>
    </row>
    <row r="493" spans="1:27" ht="14.25" customHeight="1" thickBot="1" x14ac:dyDescent="0.4">
      <c r="A493" s="5" t="s">
        <v>143</v>
      </c>
      <c r="B493" s="5" t="s">
        <v>96</v>
      </c>
      <c r="C493" s="5" t="s">
        <v>43</v>
      </c>
      <c r="D493" s="2">
        <v>42004</v>
      </c>
      <c r="E493" s="2">
        <v>3.99</v>
      </c>
      <c r="F493" s="2">
        <v>7.61</v>
      </c>
      <c r="G493" s="2">
        <v>7.45</v>
      </c>
      <c r="H493" s="2">
        <v>4.87</v>
      </c>
      <c r="I493" s="2">
        <v>4.51</v>
      </c>
      <c r="J493" s="2">
        <v>2.69</v>
      </c>
      <c r="K493" s="2">
        <v>224.9</v>
      </c>
      <c r="L493" s="2">
        <v>20.07</v>
      </c>
      <c r="M493" s="2">
        <v>281.91000000000003</v>
      </c>
      <c r="N493" s="2">
        <v>73.81</v>
      </c>
      <c r="O493" s="2">
        <v>57.89</v>
      </c>
      <c r="P493" s="2">
        <v>281.93</v>
      </c>
      <c r="Q493" s="2">
        <v>73.819999999999993</v>
      </c>
      <c r="R493" s="2">
        <v>57.89</v>
      </c>
      <c r="S493" s="4">
        <f>VLOOKUP([1]Initial_Data8!C517,[1]Ratings_Numbers!$A$1:$B$21,2,FALSE)</f>
        <v>14</v>
      </c>
      <c r="T493" s="4">
        <v>14</v>
      </c>
      <c r="U493" s="4">
        <f t="shared" si="4"/>
        <v>0</v>
      </c>
      <c r="V493" s="3">
        <v>47887.440799999997</v>
      </c>
      <c r="W493" s="3" t="s">
        <v>129</v>
      </c>
      <c r="X493" s="4"/>
      <c r="Y493" s="4"/>
      <c r="Z493" s="4"/>
      <c r="AA493" s="4"/>
    </row>
    <row r="494" spans="1:27" ht="14.25" customHeight="1" thickBot="1" x14ac:dyDescent="0.4">
      <c r="A494" s="5" t="s">
        <v>143</v>
      </c>
      <c r="B494" s="5" t="s">
        <v>97</v>
      </c>
      <c r="C494" s="5" t="s">
        <v>43</v>
      </c>
      <c r="D494" s="2">
        <v>42094</v>
      </c>
      <c r="E494" s="2">
        <v>6.1</v>
      </c>
      <c r="F494" s="2">
        <v>11.75</v>
      </c>
      <c r="G494" s="2">
        <v>10.91</v>
      </c>
      <c r="H494" s="2">
        <v>3.28</v>
      </c>
      <c r="I494" s="2">
        <v>3.06</v>
      </c>
      <c r="J494" s="2">
        <v>1.92</v>
      </c>
      <c r="K494" s="2">
        <v>297.8</v>
      </c>
      <c r="L494" s="2">
        <v>16.73</v>
      </c>
      <c r="M494" s="2">
        <v>393.87</v>
      </c>
      <c r="N494" s="2">
        <v>79.45</v>
      </c>
      <c r="O494" s="2">
        <v>67.150000000000006</v>
      </c>
      <c r="P494" s="2">
        <v>395.74</v>
      </c>
      <c r="Q494" s="2">
        <v>79.83</v>
      </c>
      <c r="R494" s="2">
        <v>67.47</v>
      </c>
      <c r="S494" s="4">
        <f>VLOOKUP([1]Initial_Data8!C518,[1]Ratings_Numbers!$A$1:$B$21,2,FALSE)</f>
        <v>14</v>
      </c>
      <c r="T494" s="4">
        <v>14</v>
      </c>
      <c r="U494" s="4">
        <f t="shared" si="4"/>
        <v>0</v>
      </c>
      <c r="V494" s="3">
        <v>67548.876999999993</v>
      </c>
      <c r="W494" s="3" t="s">
        <v>129</v>
      </c>
      <c r="X494" s="4"/>
      <c r="Y494" s="4"/>
      <c r="Z494" s="4"/>
      <c r="AA494" s="4"/>
    </row>
    <row r="495" spans="1:27" ht="14.25" customHeight="1" thickBot="1" x14ac:dyDescent="0.4">
      <c r="A495" s="5" t="s">
        <v>143</v>
      </c>
      <c r="B495" s="5" t="s">
        <v>98</v>
      </c>
      <c r="C495" s="5" t="s">
        <v>43</v>
      </c>
      <c r="D495" s="2">
        <v>42185</v>
      </c>
      <c r="E495" s="2">
        <v>7.17</v>
      </c>
      <c r="F495" s="2">
        <v>14.03</v>
      </c>
      <c r="G495" s="2">
        <v>13.59</v>
      </c>
      <c r="H495" s="2">
        <v>2.37</v>
      </c>
      <c r="I495" s="2">
        <v>2.25</v>
      </c>
      <c r="J495" s="2">
        <v>0.83</v>
      </c>
      <c r="K495" s="2">
        <v>412.7</v>
      </c>
      <c r="L495" s="2">
        <v>13.31</v>
      </c>
      <c r="M495" s="2">
        <v>461.85</v>
      </c>
      <c r="N495" s="2">
        <v>80.900000000000006</v>
      </c>
      <c r="O495" s="2">
        <v>62.66</v>
      </c>
      <c r="P495" s="2">
        <v>470.86</v>
      </c>
      <c r="Q495" s="2">
        <v>82.48</v>
      </c>
      <c r="R495" s="2">
        <v>63.88</v>
      </c>
      <c r="S495" s="4">
        <f>VLOOKUP([1]Initial_Data8!C519,[1]Ratings_Numbers!$A$1:$B$21,2,FALSE)</f>
        <v>14</v>
      </c>
      <c r="T495" s="4">
        <v>14</v>
      </c>
      <c r="U495" s="4">
        <f t="shared" si="4"/>
        <v>0</v>
      </c>
      <c r="V495" s="3">
        <v>76190.117499999993</v>
      </c>
      <c r="W495" s="3" t="s">
        <v>129</v>
      </c>
      <c r="X495" s="4"/>
      <c r="Y495" s="4"/>
      <c r="Z495" s="4"/>
      <c r="AA495" s="4"/>
    </row>
    <row r="496" spans="1:27" ht="14.25" customHeight="1" thickBot="1" x14ac:dyDescent="0.4">
      <c r="A496" s="5" t="s">
        <v>143</v>
      </c>
      <c r="B496" s="5" t="s">
        <v>99</v>
      </c>
      <c r="C496" s="5" t="s">
        <v>43</v>
      </c>
      <c r="D496" s="2">
        <v>42277</v>
      </c>
      <c r="E496" s="2">
        <v>6.98</v>
      </c>
      <c r="F496" s="2">
        <v>15.71</v>
      </c>
      <c r="G496" s="2">
        <v>14.99</v>
      </c>
      <c r="H496" s="2">
        <v>2.79</v>
      </c>
      <c r="I496" s="2">
        <v>2.67</v>
      </c>
      <c r="J496" s="2">
        <v>1.07</v>
      </c>
      <c r="K496" s="2">
        <v>420.2</v>
      </c>
      <c r="L496" s="2">
        <v>13.09</v>
      </c>
      <c r="M496" s="2">
        <v>466.79</v>
      </c>
      <c r="N496" s="2">
        <v>80.8</v>
      </c>
      <c r="O496" s="2">
        <v>62.28</v>
      </c>
      <c r="P496" s="2">
        <v>477.72</v>
      </c>
      <c r="Q496" s="2">
        <v>82.69</v>
      </c>
      <c r="R496" s="2">
        <v>63.74</v>
      </c>
      <c r="S496" s="4">
        <f>VLOOKUP([1]Initial_Data8!C520,[1]Ratings_Numbers!$A$1:$B$21,2,FALSE)</f>
        <v>14</v>
      </c>
      <c r="T496" s="4">
        <v>14</v>
      </c>
      <c r="U496" s="4">
        <f t="shared" si="4"/>
        <v>0</v>
      </c>
      <c r="V496" s="3">
        <v>60997.894699999997</v>
      </c>
      <c r="W496" s="3" t="s">
        <v>129</v>
      </c>
      <c r="X496" s="4"/>
      <c r="Y496" s="4"/>
      <c r="Z496" s="4"/>
      <c r="AA496" s="4"/>
    </row>
    <row r="497" spans="1:27" ht="14.25" customHeight="1" thickBot="1" x14ac:dyDescent="0.4">
      <c r="A497" s="5" t="s">
        <v>143</v>
      </c>
      <c r="B497" s="5" t="s">
        <v>100</v>
      </c>
      <c r="C497" s="5" t="s">
        <v>43</v>
      </c>
      <c r="D497" s="2">
        <v>42369</v>
      </c>
      <c r="E497" s="2">
        <v>7.24</v>
      </c>
      <c r="F497" s="2">
        <v>19.649999999999999</v>
      </c>
      <c r="G497" s="2">
        <v>19.27</v>
      </c>
      <c r="H497" s="2">
        <v>2.5</v>
      </c>
      <c r="I497" s="2">
        <v>2.33</v>
      </c>
      <c r="J497" s="2">
        <v>0.51</v>
      </c>
      <c r="K497" s="2">
        <v>432.5</v>
      </c>
      <c r="L497" s="2">
        <v>12.07</v>
      </c>
      <c r="M497" s="2">
        <v>501.93</v>
      </c>
      <c r="N497" s="2">
        <v>81.540000000000006</v>
      </c>
      <c r="O497" s="2">
        <v>61.81</v>
      </c>
      <c r="P497" s="2">
        <v>515.58000000000004</v>
      </c>
      <c r="Q497" s="2">
        <v>83.76</v>
      </c>
      <c r="R497" s="2">
        <v>63.49</v>
      </c>
      <c r="S497" s="4">
        <f>VLOOKUP([1]Initial_Data8!C521,[1]Ratings_Numbers!$A$1:$B$21,2,FALSE)</f>
        <v>14</v>
      </c>
      <c r="T497" s="4">
        <v>15</v>
      </c>
      <c r="U497" s="4">
        <f t="shared" si="4"/>
        <v>0</v>
      </c>
      <c r="V497" s="3">
        <v>34471.214899999999</v>
      </c>
      <c r="W497" s="3" t="s">
        <v>129</v>
      </c>
      <c r="X497" s="4"/>
      <c r="Y497" s="4"/>
      <c r="Z497" s="4"/>
      <c r="AA497" s="4"/>
    </row>
    <row r="498" spans="1:27" ht="37.5" customHeight="1" thickBot="1" x14ac:dyDescent="0.4">
      <c r="A498" s="5" t="s">
        <v>143</v>
      </c>
      <c r="B498" s="5" t="s">
        <v>101</v>
      </c>
      <c r="C498" s="5" t="s">
        <v>45</v>
      </c>
      <c r="D498" s="2">
        <v>42460</v>
      </c>
      <c r="E498" s="2">
        <v>7.58</v>
      </c>
      <c r="F498" s="2">
        <v>29.68</v>
      </c>
      <c r="G498" s="2">
        <v>28.46</v>
      </c>
      <c r="H498" s="2">
        <v>1.91</v>
      </c>
      <c r="I498" s="2">
        <v>1.76</v>
      </c>
      <c r="J498" s="2">
        <v>0.16</v>
      </c>
      <c r="K498" s="2">
        <v>426.6</v>
      </c>
      <c r="L498" s="2">
        <v>11.54</v>
      </c>
      <c r="M498" s="2">
        <v>541.99</v>
      </c>
      <c r="N498" s="2">
        <v>82.91</v>
      </c>
      <c r="O498" s="2">
        <v>63.86</v>
      </c>
      <c r="P498" s="2">
        <v>553.67999999999995</v>
      </c>
      <c r="Q498" s="2">
        <v>84.7</v>
      </c>
      <c r="R498" s="2">
        <v>65.239999999999995</v>
      </c>
      <c r="S498" s="4">
        <f>VLOOKUP([1]Initial_Data8!C522,[1]Ratings_Numbers!$A$1:$B$21,2,FALSE)</f>
        <v>15</v>
      </c>
      <c r="T498" s="4">
        <v>16</v>
      </c>
      <c r="U498" s="4">
        <f t="shared" si="4"/>
        <v>1</v>
      </c>
      <c r="V498" s="3">
        <v>8998.6494000000002</v>
      </c>
      <c r="W498" s="3" t="s">
        <v>129</v>
      </c>
      <c r="X498" s="4"/>
      <c r="Y498" s="4"/>
      <c r="Z498" s="4"/>
      <c r="AA498" s="4"/>
    </row>
    <row r="499" spans="1:27" ht="37.5" customHeight="1" thickBot="1" x14ac:dyDescent="0.4">
      <c r="A499" s="5" t="s">
        <v>144</v>
      </c>
      <c r="B499" s="5" t="s">
        <v>120</v>
      </c>
      <c r="C499" s="5" t="s">
        <v>0</v>
      </c>
      <c r="D499" s="2">
        <v>37256</v>
      </c>
      <c r="E499" s="2">
        <v>0.02</v>
      </c>
      <c r="F499" s="2">
        <v>0.83</v>
      </c>
      <c r="G499" s="2">
        <v>0.02</v>
      </c>
      <c r="H499" s="2">
        <v>21.75</v>
      </c>
      <c r="I499" s="2">
        <v>16.21</v>
      </c>
      <c r="J499" s="2">
        <v>19.38</v>
      </c>
      <c r="K499" s="2">
        <v>125</v>
      </c>
      <c r="L499" s="2">
        <v>46.72</v>
      </c>
      <c r="M499" s="2">
        <v>14.26</v>
      </c>
      <c r="N499" s="2">
        <v>9.6</v>
      </c>
      <c r="O499" s="2">
        <v>6.66</v>
      </c>
      <c r="P499" s="2">
        <v>48.5</v>
      </c>
      <c r="Q499" s="2">
        <v>32.659999999999997</v>
      </c>
      <c r="R499" s="2">
        <v>22.66</v>
      </c>
      <c r="S499" s="4">
        <f>VLOOKUP([1]Initial_Data8!C525,[1]Ratings_Numbers!$A$1:$B$21,2,FALSE)</f>
        <v>1</v>
      </c>
      <c r="T499" s="4">
        <v>1</v>
      </c>
      <c r="U499" s="6">
        <v>0</v>
      </c>
      <c r="V499" s="3">
        <v>250138.45</v>
      </c>
      <c r="W499" s="3" t="s">
        <v>129</v>
      </c>
      <c r="X499" s="4"/>
      <c r="Y499" s="4"/>
      <c r="Z499" s="4"/>
      <c r="AA499" s="4"/>
    </row>
    <row r="500" spans="1:27" ht="37.5" customHeight="1" thickBot="1" x14ac:dyDescent="0.4">
      <c r="A500" s="5" t="s">
        <v>144</v>
      </c>
      <c r="B500" s="5" t="s">
        <v>121</v>
      </c>
      <c r="C500" s="5" t="s">
        <v>0</v>
      </c>
      <c r="D500" s="2">
        <v>37346</v>
      </c>
      <c r="E500" s="2">
        <v>0.04</v>
      </c>
      <c r="F500" s="2">
        <v>0.94</v>
      </c>
      <c r="G500" s="2">
        <v>0.04</v>
      </c>
      <c r="H500" s="2">
        <v>57.79</v>
      </c>
      <c r="I500" s="2">
        <v>45.45</v>
      </c>
      <c r="J500" s="2">
        <v>53.12</v>
      </c>
      <c r="K500" s="2">
        <v>58</v>
      </c>
      <c r="L500" s="2">
        <v>47.62</v>
      </c>
      <c r="M500" s="2">
        <v>13.11</v>
      </c>
      <c r="N500" s="2">
        <v>8.6</v>
      </c>
      <c r="O500" s="2">
        <v>6.24</v>
      </c>
      <c r="P500" s="2">
        <v>52.49</v>
      </c>
      <c r="Q500" s="2">
        <v>34.42</v>
      </c>
      <c r="R500" s="2">
        <v>24.99</v>
      </c>
      <c r="S500" s="4">
        <f>VLOOKUP([1]Initial_Data8!C526,[1]Ratings_Numbers!$A$1:$B$21,2,FALSE)</f>
        <v>1</v>
      </c>
      <c r="T500" s="4">
        <v>1</v>
      </c>
      <c r="U500" s="4">
        <f t="shared" ref="U500:U552" si="5">S500-S499</f>
        <v>0</v>
      </c>
      <c r="V500" s="3">
        <v>248164.85490000001</v>
      </c>
      <c r="W500" s="3" t="s">
        <v>129</v>
      </c>
      <c r="X500" s="4"/>
      <c r="Y500" s="4"/>
      <c r="Z500" s="4"/>
      <c r="AA500" s="4"/>
    </row>
    <row r="501" spans="1:27" ht="37.5" customHeight="1" thickBot="1" x14ac:dyDescent="0.4">
      <c r="A501" s="5" t="s">
        <v>144</v>
      </c>
      <c r="B501" s="5" t="s">
        <v>62</v>
      </c>
      <c r="C501" s="5" t="s">
        <v>0</v>
      </c>
      <c r="D501" s="2">
        <v>37437</v>
      </c>
      <c r="E501" s="2">
        <v>-0.01</v>
      </c>
      <c r="F501" s="2">
        <v>1.05</v>
      </c>
      <c r="G501" s="2">
        <v>-0.02</v>
      </c>
      <c r="H501" s="2">
        <v>50.15</v>
      </c>
      <c r="I501" s="2">
        <v>35.340000000000003</v>
      </c>
      <c r="J501" s="2">
        <v>45.33</v>
      </c>
      <c r="K501" s="2">
        <v>55</v>
      </c>
      <c r="L501" s="2">
        <v>44.24</v>
      </c>
      <c r="M501" s="2">
        <v>16.309999999999999</v>
      </c>
      <c r="N501" s="2">
        <v>10.15</v>
      </c>
      <c r="O501" s="2">
        <v>7.22</v>
      </c>
      <c r="P501" s="2">
        <v>60.74</v>
      </c>
      <c r="Q501" s="2">
        <v>37.79</v>
      </c>
      <c r="R501" s="2">
        <v>26.87</v>
      </c>
      <c r="S501" s="4">
        <f>VLOOKUP([1]Initial_Data8!C527,[1]Ratings_Numbers!$A$1:$B$21,2,FALSE)</f>
        <v>1</v>
      </c>
      <c r="T501" s="4">
        <v>1</v>
      </c>
      <c r="U501" s="4">
        <f t="shared" si="5"/>
        <v>0</v>
      </c>
      <c r="V501" s="3">
        <v>216638.345</v>
      </c>
      <c r="W501" s="3" t="s">
        <v>129</v>
      </c>
      <c r="X501" s="4"/>
      <c r="Y501" s="4"/>
      <c r="Z501" s="4"/>
      <c r="AA501" s="4"/>
    </row>
    <row r="502" spans="1:27" ht="37.5" customHeight="1" thickBot="1" x14ac:dyDescent="0.4">
      <c r="A502" s="5" t="s">
        <v>144</v>
      </c>
      <c r="B502" s="5" t="s">
        <v>63</v>
      </c>
      <c r="C502" s="5" t="s">
        <v>0</v>
      </c>
      <c r="D502" s="2">
        <v>37528</v>
      </c>
      <c r="E502" s="2">
        <v>0.1</v>
      </c>
      <c r="F502" s="2">
        <v>1.25</v>
      </c>
      <c r="G502" s="2">
        <v>0.11</v>
      </c>
      <c r="H502" s="2">
        <v>45.93</v>
      </c>
      <c r="I502" s="2">
        <v>37.380000000000003</v>
      </c>
      <c r="J502" s="2">
        <v>42.16</v>
      </c>
      <c r="K502" s="2">
        <v>73</v>
      </c>
      <c r="L502" s="2">
        <v>42.23</v>
      </c>
      <c r="M502" s="2">
        <v>16.45</v>
      </c>
      <c r="N502" s="2">
        <v>9.52</v>
      </c>
      <c r="O502" s="2">
        <v>6.95</v>
      </c>
      <c r="P502" s="2">
        <v>72.849999999999994</v>
      </c>
      <c r="Q502" s="2">
        <v>42.15</v>
      </c>
      <c r="R502" s="2">
        <v>30.77</v>
      </c>
      <c r="S502" s="4">
        <f>VLOOKUP([1]Initial_Data8!C528,[1]Ratings_Numbers!$A$1:$B$21,2,FALSE)</f>
        <v>1</v>
      </c>
      <c r="T502" s="4">
        <v>1</v>
      </c>
      <c r="U502" s="4">
        <f t="shared" si="5"/>
        <v>0</v>
      </c>
      <c r="V502" s="3">
        <v>176114.6471</v>
      </c>
      <c r="W502" s="3" t="s">
        <v>129</v>
      </c>
      <c r="X502" s="4"/>
      <c r="Y502" s="4"/>
      <c r="Z502" s="4"/>
      <c r="AA502" s="4"/>
    </row>
    <row r="503" spans="1:27" ht="37.5" customHeight="1" thickBot="1" x14ac:dyDescent="0.4">
      <c r="A503" s="5" t="s">
        <v>144</v>
      </c>
      <c r="B503" s="5" t="s">
        <v>64</v>
      </c>
      <c r="C503" s="5" t="s">
        <v>0</v>
      </c>
      <c r="D503" s="2">
        <v>37621</v>
      </c>
      <c r="E503" s="2">
        <v>-0.06</v>
      </c>
      <c r="F503" s="2">
        <v>0.96</v>
      </c>
      <c r="G503" s="2">
        <v>-0.06</v>
      </c>
      <c r="H503" s="2">
        <v>59.8</v>
      </c>
      <c r="I503" s="2">
        <v>48.4</v>
      </c>
      <c r="J503" s="2">
        <v>56.34</v>
      </c>
      <c r="K503" s="2">
        <v>65</v>
      </c>
      <c r="L503" s="2">
        <v>43.04</v>
      </c>
      <c r="M503" s="2">
        <v>15.74</v>
      </c>
      <c r="N503" s="2">
        <v>9.89</v>
      </c>
      <c r="O503" s="2">
        <v>6.77</v>
      </c>
      <c r="P503" s="2">
        <v>59.19</v>
      </c>
      <c r="Q503" s="2">
        <v>37.18</v>
      </c>
      <c r="R503" s="2">
        <v>25.47</v>
      </c>
      <c r="S503" s="4">
        <f>VLOOKUP([1]Initial_Data8!C529,[1]Ratings_Numbers!$A$1:$B$21,2,FALSE)</f>
        <v>1</v>
      </c>
      <c r="T503" s="4">
        <v>1</v>
      </c>
      <c r="U503" s="4">
        <f t="shared" si="5"/>
        <v>0</v>
      </c>
      <c r="V503" s="3">
        <v>188372.34</v>
      </c>
      <c r="W503" s="3" t="s">
        <v>129</v>
      </c>
      <c r="X503" s="4"/>
      <c r="Y503" s="4"/>
      <c r="Z503" s="4"/>
      <c r="AA503" s="4"/>
    </row>
    <row r="504" spans="1:27" ht="37.5" customHeight="1" thickBot="1" x14ac:dyDescent="0.4">
      <c r="A504" s="5" t="s">
        <v>144</v>
      </c>
      <c r="B504" s="5" t="s">
        <v>66</v>
      </c>
      <c r="C504" s="5" t="s">
        <v>0</v>
      </c>
      <c r="D504" s="2">
        <v>37801</v>
      </c>
      <c r="E504" s="2">
        <v>-7.0000000000000007E-2</v>
      </c>
      <c r="F504" s="2">
        <v>1.1399999999999999</v>
      </c>
      <c r="G504" s="2">
        <v>-0.08</v>
      </c>
      <c r="H504" s="2">
        <v>54.04</v>
      </c>
      <c r="I504" s="2">
        <v>42.3</v>
      </c>
      <c r="J504" s="2">
        <v>40.43</v>
      </c>
      <c r="K504" s="2">
        <v>70</v>
      </c>
      <c r="L504" s="2">
        <v>56.37</v>
      </c>
      <c r="M504" s="2">
        <v>9.5500000000000007</v>
      </c>
      <c r="N504" s="2">
        <v>7.88</v>
      </c>
      <c r="O504" s="2">
        <v>5.4</v>
      </c>
      <c r="P504" s="2">
        <v>21.23</v>
      </c>
      <c r="Q504" s="2">
        <v>17.52</v>
      </c>
      <c r="R504" s="2">
        <v>12.01</v>
      </c>
      <c r="S504" s="4">
        <f>VLOOKUP([1]Initial_Data8!C530,[1]Ratings_Numbers!$A$1:$B$21,2,FALSE)</f>
        <v>1</v>
      </c>
      <c r="T504" s="4">
        <v>1</v>
      </c>
      <c r="U504" s="4">
        <f t="shared" si="5"/>
        <v>0</v>
      </c>
      <c r="V504" s="3">
        <v>251123.0907</v>
      </c>
      <c r="W504" s="3" t="s">
        <v>129</v>
      </c>
      <c r="X504" s="4"/>
      <c r="Y504" s="4"/>
      <c r="Z504" s="4"/>
      <c r="AA504" s="4"/>
    </row>
    <row r="505" spans="1:27" ht="37.5" customHeight="1" thickBot="1" x14ac:dyDescent="0.4">
      <c r="A505" s="5" t="s">
        <v>144</v>
      </c>
      <c r="B505" s="5" t="s">
        <v>67</v>
      </c>
      <c r="C505" s="5" t="s">
        <v>0</v>
      </c>
      <c r="D505" s="2">
        <v>37892</v>
      </c>
      <c r="E505" s="2">
        <v>0.09</v>
      </c>
      <c r="F505" s="2">
        <v>1.26</v>
      </c>
      <c r="G505" s="2">
        <v>0.11</v>
      </c>
      <c r="H505" s="2">
        <v>57.69</v>
      </c>
      <c r="I505" s="2">
        <v>47.41</v>
      </c>
      <c r="J505" s="2">
        <v>40.42</v>
      </c>
      <c r="K505" s="2">
        <v>64</v>
      </c>
      <c r="L505" s="2">
        <v>56.89</v>
      </c>
      <c r="M505" s="2">
        <v>9.4</v>
      </c>
      <c r="N505" s="2">
        <v>7.63</v>
      </c>
      <c r="O505" s="2">
        <v>5.36</v>
      </c>
      <c r="P505" s="2">
        <v>23.11</v>
      </c>
      <c r="Q505" s="2">
        <v>18.77</v>
      </c>
      <c r="R505" s="2">
        <v>13.19</v>
      </c>
      <c r="S505" s="4">
        <f>VLOOKUP([1]Initial_Data8!C531,[1]Ratings_Numbers!$A$1:$B$21,2,FALSE)</f>
        <v>1</v>
      </c>
      <c r="T505" s="4">
        <v>1</v>
      </c>
      <c r="U505" s="4">
        <f t="shared" si="5"/>
        <v>0</v>
      </c>
      <c r="V505" s="3">
        <v>272517.84000000003</v>
      </c>
      <c r="W505" s="3" t="s">
        <v>129</v>
      </c>
      <c r="X505" s="4"/>
      <c r="Y505" s="4"/>
      <c r="Z505" s="4"/>
      <c r="AA505" s="4"/>
    </row>
    <row r="506" spans="1:27" ht="37.5" customHeight="1" thickBot="1" x14ac:dyDescent="0.4">
      <c r="A506" s="5" t="s">
        <v>144</v>
      </c>
      <c r="B506" s="5" t="s">
        <v>68</v>
      </c>
      <c r="C506" s="5" t="s">
        <v>0</v>
      </c>
      <c r="D506" s="2">
        <v>37986</v>
      </c>
      <c r="E506" s="2">
        <v>0.15</v>
      </c>
      <c r="F506" s="2">
        <v>1.05</v>
      </c>
      <c r="G506" s="2">
        <v>0.19</v>
      </c>
      <c r="H506" s="2">
        <v>78.930000000000007</v>
      </c>
      <c r="I506" s="2">
        <v>67.52</v>
      </c>
      <c r="J506" s="2">
        <v>58.95</v>
      </c>
      <c r="K506" s="2">
        <v>85</v>
      </c>
      <c r="L506" s="2">
        <v>55.8</v>
      </c>
      <c r="M506" s="2">
        <v>8.8000000000000007</v>
      </c>
      <c r="N506" s="2">
        <v>7.2</v>
      </c>
      <c r="O506" s="2">
        <v>4.93</v>
      </c>
      <c r="P506" s="2">
        <v>22.29</v>
      </c>
      <c r="Q506" s="2">
        <v>18.23</v>
      </c>
      <c r="R506" s="2">
        <v>12.48</v>
      </c>
      <c r="S506" s="4">
        <f>VLOOKUP([1]Initial_Data8!C532,[1]Ratings_Numbers!$A$1:$B$21,2,FALSE)</f>
        <v>1</v>
      </c>
      <c r="T506" s="4">
        <v>1</v>
      </c>
      <c r="U506" s="4">
        <f t="shared" si="5"/>
        <v>0</v>
      </c>
      <c r="V506" s="3">
        <v>233219.34289999999</v>
      </c>
      <c r="W506" s="3" t="s">
        <v>129</v>
      </c>
      <c r="X506" s="4"/>
      <c r="Y506" s="4"/>
      <c r="Z506" s="4"/>
      <c r="AA506" s="4"/>
    </row>
    <row r="507" spans="1:27" ht="37.5" customHeight="1" thickBot="1" x14ac:dyDescent="0.4">
      <c r="A507" s="5" t="s">
        <v>144</v>
      </c>
      <c r="B507" s="5" t="s">
        <v>69</v>
      </c>
      <c r="C507" s="5" t="s">
        <v>0</v>
      </c>
      <c r="D507" s="2">
        <v>38074</v>
      </c>
      <c r="E507" s="2">
        <v>0.2</v>
      </c>
      <c r="F507" s="2">
        <v>1.21</v>
      </c>
      <c r="G507" s="2">
        <v>0.26</v>
      </c>
      <c r="H507" s="2">
        <v>96.22</v>
      </c>
      <c r="I507" s="2">
        <v>82.4</v>
      </c>
      <c r="J507" s="2">
        <v>74.48</v>
      </c>
      <c r="K507" s="2">
        <v>58</v>
      </c>
      <c r="L507" s="2">
        <v>56.29</v>
      </c>
      <c r="M507" s="2">
        <v>10.35</v>
      </c>
      <c r="N507" s="2">
        <v>8.2200000000000006</v>
      </c>
      <c r="O507" s="2">
        <v>5.84</v>
      </c>
      <c r="P507" s="2">
        <v>25.83</v>
      </c>
      <c r="Q507" s="2">
        <v>20.53</v>
      </c>
      <c r="R507" s="2">
        <v>14.59</v>
      </c>
      <c r="S507" s="4">
        <f>VLOOKUP([1]Initial_Data8!C533,[1]Ratings_Numbers!$A$1:$B$21,2,FALSE)</f>
        <v>1</v>
      </c>
      <c r="T507" s="4">
        <v>1</v>
      </c>
      <c r="U507" s="4">
        <f t="shared" si="5"/>
        <v>0</v>
      </c>
      <c r="V507" s="3">
        <v>269532.57</v>
      </c>
      <c r="W507" s="3" t="s">
        <v>129</v>
      </c>
      <c r="X507" s="4"/>
      <c r="Y507" s="4"/>
      <c r="Z507" s="4"/>
      <c r="AA507" s="4"/>
    </row>
    <row r="508" spans="1:27" ht="37.5" customHeight="1" thickBot="1" x14ac:dyDescent="0.4">
      <c r="A508" s="5" t="s">
        <v>144</v>
      </c>
      <c r="B508" s="5" t="s">
        <v>70</v>
      </c>
      <c r="C508" s="5" t="s">
        <v>0</v>
      </c>
      <c r="D508" s="2">
        <v>38165</v>
      </c>
      <c r="E508" s="2">
        <v>7.0000000000000007E-2</v>
      </c>
      <c r="F508" s="2">
        <v>1.22</v>
      </c>
      <c r="G508" s="2">
        <v>0.1</v>
      </c>
      <c r="H508" s="2">
        <v>66.73</v>
      </c>
      <c r="I508" s="2">
        <v>57.66</v>
      </c>
      <c r="J508" s="2">
        <v>49.52</v>
      </c>
      <c r="K508" s="2">
        <v>73</v>
      </c>
      <c r="L508" s="2">
        <v>55.43</v>
      </c>
      <c r="M508" s="2">
        <v>10.14</v>
      </c>
      <c r="N508" s="2">
        <v>7.9</v>
      </c>
      <c r="O508" s="2">
        <v>5.64</v>
      </c>
      <c r="P508" s="2">
        <v>28.44</v>
      </c>
      <c r="Q508" s="2">
        <v>22.14</v>
      </c>
      <c r="R508" s="2">
        <v>15.81</v>
      </c>
      <c r="S508" s="4">
        <f>VLOOKUP([1]Initial_Data8!C534,[1]Ratings_Numbers!$A$1:$B$21,2,FALSE)</f>
        <v>1</v>
      </c>
      <c r="T508" s="4">
        <v>1</v>
      </c>
      <c r="U508" s="4">
        <f t="shared" si="5"/>
        <v>0</v>
      </c>
      <c r="V508" s="3">
        <v>261651.21660000001</v>
      </c>
      <c r="W508" s="3" t="s">
        <v>129</v>
      </c>
      <c r="X508" s="4"/>
      <c r="Y508" s="4"/>
      <c r="Z508" s="4"/>
      <c r="AA508" s="4"/>
    </row>
    <row r="509" spans="1:27" ht="37.5" customHeight="1" thickBot="1" x14ac:dyDescent="0.4">
      <c r="A509" s="5" t="s">
        <v>144</v>
      </c>
      <c r="B509" s="5" t="s">
        <v>71</v>
      </c>
      <c r="C509" s="5" t="s">
        <v>0</v>
      </c>
      <c r="D509" s="2">
        <v>38256</v>
      </c>
      <c r="E509" s="2">
        <v>0.01</v>
      </c>
      <c r="F509" s="2">
        <v>1.08</v>
      </c>
      <c r="G509" s="2">
        <v>0.01</v>
      </c>
      <c r="H509" s="2">
        <v>64.650000000000006</v>
      </c>
      <c r="I509" s="2">
        <v>56.93</v>
      </c>
      <c r="J509" s="2">
        <v>50.27</v>
      </c>
      <c r="K509" s="2">
        <v>88</v>
      </c>
      <c r="L509" s="2">
        <v>55.78</v>
      </c>
      <c r="M509" s="2">
        <v>11.63</v>
      </c>
      <c r="N509" s="2">
        <v>9.1199999999999992</v>
      </c>
      <c r="O509" s="2">
        <v>6.51</v>
      </c>
      <c r="P509" s="2">
        <v>27.51</v>
      </c>
      <c r="Q509" s="2">
        <v>21.58</v>
      </c>
      <c r="R509" s="2">
        <v>15.39</v>
      </c>
      <c r="S509" s="4">
        <f>VLOOKUP([1]Initial_Data8!C535,[1]Ratings_Numbers!$A$1:$B$21,2,FALSE)</f>
        <v>1</v>
      </c>
      <c r="T509" s="4">
        <v>1</v>
      </c>
      <c r="U509" s="4">
        <f t="shared" si="5"/>
        <v>0</v>
      </c>
      <c r="V509" s="3">
        <v>255367.37959999999</v>
      </c>
      <c r="W509" s="3" t="s">
        <v>129</v>
      </c>
      <c r="X509" s="4"/>
      <c r="Y509" s="4"/>
      <c r="Z509" s="4"/>
      <c r="AA509" s="4"/>
    </row>
    <row r="510" spans="1:27" ht="37.5" customHeight="1" thickBot="1" x14ac:dyDescent="0.4">
      <c r="A510" s="5" t="s">
        <v>144</v>
      </c>
      <c r="B510" s="5" t="s">
        <v>72</v>
      </c>
      <c r="C510" s="5" t="s">
        <v>0</v>
      </c>
      <c r="D510" s="2">
        <v>38352</v>
      </c>
      <c r="E510" s="2">
        <v>-0.06</v>
      </c>
      <c r="F510" s="2">
        <v>1.0900000000000001</v>
      </c>
      <c r="G510" s="2">
        <v>-0.08</v>
      </c>
      <c r="H510" s="2">
        <v>46.93</v>
      </c>
      <c r="I510" s="2">
        <v>37.65</v>
      </c>
      <c r="J510" s="2">
        <v>36.69</v>
      </c>
      <c r="K510" s="2">
        <v>128</v>
      </c>
      <c r="L510" s="2">
        <v>55.05</v>
      </c>
      <c r="M510" s="2">
        <v>10.66</v>
      </c>
      <c r="N510" s="2">
        <v>8.3800000000000008</v>
      </c>
      <c r="O510" s="2">
        <v>5.89</v>
      </c>
      <c r="P510" s="2">
        <v>27.16</v>
      </c>
      <c r="Q510" s="2">
        <v>21.36</v>
      </c>
      <c r="R510" s="2">
        <v>14.99</v>
      </c>
      <c r="S510" s="4">
        <f>VLOOKUP([1]Initial_Data8!C536,[1]Ratings_Numbers!$A$1:$B$21,2,FALSE)</f>
        <v>1</v>
      </c>
      <c r="T510" s="4">
        <v>1</v>
      </c>
      <c r="U510" s="4">
        <f t="shared" si="5"/>
        <v>0</v>
      </c>
      <c r="V510" s="3">
        <v>223369.46</v>
      </c>
      <c r="W510" s="3" t="s">
        <v>129</v>
      </c>
      <c r="X510" s="4"/>
      <c r="Y510" s="4"/>
      <c r="Z510" s="4"/>
      <c r="AA510" s="4"/>
    </row>
    <row r="511" spans="1:27" ht="37.5" customHeight="1" thickBot="1" x14ac:dyDescent="0.4">
      <c r="A511" s="5" t="s">
        <v>144</v>
      </c>
      <c r="B511" s="5" t="s">
        <v>73</v>
      </c>
      <c r="C511" s="5" t="s">
        <v>0</v>
      </c>
      <c r="D511" s="2">
        <v>38445</v>
      </c>
      <c r="E511" s="2">
        <v>-0.1</v>
      </c>
      <c r="F511" s="2">
        <v>1.17</v>
      </c>
      <c r="G511" s="2">
        <v>-0.13</v>
      </c>
      <c r="H511" s="2">
        <v>44.04</v>
      </c>
      <c r="I511" s="2">
        <v>40.380000000000003</v>
      </c>
      <c r="J511" s="2">
        <v>33.28</v>
      </c>
      <c r="K511" s="2">
        <v>127</v>
      </c>
      <c r="L511" s="2">
        <v>54.78</v>
      </c>
      <c r="M511" s="2">
        <v>9.52</v>
      </c>
      <c r="N511" s="2">
        <v>7.36</v>
      </c>
      <c r="O511" s="2">
        <v>5.23</v>
      </c>
      <c r="P511" s="2">
        <v>29.37</v>
      </c>
      <c r="Q511" s="2">
        <v>22.7</v>
      </c>
      <c r="R511" s="2">
        <v>16.13</v>
      </c>
      <c r="S511" s="4">
        <f>VLOOKUP([1]Initial_Data8!C537,[1]Ratings_Numbers!$A$1:$B$21,2,FALSE)</f>
        <v>1</v>
      </c>
      <c r="T511" s="4">
        <v>1</v>
      </c>
      <c r="U511" s="4">
        <f t="shared" si="5"/>
        <v>0</v>
      </c>
      <c r="V511" s="3">
        <v>200948.97</v>
      </c>
      <c r="W511" s="3" t="s">
        <v>129</v>
      </c>
      <c r="X511" s="4"/>
      <c r="Y511" s="4"/>
      <c r="Z511" s="4"/>
      <c r="AA511" s="4"/>
    </row>
    <row r="512" spans="1:27" ht="14.25" customHeight="1" thickBot="1" x14ac:dyDescent="0.4">
      <c r="A512" s="5" t="s">
        <v>144</v>
      </c>
      <c r="B512" s="5" t="s">
        <v>122</v>
      </c>
      <c r="C512" s="5" t="s">
        <v>0</v>
      </c>
      <c r="D512" s="2">
        <v>38536</v>
      </c>
      <c r="E512" s="2">
        <v>-0.08</v>
      </c>
      <c r="F512" s="2">
        <v>0.76</v>
      </c>
      <c r="G512" s="2">
        <v>-0.11</v>
      </c>
      <c r="H512" s="2">
        <v>40.53</v>
      </c>
      <c r="I512" s="2">
        <v>36.17</v>
      </c>
      <c r="J512" s="2">
        <v>28.98</v>
      </c>
      <c r="K512" s="2">
        <v>122</v>
      </c>
      <c r="L512" s="2">
        <v>58</v>
      </c>
      <c r="M512" s="2">
        <v>8.4499999999999993</v>
      </c>
      <c r="N512" s="2">
        <v>7.06</v>
      </c>
      <c r="O512" s="2">
        <v>4.91</v>
      </c>
      <c r="P512" s="2">
        <v>19.559999999999999</v>
      </c>
      <c r="Q512" s="2">
        <v>16.36</v>
      </c>
      <c r="R512" s="2">
        <v>11.38</v>
      </c>
      <c r="S512" s="4">
        <f>VLOOKUP([1]Initial_Data8!C538,[1]Ratings_Numbers!$A$1:$B$21,2,FALSE)</f>
        <v>1</v>
      </c>
      <c r="T512" s="4">
        <v>1</v>
      </c>
      <c r="U512" s="4">
        <f t="shared" si="5"/>
        <v>0</v>
      </c>
      <c r="V512" s="3">
        <v>194434.24619999999</v>
      </c>
      <c r="W512" s="3" t="s">
        <v>129</v>
      </c>
      <c r="X512" s="4"/>
      <c r="Y512" s="4"/>
      <c r="Z512" s="4"/>
      <c r="AA512" s="4"/>
    </row>
    <row r="513" spans="1:27" ht="28.5" customHeight="1" thickBot="1" x14ac:dyDescent="0.4">
      <c r="A513" s="5" t="s">
        <v>144</v>
      </c>
      <c r="B513" s="5" t="s">
        <v>123</v>
      </c>
      <c r="C513" s="5" t="s">
        <v>0</v>
      </c>
      <c r="D513" s="2">
        <v>38627</v>
      </c>
      <c r="E513" s="2">
        <v>-0.06</v>
      </c>
      <c r="F513" s="2">
        <v>0.74</v>
      </c>
      <c r="G513" s="2">
        <v>-0.08</v>
      </c>
      <c r="H513" s="2">
        <v>43.66</v>
      </c>
      <c r="I513" s="2">
        <v>39.6</v>
      </c>
      <c r="J513" s="2">
        <v>32.46</v>
      </c>
      <c r="K513" s="2">
        <v>122</v>
      </c>
      <c r="L513" s="2">
        <v>60.39</v>
      </c>
      <c r="M513" s="2">
        <v>8.1</v>
      </c>
      <c r="N513" s="2">
        <v>6.86</v>
      </c>
      <c r="O513" s="2">
        <v>4.91</v>
      </c>
      <c r="P513" s="2">
        <v>18.18</v>
      </c>
      <c r="Q513" s="2">
        <v>15.38</v>
      </c>
      <c r="R513" s="2">
        <v>11</v>
      </c>
      <c r="S513" s="4">
        <f>VLOOKUP([1]Initial_Data8!C539,[1]Ratings_Numbers!$A$1:$B$21,2,FALSE)</f>
        <v>1</v>
      </c>
      <c r="T513" s="4">
        <v>1</v>
      </c>
      <c r="U513" s="4">
        <f t="shared" si="5"/>
        <v>0</v>
      </c>
      <c r="V513" s="3">
        <v>199740.58730000001</v>
      </c>
      <c r="W513" s="3" t="s">
        <v>129</v>
      </c>
      <c r="X513" s="4"/>
      <c r="Y513" s="4"/>
      <c r="Z513" s="4"/>
      <c r="AA513" s="4"/>
    </row>
    <row r="514" spans="1:27" ht="28.5" customHeight="1" thickBot="1" x14ac:dyDescent="0.4">
      <c r="A514" s="5" t="s">
        <v>144</v>
      </c>
      <c r="B514" s="5" t="s">
        <v>124</v>
      </c>
      <c r="C514" s="5" t="s">
        <v>0</v>
      </c>
      <c r="D514" s="2">
        <v>38717</v>
      </c>
      <c r="E514" s="2">
        <v>-0.21</v>
      </c>
      <c r="F514" s="2">
        <v>1.17</v>
      </c>
      <c r="G514" s="2">
        <v>-0.28000000000000003</v>
      </c>
      <c r="H514" s="2">
        <v>35.700000000000003</v>
      </c>
      <c r="I514" s="2">
        <v>27.98</v>
      </c>
      <c r="J514" s="2">
        <v>25.54</v>
      </c>
      <c r="K514" s="2">
        <v>141</v>
      </c>
      <c r="L514" s="2">
        <v>56.08</v>
      </c>
      <c r="M514" s="2">
        <v>9.65</v>
      </c>
      <c r="N514" s="2">
        <v>7.58</v>
      </c>
      <c r="O514" s="2">
        <v>5.43</v>
      </c>
      <c r="P514" s="2">
        <v>27.27</v>
      </c>
      <c r="Q514" s="2">
        <v>21.43</v>
      </c>
      <c r="R514" s="2">
        <v>15.33</v>
      </c>
      <c r="S514" s="4">
        <f>VLOOKUP([1]Initial_Data8!C540,[1]Ratings_Numbers!$A$1:$B$21,2,FALSE)</f>
        <v>1</v>
      </c>
      <c r="T514" s="4">
        <v>1</v>
      </c>
      <c r="U514" s="4">
        <f t="shared" si="5"/>
        <v>0</v>
      </c>
      <c r="V514" s="3">
        <v>184063.76759999999</v>
      </c>
      <c r="W514" s="3" t="s">
        <v>129</v>
      </c>
      <c r="X514" s="4"/>
      <c r="Y514" s="4"/>
      <c r="Z514" s="4"/>
      <c r="AA514" s="4"/>
    </row>
    <row r="515" spans="1:27" ht="28.5" customHeight="1" thickBot="1" x14ac:dyDescent="0.4">
      <c r="A515" s="5" t="s">
        <v>144</v>
      </c>
      <c r="B515" s="5" t="s">
        <v>125</v>
      </c>
      <c r="C515" s="5" t="s">
        <v>0</v>
      </c>
      <c r="D515" s="2">
        <v>38809</v>
      </c>
      <c r="E515" s="2">
        <v>-0.19</v>
      </c>
      <c r="F515" s="2">
        <v>0.75</v>
      </c>
      <c r="G515" s="2">
        <v>-0.25</v>
      </c>
      <c r="H515" s="2">
        <v>31.66</v>
      </c>
      <c r="I515" s="2">
        <v>29.35</v>
      </c>
      <c r="J515" s="2">
        <v>24.2</v>
      </c>
      <c r="K515" s="2">
        <v>181</v>
      </c>
      <c r="L515" s="2">
        <v>61.48</v>
      </c>
      <c r="M515" s="2">
        <v>9.35</v>
      </c>
      <c r="N515" s="2">
        <v>8.02</v>
      </c>
      <c r="O515" s="2">
        <v>5.76</v>
      </c>
      <c r="P515" s="2">
        <v>16.62</v>
      </c>
      <c r="Q515" s="2">
        <v>14.25</v>
      </c>
      <c r="R515" s="2">
        <v>10.24</v>
      </c>
      <c r="S515" s="4">
        <f>VLOOKUP([1]Initial_Data8!C541,[1]Ratings_Numbers!$A$1:$B$21,2,FALSE)</f>
        <v>1</v>
      </c>
      <c r="T515" s="4">
        <v>1</v>
      </c>
      <c r="U515" s="4">
        <f t="shared" si="5"/>
        <v>0</v>
      </c>
      <c r="V515" s="3">
        <v>171658.52</v>
      </c>
      <c r="W515" s="3" t="s">
        <v>129</v>
      </c>
      <c r="X515" s="4"/>
      <c r="Y515" s="4"/>
      <c r="Z515" s="4"/>
      <c r="AA515" s="4"/>
    </row>
    <row r="516" spans="1:27" ht="28.5" customHeight="1" thickBot="1" x14ac:dyDescent="0.4">
      <c r="A516" s="5" t="s">
        <v>144</v>
      </c>
      <c r="B516" s="5" t="s">
        <v>74</v>
      </c>
      <c r="C516" s="5" t="s">
        <v>0</v>
      </c>
      <c r="D516" s="2">
        <v>38900</v>
      </c>
      <c r="E516" s="2">
        <v>-0.26</v>
      </c>
      <c r="F516" s="2">
        <v>0.59</v>
      </c>
      <c r="G516" s="2">
        <v>-0.35</v>
      </c>
      <c r="H516" s="2">
        <v>43.53</v>
      </c>
      <c r="I516" s="2">
        <v>37.24</v>
      </c>
      <c r="J516" s="2">
        <v>31.96</v>
      </c>
      <c r="K516" s="2">
        <v>116</v>
      </c>
      <c r="L516" s="2">
        <v>61.26</v>
      </c>
      <c r="M516" s="2">
        <v>7.96</v>
      </c>
      <c r="N516" s="2">
        <v>7.01</v>
      </c>
      <c r="O516" s="2">
        <v>4.8899999999999997</v>
      </c>
      <c r="P516" s="2">
        <v>13.48</v>
      </c>
      <c r="Q516" s="2">
        <v>11.87</v>
      </c>
      <c r="R516" s="2">
        <v>8.27</v>
      </c>
      <c r="S516" s="4">
        <f>VLOOKUP([1]Initial_Data8!C542,[1]Ratings_Numbers!$A$1:$B$21,2,FALSE)</f>
        <v>1</v>
      </c>
      <c r="T516" s="4">
        <v>1</v>
      </c>
      <c r="U516" s="4">
        <f t="shared" si="5"/>
        <v>0</v>
      </c>
      <c r="V516" s="3">
        <v>182598.54430000001</v>
      </c>
      <c r="W516" s="3" t="s">
        <v>129</v>
      </c>
      <c r="X516" s="4"/>
      <c r="Y516" s="4"/>
      <c r="Z516" s="4"/>
      <c r="AA516" s="4"/>
    </row>
    <row r="517" spans="1:27" ht="28.5" customHeight="1" thickBot="1" x14ac:dyDescent="0.4">
      <c r="A517" s="5" t="s">
        <v>144</v>
      </c>
      <c r="B517" s="5" t="s">
        <v>75</v>
      </c>
      <c r="C517" s="5" t="s">
        <v>0</v>
      </c>
      <c r="D517" s="2">
        <v>38991</v>
      </c>
      <c r="E517" s="2">
        <v>-0.22</v>
      </c>
      <c r="F517" s="2">
        <v>0.51</v>
      </c>
      <c r="G517" s="2">
        <v>-0.3</v>
      </c>
      <c r="H517" s="2">
        <v>52.76</v>
      </c>
      <c r="I517" s="2">
        <v>44.32</v>
      </c>
      <c r="J517" s="2">
        <v>39.71</v>
      </c>
      <c r="K517" s="2">
        <v>102</v>
      </c>
      <c r="L517" s="2">
        <v>64.069999999999993</v>
      </c>
      <c r="M517" s="2">
        <v>7.98</v>
      </c>
      <c r="N517" s="2">
        <v>7.15</v>
      </c>
      <c r="O517" s="2">
        <v>5.12</v>
      </c>
      <c r="P517" s="2">
        <v>11.57</v>
      </c>
      <c r="Q517" s="2">
        <v>10.37</v>
      </c>
      <c r="R517" s="2">
        <v>7.43</v>
      </c>
      <c r="S517" s="4">
        <f>VLOOKUP([1]Initial_Data8!C543,[1]Ratings_Numbers!$A$1:$B$21,2,FALSE)</f>
        <v>1</v>
      </c>
      <c r="T517" s="4">
        <v>2</v>
      </c>
      <c r="U517" s="4">
        <f t="shared" si="5"/>
        <v>0</v>
      </c>
      <c r="V517" s="3">
        <v>171130.36319999999</v>
      </c>
      <c r="W517" s="3" t="s">
        <v>129</v>
      </c>
      <c r="X517" s="4"/>
      <c r="Y517" s="4"/>
      <c r="Z517" s="4"/>
      <c r="AA517" s="4"/>
    </row>
    <row r="518" spans="1:27" ht="28.5" customHeight="1" thickBot="1" x14ac:dyDescent="0.4">
      <c r="A518" s="5" t="s">
        <v>144</v>
      </c>
      <c r="B518" s="5" t="s">
        <v>76</v>
      </c>
      <c r="C518" s="5" t="s">
        <v>26</v>
      </c>
      <c r="D518" s="2">
        <v>39082</v>
      </c>
      <c r="E518" s="2">
        <v>-0.99</v>
      </c>
      <c r="F518" s="2">
        <v>0.54</v>
      </c>
      <c r="G518" s="2">
        <v>-1.34</v>
      </c>
      <c r="H518" s="2">
        <v>32.75</v>
      </c>
      <c r="I518" s="2">
        <v>27.56</v>
      </c>
      <c r="J518" s="2">
        <v>22.01</v>
      </c>
      <c r="K518" s="2">
        <v>118</v>
      </c>
      <c r="L518" s="2">
        <v>61.64</v>
      </c>
      <c r="M518" s="2">
        <v>7.76</v>
      </c>
      <c r="N518" s="2">
        <v>6.98</v>
      </c>
      <c r="O518" s="2">
        <v>4.8</v>
      </c>
      <c r="P518" s="2">
        <v>11.17</v>
      </c>
      <c r="Q518" s="2">
        <v>10.050000000000001</v>
      </c>
      <c r="R518" s="2">
        <v>6.91</v>
      </c>
      <c r="S518" s="4">
        <f>VLOOKUP([1]Initial_Data8!C544,[1]Ratings_Numbers!$A$1:$B$21,2,FALSE)</f>
        <v>2</v>
      </c>
      <c r="T518" s="4">
        <v>2</v>
      </c>
      <c r="U518" s="4">
        <f t="shared" si="5"/>
        <v>1</v>
      </c>
      <c r="V518" s="3">
        <v>204488.21059999999</v>
      </c>
      <c r="W518" s="3" t="s">
        <v>129</v>
      </c>
      <c r="X518" s="4"/>
      <c r="Y518" s="4"/>
      <c r="Z518" s="4"/>
      <c r="AA518" s="4"/>
    </row>
    <row r="519" spans="1:27" ht="28.5" customHeight="1" thickBot="1" x14ac:dyDescent="0.4">
      <c r="A519" s="5" t="s">
        <v>144</v>
      </c>
      <c r="B519" s="5" t="s">
        <v>77</v>
      </c>
      <c r="C519" s="5" t="s">
        <v>26</v>
      </c>
      <c r="D519" s="2">
        <v>39173</v>
      </c>
      <c r="E519" s="2">
        <v>-0.74</v>
      </c>
      <c r="F519" s="2">
        <v>0.49</v>
      </c>
      <c r="G519" s="2">
        <v>-0.99</v>
      </c>
      <c r="H519" s="2">
        <v>39.94</v>
      </c>
      <c r="I519" s="2">
        <v>35.74</v>
      </c>
      <c r="J519" s="2">
        <v>31.74</v>
      </c>
      <c r="K519" s="2">
        <v>155</v>
      </c>
      <c r="L519" s="2">
        <v>65.5</v>
      </c>
      <c r="M519" s="2">
        <v>6.58</v>
      </c>
      <c r="N519" s="2">
        <v>5.97</v>
      </c>
      <c r="O519" s="2">
        <v>4.32</v>
      </c>
      <c r="P519" s="2">
        <v>10.220000000000001</v>
      </c>
      <c r="Q519" s="2">
        <v>9.27</v>
      </c>
      <c r="R519" s="2">
        <v>6.71</v>
      </c>
      <c r="S519" s="4">
        <f>VLOOKUP([1]Initial_Data8!C545,[1]Ratings_Numbers!$A$1:$B$21,2,FALSE)</f>
        <v>2</v>
      </c>
      <c r="T519" s="4">
        <v>2</v>
      </c>
      <c r="U519" s="4">
        <f t="shared" si="5"/>
        <v>0</v>
      </c>
      <c r="V519" s="3">
        <v>184511.6</v>
      </c>
      <c r="W519" s="3" t="s">
        <v>129</v>
      </c>
      <c r="X519" s="4"/>
      <c r="Y519" s="4"/>
      <c r="Z519" s="4"/>
      <c r="AA519" s="4"/>
    </row>
    <row r="520" spans="1:27" ht="28.5" customHeight="1" thickBot="1" x14ac:dyDescent="0.4">
      <c r="A520" s="5" t="s">
        <v>144</v>
      </c>
      <c r="B520" s="5" t="s">
        <v>78</v>
      </c>
      <c r="C520" s="5" t="s">
        <v>26</v>
      </c>
      <c r="D520" s="2">
        <v>39264</v>
      </c>
      <c r="E520" s="2">
        <v>-0.72</v>
      </c>
      <c r="F520" s="2">
        <v>0.57999999999999996</v>
      </c>
      <c r="G520" s="2">
        <v>-0.99</v>
      </c>
      <c r="H520" s="2">
        <v>102.67</v>
      </c>
      <c r="I520" s="2">
        <v>71.52</v>
      </c>
      <c r="J520" s="2">
        <v>65.72</v>
      </c>
      <c r="K520" s="2">
        <v>39</v>
      </c>
      <c r="L520" s="2">
        <v>61.58</v>
      </c>
      <c r="M520" s="2">
        <v>8.48</v>
      </c>
      <c r="N520" s="2">
        <v>7.57</v>
      </c>
      <c r="O520" s="2">
        <v>5.23</v>
      </c>
      <c r="P520" s="2">
        <v>12.06</v>
      </c>
      <c r="Q520" s="2">
        <v>10.76</v>
      </c>
      <c r="R520" s="2">
        <v>7.44</v>
      </c>
      <c r="S520" s="4">
        <f>VLOOKUP([1]Initial_Data8!C546,[1]Ratings_Numbers!$A$1:$B$21,2,FALSE)</f>
        <v>2</v>
      </c>
      <c r="T520" s="4">
        <v>2</v>
      </c>
      <c r="U520" s="4">
        <f t="shared" si="5"/>
        <v>0</v>
      </c>
      <c r="V520" s="3">
        <v>177281.32310000001</v>
      </c>
      <c r="W520" s="3" t="s">
        <v>129</v>
      </c>
      <c r="X520" s="4"/>
      <c r="Y520" s="4"/>
      <c r="Z520" s="4"/>
      <c r="AA520" s="4"/>
    </row>
    <row r="521" spans="1:27" ht="28.5" customHeight="1" thickBot="1" x14ac:dyDescent="0.4">
      <c r="A521" s="5" t="s">
        <v>144</v>
      </c>
      <c r="B521" s="5" t="s">
        <v>79</v>
      </c>
      <c r="C521" s="5" t="s">
        <v>26</v>
      </c>
      <c r="D521" s="2">
        <v>39355</v>
      </c>
      <c r="E521" s="2">
        <v>-0.7</v>
      </c>
      <c r="F521" s="2">
        <v>0.62</v>
      </c>
      <c r="G521" s="2">
        <v>-0.96</v>
      </c>
      <c r="H521" s="2">
        <v>78.41</v>
      </c>
      <c r="I521" s="2">
        <v>61.1</v>
      </c>
      <c r="J521" s="2">
        <v>58.52</v>
      </c>
      <c r="K521" s="2">
        <v>69</v>
      </c>
      <c r="L521" s="2">
        <v>61</v>
      </c>
      <c r="M521" s="2">
        <v>9.07</v>
      </c>
      <c r="N521" s="2">
        <v>8.02</v>
      </c>
      <c r="O521" s="2">
        <v>5.54</v>
      </c>
      <c r="P521" s="2">
        <v>13.04</v>
      </c>
      <c r="Q521" s="2">
        <v>11.54</v>
      </c>
      <c r="R521" s="2">
        <v>7.97</v>
      </c>
      <c r="S521" s="4">
        <f>VLOOKUP([1]Initial_Data8!C547,[1]Ratings_Numbers!$A$1:$B$21,2,FALSE)</f>
        <v>2</v>
      </c>
      <c r="T521" s="4">
        <v>2</v>
      </c>
      <c r="U521" s="4">
        <f t="shared" si="5"/>
        <v>0</v>
      </c>
      <c r="V521" s="3">
        <v>177126.17290000001</v>
      </c>
      <c r="W521" s="3" t="s">
        <v>129</v>
      </c>
      <c r="X521" s="4"/>
      <c r="Y521" s="4"/>
      <c r="Z521" s="4"/>
      <c r="AA521" s="4"/>
    </row>
    <row r="522" spans="1:27" ht="28.5" customHeight="1" thickBot="1" x14ac:dyDescent="0.4">
      <c r="A522" s="5" t="s">
        <v>144</v>
      </c>
      <c r="B522" s="5" t="s">
        <v>105</v>
      </c>
      <c r="C522" s="5" t="s">
        <v>26</v>
      </c>
      <c r="D522" s="2">
        <v>39447</v>
      </c>
      <c r="E522" s="2">
        <v>-0.61</v>
      </c>
      <c r="F522" s="2">
        <v>0.88</v>
      </c>
      <c r="G522" s="2">
        <v>-0.83</v>
      </c>
      <c r="H522" s="2">
        <v>33.340000000000003</v>
      </c>
      <c r="I522" s="2">
        <v>21.5</v>
      </c>
      <c r="J522" s="2">
        <v>25.01</v>
      </c>
      <c r="K522" s="2">
        <v>134</v>
      </c>
      <c r="L522" s="2">
        <v>56.32</v>
      </c>
      <c r="M522" s="2">
        <v>11.23</v>
      </c>
      <c r="N522" s="2">
        <v>9.35</v>
      </c>
      <c r="O522" s="2">
        <v>6.35</v>
      </c>
      <c r="P522" s="2">
        <v>20.18</v>
      </c>
      <c r="Q522" s="2">
        <v>16.79</v>
      </c>
      <c r="R522" s="2">
        <v>11.4</v>
      </c>
      <c r="S522" s="4">
        <f>VLOOKUP([1]Initial_Data8!C548,[1]Ratings_Numbers!$A$1:$B$21,2,FALSE)</f>
        <v>2</v>
      </c>
      <c r="T522" s="4">
        <v>2</v>
      </c>
      <c r="U522" s="4">
        <f t="shared" si="5"/>
        <v>0</v>
      </c>
      <c r="V522" s="3">
        <v>166852.1379</v>
      </c>
      <c r="W522" s="3" t="s">
        <v>129</v>
      </c>
      <c r="X522" s="4"/>
      <c r="Y522" s="4"/>
      <c r="Z522" s="4"/>
      <c r="AA522" s="4"/>
    </row>
    <row r="523" spans="1:27" ht="28.5" customHeight="1" thickBot="1" x14ac:dyDescent="0.4">
      <c r="A523" s="5" t="s">
        <v>144</v>
      </c>
      <c r="B523" s="5" t="s">
        <v>106</v>
      </c>
      <c r="C523" s="5" t="s">
        <v>26</v>
      </c>
      <c r="D523" s="2">
        <v>39537</v>
      </c>
      <c r="E523" s="2">
        <v>-0.59</v>
      </c>
      <c r="F523" s="2">
        <v>1.2</v>
      </c>
      <c r="G523" s="2">
        <v>-0.82</v>
      </c>
      <c r="H523" s="2">
        <v>40.18</v>
      </c>
      <c r="I523" s="2">
        <v>34.130000000000003</v>
      </c>
      <c r="J523" s="2">
        <v>29.7</v>
      </c>
      <c r="K523" s="2">
        <v>142</v>
      </c>
      <c r="L523" s="2">
        <v>56.8</v>
      </c>
      <c r="M523" s="2">
        <v>12.05</v>
      </c>
      <c r="N523" s="2">
        <v>9.6199999999999992</v>
      </c>
      <c r="O523" s="2">
        <v>6.87</v>
      </c>
      <c r="P523" s="2">
        <v>25.24</v>
      </c>
      <c r="Q523" s="2">
        <v>20.149999999999999</v>
      </c>
      <c r="R523" s="2">
        <v>14.38</v>
      </c>
      <c r="S523" s="4">
        <f>VLOOKUP([1]Initial_Data8!C549,[1]Ratings_Numbers!$A$1:$B$21,2,FALSE)</f>
        <v>2</v>
      </c>
      <c r="T523" s="4">
        <v>2</v>
      </c>
      <c r="U523" s="4">
        <f t="shared" si="5"/>
        <v>0</v>
      </c>
      <c r="V523" s="3">
        <v>153677.53</v>
      </c>
      <c r="W523" s="3" t="s">
        <v>129</v>
      </c>
      <c r="X523" s="4"/>
      <c r="Y523" s="4"/>
      <c r="Z523" s="4"/>
      <c r="AA523" s="4"/>
    </row>
    <row r="524" spans="1:27" ht="28.5" customHeight="1" thickBot="1" x14ac:dyDescent="0.4">
      <c r="A524" s="5" t="s">
        <v>144</v>
      </c>
      <c r="B524" s="5" t="s">
        <v>107</v>
      </c>
      <c r="C524" s="5" t="s">
        <v>26</v>
      </c>
      <c r="D524" s="2">
        <v>39628</v>
      </c>
      <c r="E524" s="2">
        <v>-0.46</v>
      </c>
      <c r="F524" s="2">
        <v>1.0900000000000001</v>
      </c>
      <c r="G524" s="2">
        <v>-0.62</v>
      </c>
      <c r="H524" s="2">
        <v>29.47</v>
      </c>
      <c r="I524" s="2">
        <v>25.53</v>
      </c>
      <c r="J524" s="2">
        <v>22.2</v>
      </c>
      <c r="K524" s="2">
        <v>169</v>
      </c>
      <c r="L524" s="2">
        <v>57.06</v>
      </c>
      <c r="M524" s="2">
        <v>10.86</v>
      </c>
      <c r="N524" s="2">
        <v>8.69</v>
      </c>
      <c r="O524" s="2">
        <v>6.22</v>
      </c>
      <c r="P524" s="2">
        <v>25.02</v>
      </c>
      <c r="Q524" s="2">
        <v>20.010000000000002</v>
      </c>
      <c r="R524" s="2">
        <v>14.33</v>
      </c>
      <c r="S524" s="4">
        <f>VLOOKUP([1]Initial_Data8!C550,[1]Ratings_Numbers!$A$1:$B$21,2,FALSE)</f>
        <v>2</v>
      </c>
      <c r="T524" s="4">
        <v>2</v>
      </c>
      <c r="U524" s="4">
        <f t="shared" si="5"/>
        <v>0</v>
      </c>
      <c r="V524" s="3">
        <v>138686.53820000001</v>
      </c>
      <c r="W524" s="3" t="s">
        <v>129</v>
      </c>
      <c r="X524" s="4"/>
      <c r="Y524" s="4"/>
      <c r="Z524" s="4"/>
      <c r="AA524" s="4"/>
    </row>
    <row r="525" spans="1:27" ht="28.5" customHeight="1" thickBot="1" x14ac:dyDescent="0.4">
      <c r="A525" s="5" t="s">
        <v>144</v>
      </c>
      <c r="B525" s="5" t="s">
        <v>108</v>
      </c>
      <c r="C525" s="5" t="s">
        <v>26</v>
      </c>
      <c r="D525" s="2">
        <v>39719</v>
      </c>
      <c r="E525" s="2">
        <v>-0.47</v>
      </c>
      <c r="F525" s="2">
        <v>1.04</v>
      </c>
      <c r="G525" s="2">
        <v>-0.62</v>
      </c>
      <c r="H525" s="2">
        <v>46.16</v>
      </c>
      <c r="I525" s="2">
        <v>38.369999999999997</v>
      </c>
      <c r="J525" s="2">
        <v>36.270000000000003</v>
      </c>
      <c r="K525" s="2">
        <v>121</v>
      </c>
      <c r="L525" s="2">
        <v>58.36</v>
      </c>
      <c r="M525" s="2">
        <v>10.6</v>
      </c>
      <c r="N525" s="2">
        <v>8.5299999999999994</v>
      </c>
      <c r="O525" s="2">
        <v>6.21</v>
      </c>
      <c r="P525" s="2">
        <v>24.22</v>
      </c>
      <c r="Q525" s="2">
        <v>19.5</v>
      </c>
      <c r="R525" s="2">
        <v>14.18</v>
      </c>
      <c r="S525" s="4">
        <f>VLOOKUP([1]Initial_Data8!C551,[1]Ratings_Numbers!$A$1:$B$21,2,FALSE)</f>
        <v>2</v>
      </c>
      <c r="T525" s="4">
        <v>2</v>
      </c>
      <c r="U525" s="4">
        <f t="shared" si="5"/>
        <v>0</v>
      </c>
      <c r="V525" s="3">
        <v>116484.3823</v>
      </c>
      <c r="W525" s="3" t="s">
        <v>129</v>
      </c>
      <c r="X525" s="4"/>
      <c r="Y525" s="4"/>
      <c r="Z525" s="4"/>
      <c r="AA525" s="4"/>
    </row>
    <row r="526" spans="1:27" ht="28.5" customHeight="1" thickBot="1" x14ac:dyDescent="0.4">
      <c r="A526" s="5" t="s">
        <v>144</v>
      </c>
      <c r="B526" s="5" t="s">
        <v>80</v>
      </c>
      <c r="C526" s="5" t="s">
        <v>26</v>
      </c>
      <c r="D526" s="2">
        <v>39813</v>
      </c>
      <c r="E526" s="2">
        <v>-0.28999999999999998</v>
      </c>
      <c r="F526" s="2">
        <v>1.02</v>
      </c>
      <c r="G526" s="2">
        <v>-0.38</v>
      </c>
      <c r="H526" s="2">
        <v>44.25</v>
      </c>
      <c r="I526" s="2">
        <v>38.04</v>
      </c>
      <c r="J526" s="2">
        <v>35.19</v>
      </c>
      <c r="K526" s="2">
        <v>130</v>
      </c>
      <c r="L526" s="2">
        <v>51.72</v>
      </c>
      <c r="M526" s="2">
        <v>13.79</v>
      </c>
      <c r="N526" s="2">
        <v>10.61</v>
      </c>
      <c r="O526" s="2">
        <v>7.16</v>
      </c>
      <c r="P526" s="2">
        <v>29.93</v>
      </c>
      <c r="Q526" s="2">
        <v>23.04</v>
      </c>
      <c r="R526" s="2">
        <v>15.55</v>
      </c>
      <c r="S526" s="4">
        <f>VLOOKUP([1]Initial_Data8!C552,[1]Ratings_Numbers!$A$1:$B$21,2,FALSE)</f>
        <v>2</v>
      </c>
      <c r="T526" s="4">
        <v>3</v>
      </c>
      <c r="U526" s="4">
        <f t="shared" si="5"/>
        <v>0</v>
      </c>
      <c r="V526" s="3">
        <v>125823.1747</v>
      </c>
      <c r="W526" s="3" t="s">
        <v>129</v>
      </c>
      <c r="X526" s="4"/>
      <c r="Y526" s="4"/>
      <c r="Z526" s="4"/>
      <c r="AA526" s="4"/>
    </row>
    <row r="527" spans="1:27" ht="28.5" customHeight="1" thickBot="1" x14ac:dyDescent="0.4">
      <c r="A527" s="5" t="s">
        <v>144</v>
      </c>
      <c r="B527" s="5" t="s">
        <v>81</v>
      </c>
      <c r="C527" s="5" t="s">
        <v>27</v>
      </c>
      <c r="D527" s="2">
        <v>39901</v>
      </c>
      <c r="E527" s="2">
        <v>-0.26</v>
      </c>
      <c r="F527" s="2">
        <v>1.74</v>
      </c>
      <c r="G527" s="2">
        <v>-0.33</v>
      </c>
      <c r="H527" s="2">
        <v>36.85</v>
      </c>
      <c r="I527" s="2">
        <v>32.380000000000003</v>
      </c>
      <c r="J527" s="2">
        <v>29.04</v>
      </c>
      <c r="K527" s="2">
        <v>129</v>
      </c>
      <c r="L527" s="2">
        <v>48.96</v>
      </c>
      <c r="M527" s="2">
        <v>34.85</v>
      </c>
      <c r="N527" s="2">
        <v>23.64</v>
      </c>
      <c r="O527" s="2">
        <v>17.13</v>
      </c>
      <c r="P527" s="2">
        <v>47.45</v>
      </c>
      <c r="Q527" s="2">
        <v>32.18</v>
      </c>
      <c r="R527" s="2">
        <v>23.33</v>
      </c>
      <c r="S527" s="4">
        <f>VLOOKUP([1]Initial_Data8!C553,[1]Ratings_Numbers!$A$1:$B$21,2,FALSE)</f>
        <v>3</v>
      </c>
      <c r="T527" s="4">
        <v>3</v>
      </c>
      <c r="U527" s="4">
        <f t="shared" si="5"/>
        <v>1</v>
      </c>
      <c r="V527" s="3">
        <v>119471.66</v>
      </c>
      <c r="W527" s="3" t="s">
        <v>129</v>
      </c>
      <c r="X527" s="4"/>
      <c r="Y527" s="4"/>
      <c r="Z527" s="4"/>
      <c r="AA527" s="4"/>
    </row>
    <row r="528" spans="1:27" ht="28.5" customHeight="1" thickBot="1" x14ac:dyDescent="0.4">
      <c r="A528" s="5" t="s">
        <v>144</v>
      </c>
      <c r="B528" s="5" t="s">
        <v>82</v>
      </c>
      <c r="C528" s="5" t="s">
        <v>27</v>
      </c>
      <c r="D528" s="2">
        <v>39992</v>
      </c>
      <c r="E528" s="2">
        <v>-0.5</v>
      </c>
      <c r="F528" s="2">
        <v>2.5</v>
      </c>
      <c r="G528" s="2">
        <v>-0.64</v>
      </c>
      <c r="H528" s="2">
        <v>15.29</v>
      </c>
      <c r="I528" s="2">
        <v>13.83</v>
      </c>
      <c r="J528" s="2">
        <v>11.56</v>
      </c>
      <c r="K528" s="2">
        <v>270</v>
      </c>
      <c r="L528" s="2">
        <v>45.2</v>
      </c>
      <c r="M528" s="2">
        <v>50.39</v>
      </c>
      <c r="N528" s="2">
        <v>31.01</v>
      </c>
      <c r="O528" s="2">
        <v>22.87</v>
      </c>
      <c r="P528" s="2">
        <v>62.48</v>
      </c>
      <c r="Q528" s="2">
        <v>38.450000000000003</v>
      </c>
      <c r="R528" s="2">
        <v>28.35</v>
      </c>
      <c r="S528" s="4">
        <f>VLOOKUP([1]Initial_Data8!C554,[1]Ratings_Numbers!$A$1:$B$21,2,FALSE)</f>
        <v>3</v>
      </c>
      <c r="T528" s="4">
        <v>3</v>
      </c>
      <c r="U528" s="4">
        <f t="shared" si="5"/>
        <v>0</v>
      </c>
      <c r="V528" s="3">
        <v>94741.625700000004</v>
      </c>
      <c r="W528" s="3" t="s">
        <v>129</v>
      </c>
      <c r="X528" s="4"/>
      <c r="Y528" s="4"/>
      <c r="Z528" s="4"/>
      <c r="AA528" s="4"/>
    </row>
    <row r="529" spans="1:27" ht="28.5" customHeight="1" thickBot="1" x14ac:dyDescent="0.4">
      <c r="A529" s="5" t="s">
        <v>144</v>
      </c>
      <c r="B529" s="5" t="s">
        <v>83</v>
      </c>
      <c r="C529" s="5" t="s">
        <v>27</v>
      </c>
      <c r="D529" s="2">
        <v>40083</v>
      </c>
      <c r="E529" s="2">
        <v>-0.66</v>
      </c>
      <c r="F529" s="2">
        <v>2.5299999999999998</v>
      </c>
      <c r="G529" s="2">
        <v>-0.84</v>
      </c>
      <c r="H529" s="2">
        <v>13.82</v>
      </c>
      <c r="I529" s="2">
        <v>12.84</v>
      </c>
      <c r="J529" s="2">
        <v>11.2</v>
      </c>
      <c r="K529" s="2">
        <v>369</v>
      </c>
      <c r="L529" s="2">
        <v>46.78</v>
      </c>
      <c r="M529" s="2">
        <v>48.91</v>
      </c>
      <c r="N529" s="2">
        <v>30.68</v>
      </c>
      <c r="O529" s="2">
        <v>22.93</v>
      </c>
      <c r="P529" s="2">
        <v>59.41</v>
      </c>
      <c r="Q529" s="2">
        <v>37.270000000000003</v>
      </c>
      <c r="R529" s="2">
        <v>27.85</v>
      </c>
      <c r="S529" s="4">
        <f>VLOOKUP([1]Initial_Data8!C555,[1]Ratings_Numbers!$A$1:$B$21,2,FALSE)</f>
        <v>3</v>
      </c>
      <c r="T529" s="4">
        <v>5</v>
      </c>
      <c r="U529" s="4">
        <f t="shared" si="5"/>
        <v>0</v>
      </c>
      <c r="V529" s="3">
        <v>102519.48239999999</v>
      </c>
      <c r="W529" s="3" t="s">
        <v>129</v>
      </c>
      <c r="X529" s="4"/>
      <c r="Y529" s="4"/>
      <c r="Z529" s="4"/>
      <c r="AA529" s="4"/>
    </row>
    <row r="530" spans="1:27" ht="28.5" customHeight="1" thickBot="1" x14ac:dyDescent="0.4">
      <c r="A530" s="5" t="s">
        <v>144</v>
      </c>
      <c r="B530" s="5" t="s">
        <v>84</v>
      </c>
      <c r="C530" s="5" t="s">
        <v>31</v>
      </c>
      <c r="D530" s="2">
        <v>40178</v>
      </c>
      <c r="E530" s="2">
        <v>1.43</v>
      </c>
      <c r="F530" s="2">
        <v>4.3600000000000003</v>
      </c>
      <c r="G530" s="2">
        <v>2.0299999999999998</v>
      </c>
      <c r="H530" s="2">
        <v>4.1900000000000004</v>
      </c>
      <c r="I530" s="2">
        <v>3.23</v>
      </c>
      <c r="J530" s="2">
        <v>0.36</v>
      </c>
      <c r="K530" s="2">
        <v>464</v>
      </c>
      <c r="L530" s="2">
        <v>42.24</v>
      </c>
      <c r="M530" s="2">
        <v>47.76</v>
      </c>
      <c r="N530" s="2">
        <v>31.05</v>
      </c>
      <c r="O530" s="2">
        <v>20.28</v>
      </c>
      <c r="P530" s="2">
        <v>53.8</v>
      </c>
      <c r="Q530" s="2">
        <v>34.979999999999997</v>
      </c>
      <c r="R530" s="2">
        <v>22.85</v>
      </c>
      <c r="S530" s="4">
        <f>VLOOKUP([1]Initial_Data8!C556,[1]Ratings_Numbers!$A$1:$B$21,2,FALSE)</f>
        <v>5</v>
      </c>
      <c r="T530" s="4">
        <v>5</v>
      </c>
      <c r="U530" s="4">
        <f t="shared" si="5"/>
        <v>2</v>
      </c>
      <c r="V530" s="3">
        <v>132340.39139999999</v>
      </c>
      <c r="W530" s="3" t="s">
        <v>129</v>
      </c>
      <c r="X530" s="4"/>
      <c r="Y530" s="4"/>
      <c r="Z530" s="4"/>
      <c r="AA530" s="4"/>
    </row>
    <row r="531" spans="1:27" ht="28.5" customHeight="1" thickBot="1" x14ac:dyDescent="0.4">
      <c r="A531" s="5" t="s">
        <v>144</v>
      </c>
      <c r="B531" s="5" t="s">
        <v>85</v>
      </c>
      <c r="C531" s="5" t="s">
        <v>31</v>
      </c>
      <c r="D531" s="2">
        <v>40272</v>
      </c>
      <c r="E531" s="2">
        <v>1.72</v>
      </c>
      <c r="F531" s="2">
        <v>4.1900000000000004</v>
      </c>
      <c r="G531" s="2">
        <v>2.62</v>
      </c>
      <c r="H531" s="2">
        <v>10.75</v>
      </c>
      <c r="I531" s="2">
        <v>9.99</v>
      </c>
      <c r="J531" s="2">
        <v>6.82</v>
      </c>
      <c r="K531" s="2">
        <v>522</v>
      </c>
      <c r="L531" s="2">
        <v>45.92</v>
      </c>
      <c r="M531" s="2">
        <v>42.5</v>
      </c>
      <c r="N531" s="2">
        <v>28.12</v>
      </c>
      <c r="O531" s="2">
        <v>19.62</v>
      </c>
      <c r="P531" s="2">
        <v>51.12</v>
      </c>
      <c r="Q531" s="2">
        <v>33.83</v>
      </c>
      <c r="R531" s="2">
        <v>23.6</v>
      </c>
      <c r="S531" s="4">
        <f>VLOOKUP([1]Initial_Data8!C557,[1]Ratings_Numbers!$A$1:$B$21,2,FALSE)</f>
        <v>5</v>
      </c>
      <c r="T531" s="4">
        <v>5</v>
      </c>
      <c r="U531" s="4">
        <f t="shared" si="5"/>
        <v>0</v>
      </c>
      <c r="V531" s="3">
        <v>146793.29999999999</v>
      </c>
      <c r="W531" s="3" t="s">
        <v>129</v>
      </c>
      <c r="X531" s="4"/>
      <c r="Y531" s="4"/>
      <c r="Z531" s="4"/>
      <c r="AA531" s="4"/>
    </row>
    <row r="532" spans="1:27" ht="28.5" customHeight="1" thickBot="1" x14ac:dyDescent="0.4">
      <c r="A532" s="5" t="s">
        <v>144</v>
      </c>
      <c r="B532" s="5" t="s">
        <v>86</v>
      </c>
      <c r="C532" s="5" t="s">
        <v>31</v>
      </c>
      <c r="D532" s="2">
        <v>40727</v>
      </c>
      <c r="E532" s="2">
        <v>0.72</v>
      </c>
      <c r="F532" s="2">
        <v>3.02</v>
      </c>
      <c r="G532" s="2">
        <v>1.17</v>
      </c>
      <c r="H532" s="2">
        <v>15.66</v>
      </c>
      <c r="I532" s="2">
        <v>14.49</v>
      </c>
      <c r="J532" s="2">
        <v>9.9499999999999993</v>
      </c>
      <c r="K532" s="2">
        <v>404</v>
      </c>
      <c r="L532" s="2">
        <v>45.14</v>
      </c>
      <c r="M532" s="2">
        <v>40.15</v>
      </c>
      <c r="N532" s="2">
        <v>27.34</v>
      </c>
      <c r="O532" s="2">
        <v>18.239999999999998</v>
      </c>
      <c r="P532" s="2">
        <v>46.89</v>
      </c>
      <c r="Q532" s="2">
        <v>31.92</v>
      </c>
      <c r="R532" s="2">
        <v>21.29</v>
      </c>
      <c r="S532" s="4">
        <f>VLOOKUP([1]Initial_Data8!C558,[1]Ratings_Numbers!$A$1:$B$21,2,FALSE)</f>
        <v>5</v>
      </c>
      <c r="T532" s="4">
        <v>5</v>
      </c>
      <c r="U532" s="4">
        <f t="shared" si="5"/>
        <v>0</v>
      </c>
      <c r="V532" s="3">
        <v>137769.5655</v>
      </c>
      <c r="W532" s="3" t="s">
        <v>129</v>
      </c>
      <c r="X532" s="4"/>
      <c r="Y532" s="4"/>
      <c r="Z532" s="4"/>
      <c r="AA532" s="4"/>
    </row>
    <row r="533" spans="1:27" ht="28.5" customHeight="1" thickBot="1" x14ac:dyDescent="0.4">
      <c r="A533" s="5" t="s">
        <v>144</v>
      </c>
      <c r="B533" s="5" t="s">
        <v>87</v>
      </c>
      <c r="C533" s="5" t="s">
        <v>31</v>
      </c>
      <c r="D533" s="2">
        <v>40818</v>
      </c>
      <c r="E533" s="2">
        <v>0.53</v>
      </c>
      <c r="F533" s="2">
        <v>2.9</v>
      </c>
      <c r="G533" s="2">
        <v>0.85</v>
      </c>
      <c r="H533" s="2">
        <v>14.98</v>
      </c>
      <c r="I533" s="2">
        <v>13.77</v>
      </c>
      <c r="J533" s="2">
        <v>9.66</v>
      </c>
      <c r="K533" s="2">
        <v>423</v>
      </c>
      <c r="L533" s="2">
        <v>45.89</v>
      </c>
      <c r="M533" s="2">
        <v>39.1</v>
      </c>
      <c r="N533" s="2">
        <v>26.91</v>
      </c>
      <c r="O533" s="2">
        <v>18.05</v>
      </c>
      <c r="P533" s="2">
        <v>45.33</v>
      </c>
      <c r="Q533" s="2">
        <v>31.19</v>
      </c>
      <c r="R533" s="2">
        <v>20.92</v>
      </c>
      <c r="S533" s="4">
        <f>VLOOKUP([1]Initial_Data8!C559,[1]Ratings_Numbers!$A$1:$B$21,2,FALSE)</f>
        <v>5</v>
      </c>
      <c r="T533" s="4">
        <v>5</v>
      </c>
      <c r="U533" s="4">
        <f t="shared" si="5"/>
        <v>0</v>
      </c>
      <c r="V533" s="3">
        <v>161894.12729999999</v>
      </c>
      <c r="W533" s="3" t="s">
        <v>129</v>
      </c>
      <c r="X533" s="4"/>
      <c r="Y533" s="4"/>
      <c r="Z533" s="4"/>
      <c r="AA533" s="4"/>
    </row>
    <row r="534" spans="1:27" ht="28.5" customHeight="1" thickBot="1" x14ac:dyDescent="0.4">
      <c r="A534" s="5" t="s">
        <v>144</v>
      </c>
      <c r="B534" s="5" t="s">
        <v>88</v>
      </c>
      <c r="C534" s="5" t="s">
        <v>31</v>
      </c>
      <c r="D534" s="2">
        <v>40908</v>
      </c>
      <c r="E534" s="2">
        <v>0.52</v>
      </c>
      <c r="F534" s="2">
        <v>2.61</v>
      </c>
      <c r="G534" s="2">
        <v>0.84</v>
      </c>
      <c r="H534" s="2">
        <v>12.89</v>
      </c>
      <c r="I534" s="2">
        <v>10.5</v>
      </c>
      <c r="J534" s="2">
        <v>7.2</v>
      </c>
      <c r="K534" s="2">
        <v>396</v>
      </c>
      <c r="L534" s="2">
        <v>43.69</v>
      </c>
      <c r="M534" s="2">
        <v>42.27</v>
      </c>
      <c r="N534" s="2">
        <v>28.73</v>
      </c>
      <c r="O534" s="2">
        <v>18.579999999999998</v>
      </c>
      <c r="P534" s="2">
        <v>47.13</v>
      </c>
      <c r="Q534" s="2">
        <v>32.03</v>
      </c>
      <c r="R534" s="2">
        <v>20.71</v>
      </c>
      <c r="S534" s="4">
        <f>VLOOKUP([1]Initial_Data8!C560,[1]Ratings_Numbers!$A$1:$B$21,2,FALSE)</f>
        <v>5</v>
      </c>
      <c r="T534" s="4">
        <v>5</v>
      </c>
      <c r="U534" s="4">
        <f t="shared" si="5"/>
        <v>0</v>
      </c>
      <c r="V534" s="3">
        <v>135905.57279999999</v>
      </c>
      <c r="W534" s="3" t="s">
        <v>129</v>
      </c>
      <c r="X534" s="4"/>
      <c r="Y534" s="4"/>
      <c r="Z534" s="4"/>
      <c r="AA534" s="4"/>
    </row>
    <row r="535" spans="1:27" ht="28.5" customHeight="1" thickBot="1" x14ac:dyDescent="0.4">
      <c r="A535" s="5" t="s">
        <v>144</v>
      </c>
      <c r="B535" s="5" t="s">
        <v>89</v>
      </c>
      <c r="C535" s="5" t="s">
        <v>31</v>
      </c>
      <c r="D535" s="2">
        <v>41000</v>
      </c>
      <c r="E535" s="2">
        <v>0.63</v>
      </c>
      <c r="F535" s="2">
        <v>2.6</v>
      </c>
      <c r="G535" s="2">
        <v>1</v>
      </c>
      <c r="H535" s="2">
        <v>16.190000000000001</v>
      </c>
      <c r="I535" s="2">
        <v>15.15</v>
      </c>
      <c r="J535" s="2">
        <v>10.49</v>
      </c>
      <c r="K535" s="2">
        <v>390</v>
      </c>
      <c r="L535" s="2">
        <v>44.81</v>
      </c>
      <c r="M535" s="2">
        <v>40.090000000000003</v>
      </c>
      <c r="N535" s="2">
        <v>27.33</v>
      </c>
      <c r="O535" s="2">
        <v>18.059999999999999</v>
      </c>
      <c r="P535" s="2">
        <v>46.69</v>
      </c>
      <c r="Q535" s="2">
        <v>31.83</v>
      </c>
      <c r="R535" s="2">
        <v>21.04</v>
      </c>
      <c r="S535" s="4">
        <f>VLOOKUP([1]Initial_Data8!C561,[1]Ratings_Numbers!$A$1:$B$21,2,FALSE)</f>
        <v>5</v>
      </c>
      <c r="T535" s="4">
        <v>5</v>
      </c>
      <c r="U535" s="4">
        <f t="shared" si="5"/>
        <v>0</v>
      </c>
      <c r="V535" s="3">
        <v>163923</v>
      </c>
      <c r="W535" s="3" t="s">
        <v>129</v>
      </c>
      <c r="X535" s="4"/>
      <c r="Y535" s="4"/>
      <c r="Z535" s="4"/>
      <c r="AA535" s="4"/>
    </row>
    <row r="536" spans="1:27" ht="28.5" customHeight="1" thickBot="1" x14ac:dyDescent="0.4">
      <c r="A536" s="5" t="s">
        <v>144</v>
      </c>
      <c r="B536" s="5" t="s">
        <v>90</v>
      </c>
      <c r="C536" s="5" t="s">
        <v>31</v>
      </c>
      <c r="D536" s="2">
        <v>41091</v>
      </c>
      <c r="E536" s="2">
        <v>0.59</v>
      </c>
      <c r="F536" s="2">
        <v>2.4300000000000002</v>
      </c>
      <c r="G536" s="2">
        <v>0.9</v>
      </c>
      <c r="H536" s="2">
        <v>17.22</v>
      </c>
      <c r="I536" s="2">
        <v>16.02</v>
      </c>
      <c r="J536" s="2">
        <v>12.88</v>
      </c>
      <c r="K536" s="2">
        <v>378</v>
      </c>
      <c r="L536" s="2">
        <v>43.48</v>
      </c>
      <c r="M536" s="2">
        <v>38.6</v>
      </c>
      <c r="N536" s="2">
        <v>26.04</v>
      </c>
      <c r="O536" s="2">
        <v>16.88</v>
      </c>
      <c r="P536" s="2">
        <v>48.24</v>
      </c>
      <c r="Q536" s="2">
        <v>32.54</v>
      </c>
      <c r="R536" s="2">
        <v>21.1</v>
      </c>
      <c r="S536" s="4">
        <f>VLOOKUP([1]Initial_Data8!C562,[1]Ratings_Numbers!$A$1:$B$21,2,FALSE)</f>
        <v>5</v>
      </c>
      <c r="T536" s="4">
        <v>5</v>
      </c>
      <c r="U536" s="4">
        <f t="shared" si="5"/>
        <v>0</v>
      </c>
      <c r="V536" s="3">
        <v>169568.8413</v>
      </c>
      <c r="W536" s="3" t="s">
        <v>129</v>
      </c>
      <c r="X536" s="4"/>
      <c r="Y536" s="4"/>
      <c r="Z536" s="4"/>
      <c r="AA536" s="4"/>
    </row>
    <row r="537" spans="1:27" ht="28.5" customHeight="1" thickBot="1" x14ac:dyDescent="0.4">
      <c r="A537" s="5" t="s">
        <v>144</v>
      </c>
      <c r="B537" s="5" t="s">
        <v>91</v>
      </c>
      <c r="C537" s="5" t="s">
        <v>31</v>
      </c>
      <c r="D537" s="2">
        <v>41182</v>
      </c>
      <c r="E537" s="2">
        <v>0.7</v>
      </c>
      <c r="F537" s="2">
        <v>2.6</v>
      </c>
      <c r="G537" s="2">
        <v>1.06</v>
      </c>
      <c r="H537" s="2">
        <v>12.32</v>
      </c>
      <c r="I537" s="2">
        <v>11.31</v>
      </c>
      <c r="J537" s="2">
        <v>8.18</v>
      </c>
      <c r="K537" s="2">
        <v>381</v>
      </c>
      <c r="L537" s="2">
        <v>44.72</v>
      </c>
      <c r="M537" s="2">
        <v>37.85</v>
      </c>
      <c r="N537" s="2">
        <v>25.69</v>
      </c>
      <c r="O537" s="2">
        <v>17.02</v>
      </c>
      <c r="P537" s="2">
        <v>47.32</v>
      </c>
      <c r="Q537" s="2">
        <v>32.119999999999997</v>
      </c>
      <c r="R537" s="2">
        <v>21.28</v>
      </c>
      <c r="S537" s="4">
        <f>VLOOKUP([1]Initial_Data8!C563,[1]Ratings_Numbers!$A$1:$B$21,2,FALSE)</f>
        <v>5</v>
      </c>
      <c r="T537" s="4">
        <v>5</v>
      </c>
      <c r="U537" s="4">
        <f t="shared" si="5"/>
        <v>0</v>
      </c>
      <c r="V537" s="3">
        <v>171798.12330000001</v>
      </c>
      <c r="W537" s="3" t="s">
        <v>129</v>
      </c>
      <c r="X537" s="4"/>
      <c r="Y537" s="4"/>
      <c r="Z537" s="4"/>
      <c r="AA537" s="4"/>
    </row>
    <row r="538" spans="1:27" ht="28.5" customHeight="1" thickBot="1" x14ac:dyDescent="0.4">
      <c r="A538" s="5" t="s">
        <v>144</v>
      </c>
      <c r="B538" s="5" t="s">
        <v>113</v>
      </c>
      <c r="C538" s="5" t="s">
        <v>31</v>
      </c>
      <c r="D538" s="2">
        <v>41274</v>
      </c>
      <c r="E538" s="2">
        <v>0.22</v>
      </c>
      <c r="F538" s="2">
        <v>2.5099999999999998</v>
      </c>
      <c r="G538" s="2">
        <v>0.34</v>
      </c>
      <c r="H538" s="2">
        <v>13.54</v>
      </c>
      <c r="I538" s="2">
        <v>11.84</v>
      </c>
      <c r="J538" s="2">
        <v>7.6</v>
      </c>
      <c r="K538" s="2">
        <v>373</v>
      </c>
      <c r="L538" s="2">
        <v>43.71</v>
      </c>
      <c r="M538" s="2">
        <v>38</v>
      </c>
      <c r="N538" s="2">
        <v>26.05</v>
      </c>
      <c r="O538" s="2">
        <v>16.7</v>
      </c>
      <c r="P538" s="2">
        <v>45.86</v>
      </c>
      <c r="Q538" s="2">
        <v>31.44</v>
      </c>
      <c r="R538" s="2">
        <v>20.16</v>
      </c>
      <c r="S538" s="4">
        <f>VLOOKUP([1]Initial_Data8!C564,[1]Ratings_Numbers!$A$1:$B$21,2,FALSE)</f>
        <v>5</v>
      </c>
      <c r="T538" s="4">
        <v>5</v>
      </c>
      <c r="U538" s="4">
        <f t="shared" si="5"/>
        <v>0</v>
      </c>
      <c r="V538" s="3">
        <v>182959.9522</v>
      </c>
      <c r="W538" s="3" t="s">
        <v>129</v>
      </c>
      <c r="X538" s="4"/>
      <c r="Y538" s="4"/>
      <c r="Z538" s="4"/>
      <c r="AA538" s="4"/>
    </row>
    <row r="539" spans="1:27" ht="28.5" customHeight="1" thickBot="1" x14ac:dyDescent="0.4">
      <c r="A539" s="5" t="s">
        <v>144</v>
      </c>
      <c r="B539" s="5" t="s">
        <v>114</v>
      </c>
      <c r="C539" s="5" t="s">
        <v>31</v>
      </c>
      <c r="D539" s="2">
        <v>41364</v>
      </c>
      <c r="E539" s="2">
        <v>0.23</v>
      </c>
      <c r="F539" s="2">
        <v>2.75</v>
      </c>
      <c r="G539" s="2">
        <v>0.34</v>
      </c>
      <c r="H539" s="2">
        <v>15.21</v>
      </c>
      <c r="I539" s="2">
        <v>14.32</v>
      </c>
      <c r="J539" s="2">
        <v>10.43</v>
      </c>
      <c r="K539" s="2">
        <v>371</v>
      </c>
      <c r="L539" s="2">
        <v>43.87</v>
      </c>
      <c r="M539" s="2">
        <v>38.01</v>
      </c>
      <c r="N539" s="2">
        <v>25.55</v>
      </c>
      <c r="O539" s="2">
        <v>16.8</v>
      </c>
      <c r="P539" s="2">
        <v>48.75</v>
      </c>
      <c r="Q539" s="2">
        <v>32.770000000000003</v>
      </c>
      <c r="R539" s="2">
        <v>21.55</v>
      </c>
      <c r="S539" s="4">
        <f>VLOOKUP([1]Initial_Data8!C565,[1]Ratings_Numbers!$A$1:$B$21,2,FALSE)</f>
        <v>5</v>
      </c>
      <c r="T539" s="4">
        <v>5</v>
      </c>
      <c r="U539" s="4">
        <f t="shared" si="5"/>
        <v>0</v>
      </c>
      <c r="V539" s="3">
        <v>182477.05960000001</v>
      </c>
      <c r="W539" s="3" t="s">
        <v>129</v>
      </c>
      <c r="X539" s="4"/>
      <c r="Y539" s="4"/>
      <c r="Z539" s="4"/>
      <c r="AA539" s="4"/>
    </row>
    <row r="540" spans="1:27" ht="28.5" customHeight="1" thickBot="1" x14ac:dyDescent="0.4">
      <c r="A540" s="5" t="s">
        <v>144</v>
      </c>
      <c r="B540" s="5" t="s">
        <v>115</v>
      </c>
      <c r="C540" s="5" t="s">
        <v>31</v>
      </c>
      <c r="D540" s="2">
        <v>41455</v>
      </c>
      <c r="E540" s="2">
        <v>0.14000000000000001</v>
      </c>
      <c r="F540" s="2">
        <v>2.6</v>
      </c>
      <c r="G540" s="2">
        <v>0.22</v>
      </c>
      <c r="H540" s="2">
        <v>16.61</v>
      </c>
      <c r="I540" s="2">
        <v>15.74</v>
      </c>
      <c r="J540" s="2">
        <v>12.04</v>
      </c>
      <c r="K540" s="2">
        <v>356</v>
      </c>
      <c r="L540" s="2">
        <v>43.78</v>
      </c>
      <c r="M540" s="2">
        <v>39.93</v>
      </c>
      <c r="N540" s="2">
        <v>27.25</v>
      </c>
      <c r="O540" s="2">
        <v>17.579999999999998</v>
      </c>
      <c r="P540" s="2">
        <v>46.53</v>
      </c>
      <c r="Q540" s="2">
        <v>31.75</v>
      </c>
      <c r="R540" s="2">
        <v>20.49</v>
      </c>
      <c r="S540" s="4">
        <f>VLOOKUP([1]Initial_Data8!C566,[1]Ratings_Numbers!$A$1:$B$21,2,FALSE)</f>
        <v>5</v>
      </c>
      <c r="T540" s="4">
        <v>5</v>
      </c>
      <c r="U540" s="4">
        <f t="shared" si="5"/>
        <v>0</v>
      </c>
      <c r="V540" s="3">
        <v>204710.4253</v>
      </c>
      <c r="W540" s="3" t="s">
        <v>129</v>
      </c>
      <c r="X540" s="4"/>
      <c r="Y540" s="4"/>
      <c r="Z540" s="4"/>
      <c r="AA540" s="4"/>
    </row>
    <row r="541" spans="1:27" ht="28.5" customHeight="1" thickBot="1" x14ac:dyDescent="0.4">
      <c r="A541" s="5" t="s">
        <v>144</v>
      </c>
      <c r="B541" s="5" t="s">
        <v>116</v>
      </c>
      <c r="C541" s="5" t="s">
        <v>31</v>
      </c>
      <c r="D541" s="2">
        <v>41546</v>
      </c>
      <c r="E541" s="2">
        <v>0.13</v>
      </c>
      <c r="F541" s="2">
        <v>2.5099999999999998</v>
      </c>
      <c r="G541" s="2">
        <v>0.2</v>
      </c>
      <c r="H541" s="2">
        <v>14.98</v>
      </c>
      <c r="I541" s="2">
        <v>14.16</v>
      </c>
      <c r="J541" s="2">
        <v>10.51</v>
      </c>
      <c r="K541" s="2">
        <v>340</v>
      </c>
      <c r="L541" s="2">
        <v>44.4</v>
      </c>
      <c r="M541" s="2">
        <v>40.6</v>
      </c>
      <c r="N541" s="2">
        <v>27.69</v>
      </c>
      <c r="O541" s="2">
        <v>18.12</v>
      </c>
      <c r="P541" s="2">
        <v>46.65</v>
      </c>
      <c r="Q541" s="2">
        <v>31.81</v>
      </c>
      <c r="R541" s="2">
        <v>20.82</v>
      </c>
      <c r="S541" s="4">
        <f>VLOOKUP([1]Initial_Data8!C567,[1]Ratings_Numbers!$A$1:$B$21,2,FALSE)</f>
        <v>5</v>
      </c>
      <c r="T541" s="4">
        <v>5</v>
      </c>
      <c r="U541" s="4">
        <f t="shared" si="5"/>
        <v>0</v>
      </c>
      <c r="V541" s="3">
        <v>185434.59940000001</v>
      </c>
      <c r="W541" s="3" t="s">
        <v>129</v>
      </c>
      <c r="X541" s="4"/>
      <c r="Y541" s="4"/>
      <c r="Z541" s="4"/>
      <c r="AA541" s="4"/>
    </row>
    <row r="542" spans="1:27" ht="28.5" customHeight="1" thickBot="1" x14ac:dyDescent="0.4">
      <c r="A542" s="5" t="s">
        <v>144</v>
      </c>
      <c r="B542" s="5" t="s">
        <v>92</v>
      </c>
      <c r="C542" s="5" t="s">
        <v>31</v>
      </c>
      <c r="D542" s="2">
        <v>41639</v>
      </c>
      <c r="E542" s="2">
        <v>0.19</v>
      </c>
      <c r="F542" s="2">
        <v>2.4700000000000002</v>
      </c>
      <c r="G542" s="2">
        <v>0.28000000000000003</v>
      </c>
      <c r="H542" s="2">
        <v>13.06</v>
      </c>
      <c r="I542" s="2">
        <v>11.56</v>
      </c>
      <c r="J542" s="2">
        <v>8.77</v>
      </c>
      <c r="K542" s="2">
        <v>347</v>
      </c>
      <c r="L542" s="2">
        <v>44.32</v>
      </c>
      <c r="M542" s="2">
        <v>39.76</v>
      </c>
      <c r="N542" s="2">
        <v>26.93</v>
      </c>
      <c r="O542" s="2">
        <v>17.7</v>
      </c>
      <c r="P542" s="2">
        <v>47.62</v>
      </c>
      <c r="Q542" s="2">
        <v>32.26</v>
      </c>
      <c r="R542" s="2">
        <v>21.2</v>
      </c>
      <c r="S542" s="4">
        <f>VLOOKUP([1]Initial_Data8!C568,[1]Ratings_Numbers!$A$1:$B$21,2,FALSE)</f>
        <v>5</v>
      </c>
      <c r="T542" s="4">
        <v>5</v>
      </c>
      <c r="U542" s="4">
        <f t="shared" si="5"/>
        <v>0</v>
      </c>
      <c r="V542" s="3">
        <v>187173.326</v>
      </c>
      <c r="W542" s="3" t="s">
        <v>129</v>
      </c>
      <c r="X542" s="4"/>
      <c r="Y542" s="4"/>
      <c r="Z542" s="4"/>
      <c r="AA542" s="4"/>
    </row>
    <row r="543" spans="1:27" ht="28.5" customHeight="1" thickBot="1" x14ac:dyDescent="0.4">
      <c r="A543" s="5" t="s">
        <v>144</v>
      </c>
      <c r="B543" s="5" t="s">
        <v>93</v>
      </c>
      <c r="C543" s="5" t="s">
        <v>31</v>
      </c>
      <c r="D543" s="2">
        <v>41728</v>
      </c>
      <c r="E543" s="2">
        <v>0.15</v>
      </c>
      <c r="F543" s="2">
        <v>2.57</v>
      </c>
      <c r="G543" s="2">
        <v>0.21</v>
      </c>
      <c r="H543" s="2">
        <v>15.35</v>
      </c>
      <c r="I543" s="2">
        <v>14</v>
      </c>
      <c r="J543" s="2">
        <v>10.81</v>
      </c>
      <c r="K543" s="2">
        <v>321</v>
      </c>
      <c r="L543" s="2">
        <v>45.25</v>
      </c>
      <c r="M543" s="2">
        <v>35.42</v>
      </c>
      <c r="N543" s="2">
        <v>24.04</v>
      </c>
      <c r="O543" s="2">
        <v>16.09</v>
      </c>
      <c r="P543" s="2">
        <v>47.35</v>
      </c>
      <c r="Q543" s="2">
        <v>32.14</v>
      </c>
      <c r="R543" s="2">
        <v>21.52</v>
      </c>
      <c r="S543" s="4">
        <f>VLOOKUP([1]Initial_Data8!C569,[1]Ratings_Numbers!$A$1:$B$21,2,FALSE)</f>
        <v>5</v>
      </c>
      <c r="T543" s="4">
        <v>5</v>
      </c>
      <c r="U543" s="4">
        <f t="shared" si="5"/>
        <v>0</v>
      </c>
      <c r="V543" s="3">
        <v>196001.37</v>
      </c>
      <c r="W543" s="3" t="s">
        <v>129</v>
      </c>
      <c r="X543" s="4"/>
      <c r="Y543" s="4"/>
      <c r="Z543" s="4"/>
      <c r="AA543" s="4"/>
    </row>
    <row r="544" spans="1:27" ht="28.5" customHeight="1" thickBot="1" x14ac:dyDescent="0.4">
      <c r="A544" s="5" t="s">
        <v>144</v>
      </c>
      <c r="B544" s="5" t="s">
        <v>94</v>
      </c>
      <c r="C544" s="5" t="s">
        <v>31</v>
      </c>
      <c r="D544" s="2">
        <v>41819</v>
      </c>
      <c r="E544" s="2">
        <v>0.19</v>
      </c>
      <c r="F544" s="2">
        <v>2.7</v>
      </c>
      <c r="G544" s="2">
        <v>0.27</v>
      </c>
      <c r="H544" s="2">
        <v>15.67</v>
      </c>
      <c r="I544" s="2">
        <v>14.86</v>
      </c>
      <c r="J544" s="2">
        <v>11.52</v>
      </c>
      <c r="K544" s="2">
        <v>343</v>
      </c>
      <c r="L544" s="2">
        <v>44.38</v>
      </c>
      <c r="M544" s="2">
        <v>41.93</v>
      </c>
      <c r="N544" s="2">
        <v>28.11</v>
      </c>
      <c r="O544" s="2">
        <v>18.690000000000001</v>
      </c>
      <c r="P544" s="2">
        <v>49.16</v>
      </c>
      <c r="Q544" s="2">
        <v>32.96</v>
      </c>
      <c r="R544" s="2">
        <v>21.92</v>
      </c>
      <c r="S544" s="4">
        <f>VLOOKUP([1]Initial_Data8!C570,[1]Ratings_Numbers!$A$1:$B$21,2,FALSE)</f>
        <v>5</v>
      </c>
      <c r="T544" s="4">
        <v>5</v>
      </c>
      <c r="U544" s="4">
        <f t="shared" si="5"/>
        <v>0</v>
      </c>
      <c r="V544" s="3">
        <v>203353.5392</v>
      </c>
      <c r="W544" s="3" t="s">
        <v>129</v>
      </c>
      <c r="X544" s="4"/>
      <c r="Y544" s="4"/>
      <c r="Z544" s="4"/>
      <c r="AA544" s="4"/>
    </row>
    <row r="545" spans="1:27" ht="28.5" customHeight="1" thickBot="1" x14ac:dyDescent="0.4">
      <c r="A545" s="5" t="s">
        <v>144</v>
      </c>
      <c r="B545" s="5" t="s">
        <v>95</v>
      </c>
      <c r="C545" s="5" t="s">
        <v>31</v>
      </c>
      <c r="D545" s="2">
        <v>41910</v>
      </c>
      <c r="E545" s="2">
        <v>0.18</v>
      </c>
      <c r="F545" s="2">
        <v>2.62</v>
      </c>
      <c r="G545" s="2">
        <v>0.26</v>
      </c>
      <c r="H545" s="2">
        <v>14.6</v>
      </c>
      <c r="I545" s="2">
        <v>13.8</v>
      </c>
      <c r="J545" s="2">
        <v>10.73</v>
      </c>
      <c r="K545" s="2">
        <v>343</v>
      </c>
      <c r="L545" s="2">
        <v>45.49</v>
      </c>
      <c r="M545" s="2">
        <v>40.44</v>
      </c>
      <c r="N545" s="2">
        <v>27.45</v>
      </c>
      <c r="O545" s="2">
        <v>18.48</v>
      </c>
      <c r="P545" s="2">
        <v>47.32</v>
      </c>
      <c r="Q545" s="2">
        <v>32.119999999999997</v>
      </c>
      <c r="R545" s="2">
        <v>21.62</v>
      </c>
      <c r="S545" s="4">
        <f>VLOOKUP([1]Initial_Data8!C571,[1]Ratings_Numbers!$A$1:$B$21,2,FALSE)</f>
        <v>5</v>
      </c>
      <c r="T545" s="4">
        <v>5</v>
      </c>
      <c r="U545" s="4">
        <f t="shared" si="5"/>
        <v>0</v>
      </c>
      <c r="V545" s="3">
        <v>188133.40890000001</v>
      </c>
      <c r="W545" s="3" t="s">
        <v>129</v>
      </c>
      <c r="X545" s="4"/>
      <c r="Y545" s="4"/>
      <c r="Z545" s="4"/>
      <c r="AA545" s="4"/>
    </row>
    <row r="546" spans="1:27" ht="28.5" customHeight="1" thickBot="1" x14ac:dyDescent="0.4">
      <c r="A546" s="5" t="s">
        <v>144</v>
      </c>
      <c r="B546" s="5" t="s">
        <v>96</v>
      </c>
      <c r="C546" s="5" t="s">
        <v>31</v>
      </c>
      <c r="D546" s="2">
        <v>42004</v>
      </c>
      <c r="E546" s="2">
        <v>0.03</v>
      </c>
      <c r="F546" s="2">
        <v>2.77</v>
      </c>
      <c r="G546" s="2">
        <v>0.04</v>
      </c>
      <c r="H546" s="2">
        <v>9.86</v>
      </c>
      <c r="I546" s="2">
        <v>8.51</v>
      </c>
      <c r="J546" s="2">
        <v>6.08</v>
      </c>
      <c r="K546" s="2">
        <v>353</v>
      </c>
      <c r="L546" s="2">
        <v>42.53</v>
      </c>
      <c r="M546" s="2">
        <v>44.04</v>
      </c>
      <c r="N546" s="2">
        <v>29.12</v>
      </c>
      <c r="O546" s="2">
        <v>18.82</v>
      </c>
      <c r="P546" s="2">
        <v>51.22</v>
      </c>
      <c r="Q546" s="2">
        <v>33.869999999999997</v>
      </c>
      <c r="R546" s="2">
        <v>21.89</v>
      </c>
      <c r="S546" s="4">
        <f>VLOOKUP([1]Initial_Data8!C572,[1]Ratings_Numbers!$A$1:$B$21,2,FALSE)</f>
        <v>5</v>
      </c>
      <c r="T546" s="4">
        <v>5</v>
      </c>
      <c r="U546" s="4">
        <f t="shared" si="5"/>
        <v>0</v>
      </c>
      <c r="V546" s="3">
        <v>187255.5331</v>
      </c>
      <c r="W546" s="3" t="s">
        <v>129</v>
      </c>
      <c r="X546" s="4"/>
      <c r="Y546" s="4"/>
      <c r="Z546" s="4"/>
      <c r="AA546" s="4"/>
    </row>
    <row r="547" spans="1:27" ht="28.5" customHeight="1" thickBot="1" x14ac:dyDescent="0.4">
      <c r="A547" s="5" t="s">
        <v>144</v>
      </c>
      <c r="B547" s="5" t="s">
        <v>97</v>
      </c>
      <c r="C547" s="5" t="s">
        <v>31</v>
      </c>
      <c r="D547" s="2">
        <v>42092</v>
      </c>
      <c r="E547" s="2">
        <v>0.45</v>
      </c>
      <c r="F547" s="2">
        <v>2.8</v>
      </c>
      <c r="G547" s="2">
        <v>0.64</v>
      </c>
      <c r="H547" s="2">
        <v>13.91</v>
      </c>
      <c r="I547" s="2">
        <v>13.05</v>
      </c>
      <c r="J547" s="2">
        <v>9.83</v>
      </c>
      <c r="K547" s="2">
        <v>309</v>
      </c>
      <c r="L547" s="2">
        <v>41.88</v>
      </c>
      <c r="M547" s="2">
        <v>43.46</v>
      </c>
      <c r="N547" s="2">
        <v>28.37</v>
      </c>
      <c r="O547" s="2">
        <v>18.28</v>
      </c>
      <c r="P547" s="2">
        <v>53.15</v>
      </c>
      <c r="Q547" s="2">
        <v>34.71</v>
      </c>
      <c r="R547" s="2">
        <v>22.36</v>
      </c>
      <c r="S547" s="4">
        <f>VLOOKUP([1]Initial_Data8!C573,[1]Ratings_Numbers!$A$1:$B$21,2,FALSE)</f>
        <v>5</v>
      </c>
      <c r="T547" s="4">
        <v>5</v>
      </c>
      <c r="U547" s="4">
        <f t="shared" si="5"/>
        <v>0</v>
      </c>
      <c r="V547" s="3">
        <v>195964.65</v>
      </c>
      <c r="W547" s="3" t="s">
        <v>129</v>
      </c>
      <c r="X547" s="4"/>
      <c r="Y547" s="4"/>
      <c r="Z547" s="4"/>
      <c r="AA547" s="4"/>
    </row>
    <row r="548" spans="1:27" ht="28.5" customHeight="1" thickBot="1" x14ac:dyDescent="0.4">
      <c r="A548" s="5" t="s">
        <v>144</v>
      </c>
      <c r="B548" s="5" t="s">
        <v>98</v>
      </c>
      <c r="C548" s="5" t="s">
        <v>31</v>
      </c>
      <c r="D548" s="2">
        <v>42183</v>
      </c>
      <c r="E548" s="2">
        <v>0.28000000000000003</v>
      </c>
      <c r="F548" s="2">
        <v>2.82</v>
      </c>
      <c r="G548" s="2">
        <v>0.39</v>
      </c>
      <c r="H548" s="2">
        <v>17.25</v>
      </c>
      <c r="I548" s="2">
        <v>16.32</v>
      </c>
      <c r="J548" s="2">
        <v>12.93</v>
      </c>
      <c r="K548" s="2">
        <v>278</v>
      </c>
      <c r="L548" s="2">
        <v>41.56</v>
      </c>
      <c r="M548" s="2">
        <v>39.79</v>
      </c>
      <c r="N548" s="2">
        <v>26.13</v>
      </c>
      <c r="O548" s="2">
        <v>16.61</v>
      </c>
      <c r="P548" s="2">
        <v>52.28</v>
      </c>
      <c r="Q548" s="2">
        <v>34.33</v>
      </c>
      <c r="R548" s="2">
        <v>21.83</v>
      </c>
      <c r="S548" s="4">
        <f>VLOOKUP([1]Initial_Data8!C574,[1]Ratings_Numbers!$A$1:$B$21,2,FALSE)</f>
        <v>5</v>
      </c>
      <c r="T548" s="4">
        <v>5</v>
      </c>
      <c r="U548" s="4">
        <f t="shared" si="5"/>
        <v>0</v>
      </c>
      <c r="V548" s="3">
        <v>212624.34280000001</v>
      </c>
      <c r="W548" s="3" t="s">
        <v>129</v>
      </c>
      <c r="X548" s="4"/>
      <c r="Y548" s="4"/>
      <c r="Z548" s="4"/>
      <c r="AA548" s="4"/>
    </row>
    <row r="549" spans="1:27" ht="28.5" customHeight="1" thickBot="1" x14ac:dyDescent="0.4">
      <c r="A549" s="5" t="s">
        <v>144</v>
      </c>
      <c r="B549" s="5" t="s">
        <v>99</v>
      </c>
      <c r="C549" s="5" t="s">
        <v>31</v>
      </c>
      <c r="D549" s="2">
        <v>42274</v>
      </c>
      <c r="E549" s="2">
        <v>1.06</v>
      </c>
      <c r="F549" s="2">
        <v>3.2</v>
      </c>
      <c r="G549" s="2">
        <v>1.5</v>
      </c>
      <c r="H549" s="2">
        <v>16.649999999999999</v>
      </c>
      <c r="I549" s="2">
        <v>15.13</v>
      </c>
      <c r="J549" s="2">
        <v>12.08</v>
      </c>
      <c r="K549" s="2">
        <v>278</v>
      </c>
      <c r="L549" s="2">
        <v>39.1</v>
      </c>
      <c r="M549" s="2">
        <v>43.32</v>
      </c>
      <c r="N549" s="2">
        <v>27.43</v>
      </c>
      <c r="O549" s="2">
        <v>17.02</v>
      </c>
      <c r="P549" s="2">
        <v>57.95</v>
      </c>
      <c r="Q549" s="2">
        <v>36.69</v>
      </c>
      <c r="R549" s="2">
        <v>22.76</v>
      </c>
      <c r="S549" s="4">
        <f>VLOOKUP([1]Initial_Data8!C575,[1]Ratings_Numbers!$A$1:$B$21,2,FALSE)</f>
        <v>5</v>
      </c>
      <c r="T549" s="4">
        <v>5</v>
      </c>
      <c r="U549" s="4">
        <f t="shared" si="5"/>
        <v>0</v>
      </c>
      <c r="V549" s="3">
        <v>209196.43599999999</v>
      </c>
      <c r="W549" s="3" t="s">
        <v>129</v>
      </c>
      <c r="X549" s="4"/>
      <c r="Y549" s="4"/>
      <c r="Z549" s="4"/>
      <c r="AA549" s="4"/>
    </row>
    <row r="550" spans="1:27" ht="28.5" customHeight="1" thickBot="1" x14ac:dyDescent="0.4">
      <c r="A550" s="5" t="s">
        <v>144</v>
      </c>
      <c r="B550" s="5" t="s">
        <v>100</v>
      </c>
      <c r="C550" s="5" t="s">
        <v>31</v>
      </c>
      <c r="D550" s="2">
        <v>42369</v>
      </c>
      <c r="E550" s="2">
        <v>0.92</v>
      </c>
      <c r="F550" s="2">
        <v>3.3</v>
      </c>
      <c r="G550" s="2">
        <v>1.33</v>
      </c>
      <c r="H550" s="2">
        <v>9.73</v>
      </c>
      <c r="I550" s="2">
        <v>7.61</v>
      </c>
      <c r="J550" s="2">
        <v>5.48</v>
      </c>
      <c r="K550" s="2">
        <v>335</v>
      </c>
      <c r="L550" s="2">
        <v>38.630000000000003</v>
      </c>
      <c r="M550" s="2">
        <v>44.34</v>
      </c>
      <c r="N550" s="2">
        <v>27.72</v>
      </c>
      <c r="O550" s="2">
        <v>17.21</v>
      </c>
      <c r="P550" s="2">
        <v>59.97</v>
      </c>
      <c r="Q550" s="2">
        <v>37.49</v>
      </c>
      <c r="R550" s="2">
        <v>23.28</v>
      </c>
      <c r="S550" s="4">
        <f>VLOOKUP([1]Initial_Data8!C576,[1]Ratings_Numbers!$A$1:$B$21,2,FALSE)</f>
        <v>5</v>
      </c>
      <c r="T550" s="4">
        <v>5</v>
      </c>
      <c r="U550" s="4">
        <f t="shared" si="5"/>
        <v>0</v>
      </c>
      <c r="V550" s="3">
        <v>196857.03219999999</v>
      </c>
      <c r="W550" s="3" t="s">
        <v>129</v>
      </c>
      <c r="X550" s="4"/>
      <c r="Y550" s="4"/>
      <c r="Z550" s="4"/>
      <c r="AA550" s="4"/>
    </row>
    <row r="551" spans="1:27" ht="28.5" customHeight="1" thickBot="1" x14ac:dyDescent="0.4">
      <c r="A551" s="5" t="s">
        <v>144</v>
      </c>
      <c r="B551" s="5" t="s">
        <v>101</v>
      </c>
      <c r="C551" s="5" t="s">
        <v>31</v>
      </c>
      <c r="D551" s="2">
        <v>42463</v>
      </c>
      <c r="E551" s="2">
        <v>1.1100000000000001</v>
      </c>
      <c r="F551" s="2">
        <v>3.1</v>
      </c>
      <c r="G551" s="2">
        <v>1.57</v>
      </c>
      <c r="H551" s="2">
        <v>17.37</v>
      </c>
      <c r="I551" s="2">
        <v>15.62</v>
      </c>
      <c r="J551" s="2">
        <v>12.72</v>
      </c>
      <c r="K551" s="2">
        <v>306</v>
      </c>
      <c r="L551" s="2">
        <v>38.69</v>
      </c>
      <c r="M551" s="2">
        <v>43.92</v>
      </c>
      <c r="N551" s="2">
        <v>27.09</v>
      </c>
      <c r="O551" s="2">
        <v>17.079999999999998</v>
      </c>
      <c r="P551" s="2">
        <v>62.15</v>
      </c>
      <c r="Q551" s="2">
        <v>38.33</v>
      </c>
      <c r="R551" s="2">
        <v>24.16</v>
      </c>
      <c r="S551" s="4">
        <f>VLOOKUP([1]Initial_Data8!C577,[1]Ratings_Numbers!$A$1:$B$21,2,FALSE)</f>
        <v>5</v>
      </c>
      <c r="T551" s="4">
        <v>5</v>
      </c>
      <c r="U551" s="4">
        <f t="shared" si="5"/>
        <v>0</v>
      </c>
      <c r="V551" s="3">
        <v>199329</v>
      </c>
      <c r="W551" s="3" t="s">
        <v>129</v>
      </c>
      <c r="X551" s="4"/>
      <c r="Y551" s="4"/>
      <c r="Z551" s="4"/>
      <c r="AA551" s="4"/>
    </row>
    <row r="552" spans="1:27" ht="28.5" customHeight="1" thickBot="1" x14ac:dyDescent="0.4">
      <c r="A552" s="5" t="s">
        <v>144</v>
      </c>
      <c r="B552" s="5" t="s">
        <v>102</v>
      </c>
      <c r="C552" s="5" t="s">
        <v>31</v>
      </c>
      <c r="D552" s="2">
        <v>42554</v>
      </c>
      <c r="E552" s="2">
        <v>1.29</v>
      </c>
      <c r="F552" s="2">
        <v>3.52</v>
      </c>
      <c r="G552" s="2">
        <v>1.85</v>
      </c>
      <c r="H552" s="2">
        <v>16.66</v>
      </c>
      <c r="I552" s="2">
        <v>14.49</v>
      </c>
      <c r="J552" s="2">
        <v>11.91</v>
      </c>
      <c r="K552" s="2">
        <v>292</v>
      </c>
      <c r="L552" s="2">
        <v>36.770000000000003</v>
      </c>
      <c r="M552" s="2">
        <v>48.29</v>
      </c>
      <c r="N552" s="2">
        <v>28.4</v>
      </c>
      <c r="O552" s="2">
        <v>17.850000000000001</v>
      </c>
      <c r="P552" s="2">
        <v>70.05</v>
      </c>
      <c r="Q552" s="2">
        <v>41.2</v>
      </c>
      <c r="R552" s="2">
        <v>25.89</v>
      </c>
      <c r="S552" s="4">
        <f>VLOOKUP([1]Initial_Data8!C578,[1]Ratings_Numbers!$A$1:$B$21,2,FALSE)</f>
        <v>5</v>
      </c>
      <c r="T552" s="4">
        <v>5</v>
      </c>
      <c r="U552" s="4">
        <f t="shared" si="5"/>
        <v>0</v>
      </c>
      <c r="V552" s="3">
        <v>182188.0748</v>
      </c>
      <c r="W552" s="3" t="s">
        <v>129</v>
      </c>
      <c r="X552" s="4"/>
      <c r="Y552" s="4"/>
      <c r="Z552" s="4"/>
      <c r="AA552" s="4"/>
    </row>
    <row r="553" spans="1:27" ht="28.5" customHeight="1" thickBot="1" x14ac:dyDescent="0.4">
      <c r="A553" s="5" t="s">
        <v>145</v>
      </c>
      <c r="B553" s="5" t="s">
        <v>75</v>
      </c>
      <c r="C553" s="5" t="s">
        <v>35</v>
      </c>
      <c r="D553" s="2">
        <v>38717</v>
      </c>
      <c r="E553" s="2">
        <v>4.47</v>
      </c>
      <c r="F553" s="2">
        <v>48.03</v>
      </c>
      <c r="G553" s="2">
        <v>27.5</v>
      </c>
      <c r="H553" s="2">
        <v>6.41</v>
      </c>
      <c r="I553" s="2">
        <v>3.5</v>
      </c>
      <c r="J553" s="2">
        <v>3.5</v>
      </c>
      <c r="K553" s="2">
        <v>6.7</v>
      </c>
      <c r="L553" s="2">
        <v>12.53</v>
      </c>
      <c r="M553" s="2">
        <v>216.51</v>
      </c>
      <c r="N553" s="2">
        <v>59.85</v>
      </c>
      <c r="O553" s="2">
        <v>38.36</v>
      </c>
      <c r="P553" s="2">
        <v>261.73</v>
      </c>
      <c r="Q553" s="2">
        <v>72.36</v>
      </c>
      <c r="R553" s="2">
        <v>46.37</v>
      </c>
      <c r="S553" s="4">
        <f>VLOOKUP([1]Initial_Data8!C581,[1]Ratings_Numbers!$A$1:$B$21,2,FALSE)</f>
        <v>9</v>
      </c>
      <c r="T553" s="4">
        <v>8</v>
      </c>
      <c r="U553" s="6">
        <v>0</v>
      </c>
      <c r="V553" s="3">
        <v>33090.909090000001</v>
      </c>
      <c r="W553" s="3" t="s">
        <v>146</v>
      </c>
      <c r="X553" s="4"/>
      <c r="Y553" s="4"/>
      <c r="Z553" s="4"/>
      <c r="AA553" s="4"/>
    </row>
    <row r="554" spans="1:27" ht="28.5" customHeight="1" thickBot="1" x14ac:dyDescent="0.4">
      <c r="A554" s="5" t="s">
        <v>145</v>
      </c>
      <c r="B554" s="5" t="s">
        <v>76</v>
      </c>
      <c r="C554" s="5" t="s">
        <v>33</v>
      </c>
      <c r="D554" s="2">
        <v>38807</v>
      </c>
      <c r="E554" s="2">
        <v>3.19</v>
      </c>
      <c r="F554" s="2">
        <v>14.53</v>
      </c>
      <c r="G554" s="2">
        <v>7.3</v>
      </c>
      <c r="H554" s="2">
        <v>8.11</v>
      </c>
      <c r="I554" s="2">
        <v>6.2</v>
      </c>
      <c r="J554" s="2">
        <v>5.29</v>
      </c>
      <c r="K554" s="2">
        <v>6.5</v>
      </c>
      <c r="L554" s="2">
        <v>13.42</v>
      </c>
      <c r="M554" s="2">
        <v>193.4</v>
      </c>
      <c r="N554" s="2">
        <v>53.27</v>
      </c>
      <c r="O554" s="2">
        <v>36.799999999999997</v>
      </c>
      <c r="P554" s="2">
        <v>263.08</v>
      </c>
      <c r="Q554" s="2">
        <v>72.459999999999994</v>
      </c>
      <c r="R554" s="2">
        <v>50.06</v>
      </c>
      <c r="S554" s="4">
        <f>VLOOKUP([1]Initial_Data8!C582,[1]Ratings_Numbers!$A$1:$B$21,2,FALSE)</f>
        <v>8</v>
      </c>
      <c r="T554" s="4">
        <v>8</v>
      </c>
      <c r="U554" s="4">
        <f t="shared" ref="U554:U567" si="6">S554-S553</f>
        <v>-1</v>
      </c>
      <c r="V554" s="3">
        <v>24604.545450000001</v>
      </c>
      <c r="W554" s="3" t="s">
        <v>146</v>
      </c>
      <c r="X554" s="4"/>
      <c r="Y554" s="4"/>
      <c r="Z554" s="4"/>
      <c r="AA554" s="4"/>
    </row>
    <row r="555" spans="1:27" ht="28.5" customHeight="1" thickBot="1" x14ac:dyDescent="0.4">
      <c r="A555" s="5" t="s">
        <v>145</v>
      </c>
      <c r="B555" s="5" t="s">
        <v>77</v>
      </c>
      <c r="C555" s="5" t="s">
        <v>33</v>
      </c>
      <c r="D555" s="2">
        <v>38898</v>
      </c>
      <c r="E555" s="2">
        <v>9.8000000000000007</v>
      </c>
      <c r="F555" s="2">
        <v>21.11</v>
      </c>
      <c r="G555" s="2">
        <v>18.670000000000002</v>
      </c>
      <c r="H555" s="2">
        <v>7.08</v>
      </c>
      <c r="I555" s="2">
        <v>1.82</v>
      </c>
      <c r="J555" s="2">
        <v>3.72</v>
      </c>
      <c r="K555" s="2">
        <v>14.6</v>
      </c>
      <c r="L555" s="2">
        <v>5.91</v>
      </c>
      <c r="M555" s="2">
        <v>146.15</v>
      </c>
      <c r="N555" s="2">
        <v>29.74</v>
      </c>
      <c r="O555" s="2">
        <v>23.43</v>
      </c>
      <c r="P555" s="2">
        <v>391.46</v>
      </c>
      <c r="Q555" s="2">
        <v>79.650000000000006</v>
      </c>
      <c r="R555" s="2">
        <v>62.75</v>
      </c>
      <c r="S555" s="4">
        <f>VLOOKUP([1]Initial_Data8!C583,[1]Ratings_Numbers!$A$1:$B$21,2,FALSE)</f>
        <v>8</v>
      </c>
      <c r="T555" s="4">
        <v>8</v>
      </c>
      <c r="U555" s="4">
        <f t="shared" si="6"/>
        <v>0</v>
      </c>
      <c r="V555" s="3">
        <v>23453.63636</v>
      </c>
      <c r="W555" s="3" t="s">
        <v>146</v>
      </c>
      <c r="X555" s="4"/>
      <c r="Y555" s="4"/>
      <c r="Z555" s="4"/>
      <c r="AA555" s="4"/>
    </row>
    <row r="556" spans="1:27" ht="28.5" customHeight="1" thickBot="1" x14ac:dyDescent="0.4">
      <c r="A556" s="5" t="s">
        <v>145</v>
      </c>
      <c r="B556" s="5" t="s">
        <v>78</v>
      </c>
      <c r="C556" s="5" t="s">
        <v>33</v>
      </c>
      <c r="D556" s="2">
        <v>38990</v>
      </c>
      <c r="E556" s="2">
        <v>6.6</v>
      </c>
      <c r="F556" s="2">
        <v>14.02</v>
      </c>
      <c r="G556" s="2">
        <v>12.37</v>
      </c>
      <c r="H556" s="2">
        <v>6.72</v>
      </c>
      <c r="I556" s="2">
        <v>2.16</v>
      </c>
      <c r="J556" s="2">
        <v>3.24</v>
      </c>
      <c r="K556" s="2">
        <v>17.899999999999999</v>
      </c>
      <c r="L556" s="2">
        <v>6.33</v>
      </c>
      <c r="M556" s="2">
        <v>129.72999999999999</v>
      </c>
      <c r="N556" s="2">
        <v>28.26</v>
      </c>
      <c r="O556" s="2">
        <v>21.66</v>
      </c>
      <c r="P556" s="2">
        <v>359.03</v>
      </c>
      <c r="Q556" s="2">
        <v>78.209999999999994</v>
      </c>
      <c r="R556" s="2">
        <v>59.95</v>
      </c>
      <c r="S556" s="4">
        <f>VLOOKUP([1]Initial_Data8!C584,[1]Ratings_Numbers!$A$1:$B$21,2,FALSE)</f>
        <v>8</v>
      </c>
      <c r="T556" s="4">
        <v>8</v>
      </c>
      <c r="U556" s="4">
        <f t="shared" si="6"/>
        <v>0</v>
      </c>
      <c r="V556" s="3">
        <v>22474.545450000001</v>
      </c>
      <c r="W556" s="3" t="s">
        <v>146</v>
      </c>
      <c r="X556" s="4"/>
      <c r="Y556" s="4"/>
      <c r="Z556" s="4"/>
      <c r="AA556" s="4"/>
    </row>
    <row r="557" spans="1:27" ht="28.5" customHeight="1" thickBot="1" x14ac:dyDescent="0.4">
      <c r="A557" s="5" t="s">
        <v>145</v>
      </c>
      <c r="B557" s="5" t="s">
        <v>79</v>
      </c>
      <c r="C557" s="5" t="s">
        <v>33</v>
      </c>
      <c r="D557" s="2">
        <v>39082</v>
      </c>
      <c r="E557" s="2">
        <v>5</v>
      </c>
      <c r="F557" s="2">
        <v>10.67</v>
      </c>
      <c r="G557" s="2">
        <v>9.24</v>
      </c>
      <c r="H557" s="2">
        <v>7.19</v>
      </c>
      <c r="I557" s="2">
        <v>3.77</v>
      </c>
      <c r="J557" s="2">
        <v>4.04</v>
      </c>
      <c r="K557" s="2">
        <v>21</v>
      </c>
      <c r="L557" s="2">
        <v>6.46</v>
      </c>
      <c r="M557" s="2">
        <v>312.18</v>
      </c>
      <c r="N557" s="2">
        <v>68.599999999999994</v>
      </c>
      <c r="O557" s="2">
        <v>51.83</v>
      </c>
      <c r="P557" s="2">
        <v>355.05</v>
      </c>
      <c r="Q557" s="2">
        <v>78.02</v>
      </c>
      <c r="R557" s="2">
        <v>58.94</v>
      </c>
      <c r="S557" s="4">
        <f>VLOOKUP([1]Initial_Data8!C585,[1]Ratings_Numbers!$A$1:$B$21,2,FALSE)</f>
        <v>8</v>
      </c>
      <c r="T557" s="4">
        <v>8</v>
      </c>
      <c r="U557" s="4">
        <f t="shared" si="6"/>
        <v>0</v>
      </c>
      <c r="V557" s="3">
        <v>29080</v>
      </c>
      <c r="W557" s="3" t="s">
        <v>146</v>
      </c>
      <c r="X557" s="4"/>
      <c r="Y557" s="4"/>
      <c r="Z557" s="4"/>
      <c r="AA557" s="4"/>
    </row>
    <row r="558" spans="1:27" ht="28.5" customHeight="1" thickBot="1" x14ac:dyDescent="0.4">
      <c r="A558" s="5" t="s">
        <v>145</v>
      </c>
      <c r="B558" s="5" t="s">
        <v>105</v>
      </c>
      <c r="C558" s="5" t="s">
        <v>33</v>
      </c>
      <c r="D558" s="2">
        <v>39172</v>
      </c>
      <c r="E558" s="2">
        <v>4.09</v>
      </c>
      <c r="F558" s="2">
        <v>9.18</v>
      </c>
      <c r="G558" s="2">
        <v>7.75</v>
      </c>
      <c r="H558" s="2">
        <v>5.34</v>
      </c>
      <c r="I558" s="2">
        <v>2.75</v>
      </c>
      <c r="J558" s="2">
        <v>2.84</v>
      </c>
      <c r="K558" s="2">
        <v>26</v>
      </c>
      <c r="L558" s="2">
        <v>6.64</v>
      </c>
      <c r="M558" s="2">
        <v>310.89999999999998</v>
      </c>
      <c r="N558" s="2">
        <v>69.510000000000005</v>
      </c>
      <c r="O558" s="2">
        <v>51.65</v>
      </c>
      <c r="P558" s="2">
        <v>347.29</v>
      </c>
      <c r="Q558" s="2">
        <v>77.64</v>
      </c>
      <c r="R558" s="2">
        <v>57.7</v>
      </c>
      <c r="S558" s="4">
        <f>VLOOKUP([1]Initial_Data8!C586,[1]Ratings_Numbers!$A$1:$B$21,2,FALSE)</f>
        <v>8</v>
      </c>
      <c r="T558" s="4">
        <v>8</v>
      </c>
      <c r="U558" s="4">
        <f t="shared" si="6"/>
        <v>0</v>
      </c>
      <c r="V558" s="3">
        <v>25543.63636</v>
      </c>
      <c r="W558" s="3" t="s">
        <v>146</v>
      </c>
      <c r="X558" s="4"/>
      <c r="Y558" s="4"/>
      <c r="Z558" s="4"/>
      <c r="AA558" s="4"/>
    </row>
    <row r="559" spans="1:27" ht="28.5" customHeight="1" thickBot="1" x14ac:dyDescent="0.4">
      <c r="A559" s="5" t="s">
        <v>145</v>
      </c>
      <c r="B559" s="5" t="s">
        <v>106</v>
      </c>
      <c r="C559" s="5" t="s">
        <v>33</v>
      </c>
      <c r="D559" s="2">
        <v>39263</v>
      </c>
      <c r="E559" s="2">
        <v>4.01</v>
      </c>
      <c r="F559" s="2">
        <v>9.1999999999999993</v>
      </c>
      <c r="G559" s="2">
        <v>7.55</v>
      </c>
      <c r="H559" s="2">
        <v>5.44</v>
      </c>
      <c r="I559" s="2">
        <v>2</v>
      </c>
      <c r="J559" s="2">
        <v>2.92</v>
      </c>
      <c r="K559" s="2">
        <v>27</v>
      </c>
      <c r="L559" s="2">
        <v>7.17</v>
      </c>
      <c r="M559" s="2">
        <v>315.39999999999998</v>
      </c>
      <c r="N559" s="2">
        <v>68.92</v>
      </c>
      <c r="O559" s="2">
        <v>53.77</v>
      </c>
      <c r="P559" s="2">
        <v>357.65</v>
      </c>
      <c r="Q559" s="2">
        <v>78.150000000000006</v>
      </c>
      <c r="R559" s="2">
        <v>60.97</v>
      </c>
      <c r="S559" s="4">
        <f>VLOOKUP([1]Initial_Data8!C587,[1]Ratings_Numbers!$A$1:$B$21,2,FALSE)</f>
        <v>8</v>
      </c>
      <c r="T559" s="4">
        <v>8</v>
      </c>
      <c r="U559" s="4">
        <f t="shared" si="6"/>
        <v>0</v>
      </c>
      <c r="V559" s="3">
        <v>20821.818179999998</v>
      </c>
      <c r="W559" s="3" t="s">
        <v>146</v>
      </c>
      <c r="X559" s="4"/>
      <c r="Y559" s="4"/>
      <c r="Z559" s="4"/>
      <c r="AA559" s="4"/>
    </row>
    <row r="560" spans="1:27" ht="28.5" customHeight="1" thickBot="1" x14ac:dyDescent="0.4">
      <c r="A560" s="5" t="s">
        <v>145</v>
      </c>
      <c r="B560" s="5" t="s">
        <v>107</v>
      </c>
      <c r="C560" s="5" t="s">
        <v>33</v>
      </c>
      <c r="D560" s="2">
        <v>39355</v>
      </c>
      <c r="E560" s="2">
        <v>3.8</v>
      </c>
      <c r="F560" s="2">
        <v>8.4</v>
      </c>
      <c r="G560" s="2">
        <v>6.93</v>
      </c>
      <c r="H560" s="2">
        <v>5.57</v>
      </c>
      <c r="I560" s="2">
        <v>1.65</v>
      </c>
      <c r="J560" s="2">
        <v>3.13</v>
      </c>
      <c r="K560" s="2">
        <v>28.4</v>
      </c>
      <c r="L560" s="2">
        <v>7.93</v>
      </c>
      <c r="M560" s="2">
        <v>295.67</v>
      </c>
      <c r="N560" s="2">
        <v>66.64</v>
      </c>
      <c r="O560" s="2">
        <v>52.9</v>
      </c>
      <c r="P560" s="2">
        <v>343.68</v>
      </c>
      <c r="Q560" s="2">
        <v>77.459999999999994</v>
      </c>
      <c r="R560" s="2">
        <v>61.49</v>
      </c>
      <c r="S560" s="4">
        <f>VLOOKUP([1]Initial_Data8!C588,[1]Ratings_Numbers!$A$1:$B$21,2,FALSE)</f>
        <v>8</v>
      </c>
      <c r="T560" s="4">
        <v>8</v>
      </c>
      <c r="U560" s="4">
        <f t="shared" si="6"/>
        <v>0</v>
      </c>
      <c r="V560" s="3">
        <v>22689.090909999999</v>
      </c>
      <c r="W560" s="3" t="s">
        <v>146</v>
      </c>
      <c r="X560" s="4"/>
      <c r="Y560" s="4"/>
      <c r="Z560" s="4"/>
      <c r="AA560" s="4"/>
    </row>
    <row r="561" spans="1:27" ht="28.5" customHeight="1" thickBot="1" x14ac:dyDescent="0.4">
      <c r="A561" s="5" t="s">
        <v>145</v>
      </c>
      <c r="B561" s="5" t="s">
        <v>108</v>
      </c>
      <c r="C561" s="5" t="s">
        <v>33</v>
      </c>
      <c r="D561" s="2">
        <v>39447</v>
      </c>
      <c r="E561" s="2">
        <v>3.96</v>
      </c>
      <c r="F561" s="2">
        <v>8.1999999999999993</v>
      </c>
      <c r="G561" s="2">
        <v>7.19</v>
      </c>
      <c r="H561" s="2">
        <v>5.77</v>
      </c>
      <c r="I561" s="2">
        <v>2.96</v>
      </c>
      <c r="J561" s="2">
        <v>3.28</v>
      </c>
      <c r="K561" s="2">
        <v>28.2</v>
      </c>
      <c r="L561" s="2">
        <v>8.69</v>
      </c>
      <c r="M561" s="2">
        <v>278.77</v>
      </c>
      <c r="N561" s="2">
        <v>65.63</v>
      </c>
      <c r="O561" s="2">
        <v>52.44</v>
      </c>
      <c r="P561" s="2">
        <v>324.77</v>
      </c>
      <c r="Q561" s="2">
        <v>76.459999999999994</v>
      </c>
      <c r="R561" s="2">
        <v>61.09</v>
      </c>
      <c r="S561" s="4">
        <f>VLOOKUP([1]Initial_Data8!C589,[1]Ratings_Numbers!$A$1:$B$21,2,FALSE)</f>
        <v>8</v>
      </c>
      <c r="T561" s="4">
        <v>8</v>
      </c>
      <c r="U561" s="4">
        <f t="shared" si="6"/>
        <v>0</v>
      </c>
      <c r="V561" s="3">
        <v>17750</v>
      </c>
      <c r="W561" s="3" t="s">
        <v>146</v>
      </c>
      <c r="X561" s="4"/>
      <c r="Y561" s="4"/>
      <c r="Z561" s="4"/>
      <c r="AA561" s="4"/>
    </row>
    <row r="562" spans="1:27" ht="28.5" customHeight="1" thickBot="1" x14ac:dyDescent="0.4">
      <c r="A562" s="5" t="s">
        <v>145</v>
      </c>
      <c r="B562" s="5" t="s">
        <v>80</v>
      </c>
      <c r="C562" s="5" t="s">
        <v>33</v>
      </c>
      <c r="D562" s="2">
        <v>39538</v>
      </c>
      <c r="E562" s="2">
        <v>3.89</v>
      </c>
      <c r="F562" s="2">
        <v>8.77</v>
      </c>
      <c r="G562" s="2">
        <v>7.24</v>
      </c>
      <c r="H562" s="2">
        <v>4.34</v>
      </c>
      <c r="I562" s="2">
        <v>2.36</v>
      </c>
      <c r="J562" s="2">
        <v>2.0499999999999998</v>
      </c>
      <c r="K562" s="2">
        <v>31.3</v>
      </c>
      <c r="L562" s="2">
        <v>8.42</v>
      </c>
      <c r="M562" s="2">
        <v>267.85000000000002</v>
      </c>
      <c r="N562" s="2">
        <v>61.56</v>
      </c>
      <c r="O562" s="2">
        <v>49.87</v>
      </c>
      <c r="P562" s="2">
        <v>335.12</v>
      </c>
      <c r="Q562" s="2">
        <v>77.02</v>
      </c>
      <c r="R562" s="2">
        <v>62.39</v>
      </c>
      <c r="S562" s="4">
        <f>VLOOKUP([1]Initial_Data8!C590,[1]Ratings_Numbers!$A$1:$B$21,2,FALSE)</f>
        <v>8</v>
      </c>
      <c r="T562" s="4">
        <v>8</v>
      </c>
      <c r="U562" s="4">
        <f t="shared" si="6"/>
        <v>0</v>
      </c>
      <c r="V562" s="3">
        <v>17584.545450000001</v>
      </c>
      <c r="W562" s="3" t="s">
        <v>146</v>
      </c>
      <c r="X562" s="4"/>
      <c r="Y562" s="4"/>
      <c r="Z562" s="4"/>
      <c r="AA562" s="4"/>
    </row>
    <row r="563" spans="1:27" ht="28.5" customHeight="1" thickBot="1" x14ac:dyDescent="0.4">
      <c r="A563" s="5" t="s">
        <v>145</v>
      </c>
      <c r="B563" s="5" t="s">
        <v>81</v>
      </c>
      <c r="C563" s="5" t="s">
        <v>33</v>
      </c>
      <c r="D563" s="2">
        <v>39629</v>
      </c>
      <c r="E563" s="2">
        <v>3.96</v>
      </c>
      <c r="F563" s="2">
        <v>8.65</v>
      </c>
      <c r="G563" s="2">
        <v>7.36</v>
      </c>
      <c r="H563" s="2">
        <v>5.54</v>
      </c>
      <c r="I563" s="2">
        <v>3.02</v>
      </c>
      <c r="J563" s="2">
        <v>3</v>
      </c>
      <c r="K563" s="2">
        <v>28.4</v>
      </c>
      <c r="L563" s="2">
        <v>8.9700000000000006</v>
      </c>
      <c r="M563" s="2">
        <v>263.26</v>
      </c>
      <c r="N563" s="2">
        <v>60.01</v>
      </c>
      <c r="O563" s="2">
        <v>50.21</v>
      </c>
      <c r="P563" s="2">
        <v>338.69</v>
      </c>
      <c r="Q563" s="2">
        <v>77.2</v>
      </c>
      <c r="R563" s="2">
        <v>64.599999999999994</v>
      </c>
      <c r="S563" s="4">
        <f>VLOOKUP([1]Initial_Data8!C591,[1]Ratings_Numbers!$A$1:$B$21,2,FALSE)</f>
        <v>8</v>
      </c>
      <c r="T563" s="4">
        <v>8</v>
      </c>
      <c r="U563" s="4">
        <f t="shared" si="6"/>
        <v>0</v>
      </c>
      <c r="V563" s="3">
        <v>13193.63636</v>
      </c>
      <c r="W563" s="3" t="s">
        <v>146</v>
      </c>
      <c r="X563" s="4"/>
      <c r="Y563" s="4"/>
      <c r="Z563" s="4"/>
      <c r="AA563" s="4"/>
    </row>
    <row r="564" spans="1:27" ht="28.5" customHeight="1" thickBot="1" x14ac:dyDescent="0.4">
      <c r="A564" s="5" t="s">
        <v>145</v>
      </c>
      <c r="B564" s="5" t="s">
        <v>82</v>
      </c>
      <c r="C564" s="5" t="s">
        <v>33</v>
      </c>
      <c r="D564" s="2">
        <v>39721</v>
      </c>
      <c r="E564" s="2">
        <v>3.86</v>
      </c>
      <c r="F564" s="2">
        <v>8.41</v>
      </c>
      <c r="G564" s="2">
        <v>7.15</v>
      </c>
      <c r="H564" s="2">
        <v>5.88</v>
      </c>
      <c r="I564" s="2">
        <v>3.39</v>
      </c>
      <c r="J564" s="2">
        <v>3.31</v>
      </c>
      <c r="K564" s="2">
        <v>28.7</v>
      </c>
      <c r="L564" s="2">
        <v>9.36</v>
      </c>
      <c r="M564" s="2">
        <v>253.55</v>
      </c>
      <c r="N564" s="2">
        <v>59.19</v>
      </c>
      <c r="O564" s="2">
        <v>49.4</v>
      </c>
      <c r="P564" s="2">
        <v>328.35</v>
      </c>
      <c r="Q564" s="2">
        <v>76.650000000000006</v>
      </c>
      <c r="R564" s="2">
        <v>63.97</v>
      </c>
      <c r="S564" s="4">
        <f>VLOOKUP([1]Initial_Data8!C592,[1]Ratings_Numbers!$A$1:$B$21,2,FALSE)</f>
        <v>8</v>
      </c>
      <c r="T564" s="4">
        <v>8</v>
      </c>
      <c r="U564" s="4">
        <f t="shared" si="6"/>
        <v>0</v>
      </c>
      <c r="V564" s="3">
        <v>15750.909089999999</v>
      </c>
      <c r="W564" s="3" t="s">
        <v>146</v>
      </c>
      <c r="X564" s="4"/>
      <c r="Y564" s="4"/>
      <c r="Z564" s="4"/>
      <c r="AA564" s="4"/>
    </row>
    <row r="565" spans="1:27" ht="28.5" customHeight="1" thickBot="1" x14ac:dyDescent="0.4">
      <c r="A565" s="5" t="s">
        <v>145</v>
      </c>
      <c r="B565" s="5" t="s">
        <v>83</v>
      </c>
      <c r="C565" s="5" t="s">
        <v>33</v>
      </c>
      <c r="D565" s="2">
        <v>39813</v>
      </c>
      <c r="E565" s="2">
        <v>3.75</v>
      </c>
      <c r="F565" s="2">
        <v>8.1199999999999992</v>
      </c>
      <c r="G565" s="2">
        <v>6.98</v>
      </c>
      <c r="H565" s="2">
        <v>6.03</v>
      </c>
      <c r="I565" s="2">
        <v>4.13</v>
      </c>
      <c r="J565" s="2">
        <v>3.36</v>
      </c>
      <c r="K565" s="2">
        <v>28.2</v>
      </c>
      <c r="L565" s="2">
        <v>9.0299999999999994</v>
      </c>
      <c r="M565" s="2">
        <v>244.83</v>
      </c>
      <c r="N565" s="2">
        <v>57.45</v>
      </c>
      <c r="O565" s="2">
        <v>48.01</v>
      </c>
      <c r="P565" s="2">
        <v>326.12</v>
      </c>
      <c r="Q565" s="2">
        <v>76.53</v>
      </c>
      <c r="R565" s="2">
        <v>63.95</v>
      </c>
      <c r="S565" s="4">
        <f>VLOOKUP([1]Initial_Data8!C593,[1]Ratings_Numbers!$A$1:$B$21,2,FALSE)</f>
        <v>8</v>
      </c>
      <c r="T565" s="4">
        <v>8</v>
      </c>
      <c r="U565" s="4">
        <f t="shared" si="6"/>
        <v>0</v>
      </c>
      <c r="V565" s="3">
        <v>12341.81818</v>
      </c>
      <c r="W565" s="3" t="s">
        <v>146</v>
      </c>
      <c r="X565" s="4"/>
      <c r="Y565" s="4"/>
      <c r="Z565" s="4"/>
      <c r="AA565" s="4"/>
    </row>
    <row r="566" spans="1:27" ht="28.5" customHeight="1" thickBot="1" x14ac:dyDescent="0.4">
      <c r="A566" s="5" t="s">
        <v>145</v>
      </c>
      <c r="B566" s="5" t="s">
        <v>84</v>
      </c>
      <c r="C566" s="5" t="s">
        <v>33</v>
      </c>
      <c r="D566" s="2">
        <v>39903</v>
      </c>
      <c r="E566" s="2">
        <v>3.45</v>
      </c>
      <c r="F566" s="2">
        <v>7.58</v>
      </c>
      <c r="G566" s="2">
        <v>6.3</v>
      </c>
      <c r="H566" s="2">
        <v>5.93</v>
      </c>
      <c r="I566" s="2">
        <v>4.3</v>
      </c>
      <c r="J566" s="2">
        <v>3.11</v>
      </c>
      <c r="K566" s="2">
        <v>27.1</v>
      </c>
      <c r="L566" s="2">
        <v>8.5299999999999994</v>
      </c>
      <c r="M566" s="2">
        <v>241.78</v>
      </c>
      <c r="N566" s="2">
        <v>56.23</v>
      </c>
      <c r="O566" s="2">
        <v>45.46</v>
      </c>
      <c r="P566" s="2">
        <v>330.01</v>
      </c>
      <c r="Q566" s="2">
        <v>76.739999999999995</v>
      </c>
      <c r="R566" s="2">
        <v>62.05</v>
      </c>
      <c r="S566" s="4">
        <f>VLOOKUP([1]Initial_Data8!C594,[1]Ratings_Numbers!$A$1:$B$21,2,FALSE)</f>
        <v>8</v>
      </c>
      <c r="T566" s="4">
        <v>8</v>
      </c>
      <c r="U566" s="4">
        <f t="shared" si="6"/>
        <v>0</v>
      </c>
      <c r="V566" s="3">
        <v>18517.272730000001</v>
      </c>
      <c r="W566" s="3" t="s">
        <v>146</v>
      </c>
      <c r="X566" s="4"/>
      <c r="Y566" s="4"/>
      <c r="Z566" s="4"/>
      <c r="AA566" s="4"/>
    </row>
    <row r="567" spans="1:27" ht="14.25" customHeight="1" thickBot="1" x14ac:dyDescent="0.4">
      <c r="A567" s="5" t="s">
        <v>145</v>
      </c>
      <c r="B567" s="5" t="s">
        <v>85</v>
      </c>
      <c r="C567" s="5" t="s">
        <v>33</v>
      </c>
      <c r="D567" s="2">
        <v>39994</v>
      </c>
      <c r="E567" s="2">
        <v>3.24</v>
      </c>
      <c r="F567" s="2">
        <v>7.05</v>
      </c>
      <c r="G567" s="2">
        <v>5.78</v>
      </c>
      <c r="H567" s="2">
        <v>6.67</v>
      </c>
      <c r="I567" s="2">
        <v>3.89</v>
      </c>
      <c r="J567" s="2">
        <v>3.94</v>
      </c>
      <c r="K567" s="2">
        <v>27.5</v>
      </c>
      <c r="L567" s="2">
        <v>9.52</v>
      </c>
      <c r="M567" s="2">
        <v>227.64</v>
      </c>
      <c r="N567" s="2">
        <v>55.51</v>
      </c>
      <c r="O567" s="2">
        <v>45.72</v>
      </c>
      <c r="P567" s="2">
        <v>310.06</v>
      </c>
      <c r="Q567" s="2">
        <v>75.61</v>
      </c>
      <c r="R567" s="2">
        <v>62.27</v>
      </c>
      <c r="S567" s="4">
        <f>VLOOKUP([1]Initial_Data8!C595,[1]Ratings_Numbers!$A$1:$B$21,2,FALSE)</f>
        <v>8</v>
      </c>
      <c r="T567" s="4">
        <v>8</v>
      </c>
      <c r="U567" s="4">
        <f t="shared" si="6"/>
        <v>0</v>
      </c>
      <c r="V567" s="3">
        <v>19412.727269999999</v>
      </c>
      <c r="W567" s="3" t="s">
        <v>146</v>
      </c>
      <c r="X567" s="4"/>
      <c r="Y567" s="4"/>
      <c r="Z567" s="4"/>
      <c r="AA567" s="4"/>
    </row>
    <row r="568" spans="1:27" ht="28.5" customHeight="1" thickBot="1" x14ac:dyDescent="0.4">
      <c r="A568" s="5" t="s">
        <v>147</v>
      </c>
      <c r="B568" s="5" t="s">
        <v>125</v>
      </c>
      <c r="C568" s="5" t="s">
        <v>25</v>
      </c>
      <c r="D568" s="2">
        <v>38807</v>
      </c>
      <c r="E568" s="2">
        <v>1.42</v>
      </c>
      <c r="F568" s="2">
        <v>3.15</v>
      </c>
      <c r="G568" s="2">
        <v>2.86</v>
      </c>
      <c r="H568" s="2">
        <v>10.76</v>
      </c>
      <c r="I568" s="2">
        <v>3.79</v>
      </c>
      <c r="J568" s="2">
        <v>4.99</v>
      </c>
      <c r="K568" s="2">
        <v>636</v>
      </c>
      <c r="L568" s="2">
        <v>24.49</v>
      </c>
      <c r="M568" s="2">
        <v>47.98</v>
      </c>
      <c r="N568" s="2">
        <v>30.05</v>
      </c>
      <c r="O568" s="2">
        <v>18.93</v>
      </c>
      <c r="P568" s="2">
        <v>59.67</v>
      </c>
      <c r="Q568" s="2">
        <v>37.369999999999997</v>
      </c>
      <c r="R568" s="2">
        <v>23.55</v>
      </c>
      <c r="S568" s="4">
        <f>VLOOKUP([1]Initial_Data8!C598,[1]Ratings_Numbers!$A$1:$B$21,2,FALSE)</f>
        <v>7</v>
      </c>
      <c r="T568" s="4">
        <v>7</v>
      </c>
      <c r="U568" s="4">
        <v>0</v>
      </c>
      <c r="V568" s="3">
        <v>99360.581099999996</v>
      </c>
      <c r="W568" s="3" t="s">
        <v>29</v>
      </c>
      <c r="X568" s="4"/>
      <c r="Y568" s="4"/>
      <c r="Z568" s="4"/>
      <c r="AA568" s="4"/>
    </row>
    <row r="569" spans="1:27" ht="28.5" customHeight="1" thickBot="1" x14ac:dyDescent="0.4">
      <c r="A569" s="5" t="s">
        <v>147</v>
      </c>
      <c r="B569" s="5" t="s">
        <v>74</v>
      </c>
      <c r="C569" s="5" t="s">
        <v>25</v>
      </c>
      <c r="D569" s="2">
        <v>38898</v>
      </c>
      <c r="E569" s="2">
        <v>1.42</v>
      </c>
      <c r="F569" s="2">
        <v>3.15</v>
      </c>
      <c r="G569" s="2">
        <v>2.91</v>
      </c>
      <c r="H569" s="2">
        <v>11.57</v>
      </c>
      <c r="I569" s="2">
        <v>3.62</v>
      </c>
      <c r="J569" s="2">
        <v>5.45</v>
      </c>
      <c r="K569" s="2">
        <v>590</v>
      </c>
      <c r="L569" s="2">
        <v>24.36</v>
      </c>
      <c r="M569" s="2">
        <v>44.16</v>
      </c>
      <c r="N569" s="2">
        <v>27.88</v>
      </c>
      <c r="O569" s="2">
        <v>17.420000000000002</v>
      </c>
      <c r="P569" s="2">
        <v>58.4</v>
      </c>
      <c r="Q569" s="2">
        <v>36.869999999999997</v>
      </c>
      <c r="R569" s="2">
        <v>23.04</v>
      </c>
      <c r="S569" s="4">
        <f>VLOOKUP([1]Initial_Data8!C599,[1]Ratings_Numbers!$A$1:$B$21,2,FALSE)</f>
        <v>7</v>
      </c>
      <c r="T569" s="4">
        <v>7</v>
      </c>
      <c r="U569" s="4">
        <f t="shared" ref="U569:U609" si="7">S569-S568</f>
        <v>0</v>
      </c>
      <c r="V569" s="3">
        <v>97078.248099999997</v>
      </c>
      <c r="W569" s="3" t="s">
        <v>29</v>
      </c>
      <c r="X569" s="4"/>
      <c r="Y569" s="4"/>
      <c r="Z569" s="4"/>
      <c r="AA569" s="4"/>
    </row>
    <row r="570" spans="1:27" ht="28.5" customHeight="1" thickBot="1" x14ac:dyDescent="0.4">
      <c r="A570" s="5" t="s">
        <v>147</v>
      </c>
      <c r="B570" s="5" t="s">
        <v>75</v>
      </c>
      <c r="C570" s="5" t="s">
        <v>25</v>
      </c>
      <c r="D570" s="2">
        <v>38990</v>
      </c>
      <c r="E570" s="2">
        <v>1.38</v>
      </c>
      <c r="F570" s="2">
        <v>3.09</v>
      </c>
      <c r="G570" s="2">
        <v>2.84</v>
      </c>
      <c r="H570" s="2">
        <v>12.49</v>
      </c>
      <c r="I570" s="2">
        <v>4.5199999999999996</v>
      </c>
      <c r="J570" s="2">
        <v>6.18</v>
      </c>
      <c r="K570" s="2">
        <v>572</v>
      </c>
      <c r="L570" s="2">
        <v>24.92</v>
      </c>
      <c r="M570" s="2">
        <v>40.86</v>
      </c>
      <c r="N570" s="2">
        <v>26.11</v>
      </c>
      <c r="O570" s="2">
        <v>16.239999999999998</v>
      </c>
      <c r="P570" s="2">
        <v>56.48</v>
      </c>
      <c r="Q570" s="2">
        <v>36.090000000000003</v>
      </c>
      <c r="R570" s="2">
        <v>22.45</v>
      </c>
      <c r="S570" s="4">
        <f>VLOOKUP([1]Initial_Data8!C600,[1]Ratings_Numbers!$A$1:$B$21,2,FALSE)</f>
        <v>7</v>
      </c>
      <c r="T570" s="4">
        <v>7</v>
      </c>
      <c r="U570" s="4">
        <f t="shared" si="7"/>
        <v>0</v>
      </c>
      <c r="V570" s="3">
        <v>108401.60279999999</v>
      </c>
      <c r="W570" s="3" t="s">
        <v>29</v>
      </c>
      <c r="X570" s="4"/>
      <c r="Y570" s="4"/>
      <c r="Z570" s="4"/>
      <c r="AA570" s="4"/>
    </row>
    <row r="571" spans="1:27" ht="28.5" customHeight="1" thickBot="1" x14ac:dyDescent="0.4">
      <c r="A571" s="5" t="s">
        <v>147</v>
      </c>
      <c r="B571" s="5" t="s">
        <v>76</v>
      </c>
      <c r="C571" s="5" t="s">
        <v>25</v>
      </c>
      <c r="D571" s="2">
        <v>39082</v>
      </c>
      <c r="E571" s="2">
        <v>1.0900000000000001</v>
      </c>
      <c r="F571" s="2">
        <v>2.67</v>
      </c>
      <c r="G571" s="2">
        <v>2.2599999999999998</v>
      </c>
      <c r="H571" s="2">
        <v>13.32</v>
      </c>
      <c r="I571" s="2">
        <v>3.8</v>
      </c>
      <c r="J571" s="2">
        <v>6.67</v>
      </c>
      <c r="K571" s="2">
        <v>551</v>
      </c>
      <c r="L571" s="2">
        <v>25.71</v>
      </c>
      <c r="M571" s="2">
        <v>37.26</v>
      </c>
      <c r="N571" s="2">
        <v>25.3</v>
      </c>
      <c r="O571" s="2">
        <v>15.17</v>
      </c>
      <c r="P571" s="2">
        <v>47.3</v>
      </c>
      <c r="Q571" s="2">
        <v>32.11</v>
      </c>
      <c r="R571" s="2">
        <v>19.260000000000002</v>
      </c>
      <c r="S571" s="4">
        <f>VLOOKUP([1]Initial_Data8!C601,[1]Ratings_Numbers!$A$1:$B$21,2,FALSE)</f>
        <v>7</v>
      </c>
      <c r="T571" s="4">
        <v>7</v>
      </c>
      <c r="U571" s="4">
        <f t="shared" si="7"/>
        <v>0</v>
      </c>
      <c r="V571" s="3">
        <v>108424.46249999999</v>
      </c>
      <c r="W571" s="3" t="s">
        <v>29</v>
      </c>
      <c r="X571" s="4"/>
      <c r="Y571" s="4"/>
      <c r="Z571" s="4"/>
      <c r="AA571" s="4"/>
    </row>
    <row r="572" spans="1:27" ht="28.5" customHeight="1" thickBot="1" x14ac:dyDescent="0.4">
      <c r="A572" s="5" t="s">
        <v>147</v>
      </c>
      <c r="B572" s="5" t="s">
        <v>77</v>
      </c>
      <c r="C572" s="5" t="s">
        <v>25</v>
      </c>
      <c r="D572" s="2">
        <v>39172</v>
      </c>
      <c r="E572" s="2">
        <v>1.0900000000000001</v>
      </c>
      <c r="F572" s="2">
        <v>2.44</v>
      </c>
      <c r="G572" s="2">
        <v>2.2000000000000002</v>
      </c>
      <c r="H572" s="2">
        <v>15.11</v>
      </c>
      <c r="I572" s="2">
        <v>5.33</v>
      </c>
      <c r="J572" s="2">
        <v>7.83</v>
      </c>
      <c r="K572" s="2">
        <v>485</v>
      </c>
      <c r="L572" s="2">
        <v>26.47</v>
      </c>
      <c r="M572" s="2">
        <v>35.979999999999997</v>
      </c>
      <c r="N572" s="2">
        <v>24.91</v>
      </c>
      <c r="O572" s="2">
        <v>15.23</v>
      </c>
      <c r="P572" s="2">
        <v>44.45</v>
      </c>
      <c r="Q572" s="2">
        <v>30.77</v>
      </c>
      <c r="R572" s="2">
        <v>18.82</v>
      </c>
      <c r="S572" s="4">
        <f>VLOOKUP([1]Initial_Data8!C602,[1]Ratings_Numbers!$A$1:$B$21,2,FALSE)</f>
        <v>7</v>
      </c>
      <c r="T572" s="4">
        <v>7</v>
      </c>
      <c r="U572" s="4">
        <f t="shared" si="7"/>
        <v>0</v>
      </c>
      <c r="V572" s="3">
        <v>110095.5515</v>
      </c>
      <c r="W572" s="3" t="s">
        <v>29</v>
      </c>
      <c r="X572" s="4"/>
      <c r="Y572" s="4"/>
      <c r="Z572" s="4"/>
      <c r="AA572" s="4"/>
    </row>
    <row r="573" spans="1:27" ht="28.5" customHeight="1" thickBot="1" x14ac:dyDescent="0.4">
      <c r="A573" s="5" t="s">
        <v>147</v>
      </c>
      <c r="B573" s="5" t="s">
        <v>78</v>
      </c>
      <c r="C573" s="5" t="s">
        <v>25</v>
      </c>
      <c r="D573" s="2">
        <v>39263</v>
      </c>
      <c r="E573" s="2">
        <v>1.02</v>
      </c>
      <c r="F573" s="2">
        <v>2.15</v>
      </c>
      <c r="G573" s="2">
        <v>1.99</v>
      </c>
      <c r="H573" s="2">
        <v>16.97</v>
      </c>
      <c r="I573" s="2">
        <v>5.88</v>
      </c>
      <c r="J573" s="2">
        <v>9.1199999999999992</v>
      </c>
      <c r="K573" s="2">
        <v>455</v>
      </c>
      <c r="L573" s="2">
        <v>26.97</v>
      </c>
      <c r="M573" s="2">
        <v>36.700000000000003</v>
      </c>
      <c r="N573" s="2">
        <v>26.1</v>
      </c>
      <c r="O573" s="2">
        <v>15.9</v>
      </c>
      <c r="P573" s="2">
        <v>40.64</v>
      </c>
      <c r="Q573" s="2">
        <v>28.9</v>
      </c>
      <c r="R573" s="2">
        <v>17.600000000000001</v>
      </c>
      <c r="S573" s="4">
        <f>VLOOKUP([1]Initial_Data8!C603,[1]Ratings_Numbers!$A$1:$B$21,2,FALSE)</f>
        <v>7</v>
      </c>
      <c r="T573" s="4">
        <v>7</v>
      </c>
      <c r="U573" s="4">
        <f t="shared" si="7"/>
        <v>0</v>
      </c>
      <c r="V573" s="3">
        <v>119497.58809999999</v>
      </c>
      <c r="W573" s="3" t="s">
        <v>29</v>
      </c>
      <c r="X573" s="4"/>
      <c r="Y573" s="4"/>
      <c r="Z573" s="4"/>
      <c r="AA573" s="4"/>
    </row>
    <row r="574" spans="1:27" ht="28.5" customHeight="1" thickBot="1" x14ac:dyDescent="0.4">
      <c r="A574" s="5" t="s">
        <v>147</v>
      </c>
      <c r="B574" s="5" t="s">
        <v>79</v>
      </c>
      <c r="C574" s="5" t="s">
        <v>25</v>
      </c>
      <c r="D574" s="2">
        <v>39355</v>
      </c>
      <c r="E574" s="2">
        <v>0.98</v>
      </c>
      <c r="F574" s="2">
        <v>1.99</v>
      </c>
      <c r="G574" s="2">
        <v>1.87</v>
      </c>
      <c r="H574" s="2">
        <v>17.37</v>
      </c>
      <c r="I574" s="2">
        <v>6.37</v>
      </c>
      <c r="J574" s="2">
        <v>9.36</v>
      </c>
      <c r="K574" s="2">
        <v>450</v>
      </c>
      <c r="L574" s="2">
        <v>26.77</v>
      </c>
      <c r="M574" s="2">
        <v>36.31</v>
      </c>
      <c r="N574" s="2">
        <v>26.15</v>
      </c>
      <c r="O574" s="2">
        <v>15.83</v>
      </c>
      <c r="P574" s="2">
        <v>38.86</v>
      </c>
      <c r="Q574" s="2">
        <v>27.99</v>
      </c>
      <c r="R574" s="2">
        <v>16.940000000000001</v>
      </c>
      <c r="S574" s="4">
        <f>VLOOKUP([1]Initial_Data8!C604,[1]Ratings_Numbers!$A$1:$B$21,2,FALSE)</f>
        <v>7</v>
      </c>
      <c r="T574" s="4">
        <v>7</v>
      </c>
      <c r="U574" s="4">
        <f t="shared" si="7"/>
        <v>0</v>
      </c>
      <c r="V574" s="3">
        <v>127983.6914</v>
      </c>
      <c r="W574" s="3" t="s">
        <v>29</v>
      </c>
      <c r="X574" s="4"/>
      <c r="Y574" s="4"/>
      <c r="Z574" s="4"/>
      <c r="AA574" s="4"/>
    </row>
    <row r="575" spans="1:27" ht="28.5" customHeight="1" thickBot="1" x14ac:dyDescent="0.4">
      <c r="A575" s="5" t="s">
        <v>147</v>
      </c>
      <c r="B575" s="5" t="s">
        <v>105</v>
      </c>
      <c r="C575" s="5" t="s">
        <v>25</v>
      </c>
      <c r="D575" s="2">
        <v>39447</v>
      </c>
      <c r="E575" s="2">
        <v>0.9</v>
      </c>
      <c r="F575" s="2">
        <v>1.89</v>
      </c>
      <c r="G575" s="2">
        <v>1.68</v>
      </c>
      <c r="H575" s="2">
        <v>18.21</v>
      </c>
      <c r="I575" s="2">
        <v>6.06</v>
      </c>
      <c r="J575" s="2">
        <v>9.86</v>
      </c>
      <c r="K575" s="2">
        <v>439</v>
      </c>
      <c r="L575" s="2">
        <v>27.05</v>
      </c>
      <c r="M575" s="2">
        <v>34.03</v>
      </c>
      <c r="N575" s="2">
        <v>24.73</v>
      </c>
      <c r="O575" s="2">
        <v>15.09</v>
      </c>
      <c r="P575" s="2">
        <v>37.6</v>
      </c>
      <c r="Q575" s="2">
        <v>27.32</v>
      </c>
      <c r="R575" s="2">
        <v>16.670000000000002</v>
      </c>
      <c r="S575" s="4">
        <f>VLOOKUP([1]Initial_Data8!C605,[1]Ratings_Numbers!$A$1:$B$21,2,FALSE)</f>
        <v>7</v>
      </c>
      <c r="T575" s="4">
        <v>7</v>
      </c>
      <c r="U575" s="4">
        <f t="shared" si="7"/>
        <v>0</v>
      </c>
      <c r="V575" s="3">
        <v>125688.4458</v>
      </c>
      <c r="W575" s="3" t="s">
        <v>29</v>
      </c>
      <c r="X575" s="4"/>
      <c r="Y575" s="4"/>
      <c r="Z575" s="4"/>
      <c r="AA575" s="4"/>
    </row>
    <row r="576" spans="1:27" ht="28.5" customHeight="1" thickBot="1" x14ac:dyDescent="0.4">
      <c r="A576" s="5" t="s">
        <v>147</v>
      </c>
      <c r="B576" s="5" t="s">
        <v>106</v>
      </c>
      <c r="C576" s="5" t="s">
        <v>25</v>
      </c>
      <c r="D576" s="2">
        <v>39538</v>
      </c>
      <c r="E576" s="2">
        <v>0.9</v>
      </c>
      <c r="F576" s="2">
        <v>2.11</v>
      </c>
      <c r="G576" s="2">
        <v>1.67</v>
      </c>
      <c r="H576" s="2">
        <v>17.239999999999998</v>
      </c>
      <c r="I576" s="2">
        <v>6.79</v>
      </c>
      <c r="J576" s="2">
        <v>9.44</v>
      </c>
      <c r="K576" s="2">
        <v>459</v>
      </c>
      <c r="L576" s="2">
        <v>26.28</v>
      </c>
      <c r="M576" s="2">
        <v>38.4</v>
      </c>
      <c r="N576" s="2">
        <v>26.88</v>
      </c>
      <c r="O576" s="2">
        <v>16.8</v>
      </c>
      <c r="P576" s="2">
        <v>42.84</v>
      </c>
      <c r="Q576" s="2">
        <v>29.99</v>
      </c>
      <c r="R576" s="2">
        <v>18.739999999999998</v>
      </c>
      <c r="S576" s="4">
        <f>VLOOKUP([1]Initial_Data8!C606,[1]Ratings_Numbers!$A$1:$B$21,2,FALSE)</f>
        <v>7</v>
      </c>
      <c r="T576" s="4">
        <v>7</v>
      </c>
      <c r="U576" s="4">
        <f t="shared" si="7"/>
        <v>0</v>
      </c>
      <c r="V576" s="3">
        <v>103905.40180000001</v>
      </c>
      <c r="W576" s="3" t="s">
        <v>29</v>
      </c>
      <c r="X576" s="4"/>
      <c r="Y576" s="4"/>
      <c r="Z576" s="4"/>
      <c r="AA576" s="4"/>
    </row>
    <row r="577" spans="1:27" ht="28.5" customHeight="1" thickBot="1" x14ac:dyDescent="0.4">
      <c r="A577" s="5" t="s">
        <v>147</v>
      </c>
      <c r="B577" s="5" t="s">
        <v>107</v>
      </c>
      <c r="C577" s="5" t="s">
        <v>25</v>
      </c>
      <c r="D577" s="2">
        <v>39629</v>
      </c>
      <c r="E577" s="2">
        <v>1.29</v>
      </c>
      <c r="F577" s="2">
        <v>2.48</v>
      </c>
      <c r="G577" s="2">
        <v>2.36</v>
      </c>
      <c r="H577" s="2">
        <v>20.170000000000002</v>
      </c>
      <c r="I577" s="2">
        <v>4.83</v>
      </c>
      <c r="J577" s="2">
        <v>11.28</v>
      </c>
      <c r="K577" s="2">
        <v>403</v>
      </c>
      <c r="L577" s="2">
        <v>25.36</v>
      </c>
      <c r="M577" s="2">
        <v>39.5</v>
      </c>
      <c r="N577" s="2">
        <v>26.26</v>
      </c>
      <c r="O577" s="2">
        <v>16.829999999999998</v>
      </c>
      <c r="P577" s="2">
        <v>50.41</v>
      </c>
      <c r="Q577" s="2">
        <v>33.51</v>
      </c>
      <c r="R577" s="2">
        <v>21.49</v>
      </c>
      <c r="S577" s="4">
        <f>VLOOKUP([1]Initial_Data8!C607,[1]Ratings_Numbers!$A$1:$B$21,2,FALSE)</f>
        <v>7</v>
      </c>
      <c r="T577" s="4">
        <v>7</v>
      </c>
      <c r="U577" s="4">
        <f t="shared" si="7"/>
        <v>0</v>
      </c>
      <c r="V577" s="3">
        <v>100809.70209999999</v>
      </c>
      <c r="W577" s="3" t="s">
        <v>29</v>
      </c>
      <c r="X577" s="4"/>
      <c r="Y577" s="4"/>
      <c r="Z577" s="4"/>
      <c r="AA577" s="4"/>
    </row>
    <row r="578" spans="1:27" ht="28.5" customHeight="1" thickBot="1" x14ac:dyDescent="0.4">
      <c r="A578" s="5" t="s">
        <v>147</v>
      </c>
      <c r="B578" s="5" t="s">
        <v>108</v>
      </c>
      <c r="C578" s="5" t="s">
        <v>25</v>
      </c>
      <c r="D578" s="2">
        <v>39721</v>
      </c>
      <c r="E578" s="2">
        <v>1.35</v>
      </c>
      <c r="F578" s="2">
        <v>2.58</v>
      </c>
      <c r="G578" s="2">
        <v>2.48</v>
      </c>
      <c r="H578" s="2">
        <v>17.78</v>
      </c>
      <c r="I578" s="2">
        <v>5.52</v>
      </c>
      <c r="J578" s="2">
        <v>9.48</v>
      </c>
      <c r="K578" s="2">
        <v>440</v>
      </c>
      <c r="L578" s="2">
        <v>24.87</v>
      </c>
      <c r="M578" s="2">
        <v>43.15</v>
      </c>
      <c r="N578" s="2">
        <v>28.47</v>
      </c>
      <c r="O578" s="2">
        <v>18.29</v>
      </c>
      <c r="P578" s="2">
        <v>51.56</v>
      </c>
      <c r="Q578" s="2">
        <v>34.020000000000003</v>
      </c>
      <c r="R578" s="2">
        <v>21.86</v>
      </c>
      <c r="S578" s="4">
        <f>VLOOKUP([1]Initial_Data8!C608,[1]Ratings_Numbers!$A$1:$B$21,2,FALSE)</f>
        <v>7</v>
      </c>
      <c r="T578" s="4">
        <v>7</v>
      </c>
      <c r="U578" s="4">
        <f t="shared" si="7"/>
        <v>0</v>
      </c>
      <c r="V578" s="3">
        <v>91151.140899999999</v>
      </c>
      <c r="W578" s="3" t="s">
        <v>29</v>
      </c>
      <c r="X578" s="4"/>
      <c r="Y578" s="4"/>
      <c r="Z578" s="4"/>
      <c r="AA578" s="4"/>
    </row>
    <row r="579" spans="1:27" ht="28.5" customHeight="1" thickBot="1" x14ac:dyDescent="0.4">
      <c r="A579" s="5" t="s">
        <v>147</v>
      </c>
      <c r="B579" s="5" t="s">
        <v>80</v>
      </c>
      <c r="C579" s="5" t="s">
        <v>25</v>
      </c>
      <c r="D579" s="2">
        <v>39813</v>
      </c>
      <c r="E579" s="2">
        <v>1.32</v>
      </c>
      <c r="F579" s="2">
        <v>3.08</v>
      </c>
      <c r="G579" s="2">
        <v>2.4700000000000002</v>
      </c>
      <c r="H579" s="2">
        <v>14.66</v>
      </c>
      <c r="I579" s="2">
        <v>5.64</v>
      </c>
      <c r="J579" s="2">
        <v>7.41</v>
      </c>
      <c r="K579" s="2">
        <v>517</v>
      </c>
      <c r="L579" s="2">
        <v>20.61</v>
      </c>
      <c r="M579" s="2">
        <v>59.51</v>
      </c>
      <c r="N579" s="2">
        <v>35.89</v>
      </c>
      <c r="O579" s="2">
        <v>23.21</v>
      </c>
      <c r="P579" s="2">
        <v>65.84</v>
      </c>
      <c r="Q579" s="2">
        <v>39.700000000000003</v>
      </c>
      <c r="R579" s="2">
        <v>25.67</v>
      </c>
      <c r="S579" s="4">
        <f>VLOOKUP([1]Initial_Data8!C609,[1]Ratings_Numbers!$A$1:$B$21,2,FALSE)</f>
        <v>7</v>
      </c>
      <c r="T579" s="4">
        <v>7</v>
      </c>
      <c r="U579" s="4">
        <f t="shared" si="7"/>
        <v>0</v>
      </c>
      <c r="V579" s="3">
        <v>96293.631999999998</v>
      </c>
      <c r="W579" s="3" t="s">
        <v>29</v>
      </c>
      <c r="X579" s="4"/>
      <c r="Y579" s="4"/>
      <c r="Z579" s="4"/>
      <c r="AA579" s="4"/>
    </row>
    <row r="580" spans="1:27" ht="28.5" customHeight="1" thickBot="1" x14ac:dyDescent="0.4">
      <c r="A580" s="5" t="s">
        <v>147</v>
      </c>
      <c r="B580" s="5" t="s">
        <v>81</v>
      </c>
      <c r="C580" s="5" t="s">
        <v>25</v>
      </c>
      <c r="D580" s="2">
        <v>39903</v>
      </c>
      <c r="E580" s="2">
        <v>2.0099999999999998</v>
      </c>
      <c r="F580" s="2">
        <v>4.01</v>
      </c>
      <c r="G580" s="2">
        <v>3.76</v>
      </c>
      <c r="H580" s="2">
        <v>9.43</v>
      </c>
      <c r="I580" s="2">
        <v>3.59</v>
      </c>
      <c r="J580" s="2">
        <v>5.07</v>
      </c>
      <c r="K580" s="2">
        <v>925</v>
      </c>
      <c r="L580" s="2">
        <v>18.45</v>
      </c>
      <c r="M580" s="2">
        <v>69.11</v>
      </c>
      <c r="N580" s="2">
        <v>37.19</v>
      </c>
      <c r="O580" s="2">
        <v>24.54</v>
      </c>
      <c r="P580" s="2">
        <v>85.82</v>
      </c>
      <c r="Q580" s="2">
        <v>46.19</v>
      </c>
      <c r="R580" s="2">
        <v>30.48</v>
      </c>
      <c r="S580" s="4">
        <f>VLOOKUP([1]Initial_Data8!C610,[1]Ratings_Numbers!$A$1:$B$21,2,FALSE)</f>
        <v>7</v>
      </c>
      <c r="T580" s="4">
        <v>7</v>
      </c>
      <c r="U580" s="4">
        <f t="shared" si="7"/>
        <v>0</v>
      </c>
      <c r="V580" s="3">
        <v>85785.332399999999</v>
      </c>
      <c r="W580" s="3" t="s">
        <v>29</v>
      </c>
      <c r="X580" s="4"/>
      <c r="Y580" s="4"/>
      <c r="Z580" s="4"/>
      <c r="AA580" s="4"/>
    </row>
    <row r="581" spans="1:27" ht="28.5" customHeight="1" thickBot="1" x14ac:dyDescent="0.4">
      <c r="A581" s="5" t="s">
        <v>147</v>
      </c>
      <c r="B581" s="5" t="s">
        <v>82</v>
      </c>
      <c r="C581" s="5" t="s">
        <v>25</v>
      </c>
      <c r="D581" s="2">
        <v>39994</v>
      </c>
      <c r="E581" s="2">
        <v>1.95</v>
      </c>
      <c r="F581" s="2">
        <v>3.79</v>
      </c>
      <c r="G581" s="2">
        <v>3.72</v>
      </c>
      <c r="H581" s="2">
        <v>10.81</v>
      </c>
      <c r="I581" s="2">
        <v>4.05</v>
      </c>
      <c r="J581" s="2">
        <v>5.61</v>
      </c>
      <c r="K581" s="2">
        <v>787</v>
      </c>
      <c r="L581" s="2">
        <v>18.97</v>
      </c>
      <c r="M581" s="2">
        <v>71.8</v>
      </c>
      <c r="N581" s="2">
        <v>40.26</v>
      </c>
      <c r="O581" s="2">
        <v>26.43</v>
      </c>
      <c r="P581" s="2">
        <v>78.37</v>
      </c>
      <c r="Q581" s="2">
        <v>43.94</v>
      </c>
      <c r="R581" s="2">
        <v>28.85</v>
      </c>
      <c r="S581" s="4">
        <f>VLOOKUP([1]Initial_Data8!C611,[1]Ratings_Numbers!$A$1:$B$21,2,FALSE)</f>
        <v>7</v>
      </c>
      <c r="T581" s="4">
        <v>7</v>
      </c>
      <c r="U581" s="4">
        <f t="shared" si="7"/>
        <v>0</v>
      </c>
      <c r="V581" s="3">
        <v>87292.051500000001</v>
      </c>
      <c r="W581" s="3" t="s">
        <v>29</v>
      </c>
      <c r="X581" s="4"/>
      <c r="Y581" s="4"/>
      <c r="Z581" s="4"/>
      <c r="AA581" s="4"/>
    </row>
    <row r="582" spans="1:27" ht="28.5" customHeight="1" thickBot="1" x14ac:dyDescent="0.4">
      <c r="A582" s="5" t="s">
        <v>147</v>
      </c>
      <c r="B582" s="5" t="s">
        <v>83</v>
      </c>
      <c r="C582" s="5" t="s">
        <v>25</v>
      </c>
      <c r="D582" s="2">
        <v>40086</v>
      </c>
      <c r="E582" s="2">
        <v>1.85</v>
      </c>
      <c r="F582" s="2">
        <v>3.71</v>
      </c>
      <c r="G582" s="2">
        <v>3.61</v>
      </c>
      <c r="H582" s="2">
        <v>11.59</v>
      </c>
      <c r="I582" s="2">
        <v>4.07</v>
      </c>
      <c r="J582" s="2">
        <v>5.66</v>
      </c>
      <c r="K582" s="2">
        <v>704</v>
      </c>
      <c r="L582" s="2">
        <v>19.07</v>
      </c>
      <c r="M582" s="2">
        <v>67.83</v>
      </c>
      <c r="N582" s="2">
        <v>38.92</v>
      </c>
      <c r="O582" s="2">
        <v>25.34</v>
      </c>
      <c r="P582" s="2">
        <v>74.27</v>
      </c>
      <c r="Q582" s="2">
        <v>42.62</v>
      </c>
      <c r="R582" s="2">
        <v>27.75</v>
      </c>
      <c r="S582" s="4">
        <f>VLOOKUP([1]Initial_Data8!C612,[1]Ratings_Numbers!$A$1:$B$21,2,FALSE)</f>
        <v>7</v>
      </c>
      <c r="T582" s="4">
        <v>7</v>
      </c>
      <c r="U582" s="4">
        <f t="shared" si="7"/>
        <v>0</v>
      </c>
      <c r="V582" s="3">
        <v>85986.417600000001</v>
      </c>
      <c r="W582" s="3" t="s">
        <v>29</v>
      </c>
      <c r="X582" s="4"/>
      <c r="Y582" s="4"/>
      <c r="Z582" s="4"/>
      <c r="AA582" s="4"/>
    </row>
    <row r="583" spans="1:27" ht="14.25" customHeight="1" thickBot="1" x14ac:dyDescent="0.4">
      <c r="A583" s="5" t="s">
        <v>147</v>
      </c>
      <c r="B583" s="5" t="s">
        <v>84</v>
      </c>
      <c r="C583" s="5" t="s">
        <v>25</v>
      </c>
      <c r="D583" s="2">
        <v>40178</v>
      </c>
      <c r="E583" s="2">
        <v>1.83</v>
      </c>
      <c r="F583" s="2">
        <v>3.88</v>
      </c>
      <c r="G583" s="2">
        <v>3.72</v>
      </c>
      <c r="H583" s="2">
        <v>10.49</v>
      </c>
      <c r="I583" s="2">
        <v>4.04</v>
      </c>
      <c r="J583" s="2">
        <v>4.3</v>
      </c>
      <c r="K583" s="2">
        <v>686</v>
      </c>
      <c r="L583" s="2">
        <v>18.239999999999998</v>
      </c>
      <c r="M583" s="2">
        <v>65.430000000000007</v>
      </c>
      <c r="N583" s="2">
        <v>37.6</v>
      </c>
      <c r="O583" s="2">
        <v>24.26</v>
      </c>
      <c r="P583" s="2">
        <v>73.989999999999995</v>
      </c>
      <c r="Q583" s="2">
        <v>42.52</v>
      </c>
      <c r="R583" s="2">
        <v>27.44</v>
      </c>
      <c r="S583" s="4">
        <f>VLOOKUP([1]Initial_Data8!C613,[1]Ratings_Numbers!$A$1:$B$21,2,FALSE)</f>
        <v>7</v>
      </c>
      <c r="T583" s="4">
        <v>7</v>
      </c>
      <c r="U583" s="4">
        <f t="shared" si="7"/>
        <v>0</v>
      </c>
      <c r="V583" s="3">
        <v>93945.684800000003</v>
      </c>
      <c r="W583" s="3" t="s">
        <v>29</v>
      </c>
      <c r="X583" s="4"/>
      <c r="Y583" s="4"/>
      <c r="Z583" s="4"/>
      <c r="AA583" s="4"/>
    </row>
    <row r="584" spans="1:27" ht="37.5" customHeight="1" thickBot="1" x14ac:dyDescent="0.4">
      <c r="A584" s="5" t="s">
        <v>147</v>
      </c>
      <c r="B584" s="5" t="s">
        <v>85</v>
      </c>
      <c r="C584" s="5" t="s">
        <v>25</v>
      </c>
      <c r="D584" s="2">
        <v>40268</v>
      </c>
      <c r="E584" s="2">
        <v>1.79</v>
      </c>
      <c r="F584" s="2">
        <v>3.9</v>
      </c>
      <c r="G584" s="2">
        <v>3.67</v>
      </c>
      <c r="H584" s="2">
        <v>12.59</v>
      </c>
      <c r="I584" s="2">
        <v>5.67</v>
      </c>
      <c r="J584" s="2">
        <v>6.53</v>
      </c>
      <c r="K584" s="2">
        <v>680</v>
      </c>
      <c r="L584" s="2">
        <v>17.8</v>
      </c>
      <c r="M584" s="2">
        <v>64.290000000000006</v>
      </c>
      <c r="N584" s="2">
        <v>37.22</v>
      </c>
      <c r="O584" s="2">
        <v>23.94</v>
      </c>
      <c r="P584" s="2">
        <v>72.709999999999994</v>
      </c>
      <c r="Q584" s="2">
        <v>42.1</v>
      </c>
      <c r="R584" s="2">
        <v>27.07</v>
      </c>
      <c r="S584" s="4">
        <f>VLOOKUP([1]Initial_Data8!C614,[1]Ratings_Numbers!$A$1:$B$21,2,FALSE)</f>
        <v>7</v>
      </c>
      <c r="T584" s="4">
        <v>7</v>
      </c>
      <c r="U584" s="4">
        <f t="shared" si="7"/>
        <v>0</v>
      </c>
      <c r="V584" s="3">
        <v>87685.2402</v>
      </c>
      <c r="W584" s="3" t="s">
        <v>29</v>
      </c>
      <c r="X584" s="4"/>
      <c r="Y584" s="4"/>
      <c r="Z584" s="4"/>
      <c r="AA584" s="4"/>
    </row>
    <row r="585" spans="1:27" ht="37.5" customHeight="1" thickBot="1" x14ac:dyDescent="0.4">
      <c r="A585" s="5" t="s">
        <v>147</v>
      </c>
      <c r="B585" s="5" t="s">
        <v>109</v>
      </c>
      <c r="C585" s="5" t="s">
        <v>25</v>
      </c>
      <c r="D585" s="2">
        <v>40359</v>
      </c>
      <c r="E585" s="2">
        <v>1.83</v>
      </c>
      <c r="F585" s="2">
        <v>4.87</v>
      </c>
      <c r="G585" s="2">
        <v>4.43</v>
      </c>
      <c r="H585" s="2">
        <v>6.76</v>
      </c>
      <c r="I585" s="2">
        <v>0.43</v>
      </c>
      <c r="J585" s="2">
        <v>0.6</v>
      </c>
      <c r="K585" s="2">
        <v>679</v>
      </c>
      <c r="L585" s="2">
        <v>17.350000000000001</v>
      </c>
      <c r="M585" s="2">
        <v>58.71</v>
      </c>
      <c r="N585" s="2">
        <v>34.94</v>
      </c>
      <c r="O585" s="2">
        <v>21.92</v>
      </c>
      <c r="P585" s="2">
        <v>68.03</v>
      </c>
      <c r="Q585" s="2">
        <v>40.49</v>
      </c>
      <c r="R585" s="2">
        <v>25.4</v>
      </c>
      <c r="S585" s="4">
        <f>VLOOKUP([1]Initial_Data8!C615,[1]Ratings_Numbers!$A$1:$B$21,2,FALSE)</f>
        <v>7</v>
      </c>
      <c r="T585" s="4">
        <v>7</v>
      </c>
      <c r="U585" s="4">
        <f t="shared" si="7"/>
        <v>0</v>
      </c>
      <c r="V585" s="3">
        <v>79205.302100000001</v>
      </c>
      <c r="W585" s="3" t="s">
        <v>29</v>
      </c>
      <c r="X585" s="4"/>
      <c r="Y585" s="4"/>
      <c r="Z585" s="4"/>
      <c r="AA585" s="4"/>
    </row>
    <row r="586" spans="1:27" ht="37.5" customHeight="1" thickBot="1" x14ac:dyDescent="0.4">
      <c r="A586" s="5" t="s">
        <v>147</v>
      </c>
      <c r="B586" s="5" t="s">
        <v>110</v>
      </c>
      <c r="C586" s="5" t="s">
        <v>25</v>
      </c>
      <c r="D586" s="2">
        <v>40451</v>
      </c>
      <c r="E586" s="2">
        <v>1.7</v>
      </c>
      <c r="F586" s="2">
        <v>4.75</v>
      </c>
      <c r="G586" s="2">
        <v>4.22</v>
      </c>
      <c r="H586" s="2">
        <v>12.41</v>
      </c>
      <c r="I586" s="2">
        <v>3.06</v>
      </c>
      <c r="J586" s="2">
        <v>5.67</v>
      </c>
      <c r="K586" s="2">
        <v>597</v>
      </c>
      <c r="L586" s="2">
        <v>17.170000000000002</v>
      </c>
      <c r="M586" s="2">
        <v>55.97</v>
      </c>
      <c r="N586" s="2">
        <v>34.369999999999997</v>
      </c>
      <c r="O586" s="2">
        <v>21.44</v>
      </c>
      <c r="P586" s="2">
        <v>62.83</v>
      </c>
      <c r="Q586" s="2">
        <v>38.590000000000003</v>
      </c>
      <c r="R586" s="2">
        <v>24.07</v>
      </c>
      <c r="S586" s="4">
        <f>VLOOKUP([1]Initial_Data8!C616,[1]Ratings_Numbers!$A$1:$B$21,2,FALSE)</f>
        <v>7</v>
      </c>
      <c r="T586" s="4">
        <v>7</v>
      </c>
      <c r="U586" s="4">
        <f t="shared" si="7"/>
        <v>0</v>
      </c>
      <c r="V586" s="3">
        <v>92124.8459</v>
      </c>
      <c r="W586" s="3" t="s">
        <v>29</v>
      </c>
      <c r="X586" s="4"/>
      <c r="Y586" s="4"/>
      <c r="Z586" s="4"/>
      <c r="AA586" s="4"/>
    </row>
    <row r="587" spans="1:27" ht="37.5" customHeight="1" thickBot="1" x14ac:dyDescent="0.4">
      <c r="A587" s="5" t="s">
        <v>147</v>
      </c>
      <c r="B587" s="5" t="s">
        <v>111</v>
      </c>
      <c r="C587" s="5" t="s">
        <v>25</v>
      </c>
      <c r="D587" s="2">
        <v>40543</v>
      </c>
      <c r="E587" s="2">
        <v>1.47</v>
      </c>
      <c r="F587" s="2">
        <v>3.61</v>
      </c>
      <c r="G587" s="2">
        <v>3.12</v>
      </c>
      <c r="H587" s="2">
        <v>18.510000000000002</v>
      </c>
      <c r="I587" s="2">
        <v>6.9</v>
      </c>
      <c r="J587" s="2">
        <v>11.31</v>
      </c>
      <c r="K587" s="2">
        <v>567</v>
      </c>
      <c r="L587" s="2">
        <v>17.53</v>
      </c>
      <c r="M587" s="2">
        <v>52.07</v>
      </c>
      <c r="N587" s="2">
        <v>32.369999999999997</v>
      </c>
      <c r="O587" s="2">
        <v>20.57</v>
      </c>
      <c r="P587" s="2">
        <v>60.83</v>
      </c>
      <c r="Q587" s="2">
        <v>37.82</v>
      </c>
      <c r="R587" s="2">
        <v>24.03</v>
      </c>
      <c r="S587" s="4">
        <f>VLOOKUP([1]Initial_Data8!C617,[1]Ratings_Numbers!$A$1:$B$21,2,FALSE)</f>
        <v>7</v>
      </c>
      <c r="T587" s="4">
        <v>7</v>
      </c>
      <c r="U587" s="4">
        <f t="shared" si="7"/>
        <v>0</v>
      </c>
      <c r="V587" s="3">
        <v>101150.8872</v>
      </c>
      <c r="W587" s="3" t="s">
        <v>29</v>
      </c>
      <c r="X587" s="4"/>
      <c r="Y587" s="4"/>
      <c r="Z587" s="4"/>
      <c r="AA587" s="4"/>
    </row>
    <row r="588" spans="1:27" ht="37.5" customHeight="1" thickBot="1" x14ac:dyDescent="0.4">
      <c r="A588" s="5" t="s">
        <v>147</v>
      </c>
      <c r="B588" s="5" t="s">
        <v>112</v>
      </c>
      <c r="C588" s="5" t="s">
        <v>25</v>
      </c>
      <c r="D588" s="2">
        <v>40633</v>
      </c>
      <c r="E588" s="2">
        <v>1.5</v>
      </c>
      <c r="F588" s="2">
        <v>4.18</v>
      </c>
      <c r="G588" s="2">
        <v>3.17</v>
      </c>
      <c r="H588" s="2">
        <v>11.96</v>
      </c>
      <c r="I588" s="2">
        <v>5</v>
      </c>
      <c r="J588" s="2">
        <v>6.28</v>
      </c>
      <c r="K588" s="2">
        <v>709</v>
      </c>
      <c r="L588" s="2">
        <v>17.09</v>
      </c>
      <c r="M588" s="2">
        <v>55.56</v>
      </c>
      <c r="N588" s="2">
        <v>32.9</v>
      </c>
      <c r="O588" s="2">
        <v>21.65</v>
      </c>
      <c r="P588" s="2">
        <v>68.87</v>
      </c>
      <c r="Q588" s="2">
        <v>40.78</v>
      </c>
      <c r="R588" s="2">
        <v>26.83</v>
      </c>
      <c r="S588" s="4">
        <f>VLOOKUP([1]Initial_Data8!C618,[1]Ratings_Numbers!$A$1:$B$21,2,FALSE)</f>
        <v>7</v>
      </c>
      <c r="T588" s="4">
        <v>7</v>
      </c>
      <c r="U588" s="4">
        <f t="shared" si="7"/>
        <v>0</v>
      </c>
      <c r="V588" s="3">
        <v>109032.67479999999</v>
      </c>
      <c r="W588" s="3" t="s">
        <v>29</v>
      </c>
      <c r="X588" s="4"/>
      <c r="Y588" s="4"/>
      <c r="Z588" s="4"/>
      <c r="AA588" s="4"/>
    </row>
    <row r="589" spans="1:27" ht="37.5" customHeight="1" thickBot="1" x14ac:dyDescent="0.4">
      <c r="A589" s="5" t="s">
        <v>147</v>
      </c>
      <c r="B589" s="5" t="s">
        <v>86</v>
      </c>
      <c r="C589" s="5" t="s">
        <v>25</v>
      </c>
      <c r="D589" s="2">
        <v>40724</v>
      </c>
      <c r="E589" s="2">
        <v>1.33</v>
      </c>
      <c r="F589" s="2">
        <v>2.82</v>
      </c>
      <c r="G589" s="2">
        <v>2.46</v>
      </c>
      <c r="H589" s="2">
        <v>12.56</v>
      </c>
      <c r="I589" s="2">
        <v>5.33</v>
      </c>
      <c r="J589" s="2">
        <v>6.82</v>
      </c>
      <c r="K589" s="2">
        <v>717</v>
      </c>
      <c r="L589" s="2">
        <v>17.59</v>
      </c>
      <c r="M589" s="2">
        <v>52.83</v>
      </c>
      <c r="N589" s="2">
        <v>33.119999999999997</v>
      </c>
      <c r="O589" s="2">
        <v>21.42</v>
      </c>
      <c r="P589" s="2">
        <v>59.51</v>
      </c>
      <c r="Q589" s="2">
        <v>37.31</v>
      </c>
      <c r="R589" s="2">
        <v>24.13</v>
      </c>
      <c r="S589" s="4">
        <f>VLOOKUP([1]Initial_Data8!C619,[1]Ratings_Numbers!$A$1:$B$21,2,FALSE)</f>
        <v>7</v>
      </c>
      <c r="T589" s="4">
        <v>7</v>
      </c>
      <c r="U589" s="4">
        <f t="shared" si="7"/>
        <v>0</v>
      </c>
      <c r="V589" s="3">
        <v>105382.5258</v>
      </c>
      <c r="W589" s="3" t="s">
        <v>29</v>
      </c>
      <c r="X589" s="4"/>
      <c r="Y589" s="4"/>
      <c r="Z589" s="4"/>
      <c r="AA589" s="4"/>
    </row>
    <row r="590" spans="1:27" ht="37.5" customHeight="1" thickBot="1" x14ac:dyDescent="0.4">
      <c r="A590" s="5" t="s">
        <v>147</v>
      </c>
      <c r="B590" s="5" t="s">
        <v>87</v>
      </c>
      <c r="C590" s="5" t="s">
        <v>25</v>
      </c>
      <c r="D590" s="2">
        <v>40816</v>
      </c>
      <c r="E590" s="2">
        <v>1.2</v>
      </c>
      <c r="F590" s="2">
        <v>2.69</v>
      </c>
      <c r="G590" s="2">
        <v>2.16</v>
      </c>
      <c r="H590" s="2">
        <v>12.64</v>
      </c>
      <c r="I590" s="2">
        <v>5.66</v>
      </c>
      <c r="J590" s="2">
        <v>6.66</v>
      </c>
      <c r="K590" s="2">
        <v>698</v>
      </c>
      <c r="L590" s="2">
        <v>17.13</v>
      </c>
      <c r="M590" s="2">
        <v>52.89</v>
      </c>
      <c r="N590" s="2">
        <v>32.5</v>
      </c>
      <c r="O590" s="2">
        <v>20.3</v>
      </c>
      <c r="P590" s="2">
        <v>62.75</v>
      </c>
      <c r="Q590" s="2">
        <v>38.56</v>
      </c>
      <c r="R590" s="2">
        <v>24.08</v>
      </c>
      <c r="S590" s="4">
        <f>VLOOKUP([1]Initial_Data8!C620,[1]Ratings_Numbers!$A$1:$B$21,2,FALSE)</f>
        <v>7</v>
      </c>
      <c r="T590" s="4">
        <v>7</v>
      </c>
      <c r="U590" s="4">
        <f t="shared" si="7"/>
        <v>0</v>
      </c>
      <c r="V590" s="3">
        <v>104184.1361</v>
      </c>
      <c r="W590" s="3" t="s">
        <v>29</v>
      </c>
      <c r="X590" s="4"/>
      <c r="Y590" s="4"/>
      <c r="Z590" s="4"/>
      <c r="AA590" s="4"/>
    </row>
    <row r="591" spans="1:27" ht="37.5" customHeight="1" thickBot="1" x14ac:dyDescent="0.4">
      <c r="A591" s="5" t="s">
        <v>147</v>
      </c>
      <c r="B591" s="5" t="s">
        <v>88</v>
      </c>
      <c r="C591" s="5" t="s">
        <v>25</v>
      </c>
      <c r="D591" s="2">
        <v>40908</v>
      </c>
      <c r="E591" s="2">
        <v>1.4</v>
      </c>
      <c r="F591" s="2">
        <v>4.29</v>
      </c>
      <c r="G591" s="2">
        <v>3.2</v>
      </c>
      <c r="H591" s="2">
        <v>4.3600000000000003</v>
      </c>
      <c r="I591" s="2">
        <v>-0.7</v>
      </c>
      <c r="J591" s="2">
        <v>-1.58</v>
      </c>
      <c r="K591" s="2">
        <v>703</v>
      </c>
      <c r="L591" s="2">
        <v>15.61</v>
      </c>
      <c r="M591" s="2">
        <v>58.55</v>
      </c>
      <c r="N591" s="2">
        <v>35.64</v>
      </c>
      <c r="O591" s="2">
        <v>21.83</v>
      </c>
      <c r="P591" s="2">
        <v>64.28</v>
      </c>
      <c r="Q591" s="2">
        <v>39.130000000000003</v>
      </c>
      <c r="R591" s="2">
        <v>23.96</v>
      </c>
      <c r="S591" s="4">
        <f>VLOOKUP([1]Initial_Data8!C621,[1]Ratings_Numbers!$A$1:$B$21,2,FALSE)</f>
        <v>7</v>
      </c>
      <c r="T591" s="4">
        <v>7</v>
      </c>
      <c r="U591" s="4">
        <f t="shared" si="7"/>
        <v>0</v>
      </c>
      <c r="V591" s="3">
        <v>113761.2292</v>
      </c>
      <c r="W591" s="3" t="s">
        <v>29</v>
      </c>
      <c r="X591" s="4"/>
      <c r="Y591" s="4"/>
      <c r="Z591" s="4"/>
      <c r="AA591" s="4"/>
    </row>
    <row r="592" spans="1:27" ht="37.5" customHeight="1" thickBot="1" x14ac:dyDescent="0.4">
      <c r="A592" s="5" t="s">
        <v>147</v>
      </c>
      <c r="B592" s="5" t="s">
        <v>89</v>
      </c>
      <c r="C592" s="5" t="s">
        <v>25</v>
      </c>
      <c r="D592" s="2">
        <v>40999</v>
      </c>
      <c r="E592" s="2">
        <v>1.5</v>
      </c>
      <c r="F592" s="2">
        <v>3.79</v>
      </c>
      <c r="G592" s="2">
        <v>3.31</v>
      </c>
      <c r="H592" s="2">
        <v>13.46</v>
      </c>
      <c r="I592" s="2">
        <v>7.51</v>
      </c>
      <c r="J592" s="2">
        <v>7.58</v>
      </c>
      <c r="K592" s="2">
        <v>685</v>
      </c>
      <c r="L592" s="2">
        <v>16.45</v>
      </c>
      <c r="M592" s="2">
        <v>54.82</v>
      </c>
      <c r="N592" s="2">
        <v>34.619999999999997</v>
      </c>
      <c r="O592" s="2">
        <v>21.75</v>
      </c>
      <c r="P592" s="2">
        <v>58.35</v>
      </c>
      <c r="Q592" s="2">
        <v>36.85</v>
      </c>
      <c r="R592" s="2">
        <v>23.15</v>
      </c>
      <c r="S592" s="4">
        <f>VLOOKUP([1]Initial_Data8!C622,[1]Ratings_Numbers!$A$1:$B$21,2,FALSE)</f>
        <v>7</v>
      </c>
      <c r="T592" s="4">
        <v>7</v>
      </c>
      <c r="U592" s="4">
        <f t="shared" si="7"/>
        <v>0</v>
      </c>
      <c r="V592" s="3">
        <v>108612.6765</v>
      </c>
      <c r="W592" s="3" t="s">
        <v>29</v>
      </c>
      <c r="X592" s="4"/>
      <c r="Y592" s="4"/>
      <c r="Z592" s="4"/>
      <c r="AA592" s="4"/>
    </row>
    <row r="593" spans="1:27" ht="37.5" customHeight="1" thickBot="1" x14ac:dyDescent="0.4">
      <c r="A593" s="5" t="s">
        <v>147</v>
      </c>
      <c r="B593" s="5" t="s">
        <v>90</v>
      </c>
      <c r="C593" s="5" t="s">
        <v>25</v>
      </c>
      <c r="D593" s="2">
        <v>41090</v>
      </c>
      <c r="E593" s="2">
        <v>1.35</v>
      </c>
      <c r="F593" s="2">
        <v>3.64</v>
      </c>
      <c r="G593" s="2">
        <v>2.89</v>
      </c>
      <c r="H593" s="2">
        <v>14.4</v>
      </c>
      <c r="I593" s="2">
        <v>7.95</v>
      </c>
      <c r="J593" s="2">
        <v>8.32</v>
      </c>
      <c r="K593" s="2">
        <v>679</v>
      </c>
      <c r="L593" s="2">
        <v>16.43</v>
      </c>
      <c r="M593" s="2">
        <v>51.4</v>
      </c>
      <c r="N593" s="2">
        <v>32.54</v>
      </c>
      <c r="O593" s="2">
        <v>20.56</v>
      </c>
      <c r="P593" s="2">
        <v>57.94</v>
      </c>
      <c r="Q593" s="2">
        <v>36.68</v>
      </c>
      <c r="R593" s="2">
        <v>23.17</v>
      </c>
      <c r="S593" s="4">
        <f>VLOOKUP([1]Initial_Data8!C623,[1]Ratings_Numbers!$A$1:$B$21,2,FALSE)</f>
        <v>7</v>
      </c>
      <c r="T593" s="4">
        <v>7</v>
      </c>
      <c r="U593" s="4">
        <f t="shared" si="7"/>
        <v>0</v>
      </c>
      <c r="V593" s="3">
        <v>126604.0883</v>
      </c>
      <c r="W593" s="3" t="s">
        <v>29</v>
      </c>
      <c r="X593" s="4"/>
      <c r="Y593" s="4"/>
      <c r="Z593" s="4"/>
      <c r="AA593" s="4"/>
    </row>
    <row r="594" spans="1:27" ht="37.5" customHeight="1" thickBot="1" x14ac:dyDescent="0.4">
      <c r="A594" s="5" t="s">
        <v>147</v>
      </c>
      <c r="B594" s="5" t="s">
        <v>91</v>
      </c>
      <c r="C594" s="5" t="s">
        <v>25</v>
      </c>
      <c r="D594" s="2">
        <v>41182</v>
      </c>
      <c r="E594" s="2">
        <v>1.34</v>
      </c>
      <c r="F594" s="2">
        <v>3.47</v>
      </c>
      <c r="G594" s="2">
        <v>2.79</v>
      </c>
      <c r="H594" s="2">
        <v>15.27</v>
      </c>
      <c r="I594" s="2">
        <v>6.85</v>
      </c>
      <c r="J594" s="2">
        <v>8.68</v>
      </c>
      <c r="K594" s="2">
        <v>632</v>
      </c>
      <c r="L594" s="2">
        <v>16.29</v>
      </c>
      <c r="M594" s="2">
        <v>50.17</v>
      </c>
      <c r="N594" s="2">
        <v>31.95</v>
      </c>
      <c r="O594" s="2">
        <v>20.11</v>
      </c>
      <c r="P594" s="2">
        <v>57</v>
      </c>
      <c r="Q594" s="2">
        <v>36.31</v>
      </c>
      <c r="R594" s="2">
        <v>22.85</v>
      </c>
      <c r="S594" s="4">
        <f>VLOOKUP([1]Initial_Data8!C624,[1]Ratings_Numbers!$A$1:$B$21,2,FALSE)</f>
        <v>7</v>
      </c>
      <c r="T594" s="4">
        <v>7</v>
      </c>
      <c r="U594" s="4">
        <f t="shared" si="7"/>
        <v>0</v>
      </c>
      <c r="V594" s="3">
        <v>130053.12270000001</v>
      </c>
      <c r="W594" s="3" t="s">
        <v>29</v>
      </c>
      <c r="X594" s="4"/>
      <c r="Y594" s="4"/>
      <c r="Z594" s="4"/>
      <c r="AA594" s="4"/>
    </row>
    <row r="595" spans="1:27" ht="37.5" customHeight="1" thickBot="1" x14ac:dyDescent="0.4">
      <c r="A595" s="5" t="s">
        <v>147</v>
      </c>
      <c r="B595" s="5" t="s">
        <v>113</v>
      </c>
      <c r="C595" s="5" t="s">
        <v>25</v>
      </c>
      <c r="D595" s="2">
        <v>41274</v>
      </c>
      <c r="E595" s="2">
        <v>1.64</v>
      </c>
      <c r="F595" s="2">
        <v>3.96</v>
      </c>
      <c r="G595" s="2">
        <v>3.68</v>
      </c>
      <c r="H595" s="2">
        <v>1.68</v>
      </c>
      <c r="I595" s="2">
        <v>-4.2699999999999996</v>
      </c>
      <c r="J595" s="2">
        <v>-5.51</v>
      </c>
      <c r="K595" s="2">
        <v>575</v>
      </c>
      <c r="L595" s="2">
        <v>14.72</v>
      </c>
      <c r="M595" s="2">
        <v>55.67</v>
      </c>
      <c r="N595" s="2">
        <v>34.61</v>
      </c>
      <c r="O595" s="2">
        <v>21.14</v>
      </c>
      <c r="P595" s="2">
        <v>60.85</v>
      </c>
      <c r="Q595" s="2">
        <v>37.83</v>
      </c>
      <c r="R595" s="2">
        <v>23.11</v>
      </c>
      <c r="S595" s="4">
        <f>VLOOKUP([1]Initial_Data8!C625,[1]Ratings_Numbers!$A$1:$B$21,2,FALSE)</f>
        <v>7</v>
      </c>
      <c r="T595" s="4">
        <v>7</v>
      </c>
      <c r="U595" s="4">
        <f t="shared" si="7"/>
        <v>0</v>
      </c>
      <c r="V595" s="3">
        <v>123690.2858</v>
      </c>
      <c r="W595" s="3" t="s">
        <v>29</v>
      </c>
      <c r="X595" s="4"/>
      <c r="Y595" s="4"/>
      <c r="Z595" s="4"/>
      <c r="AA595" s="4"/>
    </row>
    <row r="596" spans="1:27" ht="37.5" customHeight="1" thickBot="1" x14ac:dyDescent="0.4">
      <c r="A596" s="5" t="s">
        <v>147</v>
      </c>
      <c r="B596" s="5" t="s">
        <v>114</v>
      </c>
      <c r="C596" s="5" t="s">
        <v>25</v>
      </c>
      <c r="D596" s="2">
        <v>41364</v>
      </c>
      <c r="E596" s="2">
        <v>1.52</v>
      </c>
      <c r="F596" s="2">
        <v>3.73</v>
      </c>
      <c r="G596" s="2">
        <v>3.29</v>
      </c>
      <c r="H596" s="2">
        <v>19.260000000000002</v>
      </c>
      <c r="I596" s="2">
        <v>9.44</v>
      </c>
      <c r="J596" s="2">
        <v>11.59</v>
      </c>
      <c r="K596" s="2">
        <v>537</v>
      </c>
      <c r="L596" s="2">
        <v>14.73</v>
      </c>
      <c r="M596" s="2">
        <v>47.94</v>
      </c>
      <c r="N596" s="2">
        <v>29.89</v>
      </c>
      <c r="O596" s="2">
        <v>18.57</v>
      </c>
      <c r="P596" s="2">
        <v>60.37</v>
      </c>
      <c r="Q596" s="2">
        <v>37.65</v>
      </c>
      <c r="R596" s="2">
        <v>23.38</v>
      </c>
      <c r="S596" s="4">
        <f>VLOOKUP([1]Initial_Data8!C626,[1]Ratings_Numbers!$A$1:$B$21,2,FALSE)</f>
        <v>7</v>
      </c>
      <c r="T596" s="4">
        <v>7</v>
      </c>
      <c r="U596" s="4">
        <f t="shared" si="7"/>
        <v>0</v>
      </c>
      <c r="V596" s="3">
        <v>140623.9209</v>
      </c>
      <c r="W596" s="3" t="s">
        <v>29</v>
      </c>
      <c r="X596" s="4"/>
      <c r="Y596" s="4"/>
      <c r="Z596" s="4"/>
      <c r="AA596" s="4"/>
    </row>
    <row r="597" spans="1:27" ht="37.5" customHeight="1" thickBot="1" x14ac:dyDescent="0.4">
      <c r="A597" s="5" t="s">
        <v>147</v>
      </c>
      <c r="B597" s="5" t="s">
        <v>115</v>
      </c>
      <c r="C597" s="5" t="s">
        <v>25</v>
      </c>
      <c r="D597" s="2">
        <v>41455</v>
      </c>
      <c r="E597" s="2">
        <v>1.5</v>
      </c>
      <c r="F597" s="2">
        <v>3.3</v>
      </c>
      <c r="G597" s="2">
        <v>3.14</v>
      </c>
      <c r="H597" s="2">
        <v>20.83</v>
      </c>
      <c r="I597" s="2">
        <v>9.56</v>
      </c>
      <c r="J597" s="2">
        <v>12.75</v>
      </c>
      <c r="K597" s="2">
        <v>514</v>
      </c>
      <c r="L597" s="2">
        <v>15.25</v>
      </c>
      <c r="M597" s="2">
        <v>47.95</v>
      </c>
      <c r="N597" s="2">
        <v>30.52</v>
      </c>
      <c r="O597" s="2">
        <v>18.71</v>
      </c>
      <c r="P597" s="2">
        <v>57.08</v>
      </c>
      <c r="Q597" s="2">
        <v>36.340000000000003</v>
      </c>
      <c r="R597" s="2">
        <v>22.28</v>
      </c>
      <c r="S597" s="4">
        <f>VLOOKUP([1]Initial_Data8!C627,[1]Ratings_Numbers!$A$1:$B$21,2,FALSE)</f>
        <v>7</v>
      </c>
      <c r="T597" s="4">
        <v>8</v>
      </c>
      <c r="U597" s="4">
        <f t="shared" si="7"/>
        <v>0</v>
      </c>
      <c r="V597" s="3">
        <v>144055.27239999999</v>
      </c>
      <c r="W597" s="3" t="s">
        <v>29</v>
      </c>
      <c r="X597" s="4"/>
      <c r="Y597" s="4"/>
      <c r="Z597" s="4"/>
      <c r="AA597" s="4"/>
    </row>
    <row r="598" spans="1:27" ht="37.5" customHeight="1" thickBot="1" x14ac:dyDescent="0.4">
      <c r="A598" s="5" t="s">
        <v>147</v>
      </c>
      <c r="B598" s="5" t="s">
        <v>116</v>
      </c>
      <c r="C598" s="5" t="s">
        <v>33</v>
      </c>
      <c r="D598" s="2">
        <v>41547</v>
      </c>
      <c r="E598" s="2">
        <v>1.26</v>
      </c>
      <c r="F598" s="2">
        <v>5.92</v>
      </c>
      <c r="G598" s="2">
        <v>2.5</v>
      </c>
      <c r="H598" s="2">
        <v>20.329999999999998</v>
      </c>
      <c r="I598" s="2">
        <v>9.52</v>
      </c>
      <c r="J598" s="2">
        <v>12.84</v>
      </c>
      <c r="K598" s="2">
        <v>555</v>
      </c>
      <c r="L598" s="2">
        <v>12.64</v>
      </c>
      <c r="M598" s="2">
        <v>100.75</v>
      </c>
      <c r="N598" s="2">
        <v>48.01</v>
      </c>
      <c r="O598" s="2">
        <v>32.869999999999997</v>
      </c>
      <c r="P598" s="2">
        <v>109.83</v>
      </c>
      <c r="Q598" s="2">
        <v>52.34</v>
      </c>
      <c r="R598" s="2">
        <v>35.83</v>
      </c>
      <c r="S598" s="4">
        <f>VLOOKUP([1]Initial_Data8!C628,[1]Ratings_Numbers!$A$1:$B$21,2,FALSE)</f>
        <v>8</v>
      </c>
      <c r="T598" s="4">
        <v>8</v>
      </c>
      <c r="U598" s="4">
        <f t="shared" si="7"/>
        <v>1</v>
      </c>
      <c r="V598" s="3">
        <v>133572.21679999999</v>
      </c>
      <c r="W598" s="3" t="s">
        <v>29</v>
      </c>
      <c r="X598" s="4"/>
      <c r="Y598" s="4"/>
      <c r="Z598" s="4"/>
      <c r="AA598" s="4"/>
    </row>
    <row r="599" spans="1:27" ht="37.5" customHeight="1" thickBot="1" x14ac:dyDescent="0.4">
      <c r="A599" s="5" t="s">
        <v>147</v>
      </c>
      <c r="B599" s="5" t="s">
        <v>92</v>
      </c>
      <c r="C599" s="5" t="s">
        <v>33</v>
      </c>
      <c r="D599" s="2">
        <v>41639</v>
      </c>
      <c r="E599" s="2">
        <v>0.81</v>
      </c>
      <c r="F599" s="2">
        <v>2.93</v>
      </c>
      <c r="G599" s="2">
        <v>1.23</v>
      </c>
      <c r="H599" s="2">
        <v>15.31</v>
      </c>
      <c r="I599" s="2">
        <v>9.07</v>
      </c>
      <c r="J599" s="2">
        <v>11.37</v>
      </c>
      <c r="K599" s="2">
        <v>1061</v>
      </c>
      <c r="L599" s="2">
        <v>14.17</v>
      </c>
      <c r="M599" s="2">
        <v>93.97</v>
      </c>
      <c r="N599" s="2">
        <v>47.44</v>
      </c>
      <c r="O599" s="2">
        <v>32.71</v>
      </c>
      <c r="P599" s="2">
        <v>98.09</v>
      </c>
      <c r="Q599" s="2">
        <v>49.52</v>
      </c>
      <c r="R599" s="2">
        <v>34.15</v>
      </c>
      <c r="S599" s="4">
        <f>VLOOKUP([1]Initial_Data8!C629,[1]Ratings_Numbers!$A$1:$B$21,2,FALSE)</f>
        <v>8</v>
      </c>
      <c r="T599" s="4">
        <v>8</v>
      </c>
      <c r="U599" s="4">
        <f t="shared" si="7"/>
        <v>0</v>
      </c>
      <c r="V599" s="3">
        <v>140638.68</v>
      </c>
      <c r="W599" s="3" t="s">
        <v>29</v>
      </c>
      <c r="X599" s="4"/>
      <c r="Y599" s="4"/>
      <c r="Z599" s="4"/>
      <c r="AA599" s="4"/>
    </row>
    <row r="600" spans="1:27" ht="37.5" customHeight="1" thickBot="1" x14ac:dyDescent="0.4">
      <c r="A600" s="5" t="s">
        <v>147</v>
      </c>
      <c r="B600" s="5" t="s">
        <v>93</v>
      </c>
      <c r="C600" s="5" t="s">
        <v>33</v>
      </c>
      <c r="D600" s="2">
        <v>41729</v>
      </c>
      <c r="E600" s="2">
        <v>2.14</v>
      </c>
      <c r="F600" s="2">
        <v>3.34</v>
      </c>
      <c r="G600" s="2">
        <v>3.23</v>
      </c>
      <c r="H600" s="2">
        <v>9.31</v>
      </c>
      <c r="I600" s="2">
        <v>5.29</v>
      </c>
      <c r="J600" s="2">
        <v>5.9</v>
      </c>
      <c r="K600" s="2">
        <v>1214</v>
      </c>
      <c r="L600" s="2">
        <v>5.74</v>
      </c>
      <c r="M600" s="2">
        <v>776.96</v>
      </c>
      <c r="N600" s="2">
        <v>87.05</v>
      </c>
      <c r="O600" s="2">
        <v>48.57</v>
      </c>
      <c r="P600" s="2">
        <v>792.5</v>
      </c>
      <c r="Q600" s="2">
        <v>88.8</v>
      </c>
      <c r="R600" s="2">
        <v>49.54</v>
      </c>
      <c r="S600" s="4">
        <f>VLOOKUP([1]Initial_Data8!C630,[1]Ratings_Numbers!$A$1:$B$21,2,FALSE)</f>
        <v>8</v>
      </c>
      <c r="T600" s="4">
        <v>8</v>
      </c>
      <c r="U600" s="4">
        <f t="shared" si="7"/>
        <v>0</v>
      </c>
      <c r="V600" s="3">
        <v>196994.45680000001</v>
      </c>
      <c r="W600" s="3" t="s">
        <v>29</v>
      </c>
      <c r="X600" s="4"/>
      <c r="Y600" s="4"/>
      <c r="Z600" s="4"/>
      <c r="AA600" s="4"/>
    </row>
    <row r="601" spans="1:27" ht="37.5" customHeight="1" thickBot="1" x14ac:dyDescent="0.4">
      <c r="A601" s="5" t="s">
        <v>147</v>
      </c>
      <c r="B601" s="5" t="s">
        <v>94</v>
      </c>
      <c r="C601" s="5" t="s">
        <v>33</v>
      </c>
      <c r="D601" s="2">
        <v>41820</v>
      </c>
      <c r="E601" s="2">
        <v>2.04</v>
      </c>
      <c r="F601" s="2">
        <v>3.23</v>
      </c>
      <c r="G601" s="2">
        <v>3.04</v>
      </c>
      <c r="H601" s="2">
        <v>10.18</v>
      </c>
      <c r="I601" s="2">
        <v>6.45</v>
      </c>
      <c r="J601" s="2">
        <v>6.6</v>
      </c>
      <c r="K601" s="2">
        <v>1164</v>
      </c>
      <c r="L601" s="2">
        <v>6.64</v>
      </c>
      <c r="M601" s="2">
        <v>672.6</v>
      </c>
      <c r="N601" s="2">
        <v>85.48</v>
      </c>
      <c r="O601" s="2">
        <v>47.99</v>
      </c>
      <c r="P601" s="2">
        <v>686.85</v>
      </c>
      <c r="Q601" s="2">
        <v>87.29</v>
      </c>
      <c r="R601" s="2">
        <v>49</v>
      </c>
      <c r="S601" s="4">
        <f>VLOOKUP([1]Initial_Data8!C631,[1]Ratings_Numbers!$A$1:$B$21,2,FALSE)</f>
        <v>8</v>
      </c>
      <c r="T601" s="4">
        <v>8</v>
      </c>
      <c r="U601" s="4">
        <f t="shared" si="7"/>
        <v>0</v>
      </c>
      <c r="V601" s="3">
        <v>202826.2083</v>
      </c>
      <c r="W601" s="3" t="s">
        <v>29</v>
      </c>
      <c r="X601" s="4"/>
      <c r="Y601" s="4"/>
      <c r="Z601" s="4"/>
      <c r="AA601" s="4"/>
    </row>
    <row r="602" spans="1:27" ht="37.5" customHeight="1" thickBot="1" x14ac:dyDescent="0.4">
      <c r="A602" s="5" t="s">
        <v>147</v>
      </c>
      <c r="B602" s="5" t="s">
        <v>95</v>
      </c>
      <c r="C602" s="5" t="s">
        <v>33</v>
      </c>
      <c r="D602" s="2">
        <v>41912</v>
      </c>
      <c r="E602" s="2">
        <v>2.0099999999999998</v>
      </c>
      <c r="F602" s="2">
        <v>3.23</v>
      </c>
      <c r="G602" s="2">
        <v>3</v>
      </c>
      <c r="H602" s="2">
        <v>8.81</v>
      </c>
      <c r="I602" s="2">
        <v>5.2</v>
      </c>
      <c r="J602" s="2">
        <v>5.49</v>
      </c>
      <c r="K602" s="2">
        <v>1255</v>
      </c>
      <c r="L602" s="2">
        <v>7.33</v>
      </c>
      <c r="M602" s="2">
        <v>598.99</v>
      </c>
      <c r="N602" s="2">
        <v>84.61</v>
      </c>
      <c r="O602" s="2">
        <v>47.56</v>
      </c>
      <c r="P602" s="2">
        <v>607.91</v>
      </c>
      <c r="Q602" s="2">
        <v>85.87</v>
      </c>
      <c r="R602" s="2">
        <v>48.27</v>
      </c>
      <c r="S602" s="4">
        <f>VLOOKUP([1]Initial_Data8!C632,[1]Ratings_Numbers!$A$1:$B$21,2,FALSE)</f>
        <v>8</v>
      </c>
      <c r="T602" s="4">
        <v>8</v>
      </c>
      <c r="U602" s="4">
        <f t="shared" si="7"/>
        <v>0</v>
      </c>
      <c r="V602" s="3">
        <v>207444.6881</v>
      </c>
      <c r="W602" s="3" t="s">
        <v>29</v>
      </c>
      <c r="X602" s="4"/>
      <c r="Y602" s="4"/>
      <c r="Z602" s="4"/>
      <c r="AA602" s="4"/>
    </row>
    <row r="603" spans="1:27" ht="37.5" customHeight="1" thickBot="1" x14ac:dyDescent="0.4">
      <c r="A603" s="5" t="s">
        <v>147</v>
      </c>
      <c r="B603" s="5" t="s">
        <v>96</v>
      </c>
      <c r="C603" s="5" t="s">
        <v>33</v>
      </c>
      <c r="D603" s="2">
        <v>42004</v>
      </c>
      <c r="E603" s="2">
        <v>2.83</v>
      </c>
      <c r="F603" s="2">
        <v>5.78</v>
      </c>
      <c r="G603" s="2">
        <v>5.21</v>
      </c>
      <c r="H603" s="2">
        <v>1.51</v>
      </c>
      <c r="I603" s="2">
        <v>-1.98</v>
      </c>
      <c r="J603" s="2">
        <v>-1.67</v>
      </c>
      <c r="K603" s="2">
        <v>1282</v>
      </c>
      <c r="L603" s="2">
        <v>5.29</v>
      </c>
      <c r="M603" s="2">
        <v>808.25</v>
      </c>
      <c r="N603" s="2">
        <v>87.07</v>
      </c>
      <c r="O603" s="2">
        <v>47.52</v>
      </c>
      <c r="P603" s="2">
        <v>828.25</v>
      </c>
      <c r="Q603" s="2">
        <v>89.23</v>
      </c>
      <c r="R603" s="2">
        <v>48.69</v>
      </c>
      <c r="S603" s="4">
        <f>VLOOKUP([1]Initial_Data8!C633,[1]Ratings_Numbers!$A$1:$B$21,2,FALSE)</f>
        <v>8</v>
      </c>
      <c r="T603" s="4">
        <v>8</v>
      </c>
      <c r="U603" s="4">
        <f t="shared" si="7"/>
        <v>0</v>
      </c>
      <c r="V603" s="3">
        <v>194369.22709999999</v>
      </c>
      <c r="W603" s="3" t="s">
        <v>29</v>
      </c>
      <c r="X603" s="4"/>
      <c r="Y603" s="4"/>
      <c r="Z603" s="4"/>
      <c r="AA603" s="4"/>
    </row>
    <row r="604" spans="1:27" ht="37.5" customHeight="1" thickBot="1" x14ac:dyDescent="0.4">
      <c r="A604" s="5" t="s">
        <v>147</v>
      </c>
      <c r="B604" s="5" t="s">
        <v>97</v>
      </c>
      <c r="C604" s="5" t="s">
        <v>33</v>
      </c>
      <c r="D604" s="2">
        <v>42094</v>
      </c>
      <c r="E604" s="2">
        <v>2.95</v>
      </c>
      <c r="F604" s="2">
        <v>5.56</v>
      </c>
      <c r="G604" s="2">
        <v>5.32</v>
      </c>
      <c r="H604" s="2">
        <v>8.9700000000000006</v>
      </c>
      <c r="I604" s="2">
        <v>5.99</v>
      </c>
      <c r="J604" s="2">
        <v>5.98</v>
      </c>
      <c r="K604" s="2">
        <v>1332</v>
      </c>
      <c r="L604" s="2">
        <v>3.96</v>
      </c>
      <c r="M604" s="2">
        <v>1012.63</v>
      </c>
      <c r="N604" s="2">
        <v>87.76</v>
      </c>
      <c r="O604" s="2">
        <v>46.21</v>
      </c>
      <c r="P604" s="2">
        <v>1053.8900000000001</v>
      </c>
      <c r="Q604" s="2">
        <v>91.33</v>
      </c>
      <c r="R604" s="2">
        <v>48.09</v>
      </c>
      <c r="S604" s="4">
        <f>VLOOKUP([1]Initial_Data8!C634,[1]Ratings_Numbers!$A$1:$B$21,2,FALSE)</f>
        <v>8</v>
      </c>
      <c r="T604" s="4">
        <v>8</v>
      </c>
      <c r="U604" s="4">
        <f t="shared" si="7"/>
        <v>0</v>
      </c>
      <c r="V604" s="3">
        <v>198336.8265</v>
      </c>
      <c r="W604" s="3" t="s">
        <v>29</v>
      </c>
      <c r="X604" s="4"/>
      <c r="Y604" s="4"/>
      <c r="Z604" s="4"/>
      <c r="AA604" s="4"/>
    </row>
    <row r="605" spans="1:27" ht="37.5" customHeight="1" thickBot="1" x14ac:dyDescent="0.4">
      <c r="A605" s="5" t="s">
        <v>147</v>
      </c>
      <c r="B605" s="5" t="s">
        <v>98</v>
      </c>
      <c r="C605" s="5" t="s">
        <v>33</v>
      </c>
      <c r="D605" s="2">
        <v>42185</v>
      </c>
      <c r="E605" s="2">
        <v>3</v>
      </c>
      <c r="F605" s="2">
        <v>5.54</v>
      </c>
      <c r="G605" s="2">
        <v>5.37</v>
      </c>
      <c r="H605" s="2">
        <v>9.77</v>
      </c>
      <c r="I605" s="2">
        <v>5.31</v>
      </c>
      <c r="J605" s="2">
        <v>6.47</v>
      </c>
      <c r="K605" s="2">
        <v>1208</v>
      </c>
      <c r="L605" s="2">
        <v>4.74</v>
      </c>
      <c r="M605" s="2">
        <v>850.28</v>
      </c>
      <c r="N605" s="2">
        <v>86.5</v>
      </c>
      <c r="O605" s="2">
        <v>45.47</v>
      </c>
      <c r="P605" s="2">
        <v>882.95</v>
      </c>
      <c r="Q605" s="2">
        <v>89.83</v>
      </c>
      <c r="R605" s="2">
        <v>47.21</v>
      </c>
      <c r="S605" s="4">
        <f>VLOOKUP([1]Initial_Data8!C635,[1]Ratings_Numbers!$A$1:$B$21,2,FALSE)</f>
        <v>8</v>
      </c>
      <c r="T605" s="4">
        <v>8</v>
      </c>
      <c r="U605" s="4">
        <f t="shared" si="7"/>
        <v>0</v>
      </c>
      <c r="V605" s="3">
        <v>189501.8793</v>
      </c>
      <c r="W605" s="3" t="s">
        <v>29</v>
      </c>
      <c r="X605" s="4"/>
      <c r="Y605" s="4"/>
      <c r="Z605" s="4"/>
      <c r="AA605" s="4"/>
    </row>
    <row r="606" spans="1:27" ht="37.5" customHeight="1" thickBot="1" x14ac:dyDescent="0.4">
      <c r="A606" s="5" t="s">
        <v>147</v>
      </c>
      <c r="B606" s="5" t="s">
        <v>99</v>
      </c>
      <c r="C606" s="5" t="s">
        <v>33</v>
      </c>
      <c r="D606" s="2">
        <v>42277</v>
      </c>
      <c r="E606" s="2">
        <v>2.91</v>
      </c>
      <c r="F606" s="2">
        <v>5.3</v>
      </c>
      <c r="G606" s="2">
        <v>5.1100000000000003</v>
      </c>
      <c r="H606" s="2">
        <v>9.6</v>
      </c>
      <c r="I606" s="2">
        <v>5.16</v>
      </c>
      <c r="J606" s="2">
        <v>6.27</v>
      </c>
      <c r="K606" s="2">
        <v>1202</v>
      </c>
      <c r="L606" s="2">
        <v>5.43</v>
      </c>
      <c r="M606" s="2">
        <v>722.46</v>
      </c>
      <c r="N606" s="2">
        <v>82.81</v>
      </c>
      <c r="O606" s="2">
        <v>43.4</v>
      </c>
      <c r="P606" s="2">
        <v>772.41</v>
      </c>
      <c r="Q606" s="2">
        <v>88.54</v>
      </c>
      <c r="R606" s="2">
        <v>46.4</v>
      </c>
      <c r="S606" s="4">
        <f>VLOOKUP([1]Initial_Data8!C636,[1]Ratings_Numbers!$A$1:$B$21,2,FALSE)</f>
        <v>8</v>
      </c>
      <c r="T606" s="4">
        <v>8</v>
      </c>
      <c r="U606" s="4">
        <f t="shared" si="7"/>
        <v>0</v>
      </c>
      <c r="V606" s="3">
        <v>177036.67019999999</v>
      </c>
      <c r="W606" s="3" t="s">
        <v>29</v>
      </c>
      <c r="X606" s="4"/>
      <c r="Y606" s="4"/>
      <c r="Z606" s="4"/>
      <c r="AA606" s="4"/>
    </row>
    <row r="607" spans="1:27" ht="37.5" customHeight="1" thickBot="1" x14ac:dyDescent="0.4">
      <c r="A607" s="5" t="s">
        <v>147</v>
      </c>
      <c r="B607" s="5" t="s">
        <v>100</v>
      </c>
      <c r="C607" s="5" t="s">
        <v>33</v>
      </c>
      <c r="D607" s="2">
        <v>42369</v>
      </c>
      <c r="E607" s="2">
        <v>2.15</v>
      </c>
      <c r="F607" s="2">
        <v>3.33</v>
      </c>
      <c r="G607" s="2">
        <v>3.19</v>
      </c>
      <c r="H607" s="2">
        <v>11.7</v>
      </c>
      <c r="I607" s="2">
        <v>6.3</v>
      </c>
      <c r="J607" s="2">
        <v>8.27</v>
      </c>
      <c r="K607" s="2">
        <v>1178</v>
      </c>
      <c r="L607" s="2">
        <v>6.72</v>
      </c>
      <c r="M607" s="2">
        <v>581.24</v>
      </c>
      <c r="N607" s="2">
        <v>81</v>
      </c>
      <c r="O607" s="2">
        <v>42.39</v>
      </c>
      <c r="P607" s="2">
        <v>617.61</v>
      </c>
      <c r="Q607" s="2">
        <v>86.06</v>
      </c>
      <c r="R607" s="2">
        <v>45.04</v>
      </c>
      <c r="S607" s="4">
        <f>VLOOKUP([1]Initial_Data8!C637,[1]Ratings_Numbers!$A$1:$B$21,2,FALSE)</f>
        <v>8</v>
      </c>
      <c r="T607" s="4">
        <v>8</v>
      </c>
      <c r="U607" s="4">
        <f t="shared" si="7"/>
        <v>0</v>
      </c>
      <c r="V607" s="3">
        <v>188262.15960000001</v>
      </c>
      <c r="W607" s="3" t="s">
        <v>29</v>
      </c>
      <c r="X607" s="4"/>
      <c r="Y607" s="4"/>
      <c r="Z607" s="4"/>
      <c r="AA607" s="4"/>
    </row>
    <row r="608" spans="1:27" ht="37.5" customHeight="1" thickBot="1" x14ac:dyDescent="0.4">
      <c r="A608" s="5" t="s">
        <v>147</v>
      </c>
      <c r="B608" s="5" t="s">
        <v>101</v>
      </c>
      <c r="C608" s="5" t="s">
        <v>33</v>
      </c>
      <c r="D608" s="2">
        <v>42460</v>
      </c>
      <c r="E608" s="2">
        <v>2.12</v>
      </c>
      <c r="F608" s="2">
        <v>3.33</v>
      </c>
      <c r="G608" s="2">
        <v>3.15</v>
      </c>
      <c r="H608" s="2">
        <v>10.07</v>
      </c>
      <c r="I608" s="2">
        <v>6.32</v>
      </c>
      <c r="J608" s="2">
        <v>6.69</v>
      </c>
      <c r="K608" s="2">
        <v>1188</v>
      </c>
      <c r="L608" s="2">
        <v>7.62</v>
      </c>
      <c r="M608" s="2">
        <v>515.41999999999996</v>
      </c>
      <c r="N608" s="2">
        <v>79.709999999999994</v>
      </c>
      <c r="O608" s="2">
        <v>42.36</v>
      </c>
      <c r="P608" s="2">
        <v>546.59</v>
      </c>
      <c r="Q608" s="2">
        <v>84.53</v>
      </c>
      <c r="R608" s="2">
        <v>44.92</v>
      </c>
      <c r="S608" s="4">
        <f>VLOOKUP([1]Initial_Data8!C638,[1]Ratings_Numbers!$A$1:$B$21,2,FALSE)</f>
        <v>8</v>
      </c>
      <c r="T608" s="4">
        <v>8</v>
      </c>
      <c r="U608" s="4">
        <f t="shared" si="7"/>
        <v>0</v>
      </c>
      <c r="V608" s="3">
        <v>220445.658</v>
      </c>
      <c r="W608" s="3" t="s">
        <v>29</v>
      </c>
      <c r="X608" s="4"/>
      <c r="Y608" s="4"/>
      <c r="Z608" s="4"/>
      <c r="AA608" s="4"/>
    </row>
    <row r="609" spans="1:27" ht="37.5" customHeight="1" thickBot="1" x14ac:dyDescent="0.4">
      <c r="A609" s="5" t="s">
        <v>147</v>
      </c>
      <c r="B609" s="5" t="s">
        <v>102</v>
      </c>
      <c r="C609" s="5" t="s">
        <v>33</v>
      </c>
      <c r="D609" s="2">
        <v>42551</v>
      </c>
      <c r="E609" s="2">
        <v>2.11</v>
      </c>
      <c r="F609" s="2">
        <v>3.35</v>
      </c>
      <c r="G609" s="2">
        <v>3.25</v>
      </c>
      <c r="H609" s="2">
        <v>8.43</v>
      </c>
      <c r="I609" s="2">
        <v>3.88</v>
      </c>
      <c r="J609" s="2">
        <v>4.5</v>
      </c>
      <c r="K609" s="2">
        <v>1013</v>
      </c>
      <c r="L609" s="2">
        <v>8.3000000000000007</v>
      </c>
      <c r="M609" s="2">
        <v>447.95</v>
      </c>
      <c r="N609" s="2">
        <v>77.13</v>
      </c>
      <c r="O609" s="2">
        <v>40.08</v>
      </c>
      <c r="P609" s="2">
        <v>480.74</v>
      </c>
      <c r="Q609" s="2">
        <v>82.78</v>
      </c>
      <c r="R609" s="2">
        <v>43.01</v>
      </c>
      <c r="S609" s="4">
        <f>VLOOKUP([1]Initial_Data8!C639,[1]Ratings_Numbers!$A$1:$B$21,2,FALSE)</f>
        <v>8</v>
      </c>
      <c r="T609" s="4">
        <v>8</v>
      </c>
      <c r="U609" s="4">
        <f t="shared" si="7"/>
        <v>0</v>
      </c>
      <c r="V609" s="3">
        <v>227620.69440000001</v>
      </c>
      <c r="W609" s="3" t="s">
        <v>29</v>
      </c>
      <c r="X609" s="4"/>
      <c r="Y609" s="4"/>
      <c r="Z609" s="4"/>
      <c r="AA609" s="4"/>
    </row>
    <row r="610" spans="1:27" ht="37.5" customHeight="1" thickBot="1" x14ac:dyDescent="0.4">
      <c r="A610" s="5" t="s">
        <v>148</v>
      </c>
      <c r="B610" s="5" t="s">
        <v>65</v>
      </c>
      <c r="C610" s="5" t="s">
        <v>25</v>
      </c>
      <c r="D610" s="2">
        <v>37499</v>
      </c>
      <c r="E610" s="2">
        <v>-1.62</v>
      </c>
      <c r="F610" s="2">
        <v>0.09</v>
      </c>
      <c r="G610" s="2">
        <v>-1.79</v>
      </c>
      <c r="H610" s="2">
        <v>166</v>
      </c>
      <c r="I610" s="2">
        <v>155.25</v>
      </c>
      <c r="J610" s="2">
        <v>145</v>
      </c>
      <c r="K610" s="2">
        <v>4</v>
      </c>
      <c r="L610" s="2">
        <v>55.08</v>
      </c>
      <c r="M610" s="2">
        <v>5.42</v>
      </c>
      <c r="N610" s="2">
        <v>5.14</v>
      </c>
      <c r="O610" s="2">
        <v>2.99</v>
      </c>
      <c r="P610" s="2">
        <v>5.42</v>
      </c>
      <c r="Q610" s="2">
        <v>5.14</v>
      </c>
      <c r="R610" s="2">
        <v>2.99</v>
      </c>
      <c r="S610" s="4">
        <f>VLOOKUP([1]Initial_Data8!C642,[1]Ratings_Numbers!$A$1:$B$21,2,FALSE)</f>
        <v>7</v>
      </c>
      <c r="T610" s="4">
        <v>7</v>
      </c>
      <c r="U610" s="4">
        <v>0</v>
      </c>
      <c r="V610" s="7">
        <v>62694.32</v>
      </c>
      <c r="W610" s="3" t="s">
        <v>29</v>
      </c>
      <c r="X610" s="4"/>
      <c r="Y610" s="4"/>
      <c r="Z610" s="4"/>
      <c r="AA610" s="4"/>
    </row>
    <row r="611" spans="1:27" ht="37.5" customHeight="1" thickBot="1" x14ac:dyDescent="0.4">
      <c r="A611" s="5" t="s">
        <v>148</v>
      </c>
      <c r="B611" s="5" t="s">
        <v>66</v>
      </c>
      <c r="C611" s="5" t="s">
        <v>25</v>
      </c>
      <c r="D611" s="2">
        <v>37590</v>
      </c>
      <c r="E611" s="2">
        <v>-1.38</v>
      </c>
      <c r="F611" s="2">
        <v>0.09</v>
      </c>
      <c r="G611" s="2">
        <v>-1.53</v>
      </c>
      <c r="H611" s="2">
        <v>219</v>
      </c>
      <c r="I611" s="2">
        <v>211</v>
      </c>
      <c r="J611" s="2">
        <v>198.5</v>
      </c>
      <c r="K611" s="2">
        <v>4</v>
      </c>
      <c r="L611" s="2">
        <v>54.33</v>
      </c>
      <c r="M611" s="2">
        <v>5.91</v>
      </c>
      <c r="N611" s="2">
        <v>5.58</v>
      </c>
      <c r="O611" s="2">
        <v>3.21</v>
      </c>
      <c r="P611" s="2">
        <v>5.91</v>
      </c>
      <c r="Q611" s="2">
        <v>5.58</v>
      </c>
      <c r="R611" s="2">
        <v>3.21</v>
      </c>
      <c r="S611" s="4">
        <f>VLOOKUP([1]Initial_Data8!C643,[1]Ratings_Numbers!$A$1:$B$21,2,FALSE)</f>
        <v>7</v>
      </c>
      <c r="T611" s="4">
        <v>7</v>
      </c>
      <c r="U611" s="4">
        <f t="shared" ref="U611:U659" si="8">S611-S610</f>
        <v>0</v>
      </c>
      <c r="V611" s="7">
        <v>68081.33</v>
      </c>
      <c r="W611" s="3" t="s">
        <v>29</v>
      </c>
      <c r="X611" s="4"/>
      <c r="Y611" s="4"/>
      <c r="Z611" s="4"/>
      <c r="AA611" s="4"/>
    </row>
    <row r="612" spans="1:27" ht="37.5" customHeight="1" thickBot="1" x14ac:dyDescent="0.4">
      <c r="A612" s="5" t="s">
        <v>148</v>
      </c>
      <c r="B612" s="5" t="s">
        <v>67</v>
      </c>
      <c r="C612" s="5" t="s">
        <v>25</v>
      </c>
      <c r="D612" s="2">
        <v>37680</v>
      </c>
      <c r="E612" s="2">
        <v>-1.51</v>
      </c>
      <c r="F612" s="2">
        <v>0.09</v>
      </c>
      <c r="G612" s="2">
        <v>-1.69</v>
      </c>
      <c r="H612" s="2">
        <v>222</v>
      </c>
      <c r="I612" s="2">
        <v>218.75</v>
      </c>
      <c r="J612" s="2">
        <v>199</v>
      </c>
      <c r="K612" s="2">
        <v>4</v>
      </c>
      <c r="L612" s="2">
        <v>56.13</v>
      </c>
      <c r="M612" s="2">
        <v>2.9</v>
      </c>
      <c r="N612" s="2">
        <v>2.75</v>
      </c>
      <c r="O612" s="2">
        <v>1.63</v>
      </c>
      <c r="P612" s="2">
        <v>5.64</v>
      </c>
      <c r="Q612" s="2">
        <v>5.34</v>
      </c>
      <c r="R612" s="2">
        <v>3.17</v>
      </c>
      <c r="S612" s="4">
        <f>VLOOKUP([1]Initial_Data8!C644,[1]Ratings_Numbers!$A$1:$B$21,2,FALSE)</f>
        <v>7</v>
      </c>
      <c r="T612" s="4">
        <v>7</v>
      </c>
      <c r="U612" s="4">
        <f t="shared" si="8"/>
        <v>0</v>
      </c>
      <c r="V612" s="7">
        <v>67023.92</v>
      </c>
      <c r="W612" s="3" t="s">
        <v>29</v>
      </c>
      <c r="X612" s="4"/>
      <c r="Y612" s="4"/>
      <c r="Z612" s="4"/>
      <c r="AA612" s="4"/>
    </row>
    <row r="613" spans="1:27" ht="37.5" customHeight="1" thickBot="1" x14ac:dyDescent="0.4">
      <c r="A613" s="5" t="s">
        <v>148</v>
      </c>
      <c r="B613" s="5" t="s">
        <v>68</v>
      </c>
      <c r="C613" s="5" t="s">
        <v>25</v>
      </c>
      <c r="D613" s="2">
        <v>37772</v>
      </c>
      <c r="E613" s="2">
        <v>-1.64</v>
      </c>
      <c r="F613" s="2">
        <v>0.1</v>
      </c>
      <c r="G613" s="2">
        <v>-1.8</v>
      </c>
      <c r="H613" s="2">
        <v>334.75</v>
      </c>
      <c r="I613" s="2">
        <v>284</v>
      </c>
      <c r="J613" s="2">
        <v>317.5</v>
      </c>
      <c r="K613" s="2">
        <v>4</v>
      </c>
      <c r="L613" s="2">
        <v>57.63</v>
      </c>
      <c r="M613" s="2">
        <v>2.77</v>
      </c>
      <c r="N613" s="2">
        <v>2.63</v>
      </c>
      <c r="O613" s="2">
        <v>1.6</v>
      </c>
      <c r="P613" s="2">
        <v>5.19</v>
      </c>
      <c r="Q613" s="2">
        <v>4.93</v>
      </c>
      <c r="R613" s="2">
        <v>2.99</v>
      </c>
      <c r="S613" s="4">
        <f>VLOOKUP([1]Initial_Data8!C645,[1]Ratings_Numbers!$A$1:$B$21,2,FALSE)</f>
        <v>7</v>
      </c>
      <c r="T613" s="4">
        <v>7</v>
      </c>
      <c r="U613" s="4">
        <f t="shared" si="8"/>
        <v>0</v>
      </c>
      <c r="V613" s="7">
        <v>62816.52</v>
      </c>
      <c r="W613" s="3" t="s">
        <v>29</v>
      </c>
      <c r="X613" s="4"/>
      <c r="Y613" s="4"/>
      <c r="Z613" s="4"/>
      <c r="AA613" s="4"/>
    </row>
    <row r="614" spans="1:27" ht="37.5" customHeight="1" thickBot="1" x14ac:dyDescent="0.4">
      <c r="A614" s="5" t="s">
        <v>148</v>
      </c>
      <c r="B614" s="5" t="s">
        <v>69</v>
      </c>
      <c r="C614" s="5" t="s">
        <v>25</v>
      </c>
      <c r="D614" s="2">
        <v>37864</v>
      </c>
      <c r="E614" s="2">
        <v>-1.87</v>
      </c>
      <c r="F614" s="2">
        <v>0.09</v>
      </c>
      <c r="G614" s="2">
        <v>-2.04</v>
      </c>
      <c r="H614" s="2">
        <v>61.55</v>
      </c>
      <c r="I614" s="2">
        <v>54.64</v>
      </c>
      <c r="J614" s="2">
        <v>56</v>
      </c>
      <c r="K614" s="2">
        <v>11</v>
      </c>
      <c r="L614" s="2">
        <v>57.98</v>
      </c>
      <c r="M614" s="2">
        <v>2.58</v>
      </c>
      <c r="N614" s="2">
        <v>2.46</v>
      </c>
      <c r="O614" s="2">
        <v>1.5</v>
      </c>
      <c r="P614" s="2">
        <v>4.92</v>
      </c>
      <c r="Q614" s="2">
        <v>4.6900000000000004</v>
      </c>
      <c r="R614" s="2">
        <v>2.85</v>
      </c>
      <c r="S614" s="4">
        <f>VLOOKUP([1]Initial_Data8!C646,[1]Ratings_Numbers!$A$1:$B$21,2,FALSE)</f>
        <v>7</v>
      </c>
      <c r="T614" s="4">
        <v>7</v>
      </c>
      <c r="U614" s="4">
        <f t="shared" si="8"/>
        <v>0</v>
      </c>
      <c r="V614" s="7">
        <v>66859.649999999994</v>
      </c>
      <c r="W614" s="3" t="s">
        <v>29</v>
      </c>
      <c r="X614" s="4"/>
      <c r="Y614" s="4"/>
      <c r="Z614" s="4"/>
      <c r="AA614" s="4"/>
    </row>
    <row r="615" spans="1:27" ht="37.5" customHeight="1" thickBot="1" x14ac:dyDescent="0.4">
      <c r="A615" s="5" t="s">
        <v>148</v>
      </c>
      <c r="B615" s="5" t="s">
        <v>70</v>
      </c>
      <c r="C615" s="5" t="s">
        <v>25</v>
      </c>
      <c r="D615" s="2">
        <v>37955</v>
      </c>
      <c r="E615" s="2">
        <v>-2</v>
      </c>
      <c r="F615" s="2">
        <v>0.09</v>
      </c>
      <c r="G615" s="2">
        <v>-2.16</v>
      </c>
      <c r="H615" s="2">
        <v>325</v>
      </c>
      <c r="I615" s="2">
        <v>316</v>
      </c>
      <c r="J615" s="2">
        <v>305</v>
      </c>
      <c r="K615" s="2">
        <v>3</v>
      </c>
      <c r="L615" s="2">
        <v>61.13</v>
      </c>
      <c r="M615" s="2">
        <v>2.35</v>
      </c>
      <c r="N615" s="2">
        <v>2.25</v>
      </c>
      <c r="O615" s="2">
        <v>1.44</v>
      </c>
      <c r="P615" s="2">
        <v>4.46</v>
      </c>
      <c r="Q615" s="2">
        <v>4.2699999999999996</v>
      </c>
      <c r="R615" s="2">
        <v>2.73</v>
      </c>
      <c r="S615" s="4">
        <f>VLOOKUP([1]Initial_Data8!C647,[1]Ratings_Numbers!$A$1:$B$21,2,FALSE)</f>
        <v>7</v>
      </c>
      <c r="T615" s="4">
        <v>7</v>
      </c>
      <c r="U615" s="4">
        <f t="shared" si="8"/>
        <v>0</v>
      </c>
      <c r="V615" s="7">
        <v>58949.4</v>
      </c>
      <c r="W615" s="3" t="s">
        <v>29</v>
      </c>
      <c r="X615" s="4"/>
      <c r="Y615" s="4"/>
      <c r="Z615" s="4"/>
      <c r="AA615" s="4"/>
    </row>
    <row r="616" spans="1:27" ht="37.5" customHeight="1" thickBot="1" x14ac:dyDescent="0.4">
      <c r="A616" s="5" t="s">
        <v>148</v>
      </c>
      <c r="B616" s="5" t="s">
        <v>71</v>
      </c>
      <c r="C616" s="5" t="s">
        <v>25</v>
      </c>
      <c r="D616" s="2">
        <v>38046</v>
      </c>
      <c r="E616" s="2">
        <v>-1.97</v>
      </c>
      <c r="F616" s="2">
        <v>0.05</v>
      </c>
      <c r="G616" s="2">
        <v>-2.11</v>
      </c>
      <c r="H616" s="2">
        <v>246.25</v>
      </c>
      <c r="I616" s="2">
        <v>236</v>
      </c>
      <c r="J616" s="2">
        <v>231.75</v>
      </c>
      <c r="K616" s="2">
        <v>4</v>
      </c>
      <c r="L616" s="2">
        <v>63.22</v>
      </c>
      <c r="M616" s="2">
        <v>2.2999999999999998</v>
      </c>
      <c r="N616" s="2">
        <v>2.2400000000000002</v>
      </c>
      <c r="O616" s="2">
        <v>1.45</v>
      </c>
      <c r="P616" s="2">
        <v>2.2999999999999998</v>
      </c>
      <c r="Q616" s="2">
        <v>2.2400000000000002</v>
      </c>
      <c r="R616" s="2">
        <v>1.45</v>
      </c>
      <c r="S616" s="4">
        <f>VLOOKUP([1]Initial_Data8!C648,[1]Ratings_Numbers!$A$1:$B$21,2,FALSE)</f>
        <v>7</v>
      </c>
      <c r="T616" s="4">
        <v>7</v>
      </c>
      <c r="U616" s="4">
        <f t="shared" si="8"/>
        <v>0</v>
      </c>
      <c r="V616" s="7">
        <v>51126.16</v>
      </c>
      <c r="W616" s="3" t="s">
        <v>29</v>
      </c>
      <c r="X616" s="4"/>
      <c r="Y616" s="4"/>
      <c r="Z616" s="4"/>
      <c r="AA616" s="4"/>
    </row>
    <row r="617" spans="1:27" ht="37.5" customHeight="1" thickBot="1" x14ac:dyDescent="0.4">
      <c r="A617" s="5" t="s">
        <v>148</v>
      </c>
      <c r="B617" s="5" t="s">
        <v>72</v>
      </c>
      <c r="C617" s="5" t="s">
        <v>25</v>
      </c>
      <c r="D617" s="2">
        <v>38138</v>
      </c>
      <c r="E617" s="2">
        <v>-2.0499999999999998</v>
      </c>
      <c r="F617" s="2">
        <v>0.04</v>
      </c>
      <c r="G617" s="2">
        <v>-2.1800000000000002</v>
      </c>
      <c r="H617" s="2">
        <v>486.33</v>
      </c>
      <c r="I617" s="2">
        <v>471.33</v>
      </c>
      <c r="J617" s="2">
        <v>468</v>
      </c>
      <c r="K617" s="2">
        <v>3</v>
      </c>
      <c r="L617" s="2">
        <v>62.64</v>
      </c>
      <c r="M617" s="2">
        <v>2.04</v>
      </c>
      <c r="N617" s="2">
        <v>2</v>
      </c>
      <c r="O617" s="2">
        <v>1.28</v>
      </c>
      <c r="P617" s="2">
        <v>2.15</v>
      </c>
      <c r="Q617" s="2">
        <v>2.11</v>
      </c>
      <c r="R617" s="2">
        <v>1.35</v>
      </c>
      <c r="S617" s="4">
        <f>VLOOKUP([1]Initial_Data8!C649,[1]Ratings_Numbers!$A$1:$B$21,2,FALSE)</f>
        <v>7</v>
      </c>
      <c r="T617" s="4">
        <v>7</v>
      </c>
      <c r="U617" s="4">
        <f t="shared" si="8"/>
        <v>0</v>
      </c>
      <c r="V617" s="7">
        <v>65024.959999999999</v>
      </c>
      <c r="W617" s="3" t="s">
        <v>29</v>
      </c>
      <c r="X617" s="4"/>
      <c r="Y617" s="4"/>
      <c r="Z617" s="4"/>
      <c r="AA617" s="4"/>
    </row>
    <row r="618" spans="1:27" ht="37.5" customHeight="1" thickBot="1" x14ac:dyDescent="0.4">
      <c r="A618" s="5" t="s">
        <v>148</v>
      </c>
      <c r="B618" s="5" t="s">
        <v>73</v>
      </c>
      <c r="C618" s="5" t="s">
        <v>25</v>
      </c>
      <c r="D618" s="2">
        <v>38230</v>
      </c>
      <c r="E618" s="2">
        <v>-2.21</v>
      </c>
      <c r="F618" s="2">
        <v>0.04</v>
      </c>
      <c r="G618" s="2">
        <v>-2.34</v>
      </c>
      <c r="H618" s="2">
        <v>128</v>
      </c>
      <c r="I618" s="2">
        <v>122.33</v>
      </c>
      <c r="J618" s="2">
        <v>119.17</v>
      </c>
      <c r="K618" s="2">
        <v>6</v>
      </c>
      <c r="L618" s="2">
        <v>63.18</v>
      </c>
      <c r="M618" s="2">
        <v>2.0299999999999998</v>
      </c>
      <c r="N618" s="2">
        <v>1.99</v>
      </c>
      <c r="O618" s="2">
        <v>1.28</v>
      </c>
      <c r="P618" s="2">
        <v>2.15</v>
      </c>
      <c r="Q618" s="2">
        <v>2.1</v>
      </c>
      <c r="R618" s="2">
        <v>1.36</v>
      </c>
      <c r="S618" s="4">
        <f>VLOOKUP([1]Initial_Data8!C650,[1]Ratings_Numbers!$A$1:$B$21,2,FALSE)</f>
        <v>7</v>
      </c>
      <c r="T618" s="4">
        <v>7</v>
      </c>
      <c r="U618" s="4">
        <f t="shared" si="8"/>
        <v>0</v>
      </c>
      <c r="V618" s="7">
        <v>66511.199999999997</v>
      </c>
      <c r="W618" s="3" t="s">
        <v>29</v>
      </c>
      <c r="X618" s="4"/>
      <c r="Y618" s="4"/>
      <c r="Z618" s="4"/>
      <c r="AA618" s="4"/>
    </row>
    <row r="619" spans="1:27" ht="37.5" customHeight="1" thickBot="1" x14ac:dyDescent="0.4">
      <c r="A619" s="5" t="s">
        <v>148</v>
      </c>
      <c r="B619" s="5" t="s">
        <v>122</v>
      </c>
      <c r="C619" s="5" t="s">
        <v>25</v>
      </c>
      <c r="D619" s="2">
        <v>38321</v>
      </c>
      <c r="E619" s="2">
        <v>-2.11</v>
      </c>
      <c r="F619" s="2">
        <v>0.04</v>
      </c>
      <c r="G619" s="2">
        <v>-2.2200000000000002</v>
      </c>
      <c r="H619" s="2">
        <v>197.17</v>
      </c>
      <c r="I619" s="2">
        <v>187.5</v>
      </c>
      <c r="J619" s="2">
        <v>188.5</v>
      </c>
      <c r="K619" s="2">
        <v>6</v>
      </c>
      <c r="L619" s="2">
        <v>65.459999999999994</v>
      </c>
      <c r="M619" s="2">
        <v>1.88</v>
      </c>
      <c r="N619" s="2">
        <v>1.85</v>
      </c>
      <c r="O619" s="2">
        <v>1.23</v>
      </c>
      <c r="P619" s="2">
        <v>1.99</v>
      </c>
      <c r="Q619" s="2">
        <v>1.95</v>
      </c>
      <c r="R619" s="2">
        <v>1.3</v>
      </c>
      <c r="S619" s="4">
        <f>VLOOKUP([1]Initial_Data8!C651,[1]Ratings_Numbers!$A$1:$B$21,2,FALSE)</f>
        <v>7</v>
      </c>
      <c r="T619" s="4">
        <v>7</v>
      </c>
      <c r="U619" s="4">
        <f t="shared" si="8"/>
        <v>0</v>
      </c>
      <c r="V619" s="7">
        <v>65856</v>
      </c>
      <c r="W619" s="3" t="s">
        <v>29</v>
      </c>
      <c r="X619" s="4"/>
      <c r="Y619" s="4"/>
      <c r="Z619" s="4"/>
      <c r="AA619" s="4"/>
    </row>
    <row r="620" spans="1:27" ht="37.5" customHeight="1" thickBot="1" x14ac:dyDescent="0.4">
      <c r="A620" s="5" t="s">
        <v>148</v>
      </c>
      <c r="B620" s="5" t="s">
        <v>123</v>
      </c>
      <c r="C620" s="5" t="s">
        <v>25</v>
      </c>
      <c r="D620" s="2">
        <v>38411</v>
      </c>
      <c r="E620" s="2">
        <v>-0.39</v>
      </c>
      <c r="F620" s="2">
        <v>1.76</v>
      </c>
      <c r="G620" s="2">
        <v>-0.42</v>
      </c>
      <c r="H620" s="2">
        <v>18.309999999999999</v>
      </c>
      <c r="I620" s="2">
        <v>17.309999999999999</v>
      </c>
      <c r="J620" s="2">
        <v>16</v>
      </c>
      <c r="K620" s="2">
        <v>58</v>
      </c>
      <c r="L620" s="2">
        <v>41.53</v>
      </c>
      <c r="M620" s="2">
        <v>1.61</v>
      </c>
      <c r="N620" s="2">
        <v>0.92</v>
      </c>
      <c r="O620" s="2">
        <v>0.67</v>
      </c>
      <c r="P620" s="2">
        <v>74.650000000000006</v>
      </c>
      <c r="Q620" s="2">
        <v>42.74</v>
      </c>
      <c r="R620" s="2">
        <v>31</v>
      </c>
      <c r="S620" s="4">
        <f>VLOOKUP([1]Initial_Data8!C652,[1]Ratings_Numbers!$A$1:$B$21,2,FALSE)</f>
        <v>7</v>
      </c>
      <c r="T620" s="4">
        <v>7</v>
      </c>
      <c r="U620" s="4">
        <f t="shared" si="8"/>
        <v>0</v>
      </c>
      <c r="V620" s="7">
        <v>66885.509999999995</v>
      </c>
      <c r="W620" s="3" t="s">
        <v>29</v>
      </c>
      <c r="X620" s="4"/>
      <c r="Y620" s="4"/>
      <c r="Z620" s="4"/>
      <c r="AA620" s="4"/>
    </row>
    <row r="621" spans="1:27" ht="37.5" customHeight="1" thickBot="1" x14ac:dyDescent="0.4">
      <c r="A621" s="5" t="s">
        <v>148</v>
      </c>
      <c r="B621" s="5" t="s">
        <v>124</v>
      </c>
      <c r="C621" s="5" t="s">
        <v>25</v>
      </c>
      <c r="D621" s="2">
        <v>38503</v>
      </c>
      <c r="E621" s="2">
        <v>-0.4</v>
      </c>
      <c r="F621" s="2">
        <v>0.65</v>
      </c>
      <c r="G621" s="2">
        <v>-0.45</v>
      </c>
      <c r="H621" s="2">
        <v>28.63</v>
      </c>
      <c r="I621" s="2">
        <v>28.05</v>
      </c>
      <c r="J621" s="2">
        <v>24.66</v>
      </c>
      <c r="K621" s="2">
        <v>65</v>
      </c>
      <c r="L621" s="2">
        <v>52.39</v>
      </c>
      <c r="M621" s="2">
        <v>1.47</v>
      </c>
      <c r="N621" s="2">
        <v>1.1599999999999999</v>
      </c>
      <c r="O621" s="2">
        <v>0.77</v>
      </c>
      <c r="P621" s="2">
        <v>26.32</v>
      </c>
      <c r="Q621" s="2">
        <v>20.83</v>
      </c>
      <c r="R621" s="2">
        <v>13.79</v>
      </c>
      <c r="S621" s="4">
        <f>VLOOKUP([1]Initial_Data8!C653,[1]Ratings_Numbers!$A$1:$B$21,2,FALSE)</f>
        <v>7</v>
      </c>
      <c r="T621" s="4">
        <v>7</v>
      </c>
      <c r="U621" s="4">
        <f t="shared" si="8"/>
        <v>0</v>
      </c>
      <c r="V621" s="7">
        <v>64940.4</v>
      </c>
      <c r="W621" s="3" t="s">
        <v>29</v>
      </c>
      <c r="X621" s="4"/>
      <c r="Y621" s="4"/>
      <c r="Z621" s="4"/>
      <c r="AA621" s="4"/>
    </row>
    <row r="622" spans="1:27" ht="37.5" customHeight="1" thickBot="1" x14ac:dyDescent="0.4">
      <c r="A622" s="5" t="s">
        <v>148</v>
      </c>
      <c r="B622" s="5" t="s">
        <v>125</v>
      </c>
      <c r="C622" s="5" t="s">
        <v>25</v>
      </c>
      <c r="D622" s="2">
        <v>38595</v>
      </c>
      <c r="E622" s="2">
        <v>-0.57999999999999996</v>
      </c>
      <c r="F622" s="2">
        <v>0.38</v>
      </c>
      <c r="G622" s="2">
        <v>-0.67</v>
      </c>
      <c r="H622" s="2">
        <v>44.9</v>
      </c>
      <c r="I622" s="2">
        <v>42.43</v>
      </c>
      <c r="J622" s="2">
        <v>35.76</v>
      </c>
      <c r="K622" s="2">
        <v>21</v>
      </c>
      <c r="L622" s="2">
        <v>57.82</v>
      </c>
      <c r="M622" s="2">
        <v>1.39</v>
      </c>
      <c r="N622" s="2">
        <v>1.21</v>
      </c>
      <c r="O622" s="2">
        <v>0.8</v>
      </c>
      <c r="P622" s="2">
        <v>14.82</v>
      </c>
      <c r="Q622" s="2">
        <v>12.91</v>
      </c>
      <c r="R622" s="2">
        <v>8.57</v>
      </c>
      <c r="S622" s="4">
        <f>VLOOKUP([1]Initial_Data8!C654,[1]Ratings_Numbers!$A$1:$B$21,2,FALSE)</f>
        <v>7</v>
      </c>
      <c r="T622" s="4">
        <v>7</v>
      </c>
      <c r="U622" s="4">
        <f t="shared" si="8"/>
        <v>0</v>
      </c>
      <c r="V622" s="7">
        <v>65975.039999999994</v>
      </c>
      <c r="W622" s="3" t="s">
        <v>29</v>
      </c>
      <c r="X622" s="4"/>
      <c r="Y622" s="4"/>
      <c r="Z622" s="4"/>
      <c r="AA622" s="4"/>
    </row>
    <row r="623" spans="1:27" ht="37.5" customHeight="1" thickBot="1" x14ac:dyDescent="0.4">
      <c r="A623" s="5" t="s">
        <v>148</v>
      </c>
      <c r="B623" s="5" t="s">
        <v>74</v>
      </c>
      <c r="C623" s="5" t="s">
        <v>25</v>
      </c>
      <c r="D623" s="2">
        <v>38686</v>
      </c>
      <c r="E623" s="2">
        <v>-0.45</v>
      </c>
      <c r="F623" s="2">
        <v>0.24</v>
      </c>
      <c r="G623" s="2">
        <v>-0.53</v>
      </c>
      <c r="H623" s="2">
        <v>80.19</v>
      </c>
      <c r="I623" s="2">
        <v>78.06</v>
      </c>
      <c r="J623" s="2">
        <v>69.75</v>
      </c>
      <c r="K623" s="2">
        <v>16</v>
      </c>
      <c r="L623" s="2">
        <v>62.62</v>
      </c>
      <c r="M623" s="2">
        <v>1.29</v>
      </c>
      <c r="N623" s="2">
        <v>1.18</v>
      </c>
      <c r="O623" s="2">
        <v>0.81</v>
      </c>
      <c r="P623" s="2">
        <v>8.77</v>
      </c>
      <c r="Q623" s="2">
        <v>8.07</v>
      </c>
      <c r="R623" s="2">
        <v>5.49</v>
      </c>
      <c r="S623" s="4">
        <f>VLOOKUP([1]Initial_Data8!C655,[1]Ratings_Numbers!$A$1:$B$21,2,FALSE)</f>
        <v>7</v>
      </c>
      <c r="T623" s="4">
        <v>7</v>
      </c>
      <c r="U623" s="4">
        <f t="shared" si="8"/>
        <v>0</v>
      </c>
      <c r="V623" s="7">
        <v>81197.100000000006</v>
      </c>
      <c r="W623" s="3" t="s">
        <v>29</v>
      </c>
      <c r="X623" s="4"/>
      <c r="Y623" s="4"/>
      <c r="Z623" s="4"/>
      <c r="AA623" s="4"/>
    </row>
    <row r="624" spans="1:27" ht="37.5" customHeight="1" thickBot="1" x14ac:dyDescent="0.4">
      <c r="A624" s="5" t="s">
        <v>148</v>
      </c>
      <c r="B624" s="5" t="s">
        <v>75</v>
      </c>
      <c r="C624" s="5" t="s">
        <v>25</v>
      </c>
      <c r="D624" s="2">
        <v>38776</v>
      </c>
      <c r="E624" s="2">
        <v>-0.31</v>
      </c>
      <c r="F624" s="2">
        <v>1.31</v>
      </c>
      <c r="G624" s="2">
        <v>-0.36</v>
      </c>
      <c r="H624" s="2">
        <v>28.47</v>
      </c>
      <c r="I624" s="2">
        <v>26.94</v>
      </c>
      <c r="J624" s="2">
        <v>23.73</v>
      </c>
      <c r="K624" s="2">
        <v>49</v>
      </c>
      <c r="L624" s="2">
        <v>52.85</v>
      </c>
      <c r="M624" s="2">
        <v>38.159999999999997</v>
      </c>
      <c r="N624" s="2">
        <v>27.18</v>
      </c>
      <c r="O624" s="2">
        <v>20.170000000000002</v>
      </c>
      <c r="P624" s="2">
        <v>40.43</v>
      </c>
      <c r="Q624" s="2">
        <v>28.79</v>
      </c>
      <c r="R624" s="2">
        <v>21.37</v>
      </c>
      <c r="S624" s="4">
        <f>VLOOKUP([1]Initial_Data8!C656,[1]Ratings_Numbers!$A$1:$B$21,2,FALSE)</f>
        <v>7</v>
      </c>
      <c r="T624" s="4">
        <v>6</v>
      </c>
      <c r="U624" s="4">
        <f t="shared" si="8"/>
        <v>0</v>
      </c>
      <c r="V624" s="7">
        <v>98640.9</v>
      </c>
      <c r="W624" s="3" t="s">
        <v>29</v>
      </c>
      <c r="X624" s="4"/>
      <c r="Y624" s="4"/>
      <c r="Z624" s="4"/>
      <c r="AA624" s="4"/>
    </row>
    <row r="625" spans="1:27" ht="37.5" customHeight="1" thickBot="1" x14ac:dyDescent="0.4">
      <c r="A625" s="5" t="s">
        <v>148</v>
      </c>
      <c r="B625" s="5" t="s">
        <v>105</v>
      </c>
      <c r="C625" s="5" t="s">
        <v>32</v>
      </c>
      <c r="D625" s="2">
        <v>39233</v>
      </c>
      <c r="E625" s="2">
        <v>0.08</v>
      </c>
      <c r="F625" s="2">
        <v>1.24</v>
      </c>
      <c r="G625" s="2">
        <v>0.09</v>
      </c>
      <c r="H625" s="2">
        <v>27.82</v>
      </c>
      <c r="I625" s="2">
        <v>26.41</v>
      </c>
      <c r="J625" s="2">
        <v>24.49</v>
      </c>
      <c r="K625" s="2">
        <v>96</v>
      </c>
      <c r="L625" s="2">
        <v>48.94</v>
      </c>
      <c r="M625" s="2">
        <v>36.85</v>
      </c>
      <c r="N625" s="2">
        <v>25.44</v>
      </c>
      <c r="O625" s="2">
        <v>18.03</v>
      </c>
      <c r="P625" s="2">
        <v>44.88</v>
      </c>
      <c r="Q625" s="2">
        <v>30.98</v>
      </c>
      <c r="R625" s="2">
        <v>21.96</v>
      </c>
      <c r="S625" s="4">
        <f>VLOOKUP([1]Initial_Data8!C657,[1]Ratings_Numbers!$A$1:$B$21,2,FALSE)</f>
        <v>6</v>
      </c>
      <c r="T625" s="4">
        <v>6</v>
      </c>
      <c r="U625" s="4">
        <f t="shared" si="8"/>
        <v>-1</v>
      </c>
      <c r="V625" s="7">
        <v>103483.04</v>
      </c>
      <c r="W625" s="3" t="s">
        <v>29</v>
      </c>
      <c r="X625" s="4"/>
      <c r="Y625" s="4"/>
      <c r="Z625" s="4"/>
      <c r="AA625" s="4"/>
    </row>
    <row r="626" spans="1:27" ht="14.25" customHeight="1" thickBot="1" x14ac:dyDescent="0.4">
      <c r="A626" s="5" t="s">
        <v>148</v>
      </c>
      <c r="B626" s="5" t="s">
        <v>106</v>
      </c>
      <c r="C626" s="5" t="s">
        <v>32</v>
      </c>
      <c r="D626" s="2">
        <v>39325</v>
      </c>
      <c r="E626" s="2">
        <v>-0.2</v>
      </c>
      <c r="F626" s="2">
        <v>0.98</v>
      </c>
      <c r="G626" s="2">
        <v>-0.24</v>
      </c>
      <c r="H626" s="2">
        <v>17.190000000000001</v>
      </c>
      <c r="I626" s="2">
        <v>16.27</v>
      </c>
      <c r="J626" s="2">
        <v>13.45</v>
      </c>
      <c r="K626" s="2">
        <v>94</v>
      </c>
      <c r="L626" s="2">
        <v>51.83</v>
      </c>
      <c r="M626" s="2">
        <v>35.06</v>
      </c>
      <c r="N626" s="2">
        <v>25.96</v>
      </c>
      <c r="O626" s="2">
        <v>18.170000000000002</v>
      </c>
      <c r="P626" s="2">
        <v>35.07</v>
      </c>
      <c r="Q626" s="2">
        <v>25.97</v>
      </c>
      <c r="R626" s="2">
        <v>18.18</v>
      </c>
      <c r="S626" s="4">
        <f>VLOOKUP([1]Initial_Data8!C658,[1]Ratings_Numbers!$A$1:$B$21,2,FALSE)</f>
        <v>6</v>
      </c>
      <c r="T626" s="4">
        <v>6</v>
      </c>
      <c r="U626" s="4">
        <f t="shared" si="8"/>
        <v>0</v>
      </c>
      <c r="V626" s="7">
        <v>96801.2</v>
      </c>
      <c r="W626" s="3" t="s">
        <v>29</v>
      </c>
      <c r="X626" s="4"/>
      <c r="Y626" s="4"/>
      <c r="Z626" s="4"/>
      <c r="AA626" s="4"/>
    </row>
    <row r="627" spans="1:27" ht="28.5" customHeight="1" thickBot="1" x14ac:dyDescent="0.4">
      <c r="A627" s="5" t="s">
        <v>148</v>
      </c>
      <c r="B627" s="5" t="s">
        <v>107</v>
      </c>
      <c r="C627" s="5" t="s">
        <v>32</v>
      </c>
      <c r="D627" s="2">
        <v>39416</v>
      </c>
      <c r="E627" s="2">
        <v>-0.27</v>
      </c>
      <c r="F627" s="2">
        <v>0.91</v>
      </c>
      <c r="G627" s="2">
        <v>-0.32</v>
      </c>
      <c r="H627" s="2">
        <v>24.38</v>
      </c>
      <c r="I627" s="2">
        <v>23.61</v>
      </c>
      <c r="J627" s="2">
        <v>20.34</v>
      </c>
      <c r="K627" s="2">
        <v>89</v>
      </c>
      <c r="L627" s="2">
        <v>54.12</v>
      </c>
      <c r="M627" s="2">
        <v>32.32</v>
      </c>
      <c r="N627" s="2">
        <v>24.42</v>
      </c>
      <c r="O627" s="2">
        <v>17.489999999999998</v>
      </c>
      <c r="P627" s="2">
        <v>32.33</v>
      </c>
      <c r="Q627" s="2">
        <v>24.43</v>
      </c>
      <c r="R627" s="2">
        <v>17.5</v>
      </c>
      <c r="S627" s="4">
        <f>VLOOKUP([1]Initial_Data8!C659,[1]Ratings_Numbers!$A$1:$B$21,2,FALSE)</f>
        <v>6</v>
      </c>
      <c r="T627" s="4">
        <v>6</v>
      </c>
      <c r="U627" s="4">
        <f t="shared" si="8"/>
        <v>0</v>
      </c>
      <c r="V627" s="7">
        <v>117626</v>
      </c>
      <c r="W627" s="3" t="s">
        <v>29</v>
      </c>
      <c r="X627" s="4"/>
      <c r="Y627" s="4"/>
      <c r="Z627" s="4"/>
      <c r="AA627" s="4"/>
    </row>
    <row r="628" spans="1:27" ht="28.5" customHeight="1" thickBot="1" x14ac:dyDescent="0.4">
      <c r="A628" s="5" t="s">
        <v>148</v>
      </c>
      <c r="B628" s="5" t="s">
        <v>108</v>
      </c>
      <c r="C628" s="5" t="s">
        <v>32</v>
      </c>
      <c r="D628" s="2">
        <v>39507</v>
      </c>
      <c r="E628" s="2">
        <v>-0.49</v>
      </c>
      <c r="F628" s="2">
        <v>0.86</v>
      </c>
      <c r="G628" s="2">
        <v>-0.59</v>
      </c>
      <c r="H628" s="2">
        <v>26.83</v>
      </c>
      <c r="I628" s="2">
        <v>26.35</v>
      </c>
      <c r="J628" s="2">
        <v>22.48</v>
      </c>
      <c r="K628" s="2">
        <v>82</v>
      </c>
      <c r="L628" s="2">
        <v>55.78</v>
      </c>
      <c r="M628" s="2">
        <v>29.96</v>
      </c>
      <c r="N628" s="2">
        <v>23.05</v>
      </c>
      <c r="O628" s="2">
        <v>16.71</v>
      </c>
      <c r="P628" s="2">
        <v>29.97</v>
      </c>
      <c r="Q628" s="2">
        <v>23.06</v>
      </c>
      <c r="R628" s="2">
        <v>16.72</v>
      </c>
      <c r="S628" s="4">
        <f>VLOOKUP([1]Initial_Data8!C660,[1]Ratings_Numbers!$A$1:$B$21,2,FALSE)</f>
        <v>6</v>
      </c>
      <c r="T628" s="4">
        <v>6</v>
      </c>
      <c r="U628" s="4">
        <f t="shared" si="8"/>
        <v>0</v>
      </c>
      <c r="V628" s="7">
        <v>113027.22</v>
      </c>
      <c r="W628" s="3" t="s">
        <v>29</v>
      </c>
      <c r="X628" s="4"/>
      <c r="Y628" s="4"/>
      <c r="Z628" s="4"/>
      <c r="AA628" s="4"/>
    </row>
    <row r="629" spans="1:27" ht="28.5" customHeight="1" thickBot="1" x14ac:dyDescent="0.4">
      <c r="A629" s="5" t="s">
        <v>148</v>
      </c>
      <c r="B629" s="5" t="s">
        <v>80</v>
      </c>
      <c r="C629" s="5" t="s">
        <v>32</v>
      </c>
      <c r="D629" s="2">
        <v>39599</v>
      </c>
      <c r="E629" s="2">
        <v>0.02</v>
      </c>
      <c r="F629" s="2">
        <v>1.4</v>
      </c>
      <c r="G629" s="2">
        <v>0.02</v>
      </c>
      <c r="H629" s="2">
        <v>26.96</v>
      </c>
      <c r="I629" s="2">
        <v>26.59</v>
      </c>
      <c r="J629" s="2">
        <v>23.8</v>
      </c>
      <c r="K629" s="2">
        <v>130</v>
      </c>
      <c r="L629" s="2">
        <v>48.71</v>
      </c>
      <c r="M629" s="2">
        <v>44.45</v>
      </c>
      <c r="N629" s="2">
        <v>29.87</v>
      </c>
      <c r="O629" s="2">
        <v>21.65</v>
      </c>
      <c r="P629" s="2">
        <v>48.8</v>
      </c>
      <c r="Q629" s="2">
        <v>32.799999999999997</v>
      </c>
      <c r="R629" s="2">
        <v>23.77</v>
      </c>
      <c r="S629" s="4">
        <f>VLOOKUP([1]Initial_Data8!C661,[1]Ratings_Numbers!$A$1:$B$21,2,FALSE)</f>
        <v>6</v>
      </c>
      <c r="T629" s="4">
        <v>6</v>
      </c>
      <c r="U629" s="4">
        <f t="shared" si="8"/>
        <v>0</v>
      </c>
      <c r="V629" s="7">
        <v>81190.14</v>
      </c>
      <c r="W629" s="3" t="s">
        <v>29</v>
      </c>
      <c r="X629" s="4"/>
      <c r="Y629" s="4"/>
      <c r="Z629" s="4"/>
      <c r="AA629" s="4"/>
    </row>
    <row r="630" spans="1:27" ht="28.5" customHeight="1" thickBot="1" x14ac:dyDescent="0.4">
      <c r="A630" s="5" t="s">
        <v>148</v>
      </c>
      <c r="B630" s="5" t="s">
        <v>81</v>
      </c>
      <c r="C630" s="5" t="s">
        <v>32</v>
      </c>
      <c r="D630" s="2">
        <v>39691</v>
      </c>
      <c r="E630" s="2">
        <v>-0.18</v>
      </c>
      <c r="F630" s="2">
        <v>1.36</v>
      </c>
      <c r="G630" s="2">
        <v>-0.22</v>
      </c>
      <c r="H630" s="2">
        <v>12.57</v>
      </c>
      <c r="I630" s="2">
        <v>10.53</v>
      </c>
      <c r="J630" s="2">
        <v>9.57</v>
      </c>
      <c r="K630" s="2">
        <v>159</v>
      </c>
      <c r="L630" s="2">
        <v>50.4</v>
      </c>
      <c r="M630" s="2">
        <v>42.98</v>
      </c>
      <c r="N630" s="2">
        <v>29.2</v>
      </c>
      <c r="O630" s="2">
        <v>21.66</v>
      </c>
      <c r="P630" s="2">
        <v>47.18</v>
      </c>
      <c r="Q630" s="2">
        <v>32.06</v>
      </c>
      <c r="R630" s="2">
        <v>23.78</v>
      </c>
      <c r="S630" s="4">
        <f>VLOOKUP([1]Initial_Data8!C662,[1]Ratings_Numbers!$A$1:$B$21,2,FALSE)</f>
        <v>6</v>
      </c>
      <c r="T630" s="4">
        <v>6</v>
      </c>
      <c r="U630" s="4">
        <f t="shared" si="8"/>
        <v>0</v>
      </c>
      <c r="V630" s="7">
        <v>77435.820000000007</v>
      </c>
      <c r="W630" s="3" t="s">
        <v>29</v>
      </c>
      <c r="X630" s="4"/>
      <c r="Y630" s="4"/>
      <c r="Z630" s="4"/>
      <c r="AA630" s="4"/>
    </row>
    <row r="631" spans="1:27" ht="28.5" customHeight="1" thickBot="1" x14ac:dyDescent="0.4">
      <c r="A631" s="5" t="s">
        <v>148</v>
      </c>
      <c r="B631" s="5" t="s">
        <v>82</v>
      </c>
      <c r="C631" s="5" t="s">
        <v>32</v>
      </c>
      <c r="D631" s="2">
        <v>39782</v>
      </c>
      <c r="E631" s="2">
        <v>0.06</v>
      </c>
      <c r="F631" s="2">
        <v>1.33</v>
      </c>
      <c r="G631" s="2">
        <v>7.0000000000000007E-2</v>
      </c>
      <c r="H631" s="2">
        <v>15.74</v>
      </c>
      <c r="I631" s="2">
        <v>15.25</v>
      </c>
      <c r="J631" s="2">
        <v>12.58</v>
      </c>
      <c r="K631" s="2">
        <v>157</v>
      </c>
      <c r="L631" s="2">
        <v>50.94</v>
      </c>
      <c r="M631" s="2">
        <v>44.85</v>
      </c>
      <c r="N631" s="2">
        <v>30.05</v>
      </c>
      <c r="O631" s="2">
        <v>22.85</v>
      </c>
      <c r="P631" s="2">
        <v>49.24</v>
      </c>
      <c r="Q631" s="2">
        <v>33</v>
      </c>
      <c r="R631" s="2">
        <v>25.08</v>
      </c>
      <c r="S631" s="4">
        <f>VLOOKUP([1]Initial_Data8!C663,[1]Ratings_Numbers!$A$1:$B$21,2,FALSE)</f>
        <v>6</v>
      </c>
      <c r="T631" s="4">
        <v>6</v>
      </c>
      <c r="U631" s="4">
        <f t="shared" si="8"/>
        <v>0</v>
      </c>
      <c r="V631" s="7">
        <v>98047.95</v>
      </c>
      <c r="W631" s="3" t="s">
        <v>29</v>
      </c>
      <c r="X631" s="4"/>
      <c r="Y631" s="4"/>
      <c r="Z631" s="4"/>
      <c r="AA631" s="4"/>
    </row>
    <row r="632" spans="1:27" ht="28.5" customHeight="1" thickBot="1" x14ac:dyDescent="0.4">
      <c r="A632" s="5" t="s">
        <v>148</v>
      </c>
      <c r="B632" s="5" t="s">
        <v>83</v>
      </c>
      <c r="C632" s="5" t="s">
        <v>32</v>
      </c>
      <c r="D632" s="2">
        <v>39872</v>
      </c>
      <c r="E632" s="2">
        <v>-0.01</v>
      </c>
      <c r="F632" s="2">
        <v>1.32</v>
      </c>
      <c r="G632" s="2">
        <v>-0.01</v>
      </c>
      <c r="H632" s="2">
        <v>15.85</v>
      </c>
      <c r="I632" s="2">
        <v>15.25</v>
      </c>
      <c r="J632" s="2">
        <v>12.6</v>
      </c>
      <c r="K632" s="2">
        <v>154</v>
      </c>
      <c r="L632" s="2">
        <v>51.34</v>
      </c>
      <c r="M632" s="2">
        <v>44.36</v>
      </c>
      <c r="N632" s="2">
        <v>29.83</v>
      </c>
      <c r="O632" s="2">
        <v>22.77</v>
      </c>
      <c r="P632" s="2">
        <v>48.7</v>
      </c>
      <c r="Q632" s="2">
        <v>32.75</v>
      </c>
      <c r="R632" s="2">
        <v>25</v>
      </c>
      <c r="S632" s="4">
        <f>VLOOKUP([1]Initial_Data8!C664,[1]Ratings_Numbers!$A$1:$B$21,2,FALSE)</f>
        <v>6</v>
      </c>
      <c r="T632" s="4">
        <v>6</v>
      </c>
      <c r="U632" s="4">
        <f t="shared" si="8"/>
        <v>0</v>
      </c>
      <c r="V632" s="7">
        <v>109662.56</v>
      </c>
      <c r="W632" s="3" t="s">
        <v>29</v>
      </c>
      <c r="X632" s="4"/>
      <c r="Y632" s="4"/>
      <c r="Z632" s="4"/>
      <c r="AA632" s="4"/>
    </row>
    <row r="633" spans="1:27" ht="28.5" customHeight="1" thickBot="1" x14ac:dyDescent="0.4">
      <c r="A633" s="5" t="s">
        <v>148</v>
      </c>
      <c r="B633" s="5" t="s">
        <v>84</v>
      </c>
      <c r="C633" s="5" t="s">
        <v>32</v>
      </c>
      <c r="D633" s="2">
        <v>39964</v>
      </c>
      <c r="E633" s="2">
        <v>-0.23</v>
      </c>
      <c r="F633" s="2">
        <v>1.23</v>
      </c>
      <c r="G633" s="2">
        <v>-0.28999999999999998</v>
      </c>
      <c r="H633" s="2">
        <v>21.3</v>
      </c>
      <c r="I633" s="2">
        <v>21.06</v>
      </c>
      <c r="J633" s="2">
        <v>18.14</v>
      </c>
      <c r="K633" s="2">
        <v>159</v>
      </c>
      <c r="L633" s="2">
        <v>52.91</v>
      </c>
      <c r="M633" s="2">
        <v>36.82</v>
      </c>
      <c r="N633" s="2">
        <v>26.15</v>
      </c>
      <c r="O633" s="2">
        <v>19.48</v>
      </c>
      <c r="P633" s="2">
        <v>40.81</v>
      </c>
      <c r="Q633" s="2">
        <v>28.98</v>
      </c>
      <c r="R633" s="2">
        <v>21.59</v>
      </c>
      <c r="S633" s="4">
        <f>VLOOKUP([1]Initial_Data8!C665,[1]Ratings_Numbers!$A$1:$B$21,2,FALSE)</f>
        <v>6</v>
      </c>
      <c r="T633" s="4">
        <v>6</v>
      </c>
      <c r="U633" s="4">
        <f t="shared" si="8"/>
        <v>0</v>
      </c>
      <c r="V633" s="7">
        <v>110598.72</v>
      </c>
      <c r="W633" s="3" t="s">
        <v>29</v>
      </c>
      <c r="X633" s="4"/>
      <c r="Y633" s="4"/>
      <c r="Z633" s="4"/>
      <c r="AA633" s="4"/>
    </row>
    <row r="634" spans="1:27" ht="28.5" customHeight="1" thickBot="1" x14ac:dyDescent="0.4">
      <c r="A634" s="5" t="s">
        <v>148</v>
      </c>
      <c r="B634" s="5" t="s">
        <v>85</v>
      </c>
      <c r="C634" s="5" t="s">
        <v>32</v>
      </c>
      <c r="D634" s="2">
        <v>40056</v>
      </c>
      <c r="E634" s="2">
        <v>-0.55000000000000004</v>
      </c>
      <c r="F634" s="2">
        <v>1.72</v>
      </c>
      <c r="G634" s="2">
        <v>-0.68</v>
      </c>
      <c r="H634" s="2">
        <v>12.47</v>
      </c>
      <c r="I634" s="2">
        <v>12.16</v>
      </c>
      <c r="J634" s="2">
        <v>9.7200000000000006</v>
      </c>
      <c r="K634" s="2">
        <v>179</v>
      </c>
      <c r="L634" s="2">
        <v>49.33</v>
      </c>
      <c r="M634" s="2">
        <v>51.81</v>
      </c>
      <c r="N634" s="2">
        <v>33.299999999999997</v>
      </c>
      <c r="O634" s="2">
        <v>25.89</v>
      </c>
      <c r="P634" s="2">
        <v>55.59</v>
      </c>
      <c r="Q634" s="2">
        <v>35.729999999999997</v>
      </c>
      <c r="R634" s="2">
        <v>27.78</v>
      </c>
      <c r="S634" s="4">
        <f>VLOOKUP([1]Initial_Data8!C666,[1]Ratings_Numbers!$A$1:$B$21,2,FALSE)</f>
        <v>6</v>
      </c>
      <c r="T634" s="4">
        <v>6</v>
      </c>
      <c r="U634" s="4">
        <f t="shared" si="8"/>
        <v>0</v>
      </c>
      <c r="V634" s="7">
        <v>123619.75</v>
      </c>
      <c r="W634" s="3" t="s">
        <v>29</v>
      </c>
      <c r="X634" s="4"/>
      <c r="Y634" s="4"/>
      <c r="Z634" s="4"/>
      <c r="AA634" s="4"/>
    </row>
    <row r="635" spans="1:27" ht="28.5" customHeight="1" thickBot="1" x14ac:dyDescent="0.4">
      <c r="A635" s="5" t="s">
        <v>148</v>
      </c>
      <c r="B635" s="5" t="s">
        <v>109</v>
      </c>
      <c r="C635" s="5" t="s">
        <v>32</v>
      </c>
      <c r="D635" s="2">
        <v>40147</v>
      </c>
      <c r="E635" s="2">
        <v>-0.56000000000000005</v>
      </c>
      <c r="F635" s="2">
        <v>1.69</v>
      </c>
      <c r="G635" s="2">
        <v>-0.69</v>
      </c>
      <c r="H635" s="2">
        <v>14.23</v>
      </c>
      <c r="I635" s="2">
        <v>13.99</v>
      </c>
      <c r="J635" s="2">
        <v>11.59</v>
      </c>
      <c r="K635" s="2">
        <v>188</v>
      </c>
      <c r="L635" s="2">
        <v>51.14</v>
      </c>
      <c r="M635" s="2">
        <v>49.26</v>
      </c>
      <c r="N635" s="2">
        <v>32.229999999999997</v>
      </c>
      <c r="O635" s="2">
        <v>25.54</v>
      </c>
      <c r="P635" s="2">
        <v>52.85</v>
      </c>
      <c r="Q635" s="2">
        <v>34.57</v>
      </c>
      <c r="R635" s="2">
        <v>27.4</v>
      </c>
      <c r="S635" s="4">
        <f>VLOOKUP([1]Initial_Data8!C667,[1]Ratings_Numbers!$A$1:$B$21,2,FALSE)</f>
        <v>6</v>
      </c>
      <c r="T635" s="4">
        <v>6</v>
      </c>
      <c r="U635" s="4">
        <f t="shared" si="8"/>
        <v>0</v>
      </c>
      <c r="V635" s="7">
        <v>113436.82</v>
      </c>
      <c r="W635" s="3" t="s">
        <v>29</v>
      </c>
      <c r="X635" s="4"/>
      <c r="Y635" s="4"/>
      <c r="Z635" s="4"/>
      <c r="AA635" s="4"/>
    </row>
    <row r="636" spans="1:27" ht="28.5" customHeight="1" thickBot="1" x14ac:dyDescent="0.4">
      <c r="A636" s="5" t="s">
        <v>148</v>
      </c>
      <c r="B636" s="5" t="s">
        <v>110</v>
      </c>
      <c r="C636" s="5" t="s">
        <v>32</v>
      </c>
      <c r="D636" s="2">
        <v>40237</v>
      </c>
      <c r="E636" s="2">
        <v>-0.17</v>
      </c>
      <c r="F636" s="2">
        <v>1.82</v>
      </c>
      <c r="G636" s="2">
        <v>-0.2</v>
      </c>
      <c r="H636" s="2">
        <v>13</v>
      </c>
      <c r="I636" s="2">
        <v>12.67</v>
      </c>
      <c r="J636" s="2">
        <v>9.91</v>
      </c>
      <c r="K636" s="2">
        <v>186</v>
      </c>
      <c r="L636" s="2">
        <v>47.95</v>
      </c>
      <c r="M636" s="2">
        <v>39.85</v>
      </c>
      <c r="N636" s="2">
        <v>25.8</v>
      </c>
      <c r="O636" s="2">
        <v>19.36</v>
      </c>
      <c r="P636" s="2">
        <v>54.48</v>
      </c>
      <c r="Q636" s="2">
        <v>35.270000000000003</v>
      </c>
      <c r="R636" s="2">
        <v>26.47</v>
      </c>
      <c r="S636" s="4">
        <f>VLOOKUP([1]Initial_Data8!C668,[1]Ratings_Numbers!$A$1:$B$21,2,FALSE)</f>
        <v>6</v>
      </c>
      <c r="T636" s="4">
        <v>6</v>
      </c>
      <c r="U636" s="4">
        <f t="shared" si="8"/>
        <v>0</v>
      </c>
      <c r="V636" s="7">
        <v>109771.125</v>
      </c>
      <c r="W636" s="3" t="s">
        <v>29</v>
      </c>
      <c r="X636" s="4"/>
      <c r="Y636" s="4"/>
      <c r="Z636" s="4"/>
      <c r="AA636" s="4"/>
    </row>
    <row r="637" spans="1:27" ht="28.5" customHeight="1" thickBot="1" x14ac:dyDescent="0.4">
      <c r="A637" s="5" t="s">
        <v>148</v>
      </c>
      <c r="B637" s="5" t="s">
        <v>111</v>
      </c>
      <c r="C637" s="5" t="s">
        <v>32</v>
      </c>
      <c r="D637" s="2">
        <v>40329</v>
      </c>
      <c r="E637" s="2">
        <v>-0.34</v>
      </c>
      <c r="F637" s="2">
        <v>1.62</v>
      </c>
      <c r="G637" s="2">
        <v>-0.42</v>
      </c>
      <c r="H637" s="2">
        <v>19.93</v>
      </c>
      <c r="I637" s="2">
        <v>19.59</v>
      </c>
      <c r="J637" s="2">
        <v>16.420000000000002</v>
      </c>
      <c r="K637" s="2">
        <v>201</v>
      </c>
      <c r="L637" s="2">
        <v>50.01</v>
      </c>
      <c r="M637" s="2">
        <v>36.89</v>
      </c>
      <c r="N637" s="2">
        <v>25.1</v>
      </c>
      <c r="O637" s="2">
        <v>18.690000000000001</v>
      </c>
      <c r="P637" s="2">
        <v>46.97</v>
      </c>
      <c r="Q637" s="2">
        <v>31.96</v>
      </c>
      <c r="R637" s="2">
        <v>23.8</v>
      </c>
      <c r="S637" s="4">
        <f>VLOOKUP([1]Initial_Data8!C669,[1]Ratings_Numbers!$A$1:$B$21,2,FALSE)</f>
        <v>6</v>
      </c>
      <c r="T637" s="4">
        <v>6</v>
      </c>
      <c r="U637" s="4">
        <f t="shared" si="8"/>
        <v>0</v>
      </c>
      <c r="V637" s="7">
        <v>136604.29500000001</v>
      </c>
      <c r="W637" s="3" t="s">
        <v>29</v>
      </c>
      <c r="X637" s="4"/>
      <c r="Y637" s="4"/>
      <c r="Z637" s="4"/>
      <c r="AA637" s="4"/>
    </row>
    <row r="638" spans="1:27" ht="28.5" customHeight="1" thickBot="1" x14ac:dyDescent="0.4">
      <c r="A638" s="5" t="s">
        <v>148</v>
      </c>
      <c r="B638" s="5" t="s">
        <v>112</v>
      </c>
      <c r="C638" s="5" t="s">
        <v>32</v>
      </c>
      <c r="D638" s="2">
        <v>40421</v>
      </c>
      <c r="E638" s="2">
        <v>-0.56000000000000005</v>
      </c>
      <c r="F638" s="2">
        <v>1.84</v>
      </c>
      <c r="G638" s="2">
        <v>-0.71</v>
      </c>
      <c r="H638" s="2">
        <v>13.36</v>
      </c>
      <c r="I638" s="2">
        <v>12.76</v>
      </c>
      <c r="J638" s="2">
        <v>9.7799999999999994</v>
      </c>
      <c r="K638" s="2">
        <v>196</v>
      </c>
      <c r="L638" s="2">
        <v>49.2</v>
      </c>
      <c r="M638" s="2">
        <v>45.45</v>
      </c>
      <c r="N638" s="2">
        <v>29.82</v>
      </c>
      <c r="O638" s="2">
        <v>22.65</v>
      </c>
      <c r="P638" s="2">
        <v>52.41</v>
      </c>
      <c r="Q638" s="2">
        <v>34.39</v>
      </c>
      <c r="R638" s="2">
        <v>26.11</v>
      </c>
      <c r="S638" s="4">
        <f>VLOOKUP([1]Initial_Data8!C670,[1]Ratings_Numbers!$A$1:$B$21,2,FALSE)</f>
        <v>6</v>
      </c>
      <c r="T638" s="4">
        <v>6</v>
      </c>
      <c r="U638" s="4">
        <f t="shared" si="8"/>
        <v>0</v>
      </c>
      <c r="V638" s="7">
        <v>166506.9</v>
      </c>
      <c r="W638" s="3" t="s">
        <v>29</v>
      </c>
      <c r="X638" s="4"/>
      <c r="Y638" s="4"/>
      <c r="Z638" s="4"/>
      <c r="AA638" s="4"/>
    </row>
    <row r="639" spans="1:27" ht="28.5" customHeight="1" thickBot="1" x14ac:dyDescent="0.4">
      <c r="A639" s="5" t="s">
        <v>148</v>
      </c>
      <c r="B639" s="5" t="s">
        <v>86</v>
      </c>
      <c r="C639" s="5" t="s">
        <v>32</v>
      </c>
      <c r="D639" s="2">
        <v>40512</v>
      </c>
      <c r="E639" s="2">
        <v>-0.62</v>
      </c>
      <c r="F639" s="2">
        <v>1.73</v>
      </c>
      <c r="G639" s="2">
        <v>-0.79</v>
      </c>
      <c r="H639" s="2">
        <v>16.260000000000002</v>
      </c>
      <c r="I639" s="2">
        <v>15.69</v>
      </c>
      <c r="J639" s="2">
        <v>12.94</v>
      </c>
      <c r="K639" s="2">
        <v>214</v>
      </c>
      <c r="L639" s="2">
        <v>51.18</v>
      </c>
      <c r="M639" s="2">
        <v>42.41</v>
      </c>
      <c r="N639" s="2">
        <v>28.49</v>
      </c>
      <c r="O639" s="2">
        <v>21.98</v>
      </c>
      <c r="P639" s="2">
        <v>48.88</v>
      </c>
      <c r="Q639" s="2">
        <v>32.83</v>
      </c>
      <c r="R639" s="2">
        <v>25.33</v>
      </c>
      <c r="S639" s="4">
        <f>VLOOKUP([1]Initial_Data8!C671,[1]Ratings_Numbers!$A$1:$B$21,2,FALSE)</f>
        <v>6</v>
      </c>
      <c r="T639" s="4">
        <v>5</v>
      </c>
      <c r="U639" s="4">
        <f t="shared" si="8"/>
        <v>0</v>
      </c>
      <c r="V639" s="7">
        <v>173426.96</v>
      </c>
      <c r="W639" s="3" t="s">
        <v>29</v>
      </c>
      <c r="X639" s="4"/>
      <c r="Y639" s="4"/>
      <c r="Z639" s="4"/>
      <c r="AA639" s="4"/>
    </row>
    <row r="640" spans="1:27" ht="28.5" customHeight="1" thickBot="1" x14ac:dyDescent="0.4">
      <c r="A640" s="5" t="s">
        <v>148</v>
      </c>
      <c r="B640" s="5" t="s">
        <v>87</v>
      </c>
      <c r="C640" s="5" t="s">
        <v>31</v>
      </c>
      <c r="D640" s="2">
        <v>40602</v>
      </c>
      <c r="E640" s="2">
        <v>-0.7</v>
      </c>
      <c r="F640" s="2">
        <v>1.34</v>
      </c>
      <c r="G640" s="2">
        <v>-0.88</v>
      </c>
      <c r="H640" s="2">
        <v>18.079999999999998</v>
      </c>
      <c r="I640" s="2">
        <v>17.43</v>
      </c>
      <c r="J640" s="2">
        <v>14.64</v>
      </c>
      <c r="K640" s="2">
        <v>204</v>
      </c>
      <c r="L640" s="2">
        <v>54.11</v>
      </c>
      <c r="M640" s="2">
        <v>39.81</v>
      </c>
      <c r="N640" s="2">
        <v>28.47</v>
      </c>
      <c r="O640" s="2">
        <v>21.8</v>
      </c>
      <c r="P640" s="2">
        <v>39.81</v>
      </c>
      <c r="Q640" s="2">
        <v>28.47</v>
      </c>
      <c r="R640" s="2">
        <v>21.8</v>
      </c>
      <c r="S640" s="4">
        <f>VLOOKUP([1]Initial_Data8!C672,[1]Ratings_Numbers!$A$1:$B$21,2,FALSE)</f>
        <v>5</v>
      </c>
      <c r="T640" s="4">
        <v>5</v>
      </c>
      <c r="U640" s="4">
        <f t="shared" si="8"/>
        <v>-1</v>
      </c>
      <c r="V640" s="7">
        <v>141781.57</v>
      </c>
      <c r="W640" s="3" t="s">
        <v>29</v>
      </c>
      <c r="X640" s="4"/>
      <c r="Y640" s="4"/>
      <c r="Z640" s="4"/>
      <c r="AA640" s="4"/>
    </row>
    <row r="641" spans="1:27" ht="28.5" customHeight="1" thickBot="1" x14ac:dyDescent="0.4">
      <c r="A641" s="5" t="s">
        <v>148</v>
      </c>
      <c r="B641" s="5" t="s">
        <v>88</v>
      </c>
      <c r="C641" s="5" t="s">
        <v>31</v>
      </c>
      <c r="D641" s="2">
        <v>40694</v>
      </c>
      <c r="E641" s="2">
        <v>-0.87</v>
      </c>
      <c r="F641" s="2">
        <v>1.32</v>
      </c>
      <c r="G641" s="2">
        <v>-1.07</v>
      </c>
      <c r="H641" s="2">
        <v>25.86</v>
      </c>
      <c r="I641" s="2">
        <v>3.64</v>
      </c>
      <c r="J641" s="2">
        <v>22.35</v>
      </c>
      <c r="K641" s="2">
        <v>195</v>
      </c>
      <c r="L641" s="2">
        <v>54.09</v>
      </c>
      <c r="M641" s="2">
        <v>36.71</v>
      </c>
      <c r="N641" s="2">
        <v>26.3</v>
      </c>
      <c r="O641" s="2">
        <v>20.09</v>
      </c>
      <c r="P641" s="2">
        <v>39.56</v>
      </c>
      <c r="Q641" s="2">
        <v>28.35</v>
      </c>
      <c r="R641" s="2">
        <v>21.65</v>
      </c>
      <c r="S641" s="4">
        <f>VLOOKUP([1]Initial_Data8!C673,[1]Ratings_Numbers!$A$1:$B$21,2,FALSE)</f>
        <v>5</v>
      </c>
      <c r="T641" s="4">
        <v>5</v>
      </c>
      <c r="U641" s="4">
        <f t="shared" si="8"/>
        <v>0</v>
      </c>
      <c r="V641" s="7">
        <v>157753.20000000001</v>
      </c>
      <c r="W641" s="3" t="s">
        <v>29</v>
      </c>
      <c r="X641" s="4"/>
      <c r="Y641" s="4"/>
      <c r="Z641" s="4"/>
      <c r="AA641" s="4"/>
    </row>
    <row r="642" spans="1:27" ht="28.5" customHeight="1" thickBot="1" x14ac:dyDescent="0.4">
      <c r="A642" s="5" t="s">
        <v>148</v>
      </c>
      <c r="B642" s="5" t="s">
        <v>89</v>
      </c>
      <c r="C642" s="5" t="s">
        <v>31</v>
      </c>
      <c r="D642" s="2">
        <v>40786</v>
      </c>
      <c r="E642" s="2">
        <v>-1.08</v>
      </c>
      <c r="F642" s="2">
        <v>1.1599999999999999</v>
      </c>
      <c r="G642" s="2">
        <v>-1.32</v>
      </c>
      <c r="H642" s="2">
        <v>17.670000000000002</v>
      </c>
      <c r="I642" s="2">
        <v>16.829999999999998</v>
      </c>
      <c r="J642" s="2">
        <v>13.97</v>
      </c>
      <c r="K642" s="2">
        <v>192</v>
      </c>
      <c r="L642" s="2">
        <v>55.36</v>
      </c>
      <c r="M642" s="2">
        <v>35.86</v>
      </c>
      <c r="N642" s="2">
        <v>26.4</v>
      </c>
      <c r="O642" s="2">
        <v>20.02</v>
      </c>
      <c r="P642" s="2">
        <v>35.86</v>
      </c>
      <c r="Q642" s="2">
        <v>26.4</v>
      </c>
      <c r="R642" s="2">
        <v>20.02</v>
      </c>
      <c r="S642" s="4">
        <f>VLOOKUP([1]Initial_Data8!C674,[1]Ratings_Numbers!$A$1:$B$21,2,FALSE)</f>
        <v>5</v>
      </c>
      <c r="T642" s="4">
        <v>5</v>
      </c>
      <c r="U642" s="4">
        <f t="shared" si="8"/>
        <v>0</v>
      </c>
      <c r="V642" s="7">
        <v>145660.64499999999</v>
      </c>
      <c r="W642" s="3" t="s">
        <v>29</v>
      </c>
      <c r="X642" s="4"/>
      <c r="Y642" s="4"/>
      <c r="Z642" s="4"/>
      <c r="AA642" s="4"/>
    </row>
    <row r="643" spans="1:27" ht="28.5" customHeight="1" thickBot="1" x14ac:dyDescent="0.4">
      <c r="A643" s="5" t="s">
        <v>148</v>
      </c>
      <c r="B643" s="5" t="s">
        <v>90</v>
      </c>
      <c r="C643" s="5" t="s">
        <v>31</v>
      </c>
      <c r="D643" s="2">
        <v>40877</v>
      </c>
      <c r="E643" s="2">
        <v>-1.02</v>
      </c>
      <c r="F643" s="2">
        <v>1.1200000000000001</v>
      </c>
      <c r="G643" s="2">
        <v>-1.24</v>
      </c>
      <c r="H643" s="2">
        <v>19.850000000000001</v>
      </c>
      <c r="I643" s="2">
        <v>19.18</v>
      </c>
      <c r="J643" s="2">
        <v>16.2</v>
      </c>
      <c r="K643" s="2">
        <v>192</v>
      </c>
      <c r="L643" s="2">
        <v>57.5</v>
      </c>
      <c r="M643" s="2">
        <v>34.96</v>
      </c>
      <c r="N643" s="2">
        <v>25.91</v>
      </c>
      <c r="O643" s="2">
        <v>20.27</v>
      </c>
      <c r="P643" s="2">
        <v>34.96</v>
      </c>
      <c r="Q643" s="2">
        <v>25.91</v>
      </c>
      <c r="R643" s="2">
        <v>20.27</v>
      </c>
      <c r="S643" s="4">
        <f>VLOOKUP([1]Initial_Data8!C675,[1]Ratings_Numbers!$A$1:$B$21,2,FALSE)</f>
        <v>5</v>
      </c>
      <c r="T643" s="4">
        <v>5</v>
      </c>
      <c r="U643" s="4">
        <f t="shared" si="8"/>
        <v>0</v>
      </c>
      <c r="V643" s="7">
        <v>129835.35</v>
      </c>
      <c r="W643" s="3" t="s">
        <v>29</v>
      </c>
      <c r="X643" s="4"/>
      <c r="Y643" s="4"/>
      <c r="Z643" s="4"/>
      <c r="AA643" s="4"/>
    </row>
    <row r="644" spans="1:27" ht="28.5" customHeight="1" thickBot="1" x14ac:dyDescent="0.4">
      <c r="A644" s="5" t="s">
        <v>148</v>
      </c>
      <c r="B644" s="5" t="s">
        <v>91</v>
      </c>
      <c r="C644" s="5" t="s">
        <v>31</v>
      </c>
      <c r="D644" s="2">
        <v>40968</v>
      </c>
      <c r="E644" s="2">
        <v>-0.92</v>
      </c>
      <c r="F644" s="2">
        <v>1.1000000000000001</v>
      </c>
      <c r="G644" s="2">
        <v>-1.1100000000000001</v>
      </c>
      <c r="H644" s="2">
        <v>21.3</v>
      </c>
      <c r="I644" s="2">
        <v>20.55</v>
      </c>
      <c r="J644" s="2">
        <v>17.46</v>
      </c>
      <c r="K644" s="2">
        <v>190</v>
      </c>
      <c r="L644" s="2">
        <v>57.66</v>
      </c>
      <c r="M644" s="2">
        <v>34.15</v>
      </c>
      <c r="N644" s="2">
        <v>25.46</v>
      </c>
      <c r="O644" s="2">
        <v>19.87</v>
      </c>
      <c r="P644" s="2">
        <v>34.15</v>
      </c>
      <c r="Q644" s="2">
        <v>25.46</v>
      </c>
      <c r="R644" s="2">
        <v>19.87</v>
      </c>
      <c r="S644" s="4">
        <f>VLOOKUP([1]Initial_Data8!C676,[1]Ratings_Numbers!$A$1:$B$21,2,FALSE)</f>
        <v>5</v>
      </c>
      <c r="T644" s="4">
        <v>5</v>
      </c>
      <c r="U644" s="4">
        <f t="shared" si="8"/>
        <v>0</v>
      </c>
      <c r="V644" s="7">
        <v>152901.15</v>
      </c>
      <c r="W644" s="3" t="s">
        <v>29</v>
      </c>
      <c r="X644" s="4"/>
      <c r="Y644" s="4"/>
      <c r="Z644" s="4"/>
      <c r="AA644" s="4"/>
    </row>
    <row r="645" spans="1:27" ht="28.5" customHeight="1" thickBot="1" x14ac:dyDescent="0.4">
      <c r="A645" s="5" t="s">
        <v>148</v>
      </c>
      <c r="B645" s="5" t="s">
        <v>113</v>
      </c>
      <c r="C645" s="5" t="s">
        <v>31</v>
      </c>
      <c r="D645" s="2">
        <v>41060</v>
      </c>
      <c r="E645" s="2">
        <v>-0.85</v>
      </c>
      <c r="F645" s="2">
        <v>1.2</v>
      </c>
      <c r="G645" s="2">
        <v>-1.04</v>
      </c>
      <c r="H645" s="2">
        <v>27.69</v>
      </c>
      <c r="I645" s="2">
        <v>26.57</v>
      </c>
      <c r="J645" s="2">
        <v>23.69</v>
      </c>
      <c r="K645" s="2">
        <v>194</v>
      </c>
      <c r="L645" s="2">
        <v>55.78</v>
      </c>
      <c r="M645" s="2">
        <v>30.68</v>
      </c>
      <c r="N645" s="2">
        <v>22.33</v>
      </c>
      <c r="O645" s="2">
        <v>17.27</v>
      </c>
      <c r="P645" s="2">
        <v>37.369999999999997</v>
      </c>
      <c r="Q645" s="2">
        <v>27.2</v>
      </c>
      <c r="R645" s="2">
        <v>21.03</v>
      </c>
      <c r="S645" s="4">
        <f>VLOOKUP([1]Initial_Data8!C677,[1]Ratings_Numbers!$A$1:$B$21,2,FALSE)</f>
        <v>5</v>
      </c>
      <c r="T645" s="4">
        <v>5</v>
      </c>
      <c r="U645" s="4">
        <f t="shared" si="8"/>
        <v>0</v>
      </c>
      <c r="V645" s="7">
        <v>152766.9</v>
      </c>
      <c r="W645" s="3" t="s">
        <v>29</v>
      </c>
      <c r="X645" s="4"/>
      <c r="Y645" s="4"/>
      <c r="Z645" s="4"/>
      <c r="AA645" s="4"/>
    </row>
    <row r="646" spans="1:27" ht="28.5" customHeight="1" thickBot="1" x14ac:dyDescent="0.4">
      <c r="A646" s="5" t="s">
        <v>148</v>
      </c>
      <c r="B646" s="5" t="s">
        <v>114</v>
      </c>
      <c r="C646" s="5" t="s">
        <v>31</v>
      </c>
      <c r="D646" s="2">
        <v>41152</v>
      </c>
      <c r="E646" s="2">
        <v>-1</v>
      </c>
      <c r="F646" s="2">
        <v>1.06</v>
      </c>
      <c r="G646" s="2">
        <v>-1.21</v>
      </c>
      <c r="H646" s="2">
        <v>19.28</v>
      </c>
      <c r="I646" s="2">
        <v>18.54</v>
      </c>
      <c r="J646" s="2">
        <v>15.31</v>
      </c>
      <c r="K646" s="2">
        <v>188</v>
      </c>
      <c r="L646" s="2">
        <v>56.6</v>
      </c>
      <c r="M646" s="2">
        <v>30.92</v>
      </c>
      <c r="N646" s="2">
        <v>23.11</v>
      </c>
      <c r="O646" s="2">
        <v>17.66</v>
      </c>
      <c r="P646" s="2">
        <v>33.770000000000003</v>
      </c>
      <c r="Q646" s="2">
        <v>25.25</v>
      </c>
      <c r="R646" s="2">
        <v>19.29</v>
      </c>
      <c r="S646" s="4">
        <f>VLOOKUP([1]Initial_Data8!C678,[1]Ratings_Numbers!$A$1:$B$21,2,FALSE)</f>
        <v>5</v>
      </c>
      <c r="T646" s="4">
        <v>5</v>
      </c>
      <c r="U646" s="4">
        <f t="shared" si="8"/>
        <v>0</v>
      </c>
      <c r="V646" s="7">
        <v>161578.56</v>
      </c>
      <c r="W646" s="3" t="s">
        <v>29</v>
      </c>
      <c r="X646" s="4"/>
      <c r="Y646" s="4"/>
      <c r="Z646" s="4"/>
      <c r="AA646" s="4"/>
    </row>
    <row r="647" spans="1:27" ht="28.5" customHeight="1" thickBot="1" x14ac:dyDescent="0.4">
      <c r="A647" s="5" t="s">
        <v>148</v>
      </c>
      <c r="B647" s="5" t="s">
        <v>115</v>
      </c>
      <c r="C647" s="5" t="s">
        <v>31</v>
      </c>
      <c r="D647" s="2">
        <v>41243</v>
      </c>
      <c r="E647" s="2">
        <v>-0.81</v>
      </c>
      <c r="F647" s="2">
        <v>1.39</v>
      </c>
      <c r="G647" s="2">
        <v>-0.98</v>
      </c>
      <c r="H647" s="2">
        <v>21.48</v>
      </c>
      <c r="I647" s="2">
        <v>20.39</v>
      </c>
      <c r="J647" s="2">
        <v>17.8</v>
      </c>
      <c r="K647" s="2">
        <v>195</v>
      </c>
      <c r="L647" s="2">
        <v>53.96</v>
      </c>
      <c r="M647" s="2">
        <v>42.63</v>
      </c>
      <c r="N647" s="2">
        <v>29.3</v>
      </c>
      <c r="O647" s="2">
        <v>23.23</v>
      </c>
      <c r="P647" s="2">
        <v>45.51</v>
      </c>
      <c r="Q647" s="2">
        <v>31.28</v>
      </c>
      <c r="R647" s="2">
        <v>24.8</v>
      </c>
      <c r="S647" s="4">
        <f>VLOOKUP([1]Initial_Data8!C679,[1]Ratings_Numbers!$A$1:$B$21,2,FALSE)</f>
        <v>5</v>
      </c>
      <c r="T647" s="4">
        <v>5</v>
      </c>
      <c r="U647" s="4">
        <f t="shared" si="8"/>
        <v>0</v>
      </c>
      <c r="V647" s="7">
        <v>156941.88</v>
      </c>
      <c r="W647" s="3" t="s">
        <v>29</v>
      </c>
      <c r="X647" s="4"/>
      <c r="Y647" s="4"/>
      <c r="Z647" s="4"/>
      <c r="AA647" s="4"/>
    </row>
    <row r="648" spans="1:27" ht="28.5" customHeight="1" thickBot="1" x14ac:dyDescent="0.4">
      <c r="A648" s="5" t="s">
        <v>148</v>
      </c>
      <c r="B648" s="5" t="s">
        <v>116</v>
      </c>
      <c r="C648" s="5" t="s">
        <v>31</v>
      </c>
      <c r="D648" s="2">
        <v>41333</v>
      </c>
      <c r="E648" s="2">
        <v>-0.79</v>
      </c>
      <c r="F648" s="2">
        <v>1.38</v>
      </c>
      <c r="G648" s="2">
        <v>-0.96</v>
      </c>
      <c r="H648" s="2">
        <v>19.8</v>
      </c>
      <c r="I648" s="2">
        <v>19.23</v>
      </c>
      <c r="J648" s="2">
        <v>16.260000000000002</v>
      </c>
      <c r="K648" s="2">
        <v>205</v>
      </c>
      <c r="L648" s="2">
        <v>54.56</v>
      </c>
      <c r="M648" s="2">
        <v>42.25</v>
      </c>
      <c r="N648" s="2">
        <v>29.12</v>
      </c>
      <c r="O648" s="2">
        <v>23.29</v>
      </c>
      <c r="P648" s="2">
        <v>45.11</v>
      </c>
      <c r="Q648" s="2">
        <v>31.08</v>
      </c>
      <c r="R648" s="2">
        <v>24.86</v>
      </c>
      <c r="S648" s="4">
        <f>VLOOKUP([1]Initial_Data8!C680,[1]Ratings_Numbers!$A$1:$B$21,2,FALSE)</f>
        <v>5</v>
      </c>
      <c r="T648" s="4">
        <v>5</v>
      </c>
      <c r="U648" s="4">
        <f t="shared" si="8"/>
        <v>0</v>
      </c>
      <c r="V648" s="7">
        <v>145568.34</v>
      </c>
      <c r="W648" s="3" t="s">
        <v>29</v>
      </c>
      <c r="X648" s="4"/>
      <c r="Y648" s="4"/>
      <c r="Z648" s="4"/>
      <c r="AA648" s="4"/>
    </row>
    <row r="649" spans="1:27" ht="28.5" customHeight="1" thickBot="1" x14ac:dyDescent="0.4">
      <c r="A649" s="5" t="s">
        <v>148</v>
      </c>
      <c r="B649" s="5" t="s">
        <v>92</v>
      </c>
      <c r="C649" s="5" t="s">
        <v>31</v>
      </c>
      <c r="D649" s="2">
        <v>41425</v>
      </c>
      <c r="E649" s="2">
        <v>-0.78</v>
      </c>
      <c r="F649" s="2">
        <v>1.26</v>
      </c>
      <c r="G649" s="2">
        <v>-0.93</v>
      </c>
      <c r="H649" s="2">
        <v>27.34</v>
      </c>
      <c r="I649" s="2">
        <v>26.47</v>
      </c>
      <c r="J649" s="2">
        <v>23.81</v>
      </c>
      <c r="K649" s="2">
        <v>210</v>
      </c>
      <c r="L649" s="2">
        <v>54.57</v>
      </c>
      <c r="M649" s="2">
        <v>40.97</v>
      </c>
      <c r="N649" s="2">
        <v>29.06</v>
      </c>
      <c r="O649" s="2">
        <v>22.61</v>
      </c>
      <c r="P649" s="2">
        <v>40.97</v>
      </c>
      <c r="Q649" s="2">
        <v>29.06</v>
      </c>
      <c r="R649" s="2">
        <v>22.61</v>
      </c>
      <c r="S649" s="4">
        <f>VLOOKUP([1]Initial_Data8!C681,[1]Ratings_Numbers!$A$1:$B$21,2,FALSE)</f>
        <v>5</v>
      </c>
      <c r="T649" s="4">
        <v>5</v>
      </c>
      <c r="U649" s="4">
        <f t="shared" si="8"/>
        <v>0</v>
      </c>
      <c r="V649" s="7">
        <v>159016.74</v>
      </c>
      <c r="W649" s="3" t="s">
        <v>29</v>
      </c>
      <c r="X649" s="4"/>
      <c r="Y649" s="4"/>
      <c r="Z649" s="4"/>
      <c r="AA649" s="4"/>
    </row>
    <row r="650" spans="1:27" ht="28.5" customHeight="1" thickBot="1" x14ac:dyDescent="0.4">
      <c r="A650" s="5" t="s">
        <v>148</v>
      </c>
      <c r="B650" s="5" t="s">
        <v>93</v>
      </c>
      <c r="C650" s="5" t="s">
        <v>31</v>
      </c>
      <c r="D650" s="2">
        <v>41517</v>
      </c>
      <c r="E650" s="2">
        <v>-0.85</v>
      </c>
      <c r="F650" s="2">
        <v>1.64</v>
      </c>
      <c r="G650" s="2">
        <v>-1.02</v>
      </c>
      <c r="H650" s="2">
        <v>16.670000000000002</v>
      </c>
      <c r="I650" s="2">
        <v>15.97</v>
      </c>
      <c r="J650" s="2">
        <v>13.24</v>
      </c>
      <c r="K650" s="2">
        <v>217</v>
      </c>
      <c r="L650" s="2">
        <v>50.39</v>
      </c>
      <c r="M650" s="2">
        <v>51.32</v>
      </c>
      <c r="N650" s="2">
        <v>33.15</v>
      </c>
      <c r="O650" s="2">
        <v>26.13</v>
      </c>
      <c r="P650" s="2">
        <v>54.81</v>
      </c>
      <c r="Q650" s="2">
        <v>35.4</v>
      </c>
      <c r="R650" s="2">
        <v>27.9</v>
      </c>
      <c r="S650" s="4">
        <f>VLOOKUP([1]Initial_Data8!C682,[1]Ratings_Numbers!$A$1:$B$21,2,FALSE)</f>
        <v>5</v>
      </c>
      <c r="T650" s="4">
        <v>5</v>
      </c>
      <c r="U650" s="4">
        <f t="shared" si="8"/>
        <v>0</v>
      </c>
      <c r="V650" s="7">
        <v>175330.13</v>
      </c>
      <c r="W650" s="3" t="s">
        <v>29</v>
      </c>
      <c r="X650" s="4"/>
      <c r="Y650" s="4"/>
      <c r="Z650" s="4"/>
      <c r="AA650" s="4"/>
    </row>
    <row r="651" spans="1:27" ht="28.5" customHeight="1" thickBot="1" x14ac:dyDescent="0.4">
      <c r="A651" s="5" t="s">
        <v>148</v>
      </c>
      <c r="B651" s="5" t="s">
        <v>94</v>
      </c>
      <c r="C651" s="5" t="s">
        <v>31</v>
      </c>
      <c r="D651" s="2">
        <v>41608</v>
      </c>
      <c r="E651" s="2">
        <v>-0.73</v>
      </c>
      <c r="F651" s="2">
        <v>1.65</v>
      </c>
      <c r="G651" s="2">
        <v>-0.88</v>
      </c>
      <c r="H651" s="2">
        <v>18</v>
      </c>
      <c r="I651" s="2">
        <v>17.45</v>
      </c>
      <c r="J651" s="2">
        <v>14.83</v>
      </c>
      <c r="K651" s="2">
        <v>230</v>
      </c>
      <c r="L651" s="2">
        <v>51.11</v>
      </c>
      <c r="M651" s="2">
        <v>51.38</v>
      </c>
      <c r="N651" s="2">
        <v>33.18</v>
      </c>
      <c r="O651" s="2">
        <v>26.56</v>
      </c>
      <c r="P651" s="2">
        <v>54.84</v>
      </c>
      <c r="Q651" s="2">
        <v>35.42</v>
      </c>
      <c r="R651" s="2">
        <v>28.35</v>
      </c>
      <c r="S651" s="4">
        <f>VLOOKUP([1]Initial_Data8!C683,[1]Ratings_Numbers!$A$1:$B$21,2,FALSE)</f>
        <v>5</v>
      </c>
      <c r="T651" s="4">
        <v>5</v>
      </c>
      <c r="U651" s="4">
        <f t="shared" si="8"/>
        <v>0</v>
      </c>
      <c r="V651" s="7">
        <v>187577.28</v>
      </c>
      <c r="W651" s="3" t="s">
        <v>29</v>
      </c>
      <c r="X651" s="4"/>
      <c r="Y651" s="4"/>
      <c r="Z651" s="4"/>
      <c r="AA651" s="4"/>
    </row>
    <row r="652" spans="1:27" ht="28.5" customHeight="1" thickBot="1" x14ac:dyDescent="0.4">
      <c r="A652" s="5" t="s">
        <v>148</v>
      </c>
      <c r="B652" s="5" t="s">
        <v>95</v>
      </c>
      <c r="C652" s="5" t="s">
        <v>31</v>
      </c>
      <c r="D652" s="2">
        <v>41698</v>
      </c>
      <c r="E652" s="2">
        <v>-0.73</v>
      </c>
      <c r="F652" s="2">
        <v>1.63</v>
      </c>
      <c r="G652" s="2">
        <v>-0.88</v>
      </c>
      <c r="H652" s="2">
        <v>18.760000000000002</v>
      </c>
      <c r="I652" s="2">
        <v>18.11</v>
      </c>
      <c r="J652" s="2">
        <v>15.64</v>
      </c>
      <c r="K652" s="2">
        <v>228</v>
      </c>
      <c r="L652" s="2">
        <v>51.65</v>
      </c>
      <c r="M652" s="2">
        <v>50.13</v>
      </c>
      <c r="N652" s="2">
        <v>32.659999999999997</v>
      </c>
      <c r="O652" s="2">
        <v>26.2</v>
      </c>
      <c r="P652" s="2">
        <v>53.48</v>
      </c>
      <c r="Q652" s="2">
        <v>34.85</v>
      </c>
      <c r="R652" s="2">
        <v>27.95</v>
      </c>
      <c r="S652" s="4">
        <f>VLOOKUP([1]Initial_Data8!C684,[1]Ratings_Numbers!$A$1:$B$21,2,FALSE)</f>
        <v>5</v>
      </c>
      <c r="T652" s="4">
        <v>5</v>
      </c>
      <c r="U652" s="4">
        <f t="shared" si="8"/>
        <v>0</v>
      </c>
      <c r="V652" s="7">
        <v>184310.14</v>
      </c>
      <c r="W652" s="3" t="s">
        <v>29</v>
      </c>
      <c r="X652" s="4"/>
      <c r="Y652" s="4"/>
      <c r="Z652" s="4"/>
      <c r="AA652" s="4"/>
    </row>
    <row r="653" spans="1:27" ht="28.5" customHeight="1" thickBot="1" x14ac:dyDescent="0.4">
      <c r="A653" s="5" t="s">
        <v>148</v>
      </c>
      <c r="B653" s="5" t="s">
        <v>96</v>
      </c>
      <c r="C653" s="5" t="s">
        <v>31</v>
      </c>
      <c r="D653" s="2">
        <v>41790</v>
      </c>
      <c r="E653" s="2">
        <v>-0.83</v>
      </c>
      <c r="F653" s="2">
        <v>1.63</v>
      </c>
      <c r="G653" s="2">
        <v>-1</v>
      </c>
      <c r="H653" s="2">
        <v>23.57</v>
      </c>
      <c r="I653" s="2">
        <v>22.92</v>
      </c>
      <c r="J653" s="2">
        <v>20.54</v>
      </c>
      <c r="K653" s="2">
        <v>239</v>
      </c>
      <c r="L653" s="2">
        <v>51.93</v>
      </c>
      <c r="M653" s="2">
        <v>47.61</v>
      </c>
      <c r="N653" s="2">
        <v>31.57</v>
      </c>
      <c r="O653" s="2">
        <v>25.02</v>
      </c>
      <c r="P653" s="2">
        <v>50.79</v>
      </c>
      <c r="Q653" s="2">
        <v>33.68</v>
      </c>
      <c r="R653" s="2">
        <v>26.7</v>
      </c>
      <c r="S653" s="4">
        <f>VLOOKUP([1]Initial_Data8!C685,[1]Ratings_Numbers!$A$1:$B$21,2,FALSE)</f>
        <v>5</v>
      </c>
      <c r="T653" s="4">
        <v>5</v>
      </c>
      <c r="U653" s="4">
        <f t="shared" si="8"/>
        <v>0</v>
      </c>
      <c r="V653" s="7">
        <v>186519.18</v>
      </c>
      <c r="W653" s="3" t="s">
        <v>29</v>
      </c>
      <c r="X653" s="4"/>
      <c r="Y653" s="4"/>
      <c r="Z653" s="4"/>
      <c r="AA653" s="4"/>
    </row>
    <row r="654" spans="1:27" ht="28.5" customHeight="1" thickBot="1" x14ac:dyDescent="0.4">
      <c r="A654" s="5" t="s">
        <v>148</v>
      </c>
      <c r="B654" s="5" t="s">
        <v>97</v>
      </c>
      <c r="C654" s="5" t="s">
        <v>31</v>
      </c>
      <c r="D654" s="2">
        <v>41882</v>
      </c>
      <c r="E654" s="2">
        <v>-1.08</v>
      </c>
      <c r="F654" s="2">
        <v>2.19</v>
      </c>
      <c r="G654" s="2">
        <v>-1.28</v>
      </c>
      <c r="H654" s="2">
        <v>14.06</v>
      </c>
      <c r="I654" s="2">
        <v>13.29</v>
      </c>
      <c r="J654" s="2">
        <v>11.35</v>
      </c>
      <c r="K654" s="2">
        <v>261</v>
      </c>
      <c r="L654" s="2">
        <v>47.48</v>
      </c>
      <c r="M654" s="2">
        <v>67.95</v>
      </c>
      <c r="N654" s="2">
        <v>40.46</v>
      </c>
      <c r="O654" s="2">
        <v>32.659999999999997</v>
      </c>
      <c r="P654" s="2">
        <v>67.95</v>
      </c>
      <c r="Q654" s="2">
        <v>40.46</v>
      </c>
      <c r="R654" s="2">
        <v>32.659999999999997</v>
      </c>
      <c r="S654" s="4">
        <f>VLOOKUP([1]Initial_Data8!C686,[1]Ratings_Numbers!$A$1:$B$21,2,FALSE)</f>
        <v>5</v>
      </c>
      <c r="T654" s="4">
        <v>5</v>
      </c>
      <c r="U654" s="4">
        <f t="shared" si="8"/>
        <v>0</v>
      </c>
      <c r="V654" s="7">
        <v>191624.86</v>
      </c>
      <c r="W654" s="3" t="s">
        <v>29</v>
      </c>
      <c r="X654" s="4"/>
      <c r="Y654" s="4"/>
      <c r="Z654" s="4"/>
      <c r="AA654" s="4"/>
    </row>
    <row r="655" spans="1:27" ht="28.5" customHeight="1" thickBot="1" x14ac:dyDescent="0.4">
      <c r="A655" s="5" t="s">
        <v>148</v>
      </c>
      <c r="B655" s="5" t="s">
        <v>98</v>
      </c>
      <c r="C655" s="5" t="s">
        <v>31</v>
      </c>
      <c r="D655" s="2">
        <v>41973</v>
      </c>
      <c r="E655" s="2">
        <v>-0.69</v>
      </c>
      <c r="F655" s="2">
        <v>2.17</v>
      </c>
      <c r="G655" s="2">
        <v>-0.82</v>
      </c>
      <c r="H655" s="2">
        <v>15.16</v>
      </c>
      <c r="I655" s="2">
        <v>14.36</v>
      </c>
      <c r="J655" s="2">
        <v>12.56</v>
      </c>
      <c r="K655" s="2">
        <v>282</v>
      </c>
      <c r="L655" s="2">
        <v>48.36</v>
      </c>
      <c r="M655" s="2">
        <v>67.67</v>
      </c>
      <c r="N655" s="2">
        <v>40.36</v>
      </c>
      <c r="O655" s="2">
        <v>33.020000000000003</v>
      </c>
      <c r="P655" s="2">
        <v>67.67</v>
      </c>
      <c r="Q655" s="2">
        <v>40.36</v>
      </c>
      <c r="R655" s="2">
        <v>33.020000000000003</v>
      </c>
      <c r="S655" s="4">
        <f>VLOOKUP([1]Initial_Data8!C687,[1]Ratings_Numbers!$A$1:$B$21,2,FALSE)</f>
        <v>5</v>
      </c>
      <c r="T655" s="4">
        <v>5</v>
      </c>
      <c r="U655" s="4">
        <f t="shared" si="8"/>
        <v>0</v>
      </c>
      <c r="V655" s="7">
        <v>188877.07</v>
      </c>
      <c r="W655" s="3" t="s">
        <v>29</v>
      </c>
      <c r="X655" s="4"/>
      <c r="Y655" s="4"/>
      <c r="Z655" s="4"/>
      <c r="AA655" s="4"/>
    </row>
    <row r="656" spans="1:27" ht="28.5" customHeight="1" thickBot="1" x14ac:dyDescent="0.4">
      <c r="A656" s="5" t="s">
        <v>148</v>
      </c>
      <c r="B656" s="5" t="s">
        <v>99</v>
      </c>
      <c r="C656" s="5" t="s">
        <v>31</v>
      </c>
      <c r="D656" s="2">
        <v>42063</v>
      </c>
      <c r="E656" s="2">
        <v>-0.65</v>
      </c>
      <c r="F656" s="2">
        <v>2.1800000000000002</v>
      </c>
      <c r="G656" s="2">
        <v>-0.78</v>
      </c>
      <c r="H656" s="2">
        <v>14.97</v>
      </c>
      <c r="I656" s="2">
        <v>13.62</v>
      </c>
      <c r="J656" s="2">
        <v>12.39</v>
      </c>
      <c r="K656" s="2">
        <v>273</v>
      </c>
      <c r="L656" s="2">
        <v>48.67</v>
      </c>
      <c r="M656" s="2">
        <v>62.35</v>
      </c>
      <c r="N656" s="2">
        <v>37.450000000000003</v>
      </c>
      <c r="O656" s="2">
        <v>30.62</v>
      </c>
      <c r="P656" s="2">
        <v>66.47</v>
      </c>
      <c r="Q656" s="2">
        <v>39.93</v>
      </c>
      <c r="R656" s="2">
        <v>32.64</v>
      </c>
      <c r="S656" s="4">
        <f>VLOOKUP([1]Initial_Data8!C688,[1]Ratings_Numbers!$A$1:$B$21,2,FALSE)</f>
        <v>5</v>
      </c>
      <c r="T656" s="4">
        <v>5</v>
      </c>
      <c r="U656" s="4">
        <f t="shared" si="8"/>
        <v>0</v>
      </c>
      <c r="V656" s="7">
        <v>158819.38</v>
      </c>
      <c r="W656" s="3" t="s">
        <v>29</v>
      </c>
      <c r="X656" s="4"/>
      <c r="Y656" s="4"/>
      <c r="Z656" s="4"/>
      <c r="AA656" s="4"/>
    </row>
    <row r="657" spans="1:27" ht="28.5" customHeight="1" thickBot="1" x14ac:dyDescent="0.4">
      <c r="A657" s="5" t="s">
        <v>148</v>
      </c>
      <c r="B657" s="5" t="s">
        <v>100</v>
      </c>
      <c r="C657" s="5" t="s">
        <v>31</v>
      </c>
      <c r="D657" s="2">
        <v>42155</v>
      </c>
      <c r="E657" s="2">
        <v>-0.74</v>
      </c>
      <c r="F657" s="2">
        <v>3.03</v>
      </c>
      <c r="G657" s="2">
        <v>-0.89</v>
      </c>
      <c r="H657" s="2">
        <v>14.46</v>
      </c>
      <c r="I657" s="2">
        <v>12.62</v>
      </c>
      <c r="J657" s="2">
        <v>12.25</v>
      </c>
      <c r="K657" s="2">
        <v>325</v>
      </c>
      <c r="L657" s="2">
        <v>43.88</v>
      </c>
      <c r="M657" s="2">
        <v>81.39</v>
      </c>
      <c r="N657" s="2">
        <v>43.88</v>
      </c>
      <c r="O657" s="2">
        <v>36.03</v>
      </c>
      <c r="P657" s="2">
        <v>85.46</v>
      </c>
      <c r="Q657" s="2">
        <v>46.08</v>
      </c>
      <c r="R657" s="2">
        <v>37.83</v>
      </c>
      <c r="S657" s="4">
        <f>VLOOKUP([1]Initial_Data8!C689,[1]Ratings_Numbers!$A$1:$B$21,2,FALSE)</f>
        <v>5</v>
      </c>
      <c r="T657" s="4">
        <v>5</v>
      </c>
      <c r="U657" s="4">
        <f t="shared" si="8"/>
        <v>0</v>
      </c>
      <c r="V657" s="7">
        <v>163985.76</v>
      </c>
      <c r="W657" s="3" t="s">
        <v>29</v>
      </c>
      <c r="X657" s="4"/>
      <c r="Y657" s="4"/>
      <c r="Z657" s="4"/>
      <c r="AA657" s="4"/>
    </row>
    <row r="658" spans="1:27" ht="28.5" customHeight="1" thickBot="1" x14ac:dyDescent="0.4">
      <c r="A658" s="5" t="s">
        <v>148</v>
      </c>
      <c r="B658" s="5" t="s">
        <v>101</v>
      </c>
      <c r="C658" s="5" t="s">
        <v>31</v>
      </c>
      <c r="D658" s="2">
        <v>42247</v>
      </c>
      <c r="E658" s="2">
        <v>-0.85</v>
      </c>
      <c r="F658" s="2">
        <v>3.1</v>
      </c>
      <c r="G658" s="2">
        <v>-1.02</v>
      </c>
      <c r="H658" s="2">
        <v>8.89</v>
      </c>
      <c r="I658" s="2">
        <v>7.7</v>
      </c>
      <c r="J658" s="2">
        <v>7.1</v>
      </c>
      <c r="K658" s="2">
        <v>374</v>
      </c>
      <c r="L658" s="2">
        <v>42.93</v>
      </c>
      <c r="M658" s="2">
        <v>84.25</v>
      </c>
      <c r="N658" s="2">
        <v>44.7</v>
      </c>
      <c r="O658" s="2">
        <v>36.51</v>
      </c>
      <c r="P658" s="2">
        <v>88.46</v>
      </c>
      <c r="Q658" s="2">
        <v>46.94</v>
      </c>
      <c r="R658" s="2">
        <v>38.33</v>
      </c>
      <c r="S658" s="4">
        <f>VLOOKUP([1]Initial_Data8!C690,[1]Ratings_Numbers!$A$1:$B$21,2,FALSE)</f>
        <v>5</v>
      </c>
      <c r="T658" s="4">
        <v>5</v>
      </c>
      <c r="U658" s="4">
        <f t="shared" si="8"/>
        <v>0</v>
      </c>
      <c r="V658" s="7">
        <v>152857.68</v>
      </c>
      <c r="W658" s="3" t="s">
        <v>29</v>
      </c>
      <c r="X658" s="4"/>
      <c r="Y658" s="4"/>
      <c r="Z658" s="4"/>
      <c r="AA658" s="4"/>
    </row>
    <row r="659" spans="1:27" ht="28.5" customHeight="1" thickBot="1" x14ac:dyDescent="0.4">
      <c r="A659" s="5" t="s">
        <v>148</v>
      </c>
      <c r="B659" s="5" t="s">
        <v>102</v>
      </c>
      <c r="C659" s="5" t="s">
        <v>31</v>
      </c>
      <c r="D659" s="2">
        <v>42338</v>
      </c>
      <c r="E659" s="2">
        <v>-0.66</v>
      </c>
      <c r="F659" s="2">
        <v>3.23</v>
      </c>
      <c r="G659" s="2">
        <v>-0.8</v>
      </c>
      <c r="H659" s="2">
        <v>9.67</v>
      </c>
      <c r="I659" s="2">
        <v>9.15</v>
      </c>
      <c r="J659" s="2">
        <v>7.96</v>
      </c>
      <c r="K659" s="2">
        <v>371</v>
      </c>
      <c r="L659" s="2">
        <v>43.13</v>
      </c>
      <c r="M659" s="2">
        <v>86.2</v>
      </c>
      <c r="N659" s="2">
        <v>45.25</v>
      </c>
      <c r="O659" s="2">
        <v>37.51</v>
      </c>
      <c r="P659" s="2">
        <v>90.52</v>
      </c>
      <c r="Q659" s="2">
        <v>47.51</v>
      </c>
      <c r="R659" s="2">
        <v>39.39</v>
      </c>
      <c r="S659" s="4">
        <f>VLOOKUP([1]Initial_Data8!C691,[1]Ratings_Numbers!$A$1:$B$21,2,FALSE)</f>
        <v>5</v>
      </c>
      <c r="T659" s="4">
        <v>5</v>
      </c>
      <c r="U659" s="4">
        <f t="shared" si="8"/>
        <v>0</v>
      </c>
      <c r="V659" s="7">
        <v>166066.20000000001</v>
      </c>
      <c r="W659" s="3" t="s">
        <v>29</v>
      </c>
      <c r="X659" s="4"/>
      <c r="Y659" s="4"/>
      <c r="Z659" s="4"/>
      <c r="AA659" s="4"/>
    </row>
    <row r="660" spans="1:27" ht="28.5" customHeight="1" thickBot="1" x14ac:dyDescent="0.4">
      <c r="A660" s="5" t="s">
        <v>149</v>
      </c>
      <c r="B660" s="5" t="s">
        <v>65</v>
      </c>
      <c r="C660" s="5" t="s">
        <v>31</v>
      </c>
      <c r="D660" s="2">
        <v>37463</v>
      </c>
      <c r="E660" s="2">
        <v>0.62</v>
      </c>
      <c r="F660" s="2">
        <v>1.1200000000000001</v>
      </c>
      <c r="G660" s="2">
        <v>0.72</v>
      </c>
      <c r="H660" s="2">
        <v>48.72</v>
      </c>
      <c r="I660" s="2">
        <v>42.21</v>
      </c>
      <c r="J660" s="2">
        <v>41.73</v>
      </c>
      <c r="K660" s="2">
        <v>14</v>
      </c>
      <c r="L660" s="2">
        <v>60.15</v>
      </c>
      <c r="M660" s="2">
        <v>0.14000000000000001</v>
      </c>
      <c r="N660" s="2">
        <v>0.1</v>
      </c>
      <c r="O660" s="2">
        <v>0.09</v>
      </c>
      <c r="P660" s="2">
        <v>37.409999999999997</v>
      </c>
      <c r="Q660" s="2">
        <v>27.23</v>
      </c>
      <c r="R660" s="2">
        <v>22.5</v>
      </c>
      <c r="S660" s="4">
        <f>VLOOKUP([1]Initial_Data8!C694,[1]Ratings_Numbers!$A$1:$B$21,2,FALSE)</f>
        <v>5</v>
      </c>
      <c r="T660" s="4">
        <v>5</v>
      </c>
      <c r="U660" s="4">
        <v>0</v>
      </c>
      <c r="V660" s="7">
        <v>58567.643700000001</v>
      </c>
      <c r="W660" s="3" t="s">
        <v>129</v>
      </c>
      <c r="X660" s="4"/>
      <c r="Y660" s="4"/>
      <c r="Z660" s="4"/>
      <c r="AA660" s="4"/>
    </row>
    <row r="661" spans="1:27" ht="28.5" customHeight="1" thickBot="1" x14ac:dyDescent="0.4">
      <c r="A661" s="5" t="s">
        <v>149</v>
      </c>
      <c r="B661" s="5" t="s">
        <v>66</v>
      </c>
      <c r="C661" s="5" t="s">
        <v>31</v>
      </c>
      <c r="D661" s="2">
        <v>37554</v>
      </c>
      <c r="E661" s="2">
        <v>0.49</v>
      </c>
      <c r="F661" s="2">
        <v>1.01</v>
      </c>
      <c r="G661" s="2">
        <v>0.56999999999999995</v>
      </c>
      <c r="H661" s="2">
        <v>92.6</v>
      </c>
      <c r="I661" s="2">
        <v>83.7</v>
      </c>
      <c r="J661" s="2">
        <v>79.78</v>
      </c>
      <c r="K661" s="2">
        <v>8</v>
      </c>
      <c r="L661" s="2">
        <v>62.72</v>
      </c>
      <c r="M661" s="2">
        <v>27.62</v>
      </c>
      <c r="N661" s="2">
        <v>20.72</v>
      </c>
      <c r="O661" s="2">
        <v>17.32</v>
      </c>
      <c r="P661" s="2">
        <v>33.26</v>
      </c>
      <c r="Q661" s="2">
        <v>24.96</v>
      </c>
      <c r="R661" s="2">
        <v>20.86</v>
      </c>
      <c r="S661" s="4">
        <f>VLOOKUP([1]Initial_Data8!C695,[1]Ratings_Numbers!$A$1:$B$21,2,FALSE)</f>
        <v>5</v>
      </c>
      <c r="T661" s="4">
        <v>5</v>
      </c>
      <c r="U661" s="4">
        <f t="shared" ref="U661:U711" si="9">S661-S660</f>
        <v>0</v>
      </c>
      <c r="V661" s="7">
        <v>61613.938999999998</v>
      </c>
      <c r="W661" s="3" t="s">
        <v>129</v>
      </c>
      <c r="X661" s="4"/>
      <c r="Y661" s="4"/>
      <c r="Z661" s="4"/>
      <c r="AA661" s="4"/>
    </row>
    <row r="662" spans="1:27" ht="28.5" customHeight="1" thickBot="1" x14ac:dyDescent="0.4">
      <c r="A662" s="5" t="s">
        <v>149</v>
      </c>
      <c r="B662" s="5" t="s">
        <v>67</v>
      </c>
      <c r="C662" s="5" t="s">
        <v>31</v>
      </c>
      <c r="D662" s="2">
        <v>37645</v>
      </c>
      <c r="E662" s="2">
        <v>0.31</v>
      </c>
      <c r="F662" s="2">
        <v>0.96</v>
      </c>
      <c r="G662" s="2">
        <v>0.37</v>
      </c>
      <c r="H662" s="2">
        <v>59.52</v>
      </c>
      <c r="I662" s="2">
        <v>51.13</v>
      </c>
      <c r="J662" s="2">
        <v>51.38</v>
      </c>
      <c r="K662" s="2">
        <v>12.9</v>
      </c>
      <c r="L662" s="2">
        <v>63.57</v>
      </c>
      <c r="M662" s="2">
        <v>26.2</v>
      </c>
      <c r="N662" s="2">
        <v>19.89</v>
      </c>
      <c r="O662" s="2">
        <v>16.649999999999999</v>
      </c>
      <c r="P662" s="2">
        <v>31.74</v>
      </c>
      <c r="Q662" s="2">
        <v>24.09</v>
      </c>
      <c r="R662" s="2">
        <v>20.18</v>
      </c>
      <c r="S662" s="4">
        <f>VLOOKUP([1]Initial_Data8!C696,[1]Ratings_Numbers!$A$1:$B$21,2,FALSE)</f>
        <v>5</v>
      </c>
      <c r="T662" s="4">
        <v>5</v>
      </c>
      <c r="U662" s="4">
        <f t="shared" si="9"/>
        <v>0</v>
      </c>
      <c r="V662" s="7">
        <v>56155.0196</v>
      </c>
      <c r="W662" s="3" t="s">
        <v>129</v>
      </c>
      <c r="X662" s="4"/>
      <c r="Y662" s="4"/>
      <c r="Z662" s="4"/>
      <c r="AA662" s="4"/>
    </row>
    <row r="663" spans="1:27" ht="28.5" customHeight="1" thickBot="1" x14ac:dyDescent="0.4">
      <c r="A663" s="5" t="s">
        <v>149</v>
      </c>
      <c r="B663" s="5" t="s">
        <v>68</v>
      </c>
      <c r="C663" s="5" t="s">
        <v>31</v>
      </c>
      <c r="D663" s="2">
        <v>37736</v>
      </c>
      <c r="E663" s="2">
        <v>0.23</v>
      </c>
      <c r="F663" s="2">
        <v>0.83</v>
      </c>
      <c r="G663" s="2">
        <v>0.27</v>
      </c>
      <c r="H663" s="2">
        <v>76.67</v>
      </c>
      <c r="I663" s="2">
        <v>67.73</v>
      </c>
      <c r="J663" s="2">
        <v>62.47</v>
      </c>
      <c r="K663" s="2">
        <v>12.3</v>
      </c>
      <c r="L663" s="2">
        <v>64.17</v>
      </c>
      <c r="M663" s="2">
        <v>22.93</v>
      </c>
      <c r="N663" s="2">
        <v>17.940000000000001</v>
      </c>
      <c r="O663" s="2">
        <v>14.72</v>
      </c>
      <c r="P663" s="2">
        <v>27.81</v>
      </c>
      <c r="Q663" s="2">
        <v>21.76</v>
      </c>
      <c r="R663" s="2">
        <v>17.84</v>
      </c>
      <c r="S663" s="4">
        <f>VLOOKUP([1]Initial_Data8!C697,[1]Ratings_Numbers!$A$1:$B$21,2,FALSE)</f>
        <v>5</v>
      </c>
      <c r="T663" s="4">
        <v>5</v>
      </c>
      <c r="U663" s="4">
        <f t="shared" si="9"/>
        <v>0</v>
      </c>
      <c r="V663" s="7">
        <v>58852.4084</v>
      </c>
      <c r="W663" s="3" t="s">
        <v>129</v>
      </c>
      <c r="X663" s="4"/>
      <c r="Y663" s="4"/>
      <c r="Z663" s="4"/>
      <c r="AA663" s="4"/>
    </row>
    <row r="664" spans="1:27" ht="28.5" customHeight="1" thickBot="1" x14ac:dyDescent="0.4">
      <c r="A664" s="5" t="s">
        <v>149</v>
      </c>
      <c r="B664" s="5" t="s">
        <v>69</v>
      </c>
      <c r="C664" s="5" t="s">
        <v>31</v>
      </c>
      <c r="D664" s="2">
        <v>37827</v>
      </c>
      <c r="E664" s="2">
        <v>0.34</v>
      </c>
      <c r="F664" s="2">
        <v>0.86</v>
      </c>
      <c r="G664" s="2">
        <v>0.4</v>
      </c>
      <c r="H664" s="2">
        <v>72.150000000000006</v>
      </c>
      <c r="I664" s="2">
        <v>65.790000000000006</v>
      </c>
      <c r="J664" s="2">
        <v>63.25</v>
      </c>
      <c r="K664" s="2">
        <v>11.2</v>
      </c>
      <c r="L664" s="2">
        <v>64.760000000000005</v>
      </c>
      <c r="M664" s="2">
        <v>24.21</v>
      </c>
      <c r="N664" s="2">
        <v>18.739999999999998</v>
      </c>
      <c r="O664" s="2">
        <v>15.68</v>
      </c>
      <c r="P664" s="2">
        <v>29.21</v>
      </c>
      <c r="Q664" s="2">
        <v>22.61</v>
      </c>
      <c r="R664" s="2">
        <v>18.91</v>
      </c>
      <c r="S664" s="4">
        <f>VLOOKUP([1]Initial_Data8!C698,[1]Ratings_Numbers!$A$1:$B$21,2,FALSE)</f>
        <v>5</v>
      </c>
      <c r="T664" s="4">
        <v>5</v>
      </c>
      <c r="U664" s="4">
        <f t="shared" si="9"/>
        <v>0</v>
      </c>
      <c r="V664" s="7">
        <v>61029.349600000001</v>
      </c>
      <c r="W664" s="3" t="s">
        <v>129</v>
      </c>
      <c r="X664" s="4"/>
      <c r="Y664" s="4"/>
      <c r="Z664" s="4"/>
      <c r="AA664" s="4"/>
    </row>
    <row r="665" spans="1:27" ht="28.5" customHeight="1" thickBot="1" x14ac:dyDescent="0.4">
      <c r="A665" s="5" t="s">
        <v>149</v>
      </c>
      <c r="B665" s="5" t="s">
        <v>70</v>
      </c>
      <c r="C665" s="5" t="s">
        <v>31</v>
      </c>
      <c r="D665" s="2">
        <v>37918</v>
      </c>
      <c r="E665" s="2">
        <v>0.38</v>
      </c>
      <c r="F665" s="2">
        <v>0.85</v>
      </c>
      <c r="G665" s="2">
        <v>0.44</v>
      </c>
      <c r="H665" s="2">
        <v>64.39</v>
      </c>
      <c r="I665" s="2">
        <v>56.93</v>
      </c>
      <c r="J665" s="2">
        <v>55.71</v>
      </c>
      <c r="K665" s="2">
        <v>13.5</v>
      </c>
      <c r="L665" s="2">
        <v>64.349999999999994</v>
      </c>
      <c r="M665" s="2">
        <v>0.03</v>
      </c>
      <c r="N665" s="2">
        <v>0.02</v>
      </c>
      <c r="O665" s="2">
        <v>0.02</v>
      </c>
      <c r="P665" s="2">
        <v>29.71</v>
      </c>
      <c r="Q665" s="2">
        <v>22.9</v>
      </c>
      <c r="R665" s="2">
        <v>19.12</v>
      </c>
      <c r="S665" s="4">
        <f>VLOOKUP([1]Initial_Data8!C699,[1]Ratings_Numbers!$A$1:$B$21,2,FALSE)</f>
        <v>5</v>
      </c>
      <c r="T665" s="4">
        <v>5</v>
      </c>
      <c r="U665" s="4">
        <f t="shared" si="9"/>
        <v>0</v>
      </c>
      <c r="V665" s="7">
        <v>60114.608999999997</v>
      </c>
      <c r="W665" s="3" t="s">
        <v>129</v>
      </c>
      <c r="X665" s="4"/>
      <c r="Y665" s="4"/>
      <c r="Z665" s="4"/>
      <c r="AA665" s="4"/>
    </row>
    <row r="666" spans="1:27" ht="28.5" customHeight="1" thickBot="1" x14ac:dyDescent="0.4">
      <c r="A666" s="5" t="s">
        <v>149</v>
      </c>
      <c r="B666" s="5" t="s">
        <v>71</v>
      </c>
      <c r="C666" s="5" t="s">
        <v>31</v>
      </c>
      <c r="D666" s="2">
        <v>38009</v>
      </c>
      <c r="E666" s="2">
        <v>0.28999999999999998</v>
      </c>
      <c r="F666" s="2">
        <v>0.83</v>
      </c>
      <c r="G666" s="2">
        <v>0.34</v>
      </c>
      <c r="H666" s="2">
        <v>59.92</v>
      </c>
      <c r="I666" s="2">
        <v>52.06</v>
      </c>
      <c r="J666" s="2">
        <v>51.88</v>
      </c>
      <c r="K666" s="2">
        <v>14.4</v>
      </c>
      <c r="L666" s="2">
        <v>64.650000000000006</v>
      </c>
      <c r="M666" s="2">
        <v>0.02</v>
      </c>
      <c r="N666" s="2">
        <v>0.02</v>
      </c>
      <c r="O666" s="2">
        <v>0.02</v>
      </c>
      <c r="P666" s="2">
        <v>28.38</v>
      </c>
      <c r="Q666" s="2">
        <v>22.11</v>
      </c>
      <c r="R666" s="2">
        <v>18.350000000000001</v>
      </c>
      <c r="S666" s="4">
        <f>VLOOKUP([1]Initial_Data8!C700,[1]Ratings_Numbers!$A$1:$B$21,2,FALSE)</f>
        <v>5</v>
      </c>
      <c r="T666" s="4">
        <v>5</v>
      </c>
      <c r="U666" s="4">
        <f t="shared" si="9"/>
        <v>0</v>
      </c>
      <c r="V666" s="7">
        <v>61777.6777</v>
      </c>
      <c r="W666" s="3" t="s">
        <v>129</v>
      </c>
      <c r="X666" s="4"/>
      <c r="Y666" s="4"/>
      <c r="Z666" s="4"/>
      <c r="AA666" s="4"/>
    </row>
    <row r="667" spans="1:27" ht="28.5" customHeight="1" thickBot="1" x14ac:dyDescent="0.4">
      <c r="A667" s="5" t="s">
        <v>149</v>
      </c>
      <c r="B667" s="5" t="s">
        <v>72</v>
      </c>
      <c r="C667" s="5" t="s">
        <v>31</v>
      </c>
      <c r="D667" s="2">
        <v>38107</v>
      </c>
      <c r="E667" s="2">
        <v>0.12</v>
      </c>
      <c r="F667" s="2">
        <v>0.75</v>
      </c>
      <c r="G667" s="2">
        <v>0.14000000000000001</v>
      </c>
      <c r="H667" s="2">
        <v>61.03</v>
      </c>
      <c r="I667" s="2">
        <v>53.01</v>
      </c>
      <c r="J667" s="2">
        <v>54.71</v>
      </c>
      <c r="K667" s="2">
        <v>17.399999999999999</v>
      </c>
      <c r="L667" s="2">
        <v>64.33</v>
      </c>
      <c r="M667" s="2">
        <v>0.01</v>
      </c>
      <c r="N667" s="2">
        <v>0.01</v>
      </c>
      <c r="O667" s="2">
        <v>0.01</v>
      </c>
      <c r="P667" s="2">
        <v>25.99</v>
      </c>
      <c r="Q667" s="2">
        <v>20.63</v>
      </c>
      <c r="R667" s="2">
        <v>16.72</v>
      </c>
      <c r="S667" s="4">
        <f>VLOOKUP([1]Initial_Data8!C701,[1]Ratings_Numbers!$A$1:$B$21,2,FALSE)</f>
        <v>5</v>
      </c>
      <c r="T667" s="4">
        <v>5</v>
      </c>
      <c r="U667" s="4">
        <f t="shared" si="9"/>
        <v>0</v>
      </c>
      <c r="V667" s="7">
        <v>63415.184800000003</v>
      </c>
      <c r="W667" s="3" t="s">
        <v>129</v>
      </c>
      <c r="X667" s="4"/>
      <c r="Y667" s="4"/>
      <c r="Z667" s="4"/>
      <c r="AA667" s="4"/>
    </row>
    <row r="668" spans="1:27" ht="28.5" customHeight="1" thickBot="1" x14ac:dyDescent="0.4">
      <c r="A668" s="5" t="s">
        <v>149</v>
      </c>
      <c r="B668" s="5" t="s">
        <v>73</v>
      </c>
      <c r="C668" s="5" t="s">
        <v>31</v>
      </c>
      <c r="D668" s="2">
        <v>38198</v>
      </c>
      <c r="E668" s="2">
        <v>-0.02</v>
      </c>
      <c r="F668" s="2">
        <v>0.72</v>
      </c>
      <c r="G668" s="2">
        <v>-0.02</v>
      </c>
      <c r="H668" s="2">
        <v>71.94</v>
      </c>
      <c r="I668" s="2">
        <v>64.89</v>
      </c>
      <c r="J668" s="2">
        <v>63.21</v>
      </c>
      <c r="K668" s="2">
        <v>12.6</v>
      </c>
      <c r="L668" s="2">
        <v>64.900000000000006</v>
      </c>
      <c r="M668" s="2">
        <v>0.02</v>
      </c>
      <c r="N668" s="2">
        <v>0.01</v>
      </c>
      <c r="O668" s="2">
        <v>0.01</v>
      </c>
      <c r="P668" s="2">
        <v>24.88</v>
      </c>
      <c r="Q668" s="2">
        <v>19.93</v>
      </c>
      <c r="R668" s="2">
        <v>16.149999999999999</v>
      </c>
      <c r="S668" s="4">
        <f>VLOOKUP([1]Initial_Data8!C702,[1]Ratings_Numbers!$A$1:$B$21,2,FALSE)</f>
        <v>5</v>
      </c>
      <c r="T668" s="4">
        <v>5</v>
      </c>
      <c r="U668" s="4">
        <f t="shared" si="9"/>
        <v>0</v>
      </c>
      <c r="V668" s="7">
        <v>63776.835700000003</v>
      </c>
      <c r="W668" s="3" t="s">
        <v>129</v>
      </c>
      <c r="X668" s="4"/>
      <c r="Y668" s="4"/>
      <c r="Z668" s="4"/>
      <c r="AA668" s="4"/>
    </row>
    <row r="669" spans="1:27" ht="28.5" customHeight="1" thickBot="1" x14ac:dyDescent="0.4">
      <c r="A669" s="5" t="s">
        <v>149</v>
      </c>
      <c r="B669" s="5" t="s">
        <v>122</v>
      </c>
      <c r="C669" s="5" t="s">
        <v>31</v>
      </c>
      <c r="D669" s="2">
        <v>38289</v>
      </c>
      <c r="E669" s="2">
        <v>-0.09</v>
      </c>
      <c r="F669" s="2">
        <v>0.73</v>
      </c>
      <c r="G669" s="2">
        <v>-0.11</v>
      </c>
      <c r="H669" s="2">
        <v>59.79</v>
      </c>
      <c r="I669" s="2">
        <v>52.31</v>
      </c>
      <c r="J669" s="2">
        <v>51.9</v>
      </c>
      <c r="K669" s="2">
        <v>14.4</v>
      </c>
      <c r="L669" s="2">
        <v>65.38</v>
      </c>
      <c r="M669" s="2">
        <v>19.899999999999999</v>
      </c>
      <c r="N669" s="2">
        <v>16.07</v>
      </c>
      <c r="O669" s="2">
        <v>13.01</v>
      </c>
      <c r="P669" s="2">
        <v>23.83</v>
      </c>
      <c r="Q669" s="2">
        <v>19.25</v>
      </c>
      <c r="R669" s="2">
        <v>15.58</v>
      </c>
      <c r="S669" s="4">
        <f>VLOOKUP([1]Initial_Data8!C703,[1]Ratings_Numbers!$A$1:$B$21,2,FALSE)</f>
        <v>5</v>
      </c>
      <c r="T669" s="4">
        <v>5</v>
      </c>
      <c r="U669" s="4">
        <f t="shared" si="9"/>
        <v>0</v>
      </c>
      <c r="V669" s="7">
        <v>65324.976799999997</v>
      </c>
      <c r="W669" s="3" t="s">
        <v>129</v>
      </c>
      <c r="X669" s="4"/>
      <c r="Y669" s="4"/>
      <c r="Z669" s="4"/>
      <c r="AA669" s="4"/>
    </row>
    <row r="670" spans="1:27" ht="28.5" customHeight="1" thickBot="1" x14ac:dyDescent="0.4">
      <c r="A670" s="5" t="s">
        <v>149</v>
      </c>
      <c r="B670" s="5" t="s">
        <v>123</v>
      </c>
      <c r="C670" s="5" t="s">
        <v>31</v>
      </c>
      <c r="D670" s="2">
        <v>38380</v>
      </c>
      <c r="E670" s="2">
        <v>-0.14000000000000001</v>
      </c>
      <c r="F670" s="2">
        <v>0.71</v>
      </c>
      <c r="G670" s="2">
        <v>-0.16</v>
      </c>
      <c r="H670" s="2">
        <v>38.200000000000003</v>
      </c>
      <c r="I670" s="2">
        <v>33.93</v>
      </c>
      <c r="J670" s="2">
        <v>33.72</v>
      </c>
      <c r="K670" s="2">
        <v>25.8</v>
      </c>
      <c r="L670" s="2">
        <v>65.19</v>
      </c>
      <c r="M670" s="2">
        <v>19.3</v>
      </c>
      <c r="N670" s="2">
        <v>15.65</v>
      </c>
      <c r="O670" s="2">
        <v>12.58</v>
      </c>
      <c r="P670" s="2">
        <v>23.34</v>
      </c>
      <c r="Q670" s="2">
        <v>18.93</v>
      </c>
      <c r="R670" s="2">
        <v>15.22</v>
      </c>
      <c r="S670" s="4">
        <f>VLOOKUP([1]Initial_Data8!C704,[1]Ratings_Numbers!$A$1:$B$21,2,FALSE)</f>
        <v>5</v>
      </c>
      <c r="T670" s="4">
        <v>5</v>
      </c>
      <c r="U670" s="4">
        <f t="shared" si="9"/>
        <v>0</v>
      </c>
      <c r="V670" s="7">
        <v>68692.920599999998</v>
      </c>
      <c r="W670" s="3" t="s">
        <v>129</v>
      </c>
      <c r="X670" s="4"/>
      <c r="Y670" s="4"/>
      <c r="Z670" s="4"/>
      <c r="AA670" s="4"/>
    </row>
    <row r="671" spans="1:27" ht="28.5" customHeight="1" thickBot="1" x14ac:dyDescent="0.4">
      <c r="A671" s="5" t="s">
        <v>149</v>
      </c>
      <c r="B671" s="5" t="s">
        <v>125</v>
      </c>
      <c r="C671" s="5" t="s">
        <v>31</v>
      </c>
      <c r="D671" s="2">
        <v>38562</v>
      </c>
      <c r="E671" s="2">
        <v>7.0000000000000007E-2</v>
      </c>
      <c r="F671" s="2">
        <v>1.01</v>
      </c>
      <c r="G671" s="2">
        <v>0.08</v>
      </c>
      <c r="H671" s="2">
        <v>47.6</v>
      </c>
      <c r="I671" s="2">
        <v>41.84</v>
      </c>
      <c r="J671" s="2">
        <v>41.64</v>
      </c>
      <c r="K671" s="2">
        <v>21.4</v>
      </c>
      <c r="L671" s="2">
        <v>62.54</v>
      </c>
      <c r="M671" s="2">
        <v>18.649999999999999</v>
      </c>
      <c r="N671" s="2">
        <v>14.08</v>
      </c>
      <c r="O671" s="2">
        <v>11.66</v>
      </c>
      <c r="P671" s="2">
        <v>32.44</v>
      </c>
      <c r="Q671" s="2">
        <v>24.49</v>
      </c>
      <c r="R671" s="2">
        <v>20.29</v>
      </c>
      <c r="S671" s="4">
        <f>VLOOKUP([1]Initial_Data8!C705,[1]Ratings_Numbers!$A$1:$B$21,2,FALSE)</f>
        <v>5</v>
      </c>
      <c r="T671" s="4">
        <v>5</v>
      </c>
      <c r="U671" s="4">
        <f t="shared" si="9"/>
        <v>0</v>
      </c>
      <c r="V671" s="7">
        <v>68799.659700000004</v>
      </c>
      <c r="W671" s="3" t="s">
        <v>129</v>
      </c>
      <c r="X671" s="4"/>
      <c r="Y671" s="4"/>
      <c r="Z671" s="4"/>
      <c r="AA671" s="4"/>
    </row>
    <row r="672" spans="1:27" ht="28.5" customHeight="1" thickBot="1" x14ac:dyDescent="0.4">
      <c r="A672" s="5" t="s">
        <v>149</v>
      </c>
      <c r="B672" s="5" t="s">
        <v>74</v>
      </c>
      <c r="C672" s="5" t="s">
        <v>31</v>
      </c>
      <c r="D672" s="2">
        <v>38653</v>
      </c>
      <c r="E672" s="2">
        <v>-0.08</v>
      </c>
      <c r="F672" s="2">
        <v>1.08</v>
      </c>
      <c r="G672" s="2">
        <v>-0.1</v>
      </c>
      <c r="H672" s="2">
        <v>36.380000000000003</v>
      </c>
      <c r="I672" s="2">
        <v>31.37</v>
      </c>
      <c r="J672" s="2">
        <v>31.41</v>
      </c>
      <c r="K672" s="2">
        <v>28.4</v>
      </c>
      <c r="L672" s="2">
        <v>62.66</v>
      </c>
      <c r="M672" s="2">
        <v>8.99</v>
      </c>
      <c r="N672" s="2">
        <v>6.69</v>
      </c>
      <c r="O672" s="2">
        <v>5.64</v>
      </c>
      <c r="P672" s="2">
        <v>34.46</v>
      </c>
      <c r="Q672" s="2">
        <v>25.63</v>
      </c>
      <c r="R672" s="2">
        <v>21.59</v>
      </c>
      <c r="S672" s="4">
        <f>VLOOKUP([1]Initial_Data8!C706,[1]Ratings_Numbers!$A$1:$B$21,2,FALSE)</f>
        <v>5</v>
      </c>
      <c r="T672" s="4">
        <v>5</v>
      </c>
      <c r="U672" s="4">
        <f t="shared" si="9"/>
        <v>0</v>
      </c>
      <c r="V672" s="7">
        <v>57900.483</v>
      </c>
      <c r="W672" s="3" t="s">
        <v>129</v>
      </c>
      <c r="X672" s="4"/>
      <c r="Y672" s="4"/>
      <c r="Z672" s="4"/>
      <c r="AA672" s="4"/>
    </row>
    <row r="673" spans="1:27" ht="28.5" customHeight="1" thickBot="1" x14ac:dyDescent="0.4">
      <c r="A673" s="5" t="s">
        <v>149</v>
      </c>
      <c r="B673" s="5" t="s">
        <v>75</v>
      </c>
      <c r="C673" s="5" t="s">
        <v>31</v>
      </c>
      <c r="D673" s="2">
        <v>38744</v>
      </c>
      <c r="E673" s="2">
        <v>-0.22</v>
      </c>
      <c r="F673" s="2">
        <v>1.1299999999999999</v>
      </c>
      <c r="G673" s="2">
        <v>-0.25</v>
      </c>
      <c r="H673" s="2">
        <v>32.26</v>
      </c>
      <c r="I673" s="2">
        <v>29.22</v>
      </c>
      <c r="J673" s="2">
        <v>27.92</v>
      </c>
      <c r="K673" s="2">
        <v>31.9</v>
      </c>
      <c r="L673" s="2">
        <v>64</v>
      </c>
      <c r="M673" s="2">
        <v>8.5399999999999991</v>
      </c>
      <c r="N673" s="2">
        <v>6.36</v>
      </c>
      <c r="O673" s="2">
        <v>5.47</v>
      </c>
      <c r="P673" s="2">
        <v>34.299999999999997</v>
      </c>
      <c r="Q673" s="2">
        <v>25.54</v>
      </c>
      <c r="R673" s="2">
        <v>21.95</v>
      </c>
      <c r="S673" s="4">
        <f>VLOOKUP([1]Initial_Data8!C707,[1]Ratings_Numbers!$A$1:$B$21,2,FALSE)</f>
        <v>5</v>
      </c>
      <c r="T673" s="4">
        <v>5</v>
      </c>
      <c r="U673" s="4">
        <f t="shared" si="9"/>
        <v>0</v>
      </c>
      <c r="V673" s="7">
        <v>58041.8321</v>
      </c>
      <c r="W673" s="3" t="s">
        <v>129</v>
      </c>
      <c r="X673" s="4"/>
      <c r="Y673" s="4"/>
      <c r="Z673" s="4"/>
      <c r="AA673" s="4"/>
    </row>
    <row r="674" spans="1:27" ht="28.5" customHeight="1" thickBot="1" x14ac:dyDescent="0.4">
      <c r="A674" s="5" t="s">
        <v>149</v>
      </c>
      <c r="B674" s="5" t="s">
        <v>76</v>
      </c>
      <c r="C674" s="5" t="s">
        <v>31</v>
      </c>
      <c r="D674" s="2">
        <v>38835</v>
      </c>
      <c r="E674" s="2">
        <v>0.43</v>
      </c>
      <c r="F674" s="2">
        <v>2.14</v>
      </c>
      <c r="G674" s="2">
        <v>0.49</v>
      </c>
      <c r="H674" s="2">
        <v>34.03</v>
      </c>
      <c r="I674" s="2">
        <v>29.68</v>
      </c>
      <c r="J674" s="2">
        <v>30.05</v>
      </c>
      <c r="K674" s="2">
        <v>34.299999999999997</v>
      </c>
      <c r="L674" s="2">
        <v>47.71</v>
      </c>
      <c r="M674" s="2">
        <v>58.47</v>
      </c>
      <c r="N674" s="2">
        <v>31.7</v>
      </c>
      <c r="O674" s="2">
        <v>27.9</v>
      </c>
      <c r="P674" s="2">
        <v>84.45</v>
      </c>
      <c r="Q674" s="2">
        <v>45.78</v>
      </c>
      <c r="R674" s="2">
        <v>40.29</v>
      </c>
      <c r="S674" s="4">
        <f>VLOOKUP([1]Initial_Data8!C708,[1]Ratings_Numbers!$A$1:$B$21,2,FALSE)</f>
        <v>5</v>
      </c>
      <c r="T674" s="4">
        <v>5</v>
      </c>
      <c r="U674" s="4">
        <f t="shared" si="9"/>
        <v>0</v>
      </c>
      <c r="V674" s="7">
        <v>56025.652499999997</v>
      </c>
      <c r="W674" s="3" t="s">
        <v>129</v>
      </c>
      <c r="X674" s="4"/>
      <c r="Y674" s="4"/>
      <c r="Z674" s="4"/>
      <c r="AA674" s="4"/>
    </row>
    <row r="675" spans="1:27" ht="28.5" customHeight="1" thickBot="1" x14ac:dyDescent="0.4">
      <c r="A675" s="5" t="s">
        <v>149</v>
      </c>
      <c r="B675" s="5" t="s">
        <v>77</v>
      </c>
      <c r="C675" s="5" t="s">
        <v>31</v>
      </c>
      <c r="D675" s="2">
        <v>38926</v>
      </c>
      <c r="E675" s="2">
        <v>0.46</v>
      </c>
      <c r="F675" s="2">
        <v>2.14</v>
      </c>
      <c r="G675" s="2">
        <v>0.53</v>
      </c>
      <c r="H675" s="2">
        <v>18.93</v>
      </c>
      <c r="I675" s="2">
        <v>16.45</v>
      </c>
      <c r="J675" s="2">
        <v>16.329999999999998</v>
      </c>
      <c r="K675" s="2">
        <v>54</v>
      </c>
      <c r="L675" s="2">
        <v>49.04</v>
      </c>
      <c r="M675" s="2">
        <v>55.43</v>
      </c>
      <c r="N675" s="2">
        <v>30.8</v>
      </c>
      <c r="O675" s="2">
        <v>27.18</v>
      </c>
      <c r="P675" s="2">
        <v>79.95</v>
      </c>
      <c r="Q675" s="2">
        <v>44.43</v>
      </c>
      <c r="R675" s="2">
        <v>39.21</v>
      </c>
      <c r="S675" s="4">
        <f>VLOOKUP([1]Initial_Data8!C709,[1]Ratings_Numbers!$A$1:$B$21,2,FALSE)</f>
        <v>5</v>
      </c>
      <c r="T675" s="4">
        <v>5</v>
      </c>
      <c r="U675" s="4">
        <f t="shared" si="9"/>
        <v>0</v>
      </c>
      <c r="V675" s="7">
        <v>61194.112399999998</v>
      </c>
      <c r="W675" s="3" t="s">
        <v>129</v>
      </c>
      <c r="X675" s="4"/>
      <c r="Y675" s="4"/>
      <c r="Z675" s="4"/>
      <c r="AA675" s="4"/>
    </row>
    <row r="676" spans="1:27" ht="28.5" customHeight="1" thickBot="1" x14ac:dyDescent="0.4">
      <c r="A676" s="5" t="s">
        <v>149</v>
      </c>
      <c r="B676" s="5" t="s">
        <v>78</v>
      </c>
      <c r="C676" s="5" t="s">
        <v>31</v>
      </c>
      <c r="D676" s="2">
        <v>39017</v>
      </c>
      <c r="E676" s="2">
        <v>0.59</v>
      </c>
      <c r="F676" s="2">
        <v>1.64</v>
      </c>
      <c r="G676" s="2">
        <v>0.67</v>
      </c>
      <c r="H676" s="2">
        <v>18.61</v>
      </c>
      <c r="I676" s="2">
        <v>16.260000000000002</v>
      </c>
      <c r="J676" s="2">
        <v>16.21</v>
      </c>
      <c r="K676" s="2">
        <v>57</v>
      </c>
      <c r="L676" s="2">
        <v>54.39</v>
      </c>
      <c r="M676" s="2">
        <v>54.31</v>
      </c>
      <c r="N676" s="2">
        <v>34.06</v>
      </c>
      <c r="O676" s="2">
        <v>29.54</v>
      </c>
      <c r="P676" s="2">
        <v>59.45</v>
      </c>
      <c r="Q676" s="2">
        <v>37.29</v>
      </c>
      <c r="R676" s="2">
        <v>32.33</v>
      </c>
      <c r="S676" s="4">
        <f>VLOOKUP([1]Initial_Data8!C710,[1]Ratings_Numbers!$A$1:$B$21,2,FALSE)</f>
        <v>5</v>
      </c>
      <c r="T676" s="4">
        <v>5</v>
      </c>
      <c r="U676" s="4">
        <f t="shared" si="9"/>
        <v>0</v>
      </c>
      <c r="V676" s="7">
        <v>61286.6394</v>
      </c>
      <c r="W676" s="3" t="s">
        <v>129</v>
      </c>
      <c r="X676" s="4"/>
      <c r="Y676" s="4"/>
      <c r="Z676" s="4"/>
      <c r="AA676" s="4"/>
    </row>
    <row r="677" spans="1:27" ht="14.25" customHeight="1" thickBot="1" x14ac:dyDescent="0.4">
      <c r="A677" s="5" t="s">
        <v>149</v>
      </c>
      <c r="B677" s="5" t="s">
        <v>79</v>
      </c>
      <c r="C677" s="5" t="s">
        <v>31</v>
      </c>
      <c r="D677" s="2">
        <v>39108</v>
      </c>
      <c r="E677" s="2">
        <v>0.65</v>
      </c>
      <c r="F677" s="2">
        <v>1.62</v>
      </c>
      <c r="G677" s="2">
        <v>0.74</v>
      </c>
      <c r="H677" s="2">
        <v>21.6</v>
      </c>
      <c r="I677" s="2">
        <v>18.23</v>
      </c>
      <c r="J677" s="2">
        <v>18.84</v>
      </c>
      <c r="K677" s="2">
        <v>50</v>
      </c>
      <c r="L677" s="2">
        <v>56.12</v>
      </c>
      <c r="M677" s="2">
        <v>50.77</v>
      </c>
      <c r="N677" s="2">
        <v>32.590000000000003</v>
      </c>
      <c r="O677" s="2">
        <v>28.49</v>
      </c>
      <c r="P677" s="2">
        <v>55.79</v>
      </c>
      <c r="Q677" s="2">
        <v>35.81</v>
      </c>
      <c r="R677" s="2">
        <v>31.31</v>
      </c>
      <c r="S677" s="4">
        <f>VLOOKUP([1]Initial_Data8!C711,[1]Ratings_Numbers!$A$1:$B$21,2,FALSE)</f>
        <v>5</v>
      </c>
      <c r="T677" s="4">
        <v>5</v>
      </c>
      <c r="U677" s="4">
        <f t="shared" si="9"/>
        <v>0</v>
      </c>
      <c r="V677" s="7">
        <v>57624.7791</v>
      </c>
      <c r="W677" s="3" t="s">
        <v>129</v>
      </c>
      <c r="X677" s="4"/>
      <c r="Y677" s="4"/>
      <c r="Z677" s="4"/>
      <c r="AA677" s="4"/>
    </row>
    <row r="678" spans="1:27" ht="28.5" customHeight="1" thickBot="1" x14ac:dyDescent="0.4">
      <c r="A678" s="5" t="s">
        <v>149</v>
      </c>
      <c r="B678" s="5" t="s">
        <v>105</v>
      </c>
      <c r="C678" s="5" t="s">
        <v>31</v>
      </c>
      <c r="D678" s="2">
        <v>39199</v>
      </c>
      <c r="E678" s="2">
        <v>0.64</v>
      </c>
      <c r="F678" s="2">
        <v>1.63</v>
      </c>
      <c r="G678" s="2">
        <v>0.8</v>
      </c>
      <c r="H678" s="2">
        <v>11.67</v>
      </c>
      <c r="I678" s="2">
        <v>7.42</v>
      </c>
      <c r="J678" s="2">
        <v>7.35</v>
      </c>
      <c r="K678" s="2">
        <v>135</v>
      </c>
      <c r="L678" s="2">
        <v>56.26</v>
      </c>
      <c r="M678" s="2">
        <v>50.82</v>
      </c>
      <c r="N678" s="2">
        <v>32.69</v>
      </c>
      <c r="O678" s="2">
        <v>28.59</v>
      </c>
      <c r="P678" s="2">
        <v>55.45</v>
      </c>
      <c r="Q678" s="2">
        <v>35.67</v>
      </c>
      <c r="R678" s="2">
        <v>31.2</v>
      </c>
      <c r="S678" s="4">
        <f>VLOOKUP([1]Initial_Data8!C712,[1]Ratings_Numbers!$A$1:$B$21,2,FALSE)</f>
        <v>5</v>
      </c>
      <c r="T678" s="4">
        <v>5</v>
      </c>
      <c r="U678" s="4">
        <f t="shared" si="9"/>
        <v>0</v>
      </c>
      <c r="V678" s="7">
        <v>54068.100299999998</v>
      </c>
      <c r="W678" s="3" t="s">
        <v>129</v>
      </c>
      <c r="X678" s="4"/>
      <c r="Y678" s="4"/>
      <c r="Z678" s="4"/>
      <c r="AA678" s="4"/>
    </row>
    <row r="679" spans="1:27" ht="28.5" customHeight="1" thickBot="1" x14ac:dyDescent="0.4">
      <c r="A679" s="5" t="s">
        <v>149</v>
      </c>
      <c r="B679" s="5" t="s">
        <v>106</v>
      </c>
      <c r="C679" s="5" t="s">
        <v>31</v>
      </c>
      <c r="D679" s="2">
        <v>39290</v>
      </c>
      <c r="E679" s="2">
        <v>0.67</v>
      </c>
      <c r="F679" s="2">
        <v>1.59</v>
      </c>
      <c r="G679" s="2">
        <v>0.85</v>
      </c>
      <c r="H679" s="2">
        <v>20.53</v>
      </c>
      <c r="I679" s="2">
        <v>17.07</v>
      </c>
      <c r="J679" s="2">
        <v>17.72</v>
      </c>
      <c r="K679" s="2">
        <v>53</v>
      </c>
      <c r="L679" s="2">
        <v>56.68</v>
      </c>
      <c r="M679" s="2">
        <v>50.04</v>
      </c>
      <c r="N679" s="2">
        <v>32.450000000000003</v>
      </c>
      <c r="O679" s="2">
        <v>28.36</v>
      </c>
      <c r="P679" s="2">
        <v>54.2</v>
      </c>
      <c r="Q679" s="2">
        <v>35.15</v>
      </c>
      <c r="R679" s="2">
        <v>30.72</v>
      </c>
      <c r="S679" s="4">
        <f>VLOOKUP([1]Initial_Data8!C713,[1]Ratings_Numbers!$A$1:$B$21,2,FALSE)</f>
        <v>5</v>
      </c>
      <c r="T679" s="4">
        <v>5</v>
      </c>
      <c r="U679" s="4">
        <f t="shared" si="9"/>
        <v>0</v>
      </c>
      <c r="V679" s="7">
        <v>51794.010999999999</v>
      </c>
      <c r="W679" s="3" t="s">
        <v>129</v>
      </c>
      <c r="X679" s="4"/>
      <c r="Y679" s="4"/>
      <c r="Z679" s="4"/>
      <c r="AA679" s="4"/>
    </row>
    <row r="680" spans="1:27" ht="28.5" customHeight="1" thickBot="1" x14ac:dyDescent="0.4">
      <c r="A680" s="5" t="s">
        <v>149</v>
      </c>
      <c r="B680" s="5" t="s">
        <v>107</v>
      </c>
      <c r="C680" s="5" t="s">
        <v>31</v>
      </c>
      <c r="D680" s="2">
        <v>39381</v>
      </c>
      <c r="E680" s="2">
        <v>0.17</v>
      </c>
      <c r="F680" s="2">
        <v>1.7</v>
      </c>
      <c r="G680" s="2">
        <v>0.21</v>
      </c>
      <c r="H680" s="2">
        <v>15.72</v>
      </c>
      <c r="I680" s="2">
        <v>13.2</v>
      </c>
      <c r="J680" s="2">
        <v>13.73</v>
      </c>
      <c r="K680" s="2">
        <v>64</v>
      </c>
      <c r="L680" s="2">
        <v>55.74</v>
      </c>
      <c r="M680" s="2">
        <v>47.88</v>
      </c>
      <c r="N680" s="2">
        <v>30.79</v>
      </c>
      <c r="O680" s="2">
        <v>26.69</v>
      </c>
      <c r="P680" s="2">
        <v>55.52</v>
      </c>
      <c r="Q680" s="2">
        <v>35.700000000000003</v>
      </c>
      <c r="R680" s="2">
        <v>30.95</v>
      </c>
      <c r="S680" s="4">
        <f>VLOOKUP([1]Initial_Data8!C714,[1]Ratings_Numbers!$A$1:$B$21,2,FALSE)</f>
        <v>5</v>
      </c>
      <c r="T680" s="4">
        <v>5</v>
      </c>
      <c r="U680" s="4">
        <f t="shared" si="9"/>
        <v>0</v>
      </c>
      <c r="V680" s="7">
        <v>55593.881200000003</v>
      </c>
      <c r="W680" s="3" t="s">
        <v>129</v>
      </c>
      <c r="X680" s="4"/>
      <c r="Y680" s="4"/>
      <c r="Z680" s="4"/>
      <c r="AA680" s="4"/>
    </row>
    <row r="681" spans="1:27" ht="28.5" customHeight="1" thickBot="1" x14ac:dyDescent="0.4">
      <c r="A681" s="5" t="s">
        <v>149</v>
      </c>
      <c r="B681" s="5" t="s">
        <v>108</v>
      </c>
      <c r="C681" s="5" t="s">
        <v>31</v>
      </c>
      <c r="D681" s="2">
        <v>39472</v>
      </c>
      <c r="E681" s="2">
        <v>1.17</v>
      </c>
      <c r="F681" s="2">
        <v>1.83</v>
      </c>
      <c r="G681" s="2">
        <v>1.49</v>
      </c>
      <c r="H681" s="2">
        <v>15.73</v>
      </c>
      <c r="I681" s="2">
        <v>13.47</v>
      </c>
      <c r="J681" s="2">
        <v>13.32</v>
      </c>
      <c r="K681" s="2">
        <v>75</v>
      </c>
      <c r="L681" s="2">
        <v>51.21</v>
      </c>
      <c r="M681" s="2">
        <v>51.58</v>
      </c>
      <c r="N681" s="2">
        <v>31.53</v>
      </c>
      <c r="O681" s="2">
        <v>26.42</v>
      </c>
      <c r="P681" s="2">
        <v>63.6</v>
      </c>
      <c r="Q681" s="2">
        <v>38.869999999999997</v>
      </c>
      <c r="R681" s="2">
        <v>32.57</v>
      </c>
      <c r="S681" s="4">
        <f>VLOOKUP([1]Initial_Data8!C715,[1]Ratings_Numbers!$A$1:$B$21,2,FALSE)</f>
        <v>5</v>
      </c>
      <c r="T681" s="4">
        <v>5</v>
      </c>
      <c r="U681" s="4">
        <f t="shared" si="9"/>
        <v>0</v>
      </c>
      <c r="V681" s="7">
        <v>60465.303</v>
      </c>
      <c r="W681" s="3" t="s">
        <v>129</v>
      </c>
      <c r="X681" s="4"/>
      <c r="Y681" s="4"/>
      <c r="Z681" s="4"/>
      <c r="AA681" s="4"/>
    </row>
    <row r="682" spans="1:27" ht="28.5" customHeight="1" thickBot="1" x14ac:dyDescent="0.4">
      <c r="A682" s="5" t="s">
        <v>149</v>
      </c>
      <c r="B682" s="5" t="s">
        <v>80</v>
      </c>
      <c r="C682" s="5" t="s">
        <v>31</v>
      </c>
      <c r="D682" s="2">
        <v>39563</v>
      </c>
      <c r="E682" s="2">
        <v>1.1299999999999999</v>
      </c>
      <c r="F682" s="2">
        <v>1.7</v>
      </c>
      <c r="G682" s="2">
        <v>1.31</v>
      </c>
      <c r="H682" s="2">
        <v>11.51</v>
      </c>
      <c r="I682" s="2">
        <v>10.46</v>
      </c>
      <c r="J682" s="2">
        <v>10.08</v>
      </c>
      <c r="K682" s="2">
        <v>126</v>
      </c>
      <c r="L682" s="2">
        <v>51.97</v>
      </c>
      <c r="M682" s="2">
        <v>50.29</v>
      </c>
      <c r="N682" s="2">
        <v>31.38</v>
      </c>
      <c r="O682" s="2">
        <v>26.14</v>
      </c>
      <c r="P682" s="2">
        <v>60.3</v>
      </c>
      <c r="Q682" s="2">
        <v>37.619999999999997</v>
      </c>
      <c r="R682" s="2">
        <v>31.34</v>
      </c>
      <c r="S682" s="4">
        <f>VLOOKUP([1]Initial_Data8!C716,[1]Ratings_Numbers!$A$1:$B$21,2,FALSE)</f>
        <v>5</v>
      </c>
      <c r="T682" s="4">
        <v>5</v>
      </c>
      <c r="U682" s="4">
        <f t="shared" si="9"/>
        <v>0</v>
      </c>
      <c r="V682" s="7">
        <v>42280.075100000002</v>
      </c>
      <c r="W682" s="3" t="s">
        <v>129</v>
      </c>
      <c r="X682" s="4"/>
      <c r="Y682" s="4"/>
      <c r="Z682" s="4"/>
      <c r="AA682" s="4"/>
    </row>
    <row r="683" spans="1:27" ht="28.5" customHeight="1" thickBot="1" x14ac:dyDescent="0.4">
      <c r="A683" s="5" t="s">
        <v>149</v>
      </c>
      <c r="B683" s="5" t="s">
        <v>81</v>
      </c>
      <c r="C683" s="5" t="s">
        <v>31</v>
      </c>
      <c r="D683" s="2">
        <v>39654</v>
      </c>
      <c r="E683" s="2">
        <v>1.0900000000000001</v>
      </c>
      <c r="F683" s="2">
        <v>1.67</v>
      </c>
      <c r="G683" s="2">
        <v>1.26</v>
      </c>
      <c r="H683" s="2">
        <v>12.99</v>
      </c>
      <c r="I683" s="2">
        <v>11.59</v>
      </c>
      <c r="J683" s="2">
        <v>11.24</v>
      </c>
      <c r="K683" s="2">
        <v>99</v>
      </c>
      <c r="L683" s="2">
        <v>53.84</v>
      </c>
      <c r="M683" s="2">
        <v>44.93</v>
      </c>
      <c r="N683" s="2">
        <v>28.38</v>
      </c>
      <c r="O683" s="2">
        <v>24.19</v>
      </c>
      <c r="P683" s="2">
        <v>58.29</v>
      </c>
      <c r="Q683" s="2">
        <v>36.82</v>
      </c>
      <c r="R683" s="2">
        <v>31.38</v>
      </c>
      <c r="S683" s="4">
        <f>VLOOKUP([1]Initial_Data8!C717,[1]Ratings_Numbers!$A$1:$B$21,2,FALSE)</f>
        <v>5</v>
      </c>
      <c r="T683" s="4">
        <v>5</v>
      </c>
      <c r="U683" s="4">
        <f t="shared" si="9"/>
        <v>0</v>
      </c>
      <c r="V683" s="7">
        <v>36186.454599999997</v>
      </c>
      <c r="W683" s="3" t="s">
        <v>129</v>
      </c>
      <c r="X683" s="4"/>
      <c r="Y683" s="4"/>
      <c r="Z683" s="4"/>
      <c r="AA683" s="4"/>
    </row>
    <row r="684" spans="1:27" ht="28.5" customHeight="1" thickBot="1" x14ac:dyDescent="0.4">
      <c r="A684" s="5" t="s">
        <v>149</v>
      </c>
      <c r="B684" s="5" t="s">
        <v>82</v>
      </c>
      <c r="C684" s="5" t="s">
        <v>31</v>
      </c>
      <c r="D684" s="2">
        <v>39745</v>
      </c>
      <c r="E684" s="2">
        <v>1.1200000000000001</v>
      </c>
      <c r="F684" s="2">
        <v>1.56</v>
      </c>
      <c r="G684" s="2">
        <v>1.31</v>
      </c>
      <c r="H684" s="2">
        <v>11.03</v>
      </c>
      <c r="I684" s="2">
        <v>9.32</v>
      </c>
      <c r="J684" s="2">
        <v>9.0399999999999991</v>
      </c>
      <c r="K684" s="2">
        <v>90</v>
      </c>
      <c r="L684" s="2">
        <v>57.3</v>
      </c>
      <c r="M684" s="2">
        <v>43.75</v>
      </c>
      <c r="N684" s="2">
        <v>28.82</v>
      </c>
      <c r="O684" s="2">
        <v>25.07</v>
      </c>
      <c r="P684" s="2">
        <v>51.81</v>
      </c>
      <c r="Q684" s="2">
        <v>34.130000000000003</v>
      </c>
      <c r="R684" s="2">
        <v>29.69</v>
      </c>
      <c r="S684" s="4">
        <f>VLOOKUP([1]Initial_Data8!C718,[1]Ratings_Numbers!$A$1:$B$21,2,FALSE)</f>
        <v>5</v>
      </c>
      <c r="T684" s="4">
        <v>5</v>
      </c>
      <c r="U684" s="4">
        <f t="shared" si="9"/>
        <v>0</v>
      </c>
      <c r="V684" s="7">
        <v>33104.166899999997</v>
      </c>
      <c r="W684" s="3" t="s">
        <v>129</v>
      </c>
      <c r="X684" s="4"/>
      <c r="Y684" s="4"/>
      <c r="Z684" s="4"/>
      <c r="AA684" s="4"/>
    </row>
    <row r="685" spans="1:27" ht="28.5" customHeight="1" thickBot="1" x14ac:dyDescent="0.4">
      <c r="A685" s="5" t="s">
        <v>149</v>
      </c>
      <c r="B685" s="5" t="s">
        <v>83</v>
      </c>
      <c r="C685" s="5" t="s">
        <v>31</v>
      </c>
      <c r="D685" s="2">
        <v>39836</v>
      </c>
      <c r="E685" s="2">
        <v>1.02</v>
      </c>
      <c r="F685" s="2">
        <v>1.61</v>
      </c>
      <c r="G685" s="2">
        <v>1.19</v>
      </c>
      <c r="H685" s="2">
        <v>12.64</v>
      </c>
      <c r="I685" s="2">
        <v>11.25</v>
      </c>
      <c r="J685" s="2">
        <v>10.77</v>
      </c>
      <c r="K685" s="2">
        <v>91</v>
      </c>
      <c r="L685" s="2">
        <v>57.39</v>
      </c>
      <c r="M685" s="2">
        <v>42.29</v>
      </c>
      <c r="N685" s="2">
        <v>27.94</v>
      </c>
      <c r="O685" s="2">
        <v>24.27</v>
      </c>
      <c r="P685" s="2">
        <v>51.35</v>
      </c>
      <c r="Q685" s="2">
        <v>33.93</v>
      </c>
      <c r="R685" s="2">
        <v>29.47</v>
      </c>
      <c r="S685" s="4">
        <f>VLOOKUP([1]Initial_Data8!C719,[1]Ratings_Numbers!$A$1:$B$21,2,FALSE)</f>
        <v>5</v>
      </c>
      <c r="T685" s="4">
        <v>5</v>
      </c>
      <c r="U685" s="4">
        <f t="shared" si="9"/>
        <v>0</v>
      </c>
      <c r="V685" s="7">
        <v>39202.981099999997</v>
      </c>
      <c r="W685" s="3" t="s">
        <v>129</v>
      </c>
      <c r="X685" s="4"/>
      <c r="Y685" s="4"/>
      <c r="Z685" s="4"/>
      <c r="AA685" s="4"/>
    </row>
    <row r="686" spans="1:27" ht="28.5" customHeight="1" thickBot="1" x14ac:dyDescent="0.4">
      <c r="A686" s="5" t="s">
        <v>149</v>
      </c>
      <c r="B686" s="5" t="s">
        <v>85</v>
      </c>
      <c r="C686" s="5" t="s">
        <v>31</v>
      </c>
      <c r="D686" s="2">
        <v>40025</v>
      </c>
      <c r="E686" s="2">
        <v>1.57</v>
      </c>
      <c r="F686" s="2">
        <v>2.5499999999999998</v>
      </c>
      <c r="G686" s="2">
        <v>1.98</v>
      </c>
      <c r="H686" s="2">
        <v>8.76</v>
      </c>
      <c r="I686" s="2">
        <v>7.18</v>
      </c>
      <c r="J686" s="2">
        <v>6.95</v>
      </c>
      <c r="K686" s="2">
        <v>104</v>
      </c>
      <c r="L686" s="2">
        <v>55.76</v>
      </c>
      <c r="M686" s="2">
        <v>47.98</v>
      </c>
      <c r="N686" s="2">
        <v>31.36</v>
      </c>
      <c r="O686" s="2">
        <v>26.75</v>
      </c>
      <c r="P686" s="2">
        <v>52.99</v>
      </c>
      <c r="Q686" s="2">
        <v>34.64</v>
      </c>
      <c r="R686" s="2">
        <v>29.55</v>
      </c>
      <c r="S686" s="4">
        <f>VLOOKUP([1]Initial_Data8!C720,[1]Ratings_Numbers!$A$1:$B$21,2,FALSE)</f>
        <v>5</v>
      </c>
      <c r="T686" s="4">
        <v>5</v>
      </c>
      <c r="U686" s="4">
        <f t="shared" si="9"/>
        <v>0</v>
      </c>
      <c r="V686" s="7">
        <v>47244.705399999999</v>
      </c>
      <c r="W686" s="3" t="s">
        <v>129</v>
      </c>
      <c r="X686" s="4"/>
      <c r="Y686" s="4"/>
      <c r="Z686" s="4"/>
      <c r="AA686" s="4"/>
    </row>
    <row r="687" spans="1:27" ht="28.5" customHeight="1" thickBot="1" x14ac:dyDescent="0.4">
      <c r="A687" s="5" t="s">
        <v>149</v>
      </c>
      <c r="B687" s="5" t="s">
        <v>109</v>
      </c>
      <c r="C687" s="5" t="s">
        <v>31</v>
      </c>
      <c r="D687" s="2">
        <v>40116</v>
      </c>
      <c r="E687" s="2">
        <v>1.52</v>
      </c>
      <c r="F687" s="2">
        <v>2.33</v>
      </c>
      <c r="G687" s="2">
        <v>1.85</v>
      </c>
      <c r="H687" s="2">
        <v>15.89</v>
      </c>
      <c r="I687" s="2">
        <v>14.35</v>
      </c>
      <c r="J687" s="2">
        <v>13.91</v>
      </c>
      <c r="K687" s="2">
        <v>93</v>
      </c>
      <c r="L687" s="2">
        <v>56.04</v>
      </c>
      <c r="M687" s="2">
        <v>46.8</v>
      </c>
      <c r="N687" s="2">
        <v>30.17</v>
      </c>
      <c r="O687" s="2">
        <v>26.22</v>
      </c>
      <c r="P687" s="2">
        <v>55.09</v>
      </c>
      <c r="Q687" s="2">
        <v>35.520000000000003</v>
      </c>
      <c r="R687" s="2">
        <v>30.87</v>
      </c>
      <c r="S687" s="4">
        <f>VLOOKUP([1]Initial_Data8!C721,[1]Ratings_Numbers!$A$1:$B$21,2,FALSE)</f>
        <v>5</v>
      </c>
      <c r="T687" s="4">
        <v>5</v>
      </c>
      <c r="U687" s="4">
        <f t="shared" si="9"/>
        <v>0</v>
      </c>
      <c r="V687" s="7">
        <v>47942.897599999997</v>
      </c>
      <c r="W687" s="3" t="s">
        <v>129</v>
      </c>
      <c r="X687" s="4"/>
      <c r="Y687" s="4"/>
      <c r="Z687" s="4"/>
      <c r="AA687" s="4"/>
    </row>
    <row r="688" spans="1:27" ht="28.5" customHeight="1" thickBot="1" x14ac:dyDescent="0.4">
      <c r="A688" s="5" t="s">
        <v>149</v>
      </c>
      <c r="B688" s="5" t="s">
        <v>110</v>
      </c>
      <c r="C688" s="5" t="s">
        <v>31</v>
      </c>
      <c r="D688" s="2">
        <v>40207</v>
      </c>
      <c r="E688" s="2">
        <v>1.21</v>
      </c>
      <c r="F688" s="2">
        <v>2.12</v>
      </c>
      <c r="G688" s="2">
        <v>1.47</v>
      </c>
      <c r="H688" s="2">
        <v>15.06</v>
      </c>
      <c r="I688" s="2">
        <v>13.79</v>
      </c>
      <c r="J688" s="2">
        <v>13.06</v>
      </c>
      <c r="K688" s="2">
        <v>97</v>
      </c>
      <c r="L688" s="2">
        <v>56.9</v>
      </c>
      <c r="M688" s="2">
        <v>41.87</v>
      </c>
      <c r="N688" s="2">
        <v>27.57</v>
      </c>
      <c r="O688" s="2">
        <v>23.82</v>
      </c>
      <c r="P688" s="2">
        <v>51.86</v>
      </c>
      <c r="Q688" s="2">
        <v>34.15</v>
      </c>
      <c r="R688" s="2">
        <v>29.51</v>
      </c>
      <c r="S688" s="4">
        <f>VLOOKUP([1]Initial_Data8!C722,[1]Ratings_Numbers!$A$1:$B$21,2,FALSE)</f>
        <v>5</v>
      </c>
      <c r="T688" s="4">
        <v>5</v>
      </c>
      <c r="U688" s="4">
        <f t="shared" si="9"/>
        <v>0</v>
      </c>
      <c r="V688" s="7">
        <v>39923.385199999997</v>
      </c>
      <c r="W688" s="3" t="s">
        <v>129</v>
      </c>
      <c r="X688" s="4"/>
      <c r="Y688" s="4"/>
      <c r="Z688" s="4"/>
      <c r="AA688" s="4"/>
    </row>
    <row r="689" spans="1:27" ht="28.5" customHeight="1" thickBot="1" x14ac:dyDescent="0.4">
      <c r="A689" s="5" t="s">
        <v>149</v>
      </c>
      <c r="B689" s="5" t="s">
        <v>111</v>
      </c>
      <c r="C689" s="5" t="s">
        <v>31</v>
      </c>
      <c r="D689" s="2">
        <v>40298</v>
      </c>
      <c r="E689" s="2">
        <v>1.05</v>
      </c>
      <c r="F689" s="2">
        <v>2.0299999999999998</v>
      </c>
      <c r="G689" s="2">
        <v>1.23</v>
      </c>
      <c r="H689" s="2">
        <v>14.86</v>
      </c>
      <c r="I689" s="2">
        <v>13.16</v>
      </c>
      <c r="J689" s="2">
        <v>12.95</v>
      </c>
      <c r="K689" s="2">
        <v>108</v>
      </c>
      <c r="L689" s="2">
        <v>52.08</v>
      </c>
      <c r="M689" s="2">
        <v>47.47</v>
      </c>
      <c r="N689" s="2">
        <v>28.76</v>
      </c>
      <c r="O689" s="2">
        <v>24.72</v>
      </c>
      <c r="P689" s="2">
        <v>65.069999999999993</v>
      </c>
      <c r="Q689" s="2">
        <v>39.42</v>
      </c>
      <c r="R689" s="2">
        <v>33.89</v>
      </c>
      <c r="S689" s="4">
        <f>VLOOKUP([1]Initial_Data8!C723,[1]Ratings_Numbers!$A$1:$B$21,2,FALSE)</f>
        <v>5</v>
      </c>
      <c r="T689" s="4">
        <v>5</v>
      </c>
      <c r="U689" s="4">
        <f t="shared" si="9"/>
        <v>0</v>
      </c>
      <c r="V689" s="7">
        <v>37818.563399999999</v>
      </c>
      <c r="W689" s="3" t="s">
        <v>129</v>
      </c>
      <c r="X689" s="4"/>
      <c r="Y689" s="4"/>
      <c r="Z689" s="4"/>
      <c r="AA689" s="4"/>
    </row>
    <row r="690" spans="1:27" ht="28.5" customHeight="1" thickBot="1" x14ac:dyDescent="0.4">
      <c r="A690" s="5" t="s">
        <v>149</v>
      </c>
      <c r="B690" s="5" t="s">
        <v>112</v>
      </c>
      <c r="C690" s="5" t="s">
        <v>31</v>
      </c>
      <c r="D690" s="2">
        <v>40389</v>
      </c>
      <c r="E690" s="2">
        <v>1.1200000000000001</v>
      </c>
      <c r="F690" s="2">
        <v>2.0499999999999998</v>
      </c>
      <c r="G690" s="2">
        <v>1.29</v>
      </c>
      <c r="H690" s="2">
        <v>12.6</v>
      </c>
      <c r="I690" s="2">
        <v>11.48</v>
      </c>
      <c r="J690" s="2">
        <v>10.85</v>
      </c>
      <c r="K690" s="2">
        <v>107</v>
      </c>
      <c r="L690" s="2">
        <v>50.95</v>
      </c>
      <c r="M690" s="2">
        <v>48.49</v>
      </c>
      <c r="N690" s="2">
        <v>28.2</v>
      </c>
      <c r="O690" s="2">
        <v>24.7</v>
      </c>
      <c r="P690" s="2">
        <v>71.97</v>
      </c>
      <c r="Q690" s="2">
        <v>41.85</v>
      </c>
      <c r="R690" s="2">
        <v>36.659999999999997</v>
      </c>
      <c r="S690" s="4">
        <f>VLOOKUP([1]Initial_Data8!C724,[1]Ratings_Numbers!$A$1:$B$21,2,FALSE)</f>
        <v>5</v>
      </c>
      <c r="T690" s="4">
        <v>5</v>
      </c>
      <c r="U690" s="4">
        <f t="shared" si="9"/>
        <v>0</v>
      </c>
      <c r="V690" s="7">
        <v>40689.787799999998</v>
      </c>
      <c r="W690" s="3" t="s">
        <v>129</v>
      </c>
      <c r="X690" s="4"/>
      <c r="Y690" s="4"/>
      <c r="Z690" s="4"/>
      <c r="AA690" s="4"/>
    </row>
    <row r="691" spans="1:27" ht="28.5" customHeight="1" thickBot="1" x14ac:dyDescent="0.4">
      <c r="A691" s="5" t="s">
        <v>149</v>
      </c>
      <c r="B691" s="5" t="s">
        <v>86</v>
      </c>
      <c r="C691" s="5" t="s">
        <v>31</v>
      </c>
      <c r="D691" s="2">
        <v>40480</v>
      </c>
      <c r="E691" s="2">
        <v>1.27</v>
      </c>
      <c r="F691" s="2">
        <v>2.2400000000000002</v>
      </c>
      <c r="G691" s="2">
        <v>1.49</v>
      </c>
      <c r="H691" s="2">
        <v>9.82</v>
      </c>
      <c r="I691" s="2">
        <v>8.42</v>
      </c>
      <c r="J691" s="2">
        <v>7.92</v>
      </c>
      <c r="K691" s="2">
        <v>113</v>
      </c>
      <c r="L691" s="2">
        <v>50.58</v>
      </c>
      <c r="M691" s="2">
        <v>48.22</v>
      </c>
      <c r="N691" s="2">
        <v>28.15</v>
      </c>
      <c r="O691" s="2">
        <v>24.39</v>
      </c>
      <c r="P691" s="2">
        <v>71.260000000000005</v>
      </c>
      <c r="Q691" s="2">
        <v>41.61</v>
      </c>
      <c r="R691" s="2">
        <v>36.04</v>
      </c>
      <c r="S691" s="4">
        <f>VLOOKUP([1]Initial_Data8!C725,[1]Ratings_Numbers!$A$1:$B$21,2,FALSE)</f>
        <v>5</v>
      </c>
      <c r="T691" s="4">
        <v>5</v>
      </c>
      <c r="U691" s="4">
        <f t="shared" si="9"/>
        <v>0</v>
      </c>
      <c r="V691" s="7">
        <v>44679.268100000001</v>
      </c>
      <c r="W691" s="3" t="s">
        <v>129</v>
      </c>
      <c r="X691" s="4"/>
      <c r="Y691" s="4"/>
      <c r="Z691" s="4"/>
      <c r="AA691" s="4"/>
    </row>
    <row r="692" spans="1:27" ht="28.5" customHeight="1" thickBot="1" x14ac:dyDescent="0.4">
      <c r="A692" s="5" t="s">
        <v>149</v>
      </c>
      <c r="B692" s="5" t="s">
        <v>87</v>
      </c>
      <c r="C692" s="5" t="s">
        <v>31</v>
      </c>
      <c r="D692" s="2">
        <v>40571</v>
      </c>
      <c r="E692" s="2">
        <v>1.35</v>
      </c>
      <c r="F692" s="2">
        <v>2.34</v>
      </c>
      <c r="G692" s="2">
        <v>1.59</v>
      </c>
      <c r="H692" s="2">
        <v>11.71</v>
      </c>
      <c r="I692" s="2">
        <v>10.49</v>
      </c>
      <c r="J692" s="2">
        <v>10.039999999999999</v>
      </c>
      <c r="K692" s="2">
        <v>113</v>
      </c>
      <c r="L692" s="2">
        <v>50.19</v>
      </c>
      <c r="M692" s="2">
        <v>46.13</v>
      </c>
      <c r="N692" s="2">
        <v>27.13</v>
      </c>
      <c r="O692" s="2">
        <v>23.15</v>
      </c>
      <c r="P692" s="2">
        <v>70.05</v>
      </c>
      <c r="Q692" s="2">
        <v>41.19</v>
      </c>
      <c r="R692" s="2">
        <v>35.159999999999997</v>
      </c>
      <c r="S692" s="4">
        <f>VLOOKUP([1]Initial_Data8!C726,[1]Ratings_Numbers!$A$1:$B$21,2,FALSE)</f>
        <v>5</v>
      </c>
      <c r="T692" s="4">
        <v>5</v>
      </c>
      <c r="U692" s="4">
        <f t="shared" si="9"/>
        <v>0</v>
      </c>
      <c r="V692" s="7">
        <v>38068.132799999999</v>
      </c>
      <c r="W692" s="3" t="s">
        <v>129</v>
      </c>
      <c r="X692" s="4"/>
      <c r="Y692" s="4"/>
      <c r="Z692" s="4"/>
      <c r="AA692" s="4"/>
    </row>
    <row r="693" spans="1:27" ht="28.5" customHeight="1" thickBot="1" x14ac:dyDescent="0.4">
      <c r="A693" s="5" t="s">
        <v>149</v>
      </c>
      <c r="B693" s="5" t="s">
        <v>88</v>
      </c>
      <c r="C693" s="5" t="s">
        <v>31</v>
      </c>
      <c r="D693" s="2">
        <v>40662</v>
      </c>
      <c r="E693" s="2">
        <v>1.47</v>
      </c>
      <c r="F693" s="2">
        <v>2.3199999999999998</v>
      </c>
      <c r="G693" s="2">
        <v>1.74</v>
      </c>
      <c r="H693" s="2">
        <v>10.77</v>
      </c>
      <c r="I693" s="2">
        <v>9.7100000000000009</v>
      </c>
      <c r="J693" s="2">
        <v>8.9700000000000006</v>
      </c>
      <c r="K693" s="2">
        <v>118</v>
      </c>
      <c r="L693" s="2">
        <v>52.06</v>
      </c>
      <c r="M693" s="2">
        <v>50.8</v>
      </c>
      <c r="N693" s="2">
        <v>31.44</v>
      </c>
      <c r="O693" s="2">
        <v>26.44</v>
      </c>
      <c r="P693" s="2">
        <v>61.59</v>
      </c>
      <c r="Q693" s="2">
        <v>38.119999999999997</v>
      </c>
      <c r="R693" s="2">
        <v>32.06</v>
      </c>
      <c r="S693" s="4">
        <f>VLOOKUP([1]Initial_Data8!C727,[1]Ratings_Numbers!$A$1:$B$21,2,FALSE)</f>
        <v>5</v>
      </c>
      <c r="T693" s="4">
        <v>5</v>
      </c>
      <c r="U693" s="4">
        <f t="shared" si="9"/>
        <v>0</v>
      </c>
      <c r="V693" s="7">
        <v>37443.504200000003</v>
      </c>
      <c r="W693" s="3" t="s">
        <v>129</v>
      </c>
      <c r="X693" s="4"/>
      <c r="Y693" s="4"/>
      <c r="Z693" s="4"/>
      <c r="AA693" s="4"/>
    </row>
    <row r="694" spans="1:27" ht="28.5" customHeight="1" thickBot="1" x14ac:dyDescent="0.4">
      <c r="A694" s="5" t="s">
        <v>149</v>
      </c>
      <c r="B694" s="5" t="s">
        <v>89</v>
      </c>
      <c r="C694" s="5" t="s">
        <v>31</v>
      </c>
      <c r="D694" s="2">
        <v>40753</v>
      </c>
      <c r="E694" s="2">
        <v>1.48</v>
      </c>
      <c r="F694" s="2">
        <v>2.37</v>
      </c>
      <c r="G694" s="2">
        <v>1.77</v>
      </c>
      <c r="H694" s="2">
        <v>17.79</v>
      </c>
      <c r="I694" s="2">
        <v>15.7</v>
      </c>
      <c r="J694" s="2">
        <v>15.05</v>
      </c>
      <c r="K694" s="2">
        <v>77</v>
      </c>
      <c r="L694" s="2">
        <v>52.56</v>
      </c>
      <c r="M694" s="2">
        <v>50.15</v>
      </c>
      <c r="N694" s="2">
        <v>31.05</v>
      </c>
      <c r="O694" s="2">
        <v>26.36</v>
      </c>
      <c r="P694" s="2">
        <v>61.52</v>
      </c>
      <c r="Q694" s="2">
        <v>38.090000000000003</v>
      </c>
      <c r="R694" s="2">
        <v>32.33</v>
      </c>
      <c r="S694" s="4">
        <f>VLOOKUP([1]Initial_Data8!C728,[1]Ratings_Numbers!$A$1:$B$21,2,FALSE)</f>
        <v>5</v>
      </c>
      <c r="T694" s="4">
        <v>5</v>
      </c>
      <c r="U694" s="4">
        <f t="shared" si="9"/>
        <v>0</v>
      </c>
      <c r="V694" s="7">
        <v>40874.396500000003</v>
      </c>
      <c r="W694" s="3" t="s">
        <v>129</v>
      </c>
      <c r="X694" s="4"/>
      <c r="Y694" s="4"/>
      <c r="Z694" s="4"/>
      <c r="AA694" s="4"/>
    </row>
    <row r="695" spans="1:27" ht="28.5" customHeight="1" thickBot="1" x14ac:dyDescent="0.4">
      <c r="A695" s="5" t="s">
        <v>149</v>
      </c>
      <c r="B695" s="5" t="s">
        <v>90</v>
      </c>
      <c r="C695" s="5" t="s">
        <v>31</v>
      </c>
      <c r="D695" s="2">
        <v>40844</v>
      </c>
      <c r="E695" s="2">
        <v>1.5</v>
      </c>
      <c r="F695" s="2">
        <v>2.25</v>
      </c>
      <c r="G695" s="2">
        <v>1.77</v>
      </c>
      <c r="H695" s="2">
        <v>16.87</v>
      </c>
      <c r="I695" s="2">
        <v>15.06</v>
      </c>
      <c r="J695" s="2">
        <v>14.36</v>
      </c>
      <c r="K695" s="2">
        <v>85</v>
      </c>
      <c r="L695" s="2">
        <v>52.72</v>
      </c>
      <c r="M695" s="2">
        <v>49.12</v>
      </c>
      <c r="N695" s="2">
        <v>30.44</v>
      </c>
      <c r="O695" s="2">
        <v>25.89</v>
      </c>
      <c r="P695" s="2">
        <v>61.37</v>
      </c>
      <c r="Q695" s="2">
        <v>38.03</v>
      </c>
      <c r="R695" s="2">
        <v>32.35</v>
      </c>
      <c r="S695" s="4">
        <f>VLOOKUP([1]Initial_Data8!C729,[1]Ratings_Numbers!$A$1:$B$21,2,FALSE)</f>
        <v>5</v>
      </c>
      <c r="T695" s="4">
        <v>5</v>
      </c>
      <c r="U695" s="4">
        <f t="shared" si="9"/>
        <v>0</v>
      </c>
      <c r="V695" s="7">
        <v>39091.877099999998</v>
      </c>
      <c r="W695" s="3" t="s">
        <v>129</v>
      </c>
      <c r="X695" s="4"/>
      <c r="Y695" s="4"/>
      <c r="Z695" s="4"/>
      <c r="AA695" s="4"/>
    </row>
    <row r="696" spans="1:27" ht="28.5" customHeight="1" thickBot="1" x14ac:dyDescent="0.4">
      <c r="A696" s="5" t="s">
        <v>149</v>
      </c>
      <c r="B696" s="5" t="s">
        <v>91</v>
      </c>
      <c r="C696" s="5" t="s">
        <v>31</v>
      </c>
      <c r="D696" s="2">
        <v>40935</v>
      </c>
      <c r="E696" s="2">
        <v>1.45</v>
      </c>
      <c r="F696" s="2">
        <v>2.23</v>
      </c>
      <c r="G696" s="2">
        <v>1.72</v>
      </c>
      <c r="H696" s="2">
        <v>15.3</v>
      </c>
      <c r="I696" s="2">
        <v>13.97</v>
      </c>
      <c r="J696" s="2">
        <v>12.96</v>
      </c>
      <c r="K696" s="2">
        <v>89</v>
      </c>
      <c r="L696" s="2">
        <v>53.8</v>
      </c>
      <c r="M696" s="2">
        <v>48.04</v>
      </c>
      <c r="N696" s="2">
        <v>30.11</v>
      </c>
      <c r="O696" s="2">
        <v>25.85</v>
      </c>
      <c r="P696" s="2">
        <v>59.53</v>
      </c>
      <c r="Q696" s="2">
        <v>37.31</v>
      </c>
      <c r="R696" s="2">
        <v>32.03</v>
      </c>
      <c r="S696" s="4">
        <f>VLOOKUP([1]Initial_Data8!C730,[1]Ratings_Numbers!$A$1:$B$21,2,FALSE)</f>
        <v>5</v>
      </c>
      <c r="T696" s="4">
        <v>5</v>
      </c>
      <c r="U696" s="4">
        <f t="shared" si="9"/>
        <v>0</v>
      </c>
      <c r="V696" s="7">
        <v>39816.0101</v>
      </c>
      <c r="W696" s="3" t="s">
        <v>129</v>
      </c>
      <c r="X696" s="4"/>
      <c r="Y696" s="4"/>
      <c r="Z696" s="4"/>
      <c r="AA696" s="4"/>
    </row>
    <row r="697" spans="1:27" ht="28.5" customHeight="1" thickBot="1" x14ac:dyDescent="0.4">
      <c r="A697" s="5" t="s">
        <v>149</v>
      </c>
      <c r="B697" s="5" t="s">
        <v>113</v>
      </c>
      <c r="C697" s="5" t="s">
        <v>31</v>
      </c>
      <c r="D697" s="2">
        <v>41026</v>
      </c>
      <c r="E697" s="2">
        <v>0.23</v>
      </c>
      <c r="F697" s="2">
        <v>2.2799999999999998</v>
      </c>
      <c r="G697" s="2">
        <v>0.28000000000000003</v>
      </c>
      <c r="H697" s="2">
        <v>13.52</v>
      </c>
      <c r="I697" s="2">
        <v>12.27</v>
      </c>
      <c r="J697" s="2">
        <v>11.48</v>
      </c>
      <c r="K697" s="2">
        <v>98</v>
      </c>
      <c r="L697" s="2">
        <v>52.15</v>
      </c>
      <c r="M697" s="2">
        <v>43</v>
      </c>
      <c r="N697" s="2">
        <v>26.52</v>
      </c>
      <c r="O697" s="2">
        <v>22.42</v>
      </c>
      <c r="P697" s="2">
        <v>62.13</v>
      </c>
      <c r="Q697" s="2">
        <v>38.32</v>
      </c>
      <c r="R697" s="2">
        <v>32.4</v>
      </c>
      <c r="S697" s="4">
        <f>VLOOKUP([1]Initial_Data8!C731,[1]Ratings_Numbers!$A$1:$B$21,2,FALSE)</f>
        <v>5</v>
      </c>
      <c r="T697" s="4">
        <v>5</v>
      </c>
      <c r="U697" s="4">
        <f t="shared" si="9"/>
        <v>0</v>
      </c>
      <c r="V697" s="7">
        <v>42072.482400000001</v>
      </c>
      <c r="W697" s="3" t="s">
        <v>129</v>
      </c>
      <c r="X697" s="4"/>
      <c r="Y697" s="4"/>
      <c r="Z697" s="4"/>
      <c r="AA697" s="4"/>
    </row>
    <row r="698" spans="1:27" ht="28.5" customHeight="1" thickBot="1" x14ac:dyDescent="0.4">
      <c r="A698" s="5" t="s">
        <v>149</v>
      </c>
      <c r="B698" s="5" t="s">
        <v>114</v>
      </c>
      <c r="C698" s="5" t="s">
        <v>31</v>
      </c>
      <c r="D698" s="2">
        <v>41117</v>
      </c>
      <c r="E698" s="2">
        <v>1.51</v>
      </c>
      <c r="F698" s="2">
        <v>2.31</v>
      </c>
      <c r="G698" s="2">
        <v>1.78</v>
      </c>
      <c r="H698" s="2">
        <v>15.25</v>
      </c>
      <c r="I698" s="2">
        <v>13.93</v>
      </c>
      <c r="J698" s="2">
        <v>13.03</v>
      </c>
      <c r="K698" s="2">
        <v>89</v>
      </c>
      <c r="L698" s="2">
        <v>51.89</v>
      </c>
      <c r="M698" s="2">
        <v>42.8</v>
      </c>
      <c r="N698" s="2">
        <v>26.35</v>
      </c>
      <c r="O698" s="2">
        <v>22.21</v>
      </c>
      <c r="P698" s="2">
        <v>62.46</v>
      </c>
      <c r="Q698" s="2">
        <v>38.450000000000003</v>
      </c>
      <c r="R698" s="2">
        <v>32.409999999999997</v>
      </c>
      <c r="S698" s="4">
        <f>VLOOKUP([1]Initial_Data8!C732,[1]Ratings_Numbers!$A$1:$B$21,2,FALSE)</f>
        <v>5</v>
      </c>
      <c r="T698" s="4">
        <v>6</v>
      </c>
      <c r="U698" s="4">
        <f t="shared" si="9"/>
        <v>0</v>
      </c>
      <c r="V698" s="7">
        <v>47060.873599999999</v>
      </c>
      <c r="W698" s="3" t="s">
        <v>129</v>
      </c>
      <c r="X698" s="4"/>
      <c r="Y698" s="4"/>
      <c r="Z698" s="4"/>
      <c r="AA698" s="4"/>
    </row>
    <row r="699" spans="1:27" ht="28.5" customHeight="1" thickBot="1" x14ac:dyDescent="0.4">
      <c r="A699" s="5" t="s">
        <v>149</v>
      </c>
      <c r="B699" s="5" t="s">
        <v>115</v>
      </c>
      <c r="C699" s="5" t="s">
        <v>32</v>
      </c>
      <c r="D699" s="2">
        <v>41208</v>
      </c>
      <c r="E699" s="2">
        <v>1.69</v>
      </c>
      <c r="F699" s="2">
        <v>2.62</v>
      </c>
      <c r="G699" s="2">
        <v>2</v>
      </c>
      <c r="H699" s="2">
        <v>12</v>
      </c>
      <c r="I699" s="2">
        <v>10.75</v>
      </c>
      <c r="J699" s="2">
        <v>9.91</v>
      </c>
      <c r="K699" s="2">
        <v>95</v>
      </c>
      <c r="L699" s="2">
        <v>50.57</v>
      </c>
      <c r="M699" s="2">
        <v>42.82</v>
      </c>
      <c r="N699" s="2">
        <v>25.69</v>
      </c>
      <c r="O699" s="2">
        <v>21.66</v>
      </c>
      <c r="P699" s="2">
        <v>66.680000000000007</v>
      </c>
      <c r="Q699" s="2">
        <v>40</v>
      </c>
      <c r="R699" s="2">
        <v>33.72</v>
      </c>
      <c r="S699" s="4">
        <f>VLOOKUP([1]Initial_Data8!C733,[1]Ratings_Numbers!$A$1:$B$21,2,FALSE)</f>
        <v>6</v>
      </c>
      <c r="T699" s="4">
        <v>6</v>
      </c>
      <c r="U699" s="4">
        <f t="shared" si="9"/>
        <v>1</v>
      </c>
      <c r="V699" s="7">
        <v>47102.409299999999</v>
      </c>
      <c r="W699" s="3" t="s">
        <v>129</v>
      </c>
      <c r="X699" s="4"/>
      <c r="Y699" s="4"/>
      <c r="Z699" s="4"/>
      <c r="AA699" s="4"/>
    </row>
    <row r="700" spans="1:27" ht="28.5" customHeight="1" thickBot="1" x14ac:dyDescent="0.4">
      <c r="A700" s="5" t="s">
        <v>149</v>
      </c>
      <c r="B700" s="5" t="s">
        <v>116</v>
      </c>
      <c r="C700" s="5" t="s">
        <v>32</v>
      </c>
      <c r="D700" s="2">
        <v>41299</v>
      </c>
      <c r="E700" s="2">
        <v>1.7</v>
      </c>
      <c r="F700" s="2">
        <v>2.57</v>
      </c>
      <c r="G700" s="2">
        <v>2.0099999999999998</v>
      </c>
      <c r="H700" s="2">
        <v>14.61</v>
      </c>
      <c r="I700" s="2">
        <v>13.2</v>
      </c>
      <c r="J700" s="2">
        <v>12.43</v>
      </c>
      <c r="K700" s="2">
        <v>98</v>
      </c>
      <c r="L700" s="2">
        <v>51.03</v>
      </c>
      <c r="M700" s="2">
        <v>41.01</v>
      </c>
      <c r="N700" s="2">
        <v>25</v>
      </c>
      <c r="O700" s="2">
        <v>20.93</v>
      </c>
      <c r="P700" s="2">
        <v>64.02</v>
      </c>
      <c r="Q700" s="2">
        <v>39.03</v>
      </c>
      <c r="R700" s="2">
        <v>32.67</v>
      </c>
      <c r="S700" s="4">
        <f>VLOOKUP([1]Initial_Data8!C734,[1]Ratings_Numbers!$A$1:$B$21,2,FALSE)</f>
        <v>6</v>
      </c>
      <c r="T700" s="4">
        <v>6</v>
      </c>
      <c r="U700" s="4">
        <f t="shared" si="9"/>
        <v>0</v>
      </c>
      <c r="V700" s="7">
        <v>55459.215199999999</v>
      </c>
      <c r="W700" s="3" t="s">
        <v>129</v>
      </c>
      <c r="X700" s="4"/>
      <c r="Y700" s="4"/>
      <c r="Z700" s="4"/>
      <c r="AA700" s="4"/>
    </row>
    <row r="701" spans="1:27" ht="28.5" customHeight="1" thickBot="1" x14ac:dyDescent="0.4">
      <c r="A701" s="5" t="s">
        <v>149</v>
      </c>
      <c r="B701" s="5" t="s">
        <v>92</v>
      </c>
      <c r="C701" s="5" t="s">
        <v>32</v>
      </c>
      <c r="D701" s="2">
        <v>41390</v>
      </c>
      <c r="E701" s="2">
        <v>-0.09</v>
      </c>
      <c r="F701" s="2">
        <v>2.36</v>
      </c>
      <c r="G701" s="2">
        <v>-0.11</v>
      </c>
      <c r="H701" s="2">
        <v>13.2</v>
      </c>
      <c r="I701" s="2">
        <v>11.94</v>
      </c>
      <c r="J701" s="2">
        <v>11.23</v>
      </c>
      <c r="K701" s="2">
        <v>106</v>
      </c>
      <c r="L701" s="2">
        <v>53.5</v>
      </c>
      <c r="M701" s="2">
        <v>52.17</v>
      </c>
      <c r="N701" s="2">
        <v>33.22</v>
      </c>
      <c r="O701" s="2">
        <v>27.91</v>
      </c>
      <c r="P701" s="2">
        <v>57.05</v>
      </c>
      <c r="Q701" s="2">
        <v>36.32</v>
      </c>
      <c r="R701" s="2">
        <v>30.52</v>
      </c>
      <c r="S701" s="4">
        <f>VLOOKUP([1]Initial_Data8!C735,[1]Ratings_Numbers!$A$1:$B$21,2,FALSE)</f>
        <v>6</v>
      </c>
      <c r="T701" s="4">
        <v>6</v>
      </c>
      <c r="U701" s="4">
        <f t="shared" si="9"/>
        <v>0</v>
      </c>
      <c r="V701" s="7">
        <v>57265.37</v>
      </c>
      <c r="W701" s="3" t="s">
        <v>129</v>
      </c>
      <c r="X701" s="4"/>
      <c r="Y701" s="4"/>
      <c r="Z701" s="4"/>
      <c r="AA701" s="4"/>
    </row>
    <row r="702" spans="1:27" ht="28.5" customHeight="1" thickBot="1" x14ac:dyDescent="0.4">
      <c r="A702" s="5" t="s">
        <v>149</v>
      </c>
      <c r="B702" s="5" t="s">
        <v>93</v>
      </c>
      <c r="C702" s="5" t="s">
        <v>32</v>
      </c>
      <c r="D702" s="2">
        <v>41481</v>
      </c>
      <c r="E702" s="2">
        <v>-0.04</v>
      </c>
      <c r="F702" s="2">
        <v>2.44</v>
      </c>
      <c r="G702" s="2">
        <v>-0.05</v>
      </c>
      <c r="H702" s="2">
        <v>16.059999999999999</v>
      </c>
      <c r="I702" s="2">
        <v>15.02</v>
      </c>
      <c r="J702" s="2">
        <v>13.74</v>
      </c>
      <c r="K702" s="2">
        <v>90</v>
      </c>
      <c r="L702" s="2">
        <v>52.95</v>
      </c>
      <c r="M702" s="2">
        <v>52.04</v>
      </c>
      <c r="N702" s="2">
        <v>32.450000000000003</v>
      </c>
      <c r="O702" s="2">
        <v>27.56</v>
      </c>
      <c r="P702" s="2">
        <v>60.37</v>
      </c>
      <c r="Q702" s="2">
        <v>37.64</v>
      </c>
      <c r="R702" s="2">
        <v>31.97</v>
      </c>
      <c r="S702" s="4">
        <f>VLOOKUP([1]Initial_Data8!C736,[1]Ratings_Numbers!$A$1:$B$21,2,FALSE)</f>
        <v>6</v>
      </c>
      <c r="T702" s="4">
        <v>6</v>
      </c>
      <c r="U702" s="4">
        <f t="shared" si="9"/>
        <v>0</v>
      </c>
      <c r="V702" s="7">
        <v>57206.573499999999</v>
      </c>
      <c r="W702" s="3" t="s">
        <v>129</v>
      </c>
      <c r="X702" s="4"/>
      <c r="Y702" s="4"/>
      <c r="Z702" s="4"/>
      <c r="AA702" s="4"/>
    </row>
    <row r="703" spans="1:27" ht="28.5" customHeight="1" thickBot="1" x14ac:dyDescent="0.4">
      <c r="A703" s="5" t="s">
        <v>149</v>
      </c>
      <c r="B703" s="5" t="s">
        <v>94</v>
      </c>
      <c r="C703" s="5" t="s">
        <v>32</v>
      </c>
      <c r="D703" s="2">
        <v>41572</v>
      </c>
      <c r="E703" s="2">
        <v>-0.05</v>
      </c>
      <c r="F703" s="2">
        <v>2.54</v>
      </c>
      <c r="G703" s="2">
        <v>-0.06</v>
      </c>
      <c r="H703" s="2">
        <v>14.68</v>
      </c>
      <c r="I703" s="2">
        <v>13.44</v>
      </c>
      <c r="J703" s="2">
        <v>12.44</v>
      </c>
      <c r="K703" s="2">
        <v>95</v>
      </c>
      <c r="L703" s="2">
        <v>51.4</v>
      </c>
      <c r="M703" s="2">
        <v>51.41</v>
      </c>
      <c r="N703" s="2">
        <v>31.06</v>
      </c>
      <c r="O703" s="2">
        <v>26.43</v>
      </c>
      <c r="P703" s="2">
        <v>65.540000000000006</v>
      </c>
      <c r="Q703" s="2">
        <v>39.590000000000003</v>
      </c>
      <c r="R703" s="2">
        <v>33.68</v>
      </c>
      <c r="S703" s="4">
        <f>VLOOKUP([1]Initial_Data8!C737,[1]Ratings_Numbers!$A$1:$B$21,2,FALSE)</f>
        <v>6</v>
      </c>
      <c r="T703" s="4">
        <v>6</v>
      </c>
      <c r="U703" s="4">
        <f t="shared" si="9"/>
        <v>0</v>
      </c>
      <c r="V703" s="7">
        <v>58151.739099999999</v>
      </c>
      <c r="W703" s="3" t="s">
        <v>129</v>
      </c>
      <c r="X703" s="4"/>
      <c r="Y703" s="4"/>
      <c r="Z703" s="4"/>
      <c r="AA703" s="4"/>
    </row>
    <row r="704" spans="1:27" ht="28.5" customHeight="1" thickBot="1" x14ac:dyDescent="0.4">
      <c r="A704" s="5" t="s">
        <v>149</v>
      </c>
      <c r="B704" s="5" t="s">
        <v>95</v>
      </c>
      <c r="C704" s="5" t="s">
        <v>32</v>
      </c>
      <c r="D704" s="2">
        <v>41663</v>
      </c>
      <c r="E704" s="2">
        <v>-0.26</v>
      </c>
      <c r="F704" s="2">
        <v>2.64</v>
      </c>
      <c r="G704" s="2">
        <v>-0.31</v>
      </c>
      <c r="H704" s="2">
        <v>13.47</v>
      </c>
      <c r="I704" s="2">
        <v>12.3</v>
      </c>
      <c r="J704" s="2">
        <v>11.14</v>
      </c>
      <c r="K704" s="2">
        <v>92</v>
      </c>
      <c r="L704" s="2">
        <v>51.98</v>
      </c>
      <c r="M704" s="2">
        <v>49.61</v>
      </c>
      <c r="N704" s="2">
        <v>30.41</v>
      </c>
      <c r="O704" s="2">
        <v>25.79</v>
      </c>
      <c r="P704" s="2">
        <v>63.13</v>
      </c>
      <c r="Q704" s="2">
        <v>38.700000000000003</v>
      </c>
      <c r="R704" s="2">
        <v>32.82</v>
      </c>
      <c r="S704" s="4">
        <f>VLOOKUP([1]Initial_Data8!C738,[1]Ratings_Numbers!$A$1:$B$21,2,FALSE)</f>
        <v>6</v>
      </c>
      <c r="T704" s="4">
        <v>6</v>
      </c>
      <c r="U704" s="4">
        <f t="shared" si="9"/>
        <v>0</v>
      </c>
      <c r="V704" s="7">
        <v>61611.582399999999</v>
      </c>
      <c r="W704" s="3" t="s">
        <v>129</v>
      </c>
      <c r="X704" s="4"/>
      <c r="Y704" s="4"/>
      <c r="Z704" s="4"/>
      <c r="AA704" s="4"/>
    </row>
    <row r="705" spans="1:27" ht="28.5" customHeight="1" thickBot="1" x14ac:dyDescent="0.4">
      <c r="A705" s="5" t="s">
        <v>149</v>
      </c>
      <c r="B705" s="5" t="s">
        <v>96</v>
      </c>
      <c r="C705" s="5" t="s">
        <v>32</v>
      </c>
      <c r="D705" s="2">
        <v>41754</v>
      </c>
      <c r="E705" s="2">
        <v>-0.48</v>
      </c>
      <c r="F705" s="2">
        <v>2.99</v>
      </c>
      <c r="G705" s="2">
        <v>-0.57999999999999996</v>
      </c>
      <c r="H705" s="2">
        <v>7.5</v>
      </c>
      <c r="I705" s="2">
        <v>6.41</v>
      </c>
      <c r="J705" s="2">
        <v>5.39</v>
      </c>
      <c r="K705" s="2">
        <v>102</v>
      </c>
      <c r="L705" s="2">
        <v>51.24</v>
      </c>
      <c r="M705" s="2">
        <v>53.05</v>
      </c>
      <c r="N705" s="2">
        <v>32.880000000000003</v>
      </c>
      <c r="O705" s="2">
        <v>27.19</v>
      </c>
      <c r="P705" s="2">
        <v>61.35</v>
      </c>
      <c r="Q705" s="2">
        <v>38.020000000000003</v>
      </c>
      <c r="R705" s="2">
        <v>31.44</v>
      </c>
      <c r="S705" s="4">
        <f>VLOOKUP([1]Initial_Data8!C739,[1]Ratings_Numbers!$A$1:$B$21,2,FALSE)</f>
        <v>6</v>
      </c>
      <c r="T705" s="4">
        <v>7</v>
      </c>
      <c r="U705" s="4">
        <f t="shared" si="9"/>
        <v>0</v>
      </c>
      <c r="V705" s="7">
        <v>65516.109499999999</v>
      </c>
      <c r="W705" s="3" t="s">
        <v>129</v>
      </c>
      <c r="X705" s="4"/>
      <c r="Y705" s="4"/>
      <c r="Z705" s="4"/>
      <c r="AA705" s="4"/>
    </row>
    <row r="706" spans="1:27" ht="28.5" customHeight="1" thickBot="1" x14ac:dyDescent="0.4">
      <c r="A706" s="5" t="s">
        <v>149</v>
      </c>
      <c r="B706" s="5" t="s">
        <v>97</v>
      </c>
      <c r="C706" s="5" t="s">
        <v>25</v>
      </c>
      <c r="D706" s="2">
        <v>41845</v>
      </c>
      <c r="E706" s="2">
        <v>-0.24</v>
      </c>
      <c r="F706" s="2">
        <v>3.29</v>
      </c>
      <c r="G706" s="2">
        <v>-0.3</v>
      </c>
      <c r="H706" s="2">
        <v>13.96</v>
      </c>
      <c r="I706" s="2">
        <v>12.7</v>
      </c>
      <c r="J706" s="2">
        <v>11.74</v>
      </c>
      <c r="K706" s="2">
        <v>97</v>
      </c>
      <c r="L706" s="2">
        <v>51.25</v>
      </c>
      <c r="M706" s="2">
        <v>53.63</v>
      </c>
      <c r="N706" s="2">
        <v>32.21</v>
      </c>
      <c r="O706" s="2">
        <v>27.49</v>
      </c>
      <c r="P706" s="2">
        <v>66.5</v>
      </c>
      <c r="Q706" s="2">
        <v>39.94</v>
      </c>
      <c r="R706" s="2">
        <v>34.08</v>
      </c>
      <c r="S706" s="4">
        <f>VLOOKUP([1]Initial_Data8!C740,[1]Ratings_Numbers!$A$1:$B$21,2,FALSE)</f>
        <v>7</v>
      </c>
      <c r="T706" s="4">
        <v>7</v>
      </c>
      <c r="U706" s="4">
        <f t="shared" si="9"/>
        <v>1</v>
      </c>
      <c r="V706" s="7">
        <v>75743.193199999994</v>
      </c>
      <c r="W706" s="3" t="s">
        <v>129</v>
      </c>
      <c r="X706" s="4"/>
      <c r="Y706" s="4"/>
      <c r="Z706" s="4"/>
      <c r="AA706" s="4"/>
    </row>
    <row r="707" spans="1:27" ht="28.5" customHeight="1" thickBot="1" x14ac:dyDescent="0.4">
      <c r="A707" s="5" t="s">
        <v>149</v>
      </c>
      <c r="B707" s="5" t="s">
        <v>98</v>
      </c>
      <c r="C707" s="5" t="s">
        <v>25</v>
      </c>
      <c r="D707" s="2">
        <v>41936</v>
      </c>
      <c r="E707" s="2">
        <v>-0.17</v>
      </c>
      <c r="F707" s="2">
        <v>3.59</v>
      </c>
      <c r="G707" s="2">
        <v>-0.21</v>
      </c>
      <c r="H707" s="2">
        <v>13.84</v>
      </c>
      <c r="I707" s="2">
        <v>12.63</v>
      </c>
      <c r="J707" s="2">
        <v>11.63</v>
      </c>
      <c r="K707" s="2">
        <v>94</v>
      </c>
      <c r="L707" s="2">
        <v>50.12</v>
      </c>
      <c r="M707" s="2">
        <v>49.94</v>
      </c>
      <c r="N707" s="2">
        <v>29.32</v>
      </c>
      <c r="O707" s="2">
        <v>25.03</v>
      </c>
      <c r="P707" s="2">
        <v>70.37</v>
      </c>
      <c r="Q707" s="2">
        <v>41.3</v>
      </c>
      <c r="R707" s="2">
        <v>35.270000000000003</v>
      </c>
      <c r="S707" s="4">
        <f>VLOOKUP([1]Initial_Data8!C741,[1]Ratings_Numbers!$A$1:$B$21,2,FALSE)</f>
        <v>7</v>
      </c>
      <c r="T707" s="4">
        <v>7</v>
      </c>
      <c r="U707" s="4">
        <f t="shared" si="9"/>
        <v>0</v>
      </c>
      <c r="V707" s="7">
        <v>110334.1017</v>
      </c>
      <c r="W707" s="3" t="s">
        <v>129</v>
      </c>
      <c r="X707" s="4"/>
      <c r="Y707" s="4"/>
      <c r="Z707" s="4"/>
      <c r="AA707" s="4"/>
    </row>
    <row r="708" spans="1:27" ht="28.5" customHeight="1" thickBot="1" x14ac:dyDescent="0.4">
      <c r="A708" s="5" t="s">
        <v>149</v>
      </c>
      <c r="B708" s="5" t="s">
        <v>99</v>
      </c>
      <c r="C708" s="5" t="s">
        <v>25</v>
      </c>
      <c r="D708" s="2">
        <v>42027</v>
      </c>
      <c r="E708" s="2">
        <v>-0.47</v>
      </c>
      <c r="F708" s="2">
        <v>7.06</v>
      </c>
      <c r="G708" s="2">
        <v>-0.56999999999999995</v>
      </c>
      <c r="H708" s="2">
        <v>8.5500000000000007</v>
      </c>
      <c r="I708" s="2">
        <v>7.95</v>
      </c>
      <c r="J708" s="2">
        <v>7.38</v>
      </c>
      <c r="K708" s="2">
        <v>176</v>
      </c>
      <c r="L708" s="2">
        <v>36.520000000000003</v>
      </c>
      <c r="M708" s="2">
        <v>132.06</v>
      </c>
      <c r="N708" s="2">
        <v>54.37</v>
      </c>
      <c r="O708" s="2">
        <v>48.23</v>
      </c>
      <c r="P708" s="2">
        <v>142.88999999999999</v>
      </c>
      <c r="Q708" s="2">
        <v>58.83</v>
      </c>
      <c r="R708" s="2">
        <v>52.19</v>
      </c>
      <c r="S708" s="4">
        <f>VLOOKUP([1]Initial_Data8!C742,[1]Ratings_Numbers!$A$1:$B$21,2,FALSE)</f>
        <v>7</v>
      </c>
      <c r="T708" s="4">
        <v>7</v>
      </c>
      <c r="U708" s="4">
        <f t="shared" si="9"/>
        <v>0</v>
      </c>
      <c r="V708" s="7">
        <v>110813.2536</v>
      </c>
      <c r="W708" s="3" t="s">
        <v>129</v>
      </c>
      <c r="X708" s="4"/>
      <c r="Y708" s="4"/>
      <c r="Z708" s="4"/>
      <c r="AA708" s="4"/>
    </row>
    <row r="709" spans="1:27" ht="28.5" customHeight="1" thickBot="1" x14ac:dyDescent="0.4">
      <c r="A709" s="5" t="s">
        <v>149</v>
      </c>
      <c r="B709" s="5" t="s">
        <v>100</v>
      </c>
      <c r="C709" s="5" t="s">
        <v>25</v>
      </c>
      <c r="D709" s="2">
        <v>42118</v>
      </c>
      <c r="E709" s="2">
        <v>3.21</v>
      </c>
      <c r="F709" s="2">
        <v>9.27</v>
      </c>
      <c r="G709" s="2">
        <v>4.28</v>
      </c>
      <c r="H709" s="2">
        <v>3.51</v>
      </c>
      <c r="I709" s="2">
        <v>2.64</v>
      </c>
      <c r="J709" s="2">
        <v>1.25</v>
      </c>
      <c r="K709" s="2">
        <v>299</v>
      </c>
      <c r="L709" s="2">
        <v>49.89</v>
      </c>
      <c r="M709" s="2">
        <v>63.41</v>
      </c>
      <c r="N709" s="2">
        <v>37.75</v>
      </c>
      <c r="O709" s="2">
        <v>31.64</v>
      </c>
      <c r="P709" s="2">
        <v>67.98</v>
      </c>
      <c r="Q709" s="2">
        <v>40.47</v>
      </c>
      <c r="R709" s="2">
        <v>33.92</v>
      </c>
      <c r="S709" s="4">
        <f>VLOOKUP([1]Initial_Data8!C743,[1]Ratings_Numbers!$A$1:$B$21,2,FALSE)</f>
        <v>7</v>
      </c>
      <c r="T709" s="4">
        <v>7</v>
      </c>
      <c r="U709" s="4">
        <f t="shared" si="9"/>
        <v>0</v>
      </c>
      <c r="V709" s="7">
        <v>103943.031</v>
      </c>
      <c r="W709" s="3" t="s">
        <v>129</v>
      </c>
      <c r="X709" s="4"/>
      <c r="Y709" s="4"/>
      <c r="Z709" s="4"/>
      <c r="AA709" s="4"/>
    </row>
    <row r="710" spans="1:27" ht="28.5" customHeight="1" thickBot="1" x14ac:dyDescent="0.4">
      <c r="A710" s="5" t="s">
        <v>149</v>
      </c>
      <c r="B710" s="5" t="s">
        <v>101</v>
      </c>
      <c r="C710" s="5" t="s">
        <v>25</v>
      </c>
      <c r="D710" s="2">
        <v>42216</v>
      </c>
      <c r="E710" s="2">
        <v>3.09</v>
      </c>
      <c r="F710" s="2">
        <v>9.1300000000000008</v>
      </c>
      <c r="G710" s="2">
        <v>4.51</v>
      </c>
      <c r="H710" s="2">
        <v>5.99</v>
      </c>
      <c r="I710" s="2">
        <v>5.25</v>
      </c>
      <c r="J710" s="2">
        <v>3.7</v>
      </c>
      <c r="K710" s="2">
        <v>306</v>
      </c>
      <c r="L710" s="2">
        <v>50.47</v>
      </c>
      <c r="M710" s="2">
        <v>63.83</v>
      </c>
      <c r="N710" s="2">
        <v>38.15</v>
      </c>
      <c r="O710" s="2">
        <v>32.22</v>
      </c>
      <c r="P710" s="2">
        <v>67.34</v>
      </c>
      <c r="Q710" s="2">
        <v>40.24</v>
      </c>
      <c r="R710" s="2">
        <v>33.99</v>
      </c>
      <c r="S710" s="4">
        <f>VLOOKUP([1]Initial_Data8!C744,[1]Ratings_Numbers!$A$1:$B$21,2,FALSE)</f>
        <v>7</v>
      </c>
      <c r="T710" s="4">
        <v>7</v>
      </c>
      <c r="U710" s="4">
        <f t="shared" si="9"/>
        <v>0</v>
      </c>
      <c r="V710" s="7">
        <v>106367.2037</v>
      </c>
      <c r="W710" s="3" t="s">
        <v>129</v>
      </c>
      <c r="X710" s="4"/>
      <c r="Y710" s="4"/>
      <c r="Z710" s="4"/>
      <c r="AA710" s="4"/>
    </row>
    <row r="711" spans="1:27" ht="28.5" customHeight="1" thickBot="1" x14ac:dyDescent="0.4">
      <c r="A711" s="5" t="s">
        <v>149</v>
      </c>
      <c r="B711" s="5" t="s">
        <v>102</v>
      </c>
      <c r="C711" s="5" t="s">
        <v>25</v>
      </c>
      <c r="D711" s="2">
        <v>42307</v>
      </c>
      <c r="E711" s="2">
        <v>2.92</v>
      </c>
      <c r="F711" s="2">
        <v>8.74</v>
      </c>
      <c r="G711" s="2">
        <v>4.54</v>
      </c>
      <c r="H711" s="2">
        <v>6.16</v>
      </c>
      <c r="I711" s="2">
        <v>5.48</v>
      </c>
      <c r="J711" s="2">
        <v>4.01</v>
      </c>
      <c r="K711" s="2">
        <v>324</v>
      </c>
      <c r="L711" s="2">
        <v>49.81</v>
      </c>
      <c r="M711" s="2">
        <v>64.459999999999994</v>
      </c>
      <c r="N711" s="2">
        <v>38.229999999999997</v>
      </c>
      <c r="O711" s="2">
        <v>32.1</v>
      </c>
      <c r="P711" s="2">
        <v>68.58</v>
      </c>
      <c r="Q711" s="2">
        <v>40.68</v>
      </c>
      <c r="R711" s="2">
        <v>34.159999999999997</v>
      </c>
      <c r="S711" s="4">
        <f>VLOOKUP([1]Initial_Data8!C745,[1]Ratings_Numbers!$A$1:$B$21,2,FALSE)</f>
        <v>7</v>
      </c>
      <c r="T711" s="4">
        <v>7</v>
      </c>
      <c r="U711" s="4">
        <f t="shared" si="9"/>
        <v>0</v>
      </c>
      <c r="V711" s="7">
        <v>110732.2764</v>
      </c>
      <c r="W711" s="3" t="s">
        <v>129</v>
      </c>
      <c r="X711" s="4"/>
      <c r="Y711" s="4"/>
      <c r="Z711" s="4"/>
      <c r="AA711" s="4"/>
    </row>
    <row r="712" spans="1:27" ht="28.5" customHeight="1" thickBot="1" x14ac:dyDescent="0.4">
      <c r="A712" s="5" t="s">
        <v>150</v>
      </c>
      <c r="B712" s="5" t="s">
        <v>137</v>
      </c>
      <c r="C712" s="5" t="s">
        <v>28</v>
      </c>
      <c r="D712" s="2">
        <v>36100</v>
      </c>
      <c r="E712" s="2">
        <v>0.28999999999999998</v>
      </c>
      <c r="F712" s="2">
        <v>0.53</v>
      </c>
      <c r="G712" s="2">
        <v>0.33</v>
      </c>
      <c r="H712" s="2">
        <v>92.75</v>
      </c>
      <c r="I712" s="2">
        <v>18.38</v>
      </c>
      <c r="J712" s="2">
        <v>80.63</v>
      </c>
      <c r="K712" s="2">
        <v>8</v>
      </c>
      <c r="L712" s="2">
        <v>62.41</v>
      </c>
      <c r="M712" s="2">
        <v>15.85</v>
      </c>
      <c r="N712" s="2">
        <v>13.67</v>
      </c>
      <c r="O712" s="2">
        <v>9.9</v>
      </c>
      <c r="P712" s="2">
        <v>15.97</v>
      </c>
      <c r="Q712" s="2">
        <v>13.77</v>
      </c>
      <c r="R712" s="2">
        <v>9.9700000000000006</v>
      </c>
      <c r="S712" s="4">
        <f>VLOOKUP([1]Initial_Data8!C748,[1]Ratings_Numbers!$A$1:$B$21,2,FALSE)</f>
        <v>4</v>
      </c>
      <c r="T712" s="4">
        <v>4</v>
      </c>
      <c r="U712" s="6">
        <v>0</v>
      </c>
      <c r="V712" s="7">
        <v>94626.217999999993</v>
      </c>
      <c r="W712" s="3" t="s">
        <v>134</v>
      </c>
      <c r="X712" s="4"/>
      <c r="Y712" s="4"/>
      <c r="Z712" s="4"/>
      <c r="AA712" s="4"/>
    </row>
    <row r="713" spans="1:27" ht="28.5" customHeight="1" thickBot="1" x14ac:dyDescent="0.4">
      <c r="A713" s="5" t="s">
        <v>150</v>
      </c>
      <c r="B713" s="5" t="s">
        <v>56</v>
      </c>
      <c r="C713" s="5" t="s">
        <v>28</v>
      </c>
      <c r="D713" s="2">
        <v>36191</v>
      </c>
      <c r="E713" s="2">
        <v>0.5</v>
      </c>
      <c r="F713" s="2">
        <v>0.59</v>
      </c>
      <c r="G713" s="2">
        <v>0.56999999999999995</v>
      </c>
      <c r="H713" s="2">
        <v>97.75</v>
      </c>
      <c r="I713" s="2">
        <v>26.13</v>
      </c>
      <c r="J713" s="2">
        <v>85.75</v>
      </c>
      <c r="K713" s="2">
        <v>8</v>
      </c>
      <c r="L713" s="2">
        <v>64.91</v>
      </c>
      <c r="M713" s="2">
        <v>17.899999999999999</v>
      </c>
      <c r="N713" s="2">
        <v>15.16</v>
      </c>
      <c r="O713" s="2">
        <v>11.63</v>
      </c>
      <c r="P713" s="2">
        <v>18.059999999999999</v>
      </c>
      <c r="Q713" s="2">
        <v>15.3</v>
      </c>
      <c r="R713" s="2">
        <v>11.73</v>
      </c>
      <c r="S713" s="4">
        <f>VLOOKUP([1]Initial_Data8!C749,[1]Ratings_Numbers!$A$1:$B$21,2,FALSE)</f>
        <v>4</v>
      </c>
      <c r="T713" s="4">
        <v>4</v>
      </c>
      <c r="U713" s="4">
        <f t="shared" ref="U713:U779" si="10">S713-S712</f>
        <v>0</v>
      </c>
      <c r="V713" s="7">
        <v>116231.1787</v>
      </c>
      <c r="W713" s="3" t="s">
        <v>134</v>
      </c>
      <c r="X713" s="4"/>
      <c r="Y713" s="4"/>
      <c r="Z713" s="4"/>
      <c r="AA713" s="4"/>
    </row>
    <row r="714" spans="1:27" ht="28.5" customHeight="1" thickBot="1" x14ac:dyDescent="0.4">
      <c r="A714" s="5" t="s">
        <v>150</v>
      </c>
      <c r="B714" s="5" t="s">
        <v>57</v>
      </c>
      <c r="C714" s="5" t="s">
        <v>28</v>
      </c>
      <c r="D714" s="2">
        <v>36282</v>
      </c>
      <c r="E714" s="2">
        <v>0.22</v>
      </c>
      <c r="F714" s="2">
        <v>0.46</v>
      </c>
      <c r="G714" s="2">
        <v>0.25</v>
      </c>
      <c r="H714" s="2">
        <v>114.63</v>
      </c>
      <c r="I714" s="2">
        <v>45.88</v>
      </c>
      <c r="J714" s="2">
        <v>101.25</v>
      </c>
      <c r="K714" s="2">
        <v>8</v>
      </c>
      <c r="L714" s="2">
        <v>61.38</v>
      </c>
      <c r="M714" s="2">
        <v>14.12</v>
      </c>
      <c r="N714" s="2">
        <v>12.36</v>
      </c>
      <c r="O714" s="2">
        <v>8.68</v>
      </c>
      <c r="P714" s="2">
        <v>14.21</v>
      </c>
      <c r="Q714" s="2">
        <v>12.44</v>
      </c>
      <c r="R714" s="2">
        <v>8.73</v>
      </c>
      <c r="S714" s="4">
        <f>VLOOKUP([1]Initial_Data8!C750,[1]Ratings_Numbers!$A$1:$B$21,2,FALSE)</f>
        <v>4</v>
      </c>
      <c r="T714" s="4">
        <v>4</v>
      </c>
      <c r="U714" s="4">
        <f t="shared" si="10"/>
        <v>0</v>
      </c>
      <c r="V714" s="7">
        <v>128177.62729999999</v>
      </c>
      <c r="W714" s="3" t="s">
        <v>134</v>
      </c>
      <c r="X714" s="4"/>
      <c r="Y714" s="4"/>
      <c r="Z714" s="4"/>
      <c r="AA714" s="4"/>
    </row>
    <row r="715" spans="1:27" ht="28.5" customHeight="1" thickBot="1" x14ac:dyDescent="0.4">
      <c r="A715" s="5" t="s">
        <v>150</v>
      </c>
      <c r="B715" s="5" t="s">
        <v>58</v>
      </c>
      <c r="C715" s="5" t="s">
        <v>28</v>
      </c>
      <c r="D715" s="2">
        <v>36373</v>
      </c>
      <c r="E715" s="2">
        <v>0.23</v>
      </c>
      <c r="F715" s="2">
        <v>0.41</v>
      </c>
      <c r="G715" s="2">
        <v>0.25</v>
      </c>
      <c r="H715" s="2">
        <v>153.75</v>
      </c>
      <c r="I715" s="2">
        <v>73</v>
      </c>
      <c r="J715" s="2">
        <v>139.5</v>
      </c>
      <c r="K715" s="2">
        <v>8</v>
      </c>
      <c r="L715" s="2">
        <v>63.79</v>
      </c>
      <c r="M715" s="2">
        <v>13.34</v>
      </c>
      <c r="N715" s="2">
        <v>11.76</v>
      </c>
      <c r="O715" s="2">
        <v>8.52</v>
      </c>
      <c r="P715" s="2">
        <v>13.42</v>
      </c>
      <c r="Q715" s="2">
        <v>11.83</v>
      </c>
      <c r="R715" s="2">
        <v>8.57</v>
      </c>
      <c r="S715" s="4">
        <f>VLOOKUP([1]Initial_Data8!C751,[1]Ratings_Numbers!$A$1:$B$21,2,FALSE)</f>
        <v>4</v>
      </c>
      <c r="T715" s="4">
        <v>4</v>
      </c>
      <c r="U715" s="4">
        <f t="shared" si="10"/>
        <v>0</v>
      </c>
      <c r="V715" s="7">
        <v>130552.3465</v>
      </c>
      <c r="W715" s="3" t="s">
        <v>134</v>
      </c>
      <c r="X715" s="4"/>
      <c r="Y715" s="4"/>
      <c r="Z715" s="4"/>
      <c r="AA715" s="4"/>
    </row>
    <row r="716" spans="1:27" ht="28.5" customHeight="1" thickBot="1" x14ac:dyDescent="0.4">
      <c r="A716" s="5" t="s">
        <v>150</v>
      </c>
      <c r="B716" s="5" t="s">
        <v>59</v>
      </c>
      <c r="C716" s="5" t="s">
        <v>28</v>
      </c>
      <c r="D716" s="2">
        <v>36464</v>
      </c>
      <c r="E716" s="2">
        <v>-0.06</v>
      </c>
      <c r="F716" s="2">
        <v>0.21</v>
      </c>
      <c r="G716" s="2">
        <v>-7.0000000000000007E-2</v>
      </c>
      <c r="H716" s="2">
        <v>132</v>
      </c>
      <c r="I716" s="2">
        <v>57.25</v>
      </c>
      <c r="J716" s="2">
        <v>117.38</v>
      </c>
      <c r="K716" s="2">
        <v>8</v>
      </c>
      <c r="L716" s="2">
        <v>69.06</v>
      </c>
      <c r="M716" s="2">
        <v>6.24</v>
      </c>
      <c r="N716" s="2">
        <v>5.87</v>
      </c>
      <c r="O716" s="2">
        <v>4.3099999999999996</v>
      </c>
      <c r="P716" s="2">
        <v>6.31</v>
      </c>
      <c r="Q716" s="2">
        <v>5.93</v>
      </c>
      <c r="R716" s="2">
        <v>4.3600000000000003</v>
      </c>
      <c r="S716" s="4">
        <f>VLOOKUP([1]Initial_Data8!C752,[1]Ratings_Numbers!$A$1:$B$21,2,FALSE)</f>
        <v>4</v>
      </c>
      <c r="T716" s="4">
        <v>4</v>
      </c>
      <c r="U716" s="4">
        <f t="shared" si="10"/>
        <v>0</v>
      </c>
      <c r="V716" s="7">
        <v>121996.2202</v>
      </c>
      <c r="W716" s="3" t="s">
        <v>134</v>
      </c>
      <c r="X716" s="4"/>
      <c r="Y716" s="4"/>
      <c r="Z716" s="4"/>
      <c r="AA716" s="4"/>
    </row>
    <row r="717" spans="1:27" ht="28.5" customHeight="1" thickBot="1" x14ac:dyDescent="0.4">
      <c r="A717" s="5" t="s">
        <v>150</v>
      </c>
      <c r="B717" s="5" t="s">
        <v>60</v>
      </c>
      <c r="C717" s="5" t="s">
        <v>28</v>
      </c>
      <c r="D717" s="2">
        <v>36555</v>
      </c>
      <c r="E717" s="2">
        <v>0.14000000000000001</v>
      </c>
      <c r="F717" s="2">
        <v>0.21</v>
      </c>
      <c r="G717" s="2">
        <v>0.16</v>
      </c>
      <c r="H717" s="2">
        <v>263.75</v>
      </c>
      <c r="I717" s="2">
        <v>67</v>
      </c>
      <c r="J717" s="2">
        <v>232.5</v>
      </c>
      <c r="K717" s="2">
        <v>4</v>
      </c>
      <c r="L717" s="2">
        <v>72.25</v>
      </c>
      <c r="M717" s="2">
        <v>6.07</v>
      </c>
      <c r="N717" s="2">
        <v>5.71</v>
      </c>
      <c r="O717" s="2">
        <v>4.3899999999999997</v>
      </c>
      <c r="P717" s="2">
        <v>6.31</v>
      </c>
      <c r="Q717" s="2">
        <v>5.93</v>
      </c>
      <c r="R717" s="2">
        <v>4.5599999999999996</v>
      </c>
      <c r="S717" s="4">
        <f>VLOOKUP([1]Initial_Data8!C753,[1]Ratings_Numbers!$A$1:$B$21,2,FALSE)</f>
        <v>4</v>
      </c>
      <c r="T717" s="4">
        <v>4</v>
      </c>
      <c r="U717" s="4">
        <f t="shared" si="10"/>
        <v>0</v>
      </c>
      <c r="V717" s="7">
        <v>91273.730599999995</v>
      </c>
      <c r="W717" s="3" t="s">
        <v>134</v>
      </c>
      <c r="X717" s="4"/>
      <c r="Y717" s="4"/>
      <c r="Z717" s="4"/>
      <c r="AA717" s="4"/>
    </row>
    <row r="718" spans="1:27" ht="28.5" customHeight="1" thickBot="1" x14ac:dyDescent="0.4">
      <c r="A718" s="5" t="s">
        <v>150</v>
      </c>
      <c r="B718" s="5" t="s">
        <v>61</v>
      </c>
      <c r="C718" s="5" t="s">
        <v>28</v>
      </c>
      <c r="D718" s="2">
        <v>36646</v>
      </c>
      <c r="E718" s="2">
        <v>-0.09</v>
      </c>
      <c r="F718" s="2">
        <v>0.2</v>
      </c>
      <c r="G718" s="2">
        <v>-0.11</v>
      </c>
      <c r="H718" s="2">
        <v>1154</v>
      </c>
      <c r="I718" s="2">
        <v>481</v>
      </c>
      <c r="J718" s="2">
        <v>1017</v>
      </c>
      <c r="K718" s="2">
        <v>1</v>
      </c>
      <c r="L718" s="2">
        <v>65.739999999999995</v>
      </c>
      <c r="M718" s="2">
        <v>5.8</v>
      </c>
      <c r="N718" s="2">
        <v>5.47</v>
      </c>
      <c r="O718" s="2">
        <v>3.81</v>
      </c>
      <c r="P718" s="2">
        <v>6.03</v>
      </c>
      <c r="Q718" s="2">
        <v>5.68</v>
      </c>
      <c r="R718" s="2">
        <v>3.97</v>
      </c>
      <c r="S718" s="4">
        <f>VLOOKUP([1]Initial_Data8!C754,[1]Ratings_Numbers!$A$1:$B$21,2,FALSE)</f>
        <v>4</v>
      </c>
      <c r="T718" s="4">
        <v>4</v>
      </c>
      <c r="U718" s="4">
        <f t="shared" si="10"/>
        <v>0</v>
      </c>
      <c r="V718" s="7">
        <v>103987.6814</v>
      </c>
      <c r="W718" s="3" t="s">
        <v>134</v>
      </c>
      <c r="X718" s="4"/>
      <c r="Y718" s="4"/>
      <c r="Z718" s="4"/>
      <c r="AA718" s="4"/>
    </row>
    <row r="719" spans="1:27" ht="28.5" customHeight="1" thickBot="1" x14ac:dyDescent="0.4">
      <c r="A719" s="5" t="s">
        <v>150</v>
      </c>
      <c r="B719" s="5" t="s">
        <v>118</v>
      </c>
      <c r="C719" s="5" t="s">
        <v>28</v>
      </c>
      <c r="D719" s="2">
        <v>36737</v>
      </c>
      <c r="E719" s="2">
        <v>-0.03</v>
      </c>
      <c r="F719" s="2">
        <v>0.19</v>
      </c>
      <c r="G719" s="2">
        <v>-0.03</v>
      </c>
      <c r="H719" s="2">
        <v>188.13</v>
      </c>
      <c r="I719" s="2">
        <v>76.5</v>
      </c>
      <c r="J719" s="2">
        <v>169.88</v>
      </c>
      <c r="K719" s="2">
        <v>8</v>
      </c>
      <c r="L719" s="2">
        <v>68.760000000000005</v>
      </c>
      <c r="M719" s="2">
        <v>5.52</v>
      </c>
      <c r="N719" s="2">
        <v>5.22</v>
      </c>
      <c r="O719" s="2">
        <v>3.8</v>
      </c>
      <c r="P719" s="2">
        <v>5.73</v>
      </c>
      <c r="Q719" s="2">
        <v>5.42</v>
      </c>
      <c r="R719" s="2">
        <v>3.95</v>
      </c>
      <c r="S719" s="4">
        <f>VLOOKUP([1]Initial_Data8!C755,[1]Ratings_Numbers!$A$1:$B$21,2,FALSE)</f>
        <v>4</v>
      </c>
      <c r="T719" s="4">
        <v>4</v>
      </c>
      <c r="U719" s="4">
        <f t="shared" si="10"/>
        <v>0</v>
      </c>
      <c r="V719" s="7">
        <v>112047.7956</v>
      </c>
      <c r="W719" s="3" t="s">
        <v>134</v>
      </c>
      <c r="X719" s="4"/>
      <c r="Y719" s="4"/>
      <c r="Z719" s="4"/>
      <c r="AA719" s="4"/>
    </row>
    <row r="720" spans="1:27" ht="28.5" customHeight="1" thickBot="1" x14ac:dyDescent="0.4">
      <c r="A720" s="5" t="s">
        <v>150</v>
      </c>
      <c r="B720" s="5" t="s">
        <v>119</v>
      </c>
      <c r="C720" s="5" t="s">
        <v>28</v>
      </c>
      <c r="D720" s="2">
        <v>36828</v>
      </c>
      <c r="E720" s="2">
        <v>0.1</v>
      </c>
      <c r="F720" s="2">
        <v>0.18</v>
      </c>
      <c r="G720" s="2">
        <v>0.12</v>
      </c>
      <c r="H720" s="2">
        <v>241.6</v>
      </c>
      <c r="I720" s="2">
        <v>26.6</v>
      </c>
      <c r="J720" s="2">
        <v>210.8</v>
      </c>
      <c r="K720" s="2">
        <v>5</v>
      </c>
      <c r="L720" s="2">
        <v>69.739999999999995</v>
      </c>
      <c r="M720" s="2">
        <v>5.35</v>
      </c>
      <c r="N720" s="2">
        <v>5.07</v>
      </c>
      <c r="O720" s="2">
        <v>3.73</v>
      </c>
      <c r="P720" s="2">
        <v>5.56</v>
      </c>
      <c r="Q720" s="2">
        <v>5.26</v>
      </c>
      <c r="R720" s="2">
        <v>3.88</v>
      </c>
      <c r="S720" s="4">
        <f>VLOOKUP([1]Initial_Data8!C756,[1]Ratings_Numbers!$A$1:$B$21,2,FALSE)</f>
        <v>4</v>
      </c>
      <c r="T720" s="4">
        <v>4</v>
      </c>
      <c r="U720" s="4">
        <f t="shared" si="10"/>
        <v>0</v>
      </c>
      <c r="V720" s="7">
        <v>115958.07150000001</v>
      </c>
      <c r="W720" s="3" t="s">
        <v>134</v>
      </c>
      <c r="X720" s="4"/>
      <c r="Y720" s="4"/>
      <c r="Z720" s="4"/>
      <c r="AA720" s="4"/>
    </row>
    <row r="721" spans="1:27" ht="28.5" customHeight="1" thickBot="1" x14ac:dyDescent="0.4">
      <c r="A721" s="5" t="s">
        <v>150</v>
      </c>
      <c r="B721" s="5" t="s">
        <v>120</v>
      </c>
      <c r="C721" s="5" t="s">
        <v>28</v>
      </c>
      <c r="D721" s="2">
        <v>36919</v>
      </c>
      <c r="E721" s="2">
        <v>0.28999999999999998</v>
      </c>
      <c r="F721" s="2">
        <v>0.37</v>
      </c>
      <c r="G721" s="2">
        <v>0.33</v>
      </c>
      <c r="H721" s="2">
        <v>184.6</v>
      </c>
      <c r="I721" s="2">
        <v>1.2</v>
      </c>
      <c r="J721" s="2">
        <v>151.80000000000001</v>
      </c>
      <c r="K721" s="2">
        <v>5</v>
      </c>
      <c r="L721" s="2">
        <v>70.16</v>
      </c>
      <c r="M721" s="2">
        <v>10.29</v>
      </c>
      <c r="N721" s="2">
        <v>9.33</v>
      </c>
      <c r="O721" s="2">
        <v>7.22</v>
      </c>
      <c r="P721" s="2">
        <v>10.32</v>
      </c>
      <c r="Q721" s="2">
        <v>9.35</v>
      </c>
      <c r="R721" s="2">
        <v>7.24</v>
      </c>
      <c r="S721" s="4">
        <f>VLOOKUP([1]Initial_Data8!C757,[1]Ratings_Numbers!$A$1:$B$21,2,FALSE)</f>
        <v>4</v>
      </c>
      <c r="T721" s="4">
        <v>4</v>
      </c>
      <c r="U721" s="4">
        <f t="shared" si="10"/>
        <v>0</v>
      </c>
      <c r="V721" s="7">
        <v>94245.763600000006</v>
      </c>
      <c r="W721" s="3" t="s">
        <v>134</v>
      </c>
      <c r="X721" s="4"/>
      <c r="Y721" s="4"/>
      <c r="Z721" s="4"/>
      <c r="AA721" s="4"/>
    </row>
    <row r="722" spans="1:27" ht="28.5" customHeight="1" thickBot="1" x14ac:dyDescent="0.4">
      <c r="A722" s="5" t="s">
        <v>150</v>
      </c>
      <c r="B722" s="5" t="s">
        <v>121</v>
      </c>
      <c r="C722" s="5" t="s">
        <v>28</v>
      </c>
      <c r="D722" s="2">
        <v>37010</v>
      </c>
      <c r="E722" s="2">
        <v>-0.02</v>
      </c>
      <c r="F722" s="2">
        <v>0.31</v>
      </c>
      <c r="G722" s="2">
        <v>-0.02</v>
      </c>
      <c r="H722" s="2">
        <v>401.33</v>
      </c>
      <c r="I722" s="2">
        <v>129.33000000000001</v>
      </c>
      <c r="J722" s="2">
        <v>342.33</v>
      </c>
      <c r="K722" s="2">
        <v>3</v>
      </c>
      <c r="L722" s="2">
        <v>64.989999999999995</v>
      </c>
      <c r="M722" s="2">
        <v>8.1</v>
      </c>
      <c r="N722" s="2">
        <v>7.48</v>
      </c>
      <c r="O722" s="2">
        <v>5.27</v>
      </c>
      <c r="P722" s="2">
        <v>8.2799999999999994</v>
      </c>
      <c r="Q722" s="2">
        <v>7.65</v>
      </c>
      <c r="R722" s="2">
        <v>5.39</v>
      </c>
      <c r="S722" s="4">
        <f>VLOOKUP([1]Initial_Data8!C758,[1]Ratings_Numbers!$A$1:$B$21,2,FALSE)</f>
        <v>4</v>
      </c>
      <c r="T722" s="4">
        <v>4</v>
      </c>
      <c r="U722" s="4">
        <f t="shared" si="10"/>
        <v>0</v>
      </c>
      <c r="V722" s="7">
        <v>115886.8642</v>
      </c>
      <c r="W722" s="3" t="s">
        <v>134</v>
      </c>
      <c r="X722" s="4"/>
      <c r="Y722" s="4"/>
      <c r="Z722" s="4"/>
      <c r="AA722" s="4"/>
    </row>
    <row r="723" spans="1:27" ht="28.5" customHeight="1" thickBot="1" x14ac:dyDescent="0.4">
      <c r="A723" s="5" t="s">
        <v>150</v>
      </c>
      <c r="B723" s="5" t="s">
        <v>62</v>
      </c>
      <c r="C723" s="5" t="s">
        <v>28</v>
      </c>
      <c r="D723" s="2">
        <v>37101</v>
      </c>
      <c r="E723" s="2">
        <v>0</v>
      </c>
      <c r="F723" s="2">
        <v>0.3</v>
      </c>
      <c r="G723" s="2">
        <v>0</v>
      </c>
      <c r="H723" s="2">
        <v>210.63</v>
      </c>
      <c r="I723" s="2">
        <v>97.25</v>
      </c>
      <c r="J723" s="2">
        <v>187</v>
      </c>
      <c r="K723" s="2">
        <v>8</v>
      </c>
      <c r="L723" s="2">
        <v>67.459999999999994</v>
      </c>
      <c r="M723" s="2">
        <v>7.63</v>
      </c>
      <c r="N723" s="2">
        <v>7.07</v>
      </c>
      <c r="O723" s="2">
        <v>5.15</v>
      </c>
      <c r="P723" s="2">
        <v>7.86</v>
      </c>
      <c r="Q723" s="2">
        <v>7.29</v>
      </c>
      <c r="R723" s="2">
        <v>5.31</v>
      </c>
      <c r="S723" s="4">
        <f>VLOOKUP([1]Initial_Data8!C759,[1]Ratings_Numbers!$A$1:$B$21,2,FALSE)</f>
        <v>4</v>
      </c>
      <c r="T723" s="4">
        <v>4</v>
      </c>
      <c r="U723" s="4">
        <f t="shared" si="10"/>
        <v>0</v>
      </c>
      <c r="V723" s="7">
        <v>109368</v>
      </c>
      <c r="W723" s="3" t="s">
        <v>134</v>
      </c>
      <c r="X723" s="4"/>
      <c r="Y723" s="4"/>
      <c r="Z723" s="4"/>
      <c r="AA723" s="4"/>
    </row>
    <row r="724" spans="1:27" ht="28.5" customHeight="1" thickBot="1" x14ac:dyDescent="0.4">
      <c r="A724" s="5" t="s">
        <v>150</v>
      </c>
      <c r="B724" s="5" t="s">
        <v>63</v>
      </c>
      <c r="C724" s="5" t="s">
        <v>28</v>
      </c>
      <c r="D724" s="2">
        <v>37192</v>
      </c>
      <c r="E724" s="2">
        <v>-7.0000000000000007E-2</v>
      </c>
      <c r="F724" s="2">
        <v>0.28999999999999998</v>
      </c>
      <c r="G724" s="2">
        <v>-0.08</v>
      </c>
      <c r="H724" s="2">
        <v>207.86</v>
      </c>
      <c r="I724" s="2">
        <v>89.14</v>
      </c>
      <c r="J724" s="2">
        <v>179.57</v>
      </c>
      <c r="K724" s="2">
        <v>7</v>
      </c>
      <c r="L724" s="2">
        <v>67.64</v>
      </c>
      <c r="M724" s="2">
        <v>7.24</v>
      </c>
      <c r="N724" s="2">
        <v>6.73</v>
      </c>
      <c r="O724" s="2">
        <v>4.9000000000000004</v>
      </c>
      <c r="P724" s="2">
        <v>7.59</v>
      </c>
      <c r="Q724" s="2">
        <v>7.05</v>
      </c>
      <c r="R724" s="2">
        <v>5.13</v>
      </c>
      <c r="S724" s="4">
        <f>VLOOKUP([1]Initial_Data8!C760,[1]Ratings_Numbers!$A$1:$B$21,2,FALSE)</f>
        <v>4</v>
      </c>
      <c r="T724" s="4">
        <v>4</v>
      </c>
      <c r="U724" s="4">
        <f t="shared" si="10"/>
        <v>0</v>
      </c>
      <c r="V724" s="7">
        <v>66981.08</v>
      </c>
      <c r="W724" s="3" t="s">
        <v>134</v>
      </c>
      <c r="X724" s="4"/>
      <c r="Y724" s="4"/>
      <c r="Z724" s="4"/>
      <c r="AA724" s="4"/>
    </row>
    <row r="725" spans="1:27" ht="28.5" customHeight="1" thickBot="1" x14ac:dyDescent="0.4">
      <c r="A725" s="5" t="s">
        <v>150</v>
      </c>
      <c r="B725" s="5" t="s">
        <v>64</v>
      </c>
      <c r="C725" s="5" t="s">
        <v>28</v>
      </c>
      <c r="D725" s="2">
        <v>37290</v>
      </c>
      <c r="E725" s="2">
        <v>-0.23</v>
      </c>
      <c r="F725" s="2">
        <v>0.25</v>
      </c>
      <c r="G725" s="2">
        <v>-0.26</v>
      </c>
      <c r="H725" s="2">
        <v>135.19999999999999</v>
      </c>
      <c r="I725" s="2">
        <v>51.3</v>
      </c>
      <c r="J725" s="2">
        <v>115.2</v>
      </c>
      <c r="K725" s="2">
        <v>10</v>
      </c>
      <c r="L725" s="2">
        <v>68.510000000000005</v>
      </c>
      <c r="M725" s="2">
        <v>6.91</v>
      </c>
      <c r="N725" s="2">
        <v>6.46</v>
      </c>
      <c r="O725" s="2">
        <v>4.74</v>
      </c>
      <c r="P725" s="2">
        <v>6.94</v>
      </c>
      <c r="Q725" s="2">
        <v>6.49</v>
      </c>
      <c r="R725" s="2">
        <v>4.75</v>
      </c>
      <c r="S725" s="4">
        <f>VLOOKUP([1]Initial_Data8!C761,[1]Ratings_Numbers!$A$1:$B$21,2,FALSE)</f>
        <v>4</v>
      </c>
      <c r="T725" s="4">
        <v>4</v>
      </c>
      <c r="U725" s="4">
        <f t="shared" si="10"/>
        <v>0</v>
      </c>
      <c r="V725" s="7">
        <v>66051.524799999999</v>
      </c>
      <c r="W725" s="3" t="s">
        <v>134</v>
      </c>
      <c r="X725" s="4"/>
      <c r="Y725" s="4"/>
      <c r="Z725" s="4"/>
      <c r="AA725" s="4"/>
    </row>
    <row r="726" spans="1:27" ht="28.5" customHeight="1" thickBot="1" x14ac:dyDescent="0.4">
      <c r="A726" s="5" t="s">
        <v>150</v>
      </c>
      <c r="B726" s="5" t="s">
        <v>65</v>
      </c>
      <c r="C726" s="5" t="s">
        <v>28</v>
      </c>
      <c r="D726" s="2">
        <v>37381</v>
      </c>
      <c r="E726" s="2">
        <v>-0.64</v>
      </c>
      <c r="F726" s="2">
        <v>0.24</v>
      </c>
      <c r="G726" s="2">
        <v>-0.74</v>
      </c>
      <c r="H726" s="2">
        <v>224.43</v>
      </c>
      <c r="I726" s="2">
        <v>133.13999999999999</v>
      </c>
      <c r="J726" s="2">
        <v>194.57</v>
      </c>
      <c r="K726" s="2">
        <v>7</v>
      </c>
      <c r="L726" s="2">
        <v>62.72</v>
      </c>
      <c r="M726" s="2">
        <v>6.74</v>
      </c>
      <c r="N726" s="2">
        <v>6.31</v>
      </c>
      <c r="O726" s="2">
        <v>4.2300000000000004</v>
      </c>
      <c r="P726" s="2">
        <v>6.76</v>
      </c>
      <c r="Q726" s="2">
        <v>6.33</v>
      </c>
      <c r="R726" s="2">
        <v>4.24</v>
      </c>
      <c r="S726" s="4">
        <f>VLOOKUP([1]Initial_Data8!C762,[1]Ratings_Numbers!$A$1:$B$21,2,FALSE)</f>
        <v>4</v>
      </c>
      <c r="T726" s="4">
        <v>4</v>
      </c>
      <c r="U726" s="4">
        <f t="shared" si="10"/>
        <v>0</v>
      </c>
      <c r="V726" s="7">
        <v>47923.7</v>
      </c>
      <c r="W726" s="3" t="s">
        <v>134</v>
      </c>
      <c r="X726" s="4"/>
      <c r="Y726" s="4"/>
      <c r="Z726" s="4"/>
      <c r="AA726" s="4"/>
    </row>
    <row r="727" spans="1:27" ht="28.5" customHeight="1" thickBot="1" x14ac:dyDescent="0.4">
      <c r="A727" s="5" t="s">
        <v>150</v>
      </c>
      <c r="B727" s="5" t="s">
        <v>66</v>
      </c>
      <c r="C727" s="5" t="s">
        <v>28</v>
      </c>
      <c r="D727" s="2">
        <v>37472</v>
      </c>
      <c r="E727" s="2">
        <v>-0.71</v>
      </c>
      <c r="F727" s="2">
        <v>0.23</v>
      </c>
      <c r="G727" s="2">
        <v>-0.82</v>
      </c>
      <c r="H727" s="2">
        <v>262.75</v>
      </c>
      <c r="I727" s="2">
        <v>183.5</v>
      </c>
      <c r="J727" s="2">
        <v>234.63</v>
      </c>
      <c r="K727" s="2">
        <v>8</v>
      </c>
      <c r="L727" s="2">
        <v>64.31</v>
      </c>
      <c r="M727" s="2">
        <v>6.47</v>
      </c>
      <c r="N727" s="2">
        <v>6.07</v>
      </c>
      <c r="O727" s="2">
        <v>4.16</v>
      </c>
      <c r="P727" s="2">
        <v>6.5</v>
      </c>
      <c r="Q727" s="2">
        <v>6.1</v>
      </c>
      <c r="R727" s="2">
        <v>4.18</v>
      </c>
      <c r="S727" s="4">
        <f>VLOOKUP([1]Initial_Data8!C763,[1]Ratings_Numbers!$A$1:$B$21,2,FALSE)</f>
        <v>4</v>
      </c>
      <c r="T727" s="4">
        <v>4</v>
      </c>
      <c r="U727" s="4">
        <f t="shared" si="10"/>
        <v>0</v>
      </c>
      <c r="V727" s="7">
        <v>67369.13</v>
      </c>
      <c r="W727" s="3" t="s">
        <v>134</v>
      </c>
      <c r="X727" s="4"/>
      <c r="Y727" s="4"/>
      <c r="Z727" s="4"/>
      <c r="AA727" s="4"/>
    </row>
    <row r="728" spans="1:27" ht="28.5" customHeight="1" thickBot="1" x14ac:dyDescent="0.4">
      <c r="A728" s="5" t="s">
        <v>150</v>
      </c>
      <c r="B728" s="5" t="s">
        <v>67</v>
      </c>
      <c r="C728" s="5" t="s">
        <v>28</v>
      </c>
      <c r="D728" s="2">
        <v>37563</v>
      </c>
      <c r="E728" s="2">
        <v>-0.4</v>
      </c>
      <c r="F728" s="2">
        <v>0.22</v>
      </c>
      <c r="G728" s="2">
        <v>-0.45</v>
      </c>
      <c r="H728" s="2">
        <v>172.7</v>
      </c>
      <c r="I728" s="2">
        <v>104.6</v>
      </c>
      <c r="J728" s="2">
        <v>149.6</v>
      </c>
      <c r="K728" s="2">
        <v>10</v>
      </c>
      <c r="L728" s="2">
        <v>64.180000000000007</v>
      </c>
      <c r="M728" s="2">
        <v>6.54</v>
      </c>
      <c r="N728" s="2">
        <v>6.14</v>
      </c>
      <c r="O728" s="2">
        <v>4.2</v>
      </c>
      <c r="P728" s="2">
        <v>6.57</v>
      </c>
      <c r="Q728" s="2">
        <v>6.17</v>
      </c>
      <c r="R728" s="2">
        <v>4.22</v>
      </c>
      <c r="S728" s="4">
        <f>VLOOKUP([1]Initial_Data8!C764,[1]Ratings_Numbers!$A$1:$B$21,2,FALSE)</f>
        <v>4</v>
      </c>
      <c r="T728" s="4">
        <v>4</v>
      </c>
      <c r="U728" s="4">
        <f t="shared" si="10"/>
        <v>0</v>
      </c>
      <c r="V728" s="7">
        <v>72842</v>
      </c>
      <c r="W728" s="3" t="s">
        <v>134</v>
      </c>
      <c r="X728" s="4"/>
      <c r="Y728" s="4"/>
      <c r="Z728" s="4"/>
      <c r="AA728" s="4"/>
    </row>
    <row r="729" spans="1:27" ht="28.5" customHeight="1" thickBot="1" x14ac:dyDescent="0.4">
      <c r="A729" s="5" t="s">
        <v>150</v>
      </c>
      <c r="B729" s="5" t="s">
        <v>68</v>
      </c>
      <c r="C729" s="5" t="s">
        <v>28</v>
      </c>
      <c r="D729" s="2">
        <v>37654</v>
      </c>
      <c r="E729" s="2">
        <v>-0.14000000000000001</v>
      </c>
      <c r="F729" s="2">
        <v>0.23</v>
      </c>
      <c r="G729" s="2">
        <v>-0.16</v>
      </c>
      <c r="H729" s="2">
        <v>111.08</v>
      </c>
      <c r="I729" s="2">
        <v>44.83</v>
      </c>
      <c r="J729" s="2">
        <v>91.25</v>
      </c>
      <c r="K729" s="2">
        <v>12</v>
      </c>
      <c r="L729" s="2">
        <v>65.98</v>
      </c>
      <c r="M729" s="2">
        <v>6.67</v>
      </c>
      <c r="N729" s="2">
        <v>6.25</v>
      </c>
      <c r="O729" s="2">
        <v>4.4000000000000004</v>
      </c>
      <c r="P729" s="2">
        <v>6.71</v>
      </c>
      <c r="Q729" s="2">
        <v>6.28</v>
      </c>
      <c r="R729" s="2">
        <v>4.43</v>
      </c>
      <c r="S729" s="4">
        <f>VLOOKUP([1]Initial_Data8!C765,[1]Ratings_Numbers!$A$1:$B$21,2,FALSE)</f>
        <v>4</v>
      </c>
      <c r="T729" s="4">
        <v>4</v>
      </c>
      <c r="U729" s="4">
        <f t="shared" si="10"/>
        <v>0</v>
      </c>
      <c r="V729" s="7">
        <v>87818.83</v>
      </c>
      <c r="W729" s="3" t="s">
        <v>134</v>
      </c>
      <c r="X729" s="4"/>
      <c r="Y729" s="4"/>
      <c r="Z729" s="4"/>
      <c r="AA729" s="4"/>
    </row>
    <row r="730" spans="1:27" ht="14.25" customHeight="1" thickBot="1" x14ac:dyDescent="0.4">
      <c r="A730" s="5" t="s">
        <v>150</v>
      </c>
      <c r="B730" s="5" t="s">
        <v>69</v>
      </c>
      <c r="C730" s="5" t="s">
        <v>28</v>
      </c>
      <c r="D730" s="2">
        <v>37745</v>
      </c>
      <c r="E730" s="2">
        <v>-0.44</v>
      </c>
      <c r="F730" s="2">
        <v>0.22</v>
      </c>
      <c r="G730" s="2">
        <v>-0.51</v>
      </c>
      <c r="H730" s="2">
        <v>94.22</v>
      </c>
      <c r="I730" s="2">
        <v>52.22</v>
      </c>
      <c r="J730" s="2">
        <v>80.44</v>
      </c>
      <c r="K730" s="2">
        <v>18</v>
      </c>
      <c r="L730" s="2">
        <v>61.27</v>
      </c>
      <c r="M730" s="2">
        <v>6.39</v>
      </c>
      <c r="N730" s="2">
        <v>6</v>
      </c>
      <c r="O730" s="2">
        <v>3.91</v>
      </c>
      <c r="P730" s="2">
        <v>6.39</v>
      </c>
      <c r="Q730" s="2">
        <v>6</v>
      </c>
      <c r="R730" s="2">
        <v>3.91</v>
      </c>
      <c r="S730" s="4">
        <f>VLOOKUP([1]Initial_Data8!C766,[1]Ratings_Numbers!$A$1:$B$21,2,FALSE)</f>
        <v>4</v>
      </c>
      <c r="T730" s="4">
        <v>4</v>
      </c>
      <c r="U730" s="4">
        <f t="shared" si="10"/>
        <v>0</v>
      </c>
      <c r="V730" s="7">
        <v>80055.789999999994</v>
      </c>
      <c r="W730" s="3" t="s">
        <v>134</v>
      </c>
      <c r="X730" s="4"/>
      <c r="Y730" s="4"/>
      <c r="Z730" s="4"/>
      <c r="AA730" s="4"/>
    </row>
    <row r="731" spans="1:27" ht="37.5" customHeight="1" thickBot="1" x14ac:dyDescent="0.4">
      <c r="A731" s="5" t="s">
        <v>150</v>
      </c>
      <c r="B731" s="5" t="s">
        <v>70</v>
      </c>
      <c r="C731" s="5" t="s">
        <v>28</v>
      </c>
      <c r="D731" s="2">
        <v>37836</v>
      </c>
      <c r="E731" s="2">
        <v>-0.55000000000000004</v>
      </c>
      <c r="F731" s="2">
        <v>0.22</v>
      </c>
      <c r="G731" s="2">
        <v>-0.64</v>
      </c>
      <c r="H731" s="2">
        <v>145.19</v>
      </c>
      <c r="I731" s="2">
        <v>88</v>
      </c>
      <c r="J731" s="2">
        <v>129.13</v>
      </c>
      <c r="K731" s="2">
        <v>16</v>
      </c>
      <c r="L731" s="2">
        <v>63.37</v>
      </c>
      <c r="M731" s="2">
        <v>6.05</v>
      </c>
      <c r="N731" s="2">
        <v>5.71</v>
      </c>
      <c r="O731" s="2">
        <v>3.83</v>
      </c>
      <c r="P731" s="2">
        <v>6.05</v>
      </c>
      <c r="Q731" s="2">
        <v>5.71</v>
      </c>
      <c r="R731" s="2">
        <v>3.83</v>
      </c>
      <c r="S731" s="4">
        <f>VLOOKUP([1]Initial_Data8!C767,[1]Ratings_Numbers!$A$1:$B$21,2,FALSE)</f>
        <v>4</v>
      </c>
      <c r="T731" s="4">
        <v>4</v>
      </c>
      <c r="U731" s="4">
        <f t="shared" si="10"/>
        <v>0</v>
      </c>
      <c r="V731" s="7">
        <v>83611.44</v>
      </c>
      <c r="W731" s="3" t="s">
        <v>134</v>
      </c>
      <c r="X731" s="4"/>
      <c r="Y731" s="4"/>
      <c r="Z731" s="4"/>
      <c r="AA731" s="4"/>
    </row>
    <row r="732" spans="1:27" ht="37.5" customHeight="1" thickBot="1" x14ac:dyDescent="0.4">
      <c r="A732" s="5" t="s">
        <v>150</v>
      </c>
      <c r="B732" s="5" t="s">
        <v>71</v>
      </c>
      <c r="C732" s="5" t="s">
        <v>28</v>
      </c>
      <c r="D732" s="2">
        <v>37927</v>
      </c>
      <c r="E732" s="2">
        <v>-0.48</v>
      </c>
      <c r="F732" s="2">
        <v>0.21</v>
      </c>
      <c r="G732" s="2">
        <v>-0.56000000000000005</v>
      </c>
      <c r="H732" s="2">
        <v>150.29</v>
      </c>
      <c r="I732" s="2">
        <v>90.5</v>
      </c>
      <c r="J732" s="2">
        <v>130.21</v>
      </c>
      <c r="K732" s="2">
        <v>14</v>
      </c>
      <c r="L732" s="2">
        <v>62.93</v>
      </c>
      <c r="M732" s="2">
        <v>3.8</v>
      </c>
      <c r="N732" s="2">
        <v>3.59</v>
      </c>
      <c r="O732" s="2">
        <v>2.39</v>
      </c>
      <c r="P732" s="2">
        <v>6.09</v>
      </c>
      <c r="Q732" s="2">
        <v>5.74</v>
      </c>
      <c r="R732" s="2">
        <v>3.83</v>
      </c>
      <c r="S732" s="4">
        <f>VLOOKUP([1]Initial_Data8!C768,[1]Ratings_Numbers!$A$1:$B$21,2,FALSE)</f>
        <v>4</v>
      </c>
      <c r="T732" s="4">
        <v>4</v>
      </c>
      <c r="U732" s="4">
        <f t="shared" si="10"/>
        <v>0</v>
      </c>
      <c r="V732" s="7">
        <v>80186.16</v>
      </c>
      <c r="W732" s="3" t="s">
        <v>134</v>
      </c>
      <c r="X732" s="4"/>
      <c r="Y732" s="4"/>
      <c r="Z732" s="4"/>
      <c r="AA732" s="4"/>
    </row>
    <row r="733" spans="1:27" ht="37.5" customHeight="1" thickBot="1" x14ac:dyDescent="0.4">
      <c r="A733" s="5" t="s">
        <v>150</v>
      </c>
      <c r="B733" s="5" t="s">
        <v>72</v>
      </c>
      <c r="C733" s="5" t="s">
        <v>28</v>
      </c>
      <c r="D733" s="2">
        <v>38018</v>
      </c>
      <c r="E733" s="2">
        <v>-0.19</v>
      </c>
      <c r="F733" s="2">
        <v>0.2</v>
      </c>
      <c r="G733" s="2">
        <v>-0.22</v>
      </c>
      <c r="H733" s="2">
        <v>128.5</v>
      </c>
      <c r="I733" s="2">
        <v>57.07</v>
      </c>
      <c r="J733" s="2">
        <v>107.79</v>
      </c>
      <c r="K733" s="2">
        <v>14</v>
      </c>
      <c r="L733" s="2">
        <v>65.069999999999993</v>
      </c>
      <c r="M733" s="2">
        <v>3.82</v>
      </c>
      <c r="N733" s="2">
        <v>3.6</v>
      </c>
      <c r="O733" s="2">
        <v>2.4900000000000002</v>
      </c>
      <c r="P733" s="2">
        <v>6.09</v>
      </c>
      <c r="Q733" s="2">
        <v>5.74</v>
      </c>
      <c r="R733" s="2">
        <v>3.96</v>
      </c>
      <c r="S733" s="4">
        <f>VLOOKUP([1]Initial_Data8!C769,[1]Ratings_Numbers!$A$1:$B$21,2,FALSE)</f>
        <v>4</v>
      </c>
      <c r="T733" s="4">
        <v>4</v>
      </c>
      <c r="U733" s="4">
        <f t="shared" si="10"/>
        <v>0</v>
      </c>
      <c r="V733" s="7">
        <v>97811.48</v>
      </c>
      <c r="W733" s="3" t="s">
        <v>134</v>
      </c>
      <c r="X733" s="4"/>
      <c r="Y733" s="4"/>
      <c r="Z733" s="4"/>
      <c r="AA733" s="4"/>
    </row>
    <row r="734" spans="1:27" ht="37.5" customHeight="1" thickBot="1" x14ac:dyDescent="0.4">
      <c r="A734" s="5" t="s">
        <v>150</v>
      </c>
      <c r="B734" s="5" t="s">
        <v>73</v>
      </c>
      <c r="C734" s="5" t="s">
        <v>28</v>
      </c>
      <c r="D734" s="2">
        <v>38109</v>
      </c>
      <c r="E734" s="2">
        <v>-0.32</v>
      </c>
      <c r="F734" s="2">
        <v>0.23</v>
      </c>
      <c r="G734" s="2">
        <v>-0.37</v>
      </c>
      <c r="H734" s="2">
        <v>147</v>
      </c>
      <c r="I734" s="2">
        <v>98.43</v>
      </c>
      <c r="J734" s="2">
        <v>124.71</v>
      </c>
      <c r="K734" s="2">
        <v>14</v>
      </c>
      <c r="L734" s="2">
        <v>59.09</v>
      </c>
      <c r="M734" s="2">
        <v>5.0199999999999996</v>
      </c>
      <c r="N734" s="2">
        <v>4.68</v>
      </c>
      <c r="O734" s="2">
        <v>2.97</v>
      </c>
      <c r="P734" s="2">
        <v>7.29</v>
      </c>
      <c r="Q734" s="2">
        <v>6.8</v>
      </c>
      <c r="R734" s="2">
        <v>4.3099999999999996</v>
      </c>
      <c r="S734" s="4">
        <f>VLOOKUP([1]Initial_Data8!C770,[1]Ratings_Numbers!$A$1:$B$21,2,FALSE)</f>
        <v>4</v>
      </c>
      <c r="T734" s="4">
        <v>4</v>
      </c>
      <c r="U734" s="4">
        <f t="shared" si="10"/>
        <v>0</v>
      </c>
      <c r="V734" s="7">
        <v>88295.85</v>
      </c>
      <c r="W734" s="3" t="s">
        <v>134</v>
      </c>
      <c r="X734" s="4"/>
      <c r="Y734" s="4"/>
      <c r="Z734" s="4"/>
      <c r="AA734" s="4"/>
    </row>
    <row r="735" spans="1:27" ht="37.5" customHeight="1" thickBot="1" x14ac:dyDescent="0.4">
      <c r="A735" s="5" t="s">
        <v>150</v>
      </c>
      <c r="B735" s="5" t="s">
        <v>122</v>
      </c>
      <c r="C735" s="5" t="s">
        <v>28</v>
      </c>
      <c r="D735" s="2">
        <v>38200</v>
      </c>
      <c r="E735" s="2">
        <v>-0.23</v>
      </c>
      <c r="F735" s="2">
        <v>0.22</v>
      </c>
      <c r="G735" s="2">
        <v>-0.27</v>
      </c>
      <c r="H735" s="2">
        <v>163.59</v>
      </c>
      <c r="I735" s="2">
        <v>113.18</v>
      </c>
      <c r="J735" s="2">
        <v>144.53</v>
      </c>
      <c r="K735" s="2">
        <v>17</v>
      </c>
      <c r="L735" s="2">
        <v>58.57</v>
      </c>
      <c r="M735" s="2">
        <v>5.01</v>
      </c>
      <c r="N735" s="2">
        <v>4.67</v>
      </c>
      <c r="O735" s="2">
        <v>2.93</v>
      </c>
      <c r="P735" s="2">
        <v>7.28</v>
      </c>
      <c r="Q735" s="2">
        <v>6.78</v>
      </c>
      <c r="R735" s="2">
        <v>4.26</v>
      </c>
      <c r="S735" s="4">
        <f>VLOOKUP([1]Initial_Data8!C771,[1]Ratings_Numbers!$A$1:$B$21,2,FALSE)</f>
        <v>4</v>
      </c>
      <c r="T735" s="4">
        <v>4</v>
      </c>
      <c r="U735" s="4">
        <f t="shared" si="10"/>
        <v>0</v>
      </c>
      <c r="V735" s="7">
        <v>76080.87</v>
      </c>
      <c r="W735" s="3" t="s">
        <v>134</v>
      </c>
      <c r="X735" s="4"/>
      <c r="Y735" s="4"/>
      <c r="Z735" s="4"/>
      <c r="AA735" s="4"/>
    </row>
    <row r="736" spans="1:27" ht="37.5" customHeight="1" thickBot="1" x14ac:dyDescent="0.4">
      <c r="A736" s="5" t="s">
        <v>150</v>
      </c>
      <c r="B736" s="5" t="s">
        <v>123</v>
      </c>
      <c r="C736" s="5" t="s">
        <v>28</v>
      </c>
      <c r="D736" s="2">
        <v>38291</v>
      </c>
      <c r="E736" s="2">
        <v>-0.13</v>
      </c>
      <c r="F736" s="2">
        <v>0.28000000000000003</v>
      </c>
      <c r="G736" s="2">
        <v>-0.16</v>
      </c>
      <c r="H736" s="2">
        <v>132.83000000000001</v>
      </c>
      <c r="I736" s="2">
        <v>63.89</v>
      </c>
      <c r="J736" s="2">
        <v>114.22</v>
      </c>
      <c r="K736" s="2">
        <v>18</v>
      </c>
      <c r="L736" s="2">
        <v>59.92</v>
      </c>
      <c r="M736" s="2">
        <v>9.06</v>
      </c>
      <c r="N736" s="2">
        <v>8.3000000000000007</v>
      </c>
      <c r="O736" s="2">
        <v>5.43</v>
      </c>
      <c r="P736" s="2">
        <v>9.11</v>
      </c>
      <c r="Q736" s="2">
        <v>8.35</v>
      </c>
      <c r="R736" s="2">
        <v>5.46</v>
      </c>
      <c r="S736" s="4">
        <f>VLOOKUP([1]Initial_Data8!C772,[1]Ratings_Numbers!$A$1:$B$21,2,FALSE)</f>
        <v>4</v>
      </c>
      <c r="T736" s="4">
        <v>4</v>
      </c>
      <c r="U736" s="4">
        <f t="shared" si="10"/>
        <v>0</v>
      </c>
      <c r="V736" s="7">
        <v>93241.93</v>
      </c>
      <c r="W736" s="3" t="s">
        <v>134</v>
      </c>
      <c r="X736" s="4"/>
      <c r="Y736" s="4"/>
      <c r="Z736" s="4"/>
      <c r="AA736" s="4"/>
    </row>
    <row r="737" spans="1:27" ht="37.5" customHeight="1" thickBot="1" x14ac:dyDescent="0.4">
      <c r="A737" s="5" t="s">
        <v>150</v>
      </c>
      <c r="B737" s="5" t="s">
        <v>124</v>
      </c>
      <c r="C737" s="5" t="s">
        <v>28</v>
      </c>
      <c r="D737" s="2">
        <v>38382</v>
      </c>
      <c r="E737" s="2">
        <v>0</v>
      </c>
      <c r="F737" s="2">
        <v>0.27</v>
      </c>
      <c r="G737" s="2">
        <v>0</v>
      </c>
      <c r="H737" s="2">
        <v>95.95</v>
      </c>
      <c r="I737" s="2">
        <v>40.24</v>
      </c>
      <c r="J737" s="2">
        <v>79.38</v>
      </c>
      <c r="K737" s="2">
        <v>21</v>
      </c>
      <c r="L737" s="2">
        <v>61.91</v>
      </c>
      <c r="M737" s="2">
        <v>8.89</v>
      </c>
      <c r="N737" s="2">
        <v>8.16</v>
      </c>
      <c r="O737" s="2">
        <v>5.5</v>
      </c>
      <c r="P737" s="2">
        <v>8.94</v>
      </c>
      <c r="Q737" s="2">
        <v>8.1999999999999993</v>
      </c>
      <c r="R737" s="2">
        <v>5.53</v>
      </c>
      <c r="S737" s="4">
        <f>VLOOKUP([1]Initial_Data8!C773,[1]Ratings_Numbers!$A$1:$B$21,2,FALSE)</f>
        <v>4</v>
      </c>
      <c r="T737" s="4">
        <v>4</v>
      </c>
      <c r="U737" s="4">
        <f t="shared" si="10"/>
        <v>0</v>
      </c>
      <c r="V737" s="7">
        <v>86064.48</v>
      </c>
      <c r="W737" s="3" t="s">
        <v>134</v>
      </c>
      <c r="X737" s="4"/>
      <c r="Y737" s="4"/>
      <c r="Z737" s="4"/>
      <c r="AA737" s="4"/>
    </row>
    <row r="738" spans="1:27" ht="37.5" customHeight="1" thickBot="1" x14ac:dyDescent="0.4">
      <c r="A738" s="5" t="s">
        <v>150</v>
      </c>
      <c r="B738" s="5" t="s">
        <v>125</v>
      </c>
      <c r="C738" s="5" t="s">
        <v>28</v>
      </c>
      <c r="D738" s="2">
        <v>38473</v>
      </c>
      <c r="E738" s="2">
        <v>-0.09</v>
      </c>
      <c r="F738" s="2">
        <v>0.26</v>
      </c>
      <c r="G738" s="2">
        <v>-0.1</v>
      </c>
      <c r="H738" s="2">
        <v>87.41</v>
      </c>
      <c r="I738" s="2">
        <v>57</v>
      </c>
      <c r="J738" s="2">
        <v>74.040000000000006</v>
      </c>
      <c r="K738" s="2">
        <v>27</v>
      </c>
      <c r="L738" s="2">
        <v>56.77</v>
      </c>
      <c r="M738" s="2">
        <v>9</v>
      </c>
      <c r="N738" s="2">
        <v>8.26</v>
      </c>
      <c r="O738" s="2">
        <v>5.1100000000000003</v>
      </c>
      <c r="P738" s="2">
        <v>9.06</v>
      </c>
      <c r="Q738" s="2">
        <v>8.31</v>
      </c>
      <c r="R738" s="2">
        <v>5.15</v>
      </c>
      <c r="S738" s="4">
        <f>VLOOKUP([1]Initial_Data8!C774,[1]Ratings_Numbers!$A$1:$B$21,2,FALSE)</f>
        <v>4</v>
      </c>
      <c r="T738" s="4">
        <v>4</v>
      </c>
      <c r="U738" s="4">
        <f t="shared" si="10"/>
        <v>0</v>
      </c>
      <c r="V738" s="7">
        <v>84960</v>
      </c>
      <c r="W738" s="3" t="s">
        <v>134</v>
      </c>
      <c r="X738" s="4"/>
      <c r="Y738" s="4"/>
      <c r="Z738" s="4"/>
      <c r="AA738" s="4"/>
    </row>
    <row r="739" spans="1:27" ht="37.5" customHeight="1" thickBot="1" x14ac:dyDescent="0.4">
      <c r="A739" s="5" t="s">
        <v>150</v>
      </c>
      <c r="B739" s="5" t="s">
        <v>74</v>
      </c>
      <c r="C739" s="5" t="s">
        <v>28</v>
      </c>
      <c r="D739" s="2">
        <v>38564</v>
      </c>
      <c r="E739" s="2">
        <v>-0.01</v>
      </c>
      <c r="F739" s="2">
        <v>0.25</v>
      </c>
      <c r="G739" s="2">
        <v>-0.02</v>
      </c>
      <c r="H739" s="2">
        <v>74.67</v>
      </c>
      <c r="I739" s="2">
        <v>51.09</v>
      </c>
      <c r="J739" s="2">
        <v>66.12</v>
      </c>
      <c r="K739" s="2">
        <v>43</v>
      </c>
      <c r="L739" s="2">
        <v>58.89</v>
      </c>
      <c r="M739" s="2">
        <v>8.6199999999999992</v>
      </c>
      <c r="N739" s="2">
        <v>7.94</v>
      </c>
      <c r="O739" s="2">
        <v>5.08</v>
      </c>
      <c r="P739" s="2">
        <v>8.68</v>
      </c>
      <c r="Q739" s="2">
        <v>7.99</v>
      </c>
      <c r="R739" s="2">
        <v>5.1100000000000003</v>
      </c>
      <c r="S739" s="4">
        <f>VLOOKUP([1]Initial_Data8!C775,[1]Ratings_Numbers!$A$1:$B$21,2,FALSE)</f>
        <v>4</v>
      </c>
      <c r="T739" s="4">
        <v>4</v>
      </c>
      <c r="U739" s="4">
        <f t="shared" si="10"/>
        <v>0</v>
      </c>
      <c r="V739" s="7">
        <v>84691.53</v>
      </c>
      <c r="W739" s="3" t="s">
        <v>134</v>
      </c>
      <c r="X739" s="4"/>
      <c r="Y739" s="4"/>
      <c r="Z739" s="4"/>
      <c r="AA739" s="4"/>
    </row>
    <row r="740" spans="1:27" ht="37.5" customHeight="1" thickBot="1" x14ac:dyDescent="0.4">
      <c r="A740" s="5" t="s">
        <v>150</v>
      </c>
      <c r="B740" s="5" t="s">
        <v>75</v>
      </c>
      <c r="C740" s="5" t="s">
        <v>28</v>
      </c>
      <c r="D740" s="2">
        <v>38655</v>
      </c>
      <c r="E740" s="2">
        <v>0.17</v>
      </c>
      <c r="F740" s="2">
        <v>0.35</v>
      </c>
      <c r="G740" s="2">
        <v>0.2</v>
      </c>
      <c r="H740" s="2">
        <v>75.739999999999995</v>
      </c>
      <c r="I740" s="2">
        <v>48.95</v>
      </c>
      <c r="J740" s="2">
        <v>65.08</v>
      </c>
      <c r="K740" s="2">
        <v>38</v>
      </c>
      <c r="L740" s="2">
        <v>57.74</v>
      </c>
      <c r="M740" s="2">
        <v>10.32</v>
      </c>
      <c r="N740" s="2">
        <v>9.19</v>
      </c>
      <c r="O740" s="2">
        <v>5.96</v>
      </c>
      <c r="P740" s="2">
        <v>12.31</v>
      </c>
      <c r="Q740" s="2">
        <v>10.96</v>
      </c>
      <c r="R740" s="2">
        <v>7.11</v>
      </c>
      <c r="S740" s="4">
        <f>VLOOKUP([1]Initial_Data8!C776,[1]Ratings_Numbers!$A$1:$B$21,2,FALSE)</f>
        <v>4</v>
      </c>
      <c r="T740" s="4">
        <v>4</v>
      </c>
      <c r="U740" s="4">
        <f t="shared" si="10"/>
        <v>0</v>
      </c>
      <c r="V740" s="7">
        <v>71462.94</v>
      </c>
      <c r="W740" s="3" t="s">
        <v>134</v>
      </c>
      <c r="X740" s="4"/>
      <c r="Y740" s="4"/>
      <c r="Z740" s="4"/>
      <c r="AA740" s="4"/>
    </row>
    <row r="741" spans="1:27" ht="37.5" customHeight="1" thickBot="1" x14ac:dyDescent="0.4">
      <c r="A741" s="5" t="s">
        <v>150</v>
      </c>
      <c r="B741" s="5" t="s">
        <v>76</v>
      </c>
      <c r="C741" s="5" t="s">
        <v>28</v>
      </c>
      <c r="D741" s="2">
        <v>38746</v>
      </c>
      <c r="E741" s="2">
        <v>0.3</v>
      </c>
      <c r="F741" s="2">
        <v>0.44</v>
      </c>
      <c r="G741" s="2">
        <v>0.35</v>
      </c>
      <c r="H741" s="2">
        <v>71.23</v>
      </c>
      <c r="I741" s="2">
        <v>41.86</v>
      </c>
      <c r="J741" s="2">
        <v>58.51</v>
      </c>
      <c r="K741" s="2">
        <v>35</v>
      </c>
      <c r="L741" s="2">
        <v>60.6</v>
      </c>
      <c r="M741" s="2">
        <v>9.93</v>
      </c>
      <c r="N741" s="2">
        <v>8.6199999999999992</v>
      </c>
      <c r="O741" s="2">
        <v>6.02</v>
      </c>
      <c r="P741" s="2">
        <v>15.18</v>
      </c>
      <c r="Q741" s="2">
        <v>13.18</v>
      </c>
      <c r="R741" s="2">
        <v>9.1999999999999993</v>
      </c>
      <c r="S741" s="4">
        <f>VLOOKUP([1]Initial_Data8!C777,[1]Ratings_Numbers!$A$1:$B$21,2,FALSE)</f>
        <v>4</v>
      </c>
      <c r="T741" s="4">
        <v>4</v>
      </c>
      <c r="U741" s="4">
        <f t="shared" si="10"/>
        <v>0</v>
      </c>
      <c r="V741" s="7">
        <v>75771.08</v>
      </c>
      <c r="W741" s="3" t="s">
        <v>134</v>
      </c>
      <c r="X741" s="4"/>
      <c r="Y741" s="4"/>
      <c r="Z741" s="4"/>
      <c r="AA741" s="4"/>
    </row>
    <row r="742" spans="1:27" ht="37.5" customHeight="1" thickBot="1" x14ac:dyDescent="0.4">
      <c r="A742" s="5" t="s">
        <v>150</v>
      </c>
      <c r="B742" s="5" t="s">
        <v>77</v>
      </c>
      <c r="C742" s="5" t="s">
        <v>28</v>
      </c>
      <c r="D742" s="2">
        <v>38837</v>
      </c>
      <c r="E742" s="2">
        <v>0.36</v>
      </c>
      <c r="F742" s="2">
        <v>0.68</v>
      </c>
      <c r="G742" s="2">
        <v>0.42</v>
      </c>
      <c r="H742" s="2">
        <v>45.59</v>
      </c>
      <c r="I742" s="2">
        <v>34.4</v>
      </c>
      <c r="J742" s="2">
        <v>38.44</v>
      </c>
      <c r="K742" s="2">
        <v>63</v>
      </c>
      <c r="L742" s="2">
        <v>52.77</v>
      </c>
      <c r="M742" s="2">
        <v>23.93</v>
      </c>
      <c r="N742" s="2">
        <v>19.3</v>
      </c>
      <c r="O742" s="2">
        <v>12.63</v>
      </c>
      <c r="P742" s="2">
        <v>23.98</v>
      </c>
      <c r="Q742" s="2">
        <v>19.34</v>
      </c>
      <c r="R742" s="2">
        <v>12.66</v>
      </c>
      <c r="S742" s="4">
        <f>VLOOKUP([1]Initial_Data8!C778,[1]Ratings_Numbers!$A$1:$B$21,2,FALSE)</f>
        <v>4</v>
      </c>
      <c r="T742" s="4">
        <v>4</v>
      </c>
      <c r="U742" s="4">
        <f t="shared" si="10"/>
        <v>0</v>
      </c>
      <c r="V742" s="7">
        <v>78681.8</v>
      </c>
      <c r="W742" s="3" t="s">
        <v>134</v>
      </c>
      <c r="X742" s="4"/>
      <c r="Y742" s="4"/>
      <c r="Z742" s="4"/>
      <c r="AA742" s="4"/>
    </row>
    <row r="743" spans="1:27" ht="37.5" customHeight="1" thickBot="1" x14ac:dyDescent="0.4">
      <c r="A743" s="5" t="s">
        <v>150</v>
      </c>
      <c r="B743" s="5" t="s">
        <v>78</v>
      </c>
      <c r="C743" s="5" t="s">
        <v>28</v>
      </c>
      <c r="D743" s="2">
        <v>38928</v>
      </c>
      <c r="E743" s="2">
        <v>0.53</v>
      </c>
      <c r="F743" s="2">
        <v>0.69</v>
      </c>
      <c r="G743" s="2">
        <v>0.62</v>
      </c>
      <c r="H743" s="2">
        <v>32.659999999999997</v>
      </c>
      <c r="I743" s="2">
        <v>24.99</v>
      </c>
      <c r="J743" s="2">
        <v>28.03</v>
      </c>
      <c r="K743" s="2">
        <v>104</v>
      </c>
      <c r="L743" s="2">
        <v>52.59</v>
      </c>
      <c r="M743" s="2">
        <v>24.46</v>
      </c>
      <c r="N743" s="2">
        <v>19.59</v>
      </c>
      <c r="O743" s="2">
        <v>12.86</v>
      </c>
      <c r="P743" s="2">
        <v>24.89</v>
      </c>
      <c r="Q743" s="2">
        <v>19.93</v>
      </c>
      <c r="R743" s="2">
        <v>13.09</v>
      </c>
      <c r="S743" s="4">
        <f>VLOOKUP([1]Initial_Data8!C779,[1]Ratings_Numbers!$A$1:$B$21,2,FALSE)</f>
        <v>4</v>
      </c>
      <c r="T743" s="4">
        <v>8</v>
      </c>
      <c r="U743" s="4">
        <f t="shared" si="10"/>
        <v>0</v>
      </c>
      <c r="V743" s="7">
        <v>75901.31</v>
      </c>
      <c r="W743" s="3" t="s">
        <v>134</v>
      </c>
      <c r="X743" s="4"/>
      <c r="Y743" s="4"/>
      <c r="Z743" s="4"/>
      <c r="AA743" s="4"/>
    </row>
    <row r="744" spans="1:27" ht="37.5" customHeight="1" thickBot="1" x14ac:dyDescent="0.4">
      <c r="A744" s="5" t="s">
        <v>150</v>
      </c>
      <c r="B744" s="5" t="s">
        <v>79</v>
      </c>
      <c r="C744" s="5" t="s">
        <v>33</v>
      </c>
      <c r="D744" s="2">
        <v>39019</v>
      </c>
      <c r="E744" s="2">
        <v>0.66</v>
      </c>
      <c r="F744" s="2">
        <v>0.85</v>
      </c>
      <c r="G744" s="2">
        <v>0.78</v>
      </c>
      <c r="H744" s="2">
        <v>27.98</v>
      </c>
      <c r="I744" s="2">
        <v>17.600000000000001</v>
      </c>
      <c r="J744" s="2">
        <v>22.91</v>
      </c>
      <c r="K744" s="2">
        <v>97</v>
      </c>
      <c r="L744" s="2">
        <v>52.74</v>
      </c>
      <c r="M744" s="2">
        <v>24.03</v>
      </c>
      <c r="N744" s="2">
        <v>18.57</v>
      </c>
      <c r="O744" s="2">
        <v>12.68</v>
      </c>
      <c r="P744" s="2">
        <v>29.39</v>
      </c>
      <c r="Q744" s="2">
        <v>22.71</v>
      </c>
      <c r="R744" s="2">
        <v>15.5</v>
      </c>
      <c r="S744" s="4">
        <f>VLOOKUP([1]Initial_Data8!C780,[1]Ratings_Numbers!$A$1:$B$21,2,FALSE)</f>
        <v>8</v>
      </c>
      <c r="T744" s="4">
        <v>8</v>
      </c>
      <c r="U744" s="4">
        <f t="shared" si="10"/>
        <v>4</v>
      </c>
      <c r="V744" s="7">
        <v>72691.5</v>
      </c>
      <c r="W744" s="3" t="s">
        <v>134</v>
      </c>
      <c r="X744" s="4"/>
      <c r="Y744" s="4"/>
      <c r="Z744" s="4"/>
      <c r="AA744" s="4"/>
    </row>
    <row r="745" spans="1:27" ht="37.5" customHeight="1" thickBot="1" x14ac:dyDescent="0.4">
      <c r="A745" s="5" t="s">
        <v>150</v>
      </c>
      <c r="B745" s="5" t="s">
        <v>105</v>
      </c>
      <c r="C745" s="5" t="s">
        <v>33</v>
      </c>
      <c r="D745" s="2">
        <v>39110</v>
      </c>
      <c r="E745" s="2">
        <v>1.01</v>
      </c>
      <c r="F745" s="2">
        <v>1.29</v>
      </c>
      <c r="G745" s="2">
        <v>1.23</v>
      </c>
      <c r="H745" s="2">
        <v>14.99</v>
      </c>
      <c r="I745" s="2">
        <v>6.93</v>
      </c>
      <c r="J745" s="2">
        <v>11.38</v>
      </c>
      <c r="K745" s="2">
        <v>128</v>
      </c>
      <c r="L745" s="2">
        <v>47.89</v>
      </c>
      <c r="M745" s="2">
        <v>46.52</v>
      </c>
      <c r="N745" s="2">
        <v>31.73</v>
      </c>
      <c r="O745" s="2">
        <v>22.28</v>
      </c>
      <c r="P745" s="2">
        <v>46.59</v>
      </c>
      <c r="Q745" s="2">
        <v>31.78</v>
      </c>
      <c r="R745" s="2">
        <v>22.31</v>
      </c>
      <c r="S745" s="4">
        <f>VLOOKUP([1]Initial_Data8!C781,[1]Ratings_Numbers!$A$1:$B$21,2,FALSE)</f>
        <v>8</v>
      </c>
      <c r="T745" s="4">
        <v>8</v>
      </c>
      <c r="U745" s="4">
        <f t="shared" si="10"/>
        <v>0</v>
      </c>
      <c r="V745" s="7">
        <v>52918.8</v>
      </c>
      <c r="W745" s="3" t="s">
        <v>134</v>
      </c>
      <c r="X745" s="4"/>
      <c r="Y745" s="4"/>
      <c r="Z745" s="4"/>
      <c r="AA745" s="4"/>
    </row>
    <row r="746" spans="1:27" ht="37.5" customHeight="1" thickBot="1" x14ac:dyDescent="0.4">
      <c r="A746" s="5" t="s">
        <v>150</v>
      </c>
      <c r="B746" s="5" t="s">
        <v>106</v>
      </c>
      <c r="C746" s="5" t="s">
        <v>33</v>
      </c>
      <c r="D746" s="2">
        <v>39201</v>
      </c>
      <c r="E746" s="2">
        <v>0.94</v>
      </c>
      <c r="F746" s="2">
        <v>1.41</v>
      </c>
      <c r="G746" s="2">
        <v>1.1599999999999999</v>
      </c>
      <c r="H746" s="2">
        <v>12.61</v>
      </c>
      <c r="I746" s="2">
        <v>7.57</v>
      </c>
      <c r="J746" s="2">
        <v>9.7799999999999994</v>
      </c>
      <c r="K746" s="2">
        <v>171</v>
      </c>
      <c r="L746" s="2">
        <v>45.78</v>
      </c>
      <c r="M746" s="2">
        <v>45.34</v>
      </c>
      <c r="N746" s="2">
        <v>31.18</v>
      </c>
      <c r="O746" s="2">
        <v>20.76</v>
      </c>
      <c r="P746" s="2">
        <v>45.41</v>
      </c>
      <c r="Q746" s="2">
        <v>31.23</v>
      </c>
      <c r="R746" s="2">
        <v>20.79</v>
      </c>
      <c r="S746" s="4">
        <f>VLOOKUP([1]Initial_Data8!C782,[1]Ratings_Numbers!$A$1:$B$21,2,FALSE)</f>
        <v>8</v>
      </c>
      <c r="T746" s="4">
        <v>8</v>
      </c>
      <c r="U746" s="4">
        <f t="shared" si="10"/>
        <v>0</v>
      </c>
      <c r="V746" s="7">
        <v>51460.5</v>
      </c>
      <c r="W746" s="3" t="s">
        <v>134</v>
      </c>
      <c r="X746" s="4"/>
      <c r="Y746" s="4"/>
      <c r="Z746" s="4"/>
      <c r="AA746" s="4"/>
    </row>
    <row r="747" spans="1:27" ht="37.5" customHeight="1" thickBot="1" x14ac:dyDescent="0.4">
      <c r="A747" s="5" t="s">
        <v>150</v>
      </c>
      <c r="B747" s="5" t="s">
        <v>107</v>
      </c>
      <c r="C747" s="5" t="s">
        <v>33</v>
      </c>
      <c r="D747" s="2">
        <v>39292</v>
      </c>
      <c r="E747" s="2">
        <v>0.88</v>
      </c>
      <c r="F747" s="2">
        <v>1.47</v>
      </c>
      <c r="G747" s="2">
        <v>1.0900000000000001</v>
      </c>
      <c r="H747" s="2">
        <v>17.649999999999999</v>
      </c>
      <c r="I747" s="2">
        <v>11.74</v>
      </c>
      <c r="J747" s="2">
        <v>14.87</v>
      </c>
      <c r="K747" s="2">
        <v>172</v>
      </c>
      <c r="L747" s="2">
        <v>47.79</v>
      </c>
      <c r="M747" s="2">
        <v>42.79</v>
      </c>
      <c r="N747" s="2">
        <v>29.96</v>
      </c>
      <c r="O747" s="2">
        <v>20.45</v>
      </c>
      <c r="P747" s="2">
        <v>42.84</v>
      </c>
      <c r="Q747" s="2">
        <v>29.99</v>
      </c>
      <c r="R747" s="2">
        <v>20.48</v>
      </c>
      <c r="S747" s="4">
        <f>VLOOKUP([1]Initial_Data8!C783,[1]Ratings_Numbers!$A$1:$B$21,2,FALSE)</f>
        <v>8</v>
      </c>
      <c r="T747" s="4">
        <v>8</v>
      </c>
      <c r="U747" s="4">
        <f t="shared" si="10"/>
        <v>0</v>
      </c>
      <c r="V747" s="7">
        <v>51143.76</v>
      </c>
      <c r="W747" s="3" t="s">
        <v>134</v>
      </c>
      <c r="X747" s="4"/>
      <c r="Y747" s="4"/>
      <c r="Z747" s="4"/>
      <c r="AA747" s="4"/>
    </row>
    <row r="748" spans="1:27" ht="37.5" customHeight="1" thickBot="1" x14ac:dyDescent="0.4">
      <c r="A748" s="5" t="s">
        <v>150</v>
      </c>
      <c r="B748" s="5" t="s">
        <v>108</v>
      </c>
      <c r="C748" s="5" t="s">
        <v>33</v>
      </c>
      <c r="D748" s="2">
        <v>39383</v>
      </c>
      <c r="E748" s="2">
        <v>1.27</v>
      </c>
      <c r="F748" s="2">
        <v>1.66</v>
      </c>
      <c r="G748" s="2">
        <v>1.59</v>
      </c>
      <c r="H748" s="2">
        <v>14.45</v>
      </c>
      <c r="I748" s="2">
        <v>7.75</v>
      </c>
      <c r="J748" s="2">
        <v>11.45</v>
      </c>
      <c r="K748" s="2">
        <v>154</v>
      </c>
      <c r="L748" s="2">
        <v>38.340000000000003</v>
      </c>
      <c r="M748" s="2">
        <v>65.010000000000005</v>
      </c>
      <c r="N748" s="2">
        <v>38.020000000000003</v>
      </c>
      <c r="O748" s="2">
        <v>24.92</v>
      </c>
      <c r="P748" s="2">
        <v>71.010000000000005</v>
      </c>
      <c r="Q748" s="2">
        <v>41.53</v>
      </c>
      <c r="R748" s="2">
        <v>27.22</v>
      </c>
      <c r="S748" s="4">
        <f>VLOOKUP([1]Initial_Data8!C784,[1]Ratings_Numbers!$A$1:$B$21,2,FALSE)</f>
        <v>8</v>
      </c>
      <c r="T748" s="4">
        <v>8</v>
      </c>
      <c r="U748" s="4">
        <f t="shared" si="10"/>
        <v>0</v>
      </c>
      <c r="V748" s="7">
        <v>40606.1</v>
      </c>
      <c r="W748" s="3" t="s">
        <v>134</v>
      </c>
      <c r="X748" s="4"/>
      <c r="Y748" s="4"/>
      <c r="Z748" s="4"/>
      <c r="AA748" s="4"/>
    </row>
    <row r="749" spans="1:27" ht="37.5" customHeight="1" thickBot="1" x14ac:dyDescent="0.4">
      <c r="A749" s="5" t="s">
        <v>150</v>
      </c>
      <c r="B749" s="5" t="s">
        <v>80</v>
      </c>
      <c r="C749" s="5" t="s">
        <v>33</v>
      </c>
      <c r="D749" s="2">
        <v>39481</v>
      </c>
      <c r="E749" s="2">
        <v>1.42</v>
      </c>
      <c r="F749" s="2">
        <v>1.85</v>
      </c>
      <c r="G749" s="2">
        <v>1.79</v>
      </c>
      <c r="H749" s="2">
        <v>8.69</v>
      </c>
      <c r="I749" s="2">
        <v>3.27</v>
      </c>
      <c r="J749" s="2">
        <v>6.28</v>
      </c>
      <c r="K749" s="2">
        <v>199</v>
      </c>
      <c r="L749" s="2">
        <v>39.96</v>
      </c>
      <c r="M749" s="2">
        <v>64.260000000000005</v>
      </c>
      <c r="N749" s="2">
        <v>36.549999999999997</v>
      </c>
      <c r="O749" s="2">
        <v>25.68</v>
      </c>
      <c r="P749" s="2">
        <v>75.819999999999993</v>
      </c>
      <c r="Q749" s="2">
        <v>43.12</v>
      </c>
      <c r="R749" s="2">
        <v>30.3</v>
      </c>
      <c r="S749" s="4">
        <f>VLOOKUP([1]Initial_Data8!C785,[1]Ratings_Numbers!$A$1:$B$21,2,FALSE)</f>
        <v>8</v>
      </c>
      <c r="T749" s="4">
        <v>8</v>
      </c>
      <c r="U749" s="4">
        <f t="shared" si="10"/>
        <v>0</v>
      </c>
      <c r="V749" s="7">
        <v>39985.050000000003</v>
      </c>
      <c r="W749" s="3" t="s">
        <v>134</v>
      </c>
      <c r="X749" s="4"/>
      <c r="Y749" s="4"/>
      <c r="Z749" s="4"/>
      <c r="AA749" s="4"/>
    </row>
    <row r="750" spans="1:27" ht="37.5" customHeight="1" thickBot="1" x14ac:dyDescent="0.4">
      <c r="A750" s="5" t="s">
        <v>150</v>
      </c>
      <c r="B750" s="5" t="s">
        <v>81</v>
      </c>
      <c r="C750" s="5" t="s">
        <v>33</v>
      </c>
      <c r="D750" s="2">
        <v>39572</v>
      </c>
      <c r="E750" s="2">
        <v>1.39</v>
      </c>
      <c r="F750" s="2">
        <v>1.93</v>
      </c>
      <c r="G750" s="2">
        <v>1.8</v>
      </c>
      <c r="H750" s="2">
        <v>7.2</v>
      </c>
      <c r="I750" s="2">
        <v>4.33</v>
      </c>
      <c r="J750" s="2">
        <v>4.3600000000000003</v>
      </c>
      <c r="K750" s="2">
        <v>167</v>
      </c>
      <c r="L750" s="2">
        <v>38.83</v>
      </c>
      <c r="M750" s="2">
        <v>64.040000000000006</v>
      </c>
      <c r="N750" s="2">
        <v>38</v>
      </c>
      <c r="O750" s="2">
        <v>24.87</v>
      </c>
      <c r="P750" s="2">
        <v>68.53</v>
      </c>
      <c r="Q750" s="2">
        <v>40.659999999999997</v>
      </c>
      <c r="R750" s="2">
        <v>26.61</v>
      </c>
      <c r="S750" s="4">
        <f>VLOOKUP([1]Initial_Data8!C786,[1]Ratings_Numbers!$A$1:$B$21,2,FALSE)</f>
        <v>8</v>
      </c>
      <c r="T750" s="4">
        <v>8</v>
      </c>
      <c r="U750" s="4">
        <f t="shared" si="10"/>
        <v>0</v>
      </c>
      <c r="V750" s="7">
        <v>36514.879999999997</v>
      </c>
      <c r="W750" s="3" t="s">
        <v>134</v>
      </c>
      <c r="X750" s="4"/>
      <c r="Y750" s="4"/>
      <c r="Z750" s="4"/>
      <c r="AA750" s="4"/>
    </row>
    <row r="751" spans="1:27" ht="37.5" customHeight="1" thickBot="1" x14ac:dyDescent="0.4">
      <c r="A751" s="5" t="s">
        <v>150</v>
      </c>
      <c r="B751" s="5" t="s">
        <v>82</v>
      </c>
      <c r="C751" s="5" t="s">
        <v>33</v>
      </c>
      <c r="D751" s="2">
        <v>39663</v>
      </c>
      <c r="E751" s="2">
        <v>1.38</v>
      </c>
      <c r="F751" s="2">
        <v>2.02</v>
      </c>
      <c r="G751" s="2">
        <v>1.83</v>
      </c>
      <c r="H751" s="2">
        <v>15.68</v>
      </c>
      <c r="I751" s="2">
        <v>12.13</v>
      </c>
      <c r="J751" s="2">
        <v>12.68</v>
      </c>
      <c r="K751" s="2">
        <v>161</v>
      </c>
      <c r="L751" s="2">
        <v>41.35</v>
      </c>
      <c r="M751" s="2">
        <v>60.95</v>
      </c>
      <c r="N751" s="2">
        <v>37.49</v>
      </c>
      <c r="O751" s="2">
        <v>25.2</v>
      </c>
      <c r="P751" s="2">
        <v>62.56</v>
      </c>
      <c r="Q751" s="2">
        <v>38.479999999999997</v>
      </c>
      <c r="R751" s="2">
        <v>25.87</v>
      </c>
      <c r="S751" s="4">
        <f>VLOOKUP([1]Initial_Data8!C787,[1]Ratings_Numbers!$A$1:$B$21,2,FALSE)</f>
        <v>8</v>
      </c>
      <c r="T751" s="4">
        <v>8</v>
      </c>
      <c r="U751" s="4">
        <f t="shared" si="10"/>
        <v>0</v>
      </c>
      <c r="V751" s="7">
        <v>43886.31</v>
      </c>
      <c r="W751" s="3" t="s">
        <v>134</v>
      </c>
      <c r="X751" s="4"/>
      <c r="Y751" s="4"/>
      <c r="Z751" s="4"/>
      <c r="AA751" s="4"/>
    </row>
    <row r="752" spans="1:27" ht="37.5" customHeight="1" thickBot="1" x14ac:dyDescent="0.4">
      <c r="A752" s="5" t="s">
        <v>150</v>
      </c>
      <c r="B752" s="5" t="s">
        <v>83</v>
      </c>
      <c r="C752" s="5" t="s">
        <v>33</v>
      </c>
      <c r="D752" s="2">
        <v>39754</v>
      </c>
      <c r="E752" s="2">
        <v>1.45</v>
      </c>
      <c r="F752" s="2">
        <v>2.13</v>
      </c>
      <c r="G752" s="2">
        <v>1.96</v>
      </c>
      <c r="H752" s="2">
        <v>11.46</v>
      </c>
      <c r="I752" s="2">
        <v>8.32</v>
      </c>
      <c r="J752" s="2">
        <v>8.43</v>
      </c>
      <c r="K752" s="2">
        <v>157</v>
      </c>
      <c r="L752" s="2">
        <v>41.66</v>
      </c>
      <c r="M752" s="2">
        <v>56.28</v>
      </c>
      <c r="N752" s="2">
        <v>34.78</v>
      </c>
      <c r="O752" s="2">
        <v>23.44</v>
      </c>
      <c r="P752" s="2">
        <v>61.8</v>
      </c>
      <c r="Q752" s="2">
        <v>38.200000000000003</v>
      </c>
      <c r="R752" s="2">
        <v>25.74</v>
      </c>
      <c r="S752" s="4">
        <f>VLOOKUP([1]Initial_Data8!C788,[1]Ratings_Numbers!$A$1:$B$21,2,FALSE)</f>
        <v>8</v>
      </c>
      <c r="T752" s="4">
        <v>8</v>
      </c>
      <c r="U752" s="4">
        <f t="shared" si="10"/>
        <v>0</v>
      </c>
      <c r="V752" s="7">
        <v>44201.760000000002</v>
      </c>
      <c r="W752" s="3" t="s">
        <v>134</v>
      </c>
      <c r="X752" s="4"/>
      <c r="Y752" s="4"/>
      <c r="Z752" s="4"/>
      <c r="AA752" s="4"/>
    </row>
    <row r="753" spans="1:27" ht="37.5" customHeight="1" thickBot="1" x14ac:dyDescent="0.4">
      <c r="A753" s="5" t="s">
        <v>150</v>
      </c>
      <c r="B753" s="5" t="s">
        <v>84</v>
      </c>
      <c r="C753" s="5" t="s">
        <v>33</v>
      </c>
      <c r="D753" s="2">
        <v>39845</v>
      </c>
      <c r="E753" s="2">
        <v>1.74</v>
      </c>
      <c r="F753" s="2">
        <v>2.62</v>
      </c>
      <c r="G753" s="2">
        <v>2.5</v>
      </c>
      <c r="H753" s="2">
        <v>5.29</v>
      </c>
      <c r="I753" s="2">
        <v>2.11</v>
      </c>
      <c r="J753" s="2">
        <v>1.91</v>
      </c>
      <c r="K753" s="2">
        <v>139</v>
      </c>
      <c r="L753" s="2">
        <v>43.19</v>
      </c>
      <c r="M753" s="2">
        <v>54.38</v>
      </c>
      <c r="N753" s="2">
        <v>33.090000000000003</v>
      </c>
      <c r="O753" s="2">
        <v>23.48</v>
      </c>
      <c r="P753" s="2">
        <v>64.319999999999993</v>
      </c>
      <c r="Q753" s="2">
        <v>39.14</v>
      </c>
      <c r="R753" s="2">
        <v>27.78</v>
      </c>
      <c r="S753" s="4">
        <f>VLOOKUP([1]Initial_Data8!C789,[1]Ratings_Numbers!$A$1:$B$21,2,FALSE)</f>
        <v>8</v>
      </c>
      <c r="T753" s="4">
        <v>8</v>
      </c>
      <c r="U753" s="4">
        <f t="shared" si="10"/>
        <v>0</v>
      </c>
      <c r="V753" s="7">
        <v>42678.09</v>
      </c>
      <c r="W753" s="3" t="s">
        <v>134</v>
      </c>
      <c r="X753" s="4"/>
      <c r="Y753" s="4"/>
      <c r="Z753" s="4"/>
      <c r="AA753" s="4"/>
    </row>
    <row r="754" spans="1:27" ht="37.5" customHeight="1" thickBot="1" x14ac:dyDescent="0.4">
      <c r="A754" s="5" t="s">
        <v>150</v>
      </c>
      <c r="B754" s="5" t="s">
        <v>85</v>
      </c>
      <c r="C754" s="5" t="s">
        <v>33</v>
      </c>
      <c r="D754" s="2">
        <v>39936</v>
      </c>
      <c r="E754" s="2">
        <v>1.42</v>
      </c>
      <c r="F754" s="2">
        <v>2.48</v>
      </c>
      <c r="G754" s="2">
        <v>2</v>
      </c>
      <c r="H754" s="2">
        <v>7.96</v>
      </c>
      <c r="I754" s="2">
        <v>6.97</v>
      </c>
      <c r="J754" s="2">
        <v>5.44</v>
      </c>
      <c r="K754" s="2">
        <v>180</v>
      </c>
      <c r="L754" s="2">
        <v>41.11</v>
      </c>
      <c r="M754" s="2">
        <v>53.72</v>
      </c>
      <c r="N754" s="2">
        <v>32.85</v>
      </c>
      <c r="O754" s="2">
        <v>22.09</v>
      </c>
      <c r="P754" s="2">
        <v>63.55</v>
      </c>
      <c r="Q754" s="2">
        <v>38.86</v>
      </c>
      <c r="R754" s="2">
        <v>26.13</v>
      </c>
      <c r="S754" s="4">
        <f>VLOOKUP([1]Initial_Data8!C790,[1]Ratings_Numbers!$A$1:$B$21,2,FALSE)</f>
        <v>8</v>
      </c>
      <c r="T754" s="4">
        <v>8</v>
      </c>
      <c r="U754" s="4">
        <f t="shared" si="10"/>
        <v>0</v>
      </c>
      <c r="V754" s="7">
        <v>47560.98</v>
      </c>
      <c r="W754" s="3" t="s">
        <v>134</v>
      </c>
      <c r="X754" s="4"/>
      <c r="Y754" s="4"/>
      <c r="Z754" s="4"/>
      <c r="AA754" s="4"/>
    </row>
    <row r="755" spans="1:27" ht="37.5" customHeight="1" thickBot="1" x14ac:dyDescent="0.4">
      <c r="A755" s="5" t="s">
        <v>150</v>
      </c>
      <c r="B755" s="5" t="s">
        <v>109</v>
      </c>
      <c r="C755" s="5" t="s">
        <v>33</v>
      </c>
      <c r="D755" s="2">
        <v>40027</v>
      </c>
      <c r="E755" s="2">
        <v>1.33</v>
      </c>
      <c r="F755" s="2">
        <v>2.6</v>
      </c>
      <c r="G755" s="2">
        <v>1.89</v>
      </c>
      <c r="H755" s="2">
        <v>13.72</v>
      </c>
      <c r="I755" s="2">
        <v>12.56</v>
      </c>
      <c r="J755" s="2">
        <v>10.98</v>
      </c>
      <c r="K755" s="2">
        <v>167</v>
      </c>
      <c r="L755" s="2">
        <v>43.57</v>
      </c>
      <c r="M755" s="2">
        <v>50.4</v>
      </c>
      <c r="N755" s="2">
        <v>31.57</v>
      </c>
      <c r="O755" s="2">
        <v>21.96</v>
      </c>
      <c r="P755" s="2">
        <v>59.63</v>
      </c>
      <c r="Q755" s="2">
        <v>37.35</v>
      </c>
      <c r="R755" s="2">
        <v>25.98</v>
      </c>
      <c r="S755" s="4">
        <f>VLOOKUP([1]Initial_Data8!C791,[1]Ratings_Numbers!$A$1:$B$21,2,FALSE)</f>
        <v>8</v>
      </c>
      <c r="T755" s="4">
        <v>8</v>
      </c>
      <c r="U755" s="4">
        <f t="shared" si="10"/>
        <v>0</v>
      </c>
      <c r="V755" s="7">
        <v>59397.78</v>
      </c>
      <c r="W755" s="3" t="s">
        <v>134</v>
      </c>
      <c r="X755" s="4"/>
      <c r="Y755" s="4"/>
      <c r="Z755" s="4"/>
      <c r="AA755" s="4"/>
    </row>
    <row r="756" spans="1:27" ht="37.5" customHeight="1" thickBot="1" x14ac:dyDescent="0.4">
      <c r="A756" s="5" t="s">
        <v>150</v>
      </c>
      <c r="B756" s="5" t="s">
        <v>110</v>
      </c>
      <c r="C756" s="5" t="s">
        <v>33</v>
      </c>
      <c r="D756" s="2">
        <v>40118</v>
      </c>
      <c r="E756" s="2">
        <v>1.25</v>
      </c>
      <c r="F756" s="2">
        <v>2.4</v>
      </c>
      <c r="G756" s="2">
        <v>1.77</v>
      </c>
      <c r="H756" s="2">
        <v>10.210000000000001</v>
      </c>
      <c r="I756" s="2">
        <v>8.8800000000000008</v>
      </c>
      <c r="J756" s="2">
        <v>7.52</v>
      </c>
      <c r="K756" s="2">
        <v>168</v>
      </c>
      <c r="L756" s="2">
        <v>45.02</v>
      </c>
      <c r="M756" s="2">
        <v>44.66</v>
      </c>
      <c r="N756" s="2">
        <v>29.04</v>
      </c>
      <c r="O756" s="2">
        <v>20.11</v>
      </c>
      <c r="P756" s="2">
        <v>53.79</v>
      </c>
      <c r="Q756" s="2">
        <v>34.979999999999997</v>
      </c>
      <c r="R756" s="2">
        <v>24.22</v>
      </c>
      <c r="S756" s="4">
        <f>VLOOKUP([1]Initial_Data8!C792,[1]Ratings_Numbers!$A$1:$B$21,2,FALSE)</f>
        <v>8</v>
      </c>
      <c r="T756" s="4">
        <v>8</v>
      </c>
      <c r="U756" s="4">
        <f t="shared" si="10"/>
        <v>0</v>
      </c>
      <c r="V756" s="7">
        <v>47497.66</v>
      </c>
      <c r="W756" s="3" t="s">
        <v>134</v>
      </c>
      <c r="X756" s="4"/>
      <c r="Y756" s="4"/>
      <c r="Z756" s="4"/>
      <c r="AA756" s="4"/>
    </row>
    <row r="757" spans="1:27" ht="37.5" customHeight="1" thickBot="1" x14ac:dyDescent="0.4">
      <c r="A757" s="5" t="s">
        <v>150</v>
      </c>
      <c r="B757" s="5" t="s">
        <v>111</v>
      </c>
      <c r="C757" s="5" t="s">
        <v>33</v>
      </c>
      <c r="D757" s="2">
        <v>40209</v>
      </c>
      <c r="E757" s="2">
        <v>1.25</v>
      </c>
      <c r="F757" s="2">
        <v>2.02</v>
      </c>
      <c r="G757" s="2">
        <v>1.72</v>
      </c>
      <c r="H757" s="2">
        <v>7.26</v>
      </c>
      <c r="I757" s="2">
        <v>4.7300000000000004</v>
      </c>
      <c r="J757" s="2">
        <v>4.5199999999999996</v>
      </c>
      <c r="K757" s="2">
        <v>161</v>
      </c>
      <c r="L757" s="2">
        <v>47.44</v>
      </c>
      <c r="M757" s="2">
        <v>44.67</v>
      </c>
      <c r="N757" s="2">
        <v>29.79</v>
      </c>
      <c r="O757" s="2">
        <v>21.19</v>
      </c>
      <c r="P757" s="2">
        <v>49.93</v>
      </c>
      <c r="Q757" s="2">
        <v>33.299999999999997</v>
      </c>
      <c r="R757" s="2">
        <v>23.69</v>
      </c>
      <c r="S757" s="4">
        <f>VLOOKUP([1]Initial_Data8!C793,[1]Ratings_Numbers!$A$1:$B$21,2,FALSE)</f>
        <v>8</v>
      </c>
      <c r="T757" s="4">
        <v>8</v>
      </c>
      <c r="U757" s="4">
        <f t="shared" si="10"/>
        <v>0</v>
      </c>
      <c r="V757" s="7">
        <v>50737.8</v>
      </c>
      <c r="W757" s="3" t="s">
        <v>134</v>
      </c>
      <c r="X757" s="4"/>
      <c r="Y757" s="4"/>
      <c r="Z757" s="4"/>
      <c r="AA757" s="4"/>
    </row>
    <row r="758" spans="1:27" ht="37.5" customHeight="1" thickBot="1" x14ac:dyDescent="0.4">
      <c r="A758" s="5" t="s">
        <v>150</v>
      </c>
      <c r="B758" s="5" t="s">
        <v>112</v>
      </c>
      <c r="C758" s="5" t="s">
        <v>33</v>
      </c>
      <c r="D758" s="2">
        <v>40300</v>
      </c>
      <c r="E758" s="2">
        <v>1.05</v>
      </c>
      <c r="F758" s="2">
        <v>1.89</v>
      </c>
      <c r="G758" s="2">
        <v>1.41</v>
      </c>
      <c r="H758" s="2">
        <v>12.27</v>
      </c>
      <c r="I758" s="2">
        <v>11.02</v>
      </c>
      <c r="J758" s="2">
        <v>9.19</v>
      </c>
      <c r="K758" s="2">
        <v>142</v>
      </c>
      <c r="L758" s="2">
        <v>44.41</v>
      </c>
      <c r="M758" s="2">
        <v>39.630000000000003</v>
      </c>
      <c r="N758" s="2">
        <v>26.41</v>
      </c>
      <c r="O758" s="2">
        <v>17.600000000000001</v>
      </c>
      <c r="P758" s="2">
        <v>50.06</v>
      </c>
      <c r="Q758" s="2">
        <v>33.36</v>
      </c>
      <c r="R758" s="2">
        <v>22.23</v>
      </c>
      <c r="S758" s="4">
        <f>VLOOKUP([1]Initial_Data8!C794,[1]Ratings_Numbers!$A$1:$B$21,2,FALSE)</f>
        <v>8</v>
      </c>
      <c r="T758" s="4">
        <v>8</v>
      </c>
      <c r="U758" s="4">
        <f t="shared" si="10"/>
        <v>0</v>
      </c>
      <c r="V758" s="7">
        <v>59564.1</v>
      </c>
      <c r="W758" s="3" t="s">
        <v>134</v>
      </c>
      <c r="X758" s="4"/>
      <c r="Y758" s="4"/>
      <c r="Z758" s="4"/>
      <c r="AA758" s="4"/>
    </row>
    <row r="759" spans="1:27" ht="37.5" customHeight="1" thickBot="1" x14ac:dyDescent="0.4">
      <c r="A759" s="5" t="s">
        <v>150</v>
      </c>
      <c r="B759" s="5" t="s">
        <v>86</v>
      </c>
      <c r="C759" s="5" t="s">
        <v>33</v>
      </c>
      <c r="D759" s="2">
        <v>40391</v>
      </c>
      <c r="E759" s="2">
        <v>1.04</v>
      </c>
      <c r="F759" s="2">
        <v>1.82</v>
      </c>
      <c r="G759" s="2">
        <v>1.38</v>
      </c>
      <c r="H759" s="2">
        <v>16.399999999999999</v>
      </c>
      <c r="I759" s="2">
        <v>14.72</v>
      </c>
      <c r="J759" s="2">
        <v>13.57</v>
      </c>
      <c r="K759" s="2">
        <v>151</v>
      </c>
      <c r="L759" s="2">
        <v>45.72</v>
      </c>
      <c r="M759" s="2">
        <v>39.74</v>
      </c>
      <c r="N759" s="2">
        <v>26.47</v>
      </c>
      <c r="O759" s="2">
        <v>18.170000000000002</v>
      </c>
      <c r="P759" s="2">
        <v>50.14</v>
      </c>
      <c r="Q759" s="2">
        <v>33.39</v>
      </c>
      <c r="R759" s="2">
        <v>22.92</v>
      </c>
      <c r="S759" s="4">
        <f>VLOOKUP([1]Initial_Data8!C795,[1]Ratings_Numbers!$A$1:$B$21,2,FALSE)</f>
        <v>8</v>
      </c>
      <c r="T759" s="4">
        <v>7</v>
      </c>
      <c r="U759" s="4">
        <f t="shared" si="10"/>
        <v>0</v>
      </c>
      <c r="V759" s="7">
        <v>59365.7</v>
      </c>
      <c r="W759" s="3" t="s">
        <v>134</v>
      </c>
      <c r="X759" s="4"/>
      <c r="Y759" s="4"/>
      <c r="Z759" s="4"/>
      <c r="AA759" s="4"/>
    </row>
    <row r="760" spans="1:27" ht="37.5" customHeight="1" thickBot="1" x14ac:dyDescent="0.4">
      <c r="A760" s="5" t="s">
        <v>150</v>
      </c>
      <c r="B760" s="5" t="s">
        <v>87</v>
      </c>
      <c r="C760" s="5" t="s">
        <v>25</v>
      </c>
      <c r="D760" s="2">
        <v>40482</v>
      </c>
      <c r="E760" s="2">
        <v>1.1499999999999999</v>
      </c>
      <c r="F760" s="2">
        <v>1.77</v>
      </c>
      <c r="G760" s="2">
        <v>1.51</v>
      </c>
      <c r="H760" s="2">
        <v>12.84</v>
      </c>
      <c r="I760" s="2">
        <v>10.9</v>
      </c>
      <c r="J760" s="2">
        <v>9.92</v>
      </c>
      <c r="K760" s="2">
        <v>146</v>
      </c>
      <c r="L760" s="2">
        <v>45.79</v>
      </c>
      <c r="M760" s="2">
        <v>45.79</v>
      </c>
      <c r="N760" s="2">
        <v>30.29</v>
      </c>
      <c r="O760" s="2">
        <v>20.97</v>
      </c>
      <c r="P760" s="2">
        <v>51.14</v>
      </c>
      <c r="Q760" s="2">
        <v>33.840000000000003</v>
      </c>
      <c r="R760" s="2">
        <v>23.42</v>
      </c>
      <c r="S760" s="4">
        <f>VLOOKUP([1]Initial_Data8!C796,[1]Ratings_Numbers!$A$1:$B$21,2,FALSE)</f>
        <v>7</v>
      </c>
      <c r="T760" s="4">
        <v>7</v>
      </c>
      <c r="U760" s="4">
        <f t="shared" si="10"/>
        <v>-1</v>
      </c>
      <c r="V760" s="7">
        <v>54805.17</v>
      </c>
      <c r="W760" s="3" t="s">
        <v>134</v>
      </c>
      <c r="X760" s="4"/>
      <c r="Y760" s="4"/>
      <c r="Z760" s="4"/>
      <c r="AA760" s="4"/>
    </row>
    <row r="761" spans="1:27" ht="37.5" customHeight="1" thickBot="1" x14ac:dyDescent="0.4">
      <c r="A761" s="5" t="s">
        <v>150</v>
      </c>
      <c r="B761" s="5" t="s">
        <v>88</v>
      </c>
      <c r="C761" s="5" t="s">
        <v>25</v>
      </c>
      <c r="D761" s="2">
        <v>40573</v>
      </c>
      <c r="E761" s="2">
        <v>1.22</v>
      </c>
      <c r="F761" s="2">
        <v>1.67</v>
      </c>
      <c r="G761" s="2">
        <v>1.58</v>
      </c>
      <c r="H761" s="2">
        <v>16.079999999999998</v>
      </c>
      <c r="I761" s="2">
        <v>11.48</v>
      </c>
      <c r="J761" s="2">
        <v>11.4</v>
      </c>
      <c r="K761" s="2">
        <v>91</v>
      </c>
      <c r="L761" s="2">
        <v>47.08</v>
      </c>
      <c r="M761" s="2">
        <v>46.1</v>
      </c>
      <c r="N761" s="2">
        <v>30.4</v>
      </c>
      <c r="O761" s="2">
        <v>21.7</v>
      </c>
      <c r="P761" s="2">
        <v>51.61</v>
      </c>
      <c r="Q761" s="2">
        <v>34.04</v>
      </c>
      <c r="R761" s="2">
        <v>24.3</v>
      </c>
      <c r="S761" s="4">
        <f>VLOOKUP([1]Initial_Data8!C797,[1]Ratings_Numbers!$A$1:$B$21,2,FALSE)</f>
        <v>7</v>
      </c>
      <c r="T761" s="4">
        <v>7</v>
      </c>
      <c r="U761" s="4">
        <f t="shared" si="10"/>
        <v>0</v>
      </c>
      <c r="V761" s="7">
        <v>55660.92</v>
      </c>
      <c r="W761" s="3" t="s">
        <v>134</v>
      </c>
      <c r="X761" s="4"/>
      <c r="Y761" s="4"/>
      <c r="Z761" s="4"/>
      <c r="AA761" s="4"/>
    </row>
    <row r="762" spans="1:27" ht="37.5" customHeight="1" thickBot="1" x14ac:dyDescent="0.4">
      <c r="A762" s="5" t="s">
        <v>150</v>
      </c>
      <c r="B762" s="5" t="s">
        <v>89</v>
      </c>
      <c r="C762" s="5" t="s">
        <v>25</v>
      </c>
      <c r="D762" s="2">
        <v>40664</v>
      </c>
      <c r="E762" s="2">
        <v>1.17</v>
      </c>
      <c r="F762" s="2">
        <v>1.81</v>
      </c>
      <c r="G762" s="2">
        <v>1.5</v>
      </c>
      <c r="H762" s="2">
        <v>13.09</v>
      </c>
      <c r="I762" s="2">
        <v>11.6</v>
      </c>
      <c r="J762" s="2">
        <v>10.09</v>
      </c>
      <c r="K762" s="2">
        <v>141</v>
      </c>
      <c r="L762" s="2">
        <v>42.52</v>
      </c>
      <c r="M762" s="2">
        <v>58.91</v>
      </c>
      <c r="N762" s="2">
        <v>37.020000000000003</v>
      </c>
      <c r="O762" s="2">
        <v>25.05</v>
      </c>
      <c r="P762" s="2">
        <v>59.14</v>
      </c>
      <c r="Q762" s="2">
        <v>37.159999999999997</v>
      </c>
      <c r="R762" s="2">
        <v>25.15</v>
      </c>
      <c r="S762" s="4">
        <f>VLOOKUP([1]Initial_Data8!C798,[1]Ratings_Numbers!$A$1:$B$21,2,FALSE)</f>
        <v>7</v>
      </c>
      <c r="T762" s="4">
        <v>7</v>
      </c>
      <c r="U762" s="4">
        <f t="shared" si="10"/>
        <v>0</v>
      </c>
      <c r="V762" s="7">
        <v>68965.19</v>
      </c>
      <c r="W762" s="3" t="s">
        <v>134</v>
      </c>
      <c r="X762" s="4"/>
      <c r="Y762" s="4"/>
      <c r="Z762" s="4"/>
      <c r="AA762" s="4"/>
    </row>
    <row r="763" spans="1:27" ht="37.5" customHeight="1" thickBot="1" x14ac:dyDescent="0.4">
      <c r="A763" s="5" t="s">
        <v>150</v>
      </c>
      <c r="B763" s="5" t="s">
        <v>90</v>
      </c>
      <c r="C763" s="5" t="s">
        <v>25</v>
      </c>
      <c r="D763" s="2">
        <v>40755</v>
      </c>
      <c r="E763" s="2">
        <v>1.04</v>
      </c>
      <c r="F763" s="2">
        <v>1.74</v>
      </c>
      <c r="G763" s="2">
        <v>1.33</v>
      </c>
      <c r="H763" s="2">
        <v>18.25</v>
      </c>
      <c r="I763" s="2">
        <v>16.440000000000001</v>
      </c>
      <c r="J763" s="2">
        <v>15.4</v>
      </c>
      <c r="K763" s="2">
        <v>149</v>
      </c>
      <c r="L763" s="2">
        <v>43.13</v>
      </c>
      <c r="M763" s="2">
        <v>58.85</v>
      </c>
      <c r="N763" s="2">
        <v>36.99</v>
      </c>
      <c r="O763" s="2">
        <v>25.38</v>
      </c>
      <c r="P763" s="2">
        <v>59.1</v>
      </c>
      <c r="Q763" s="2">
        <v>37.14</v>
      </c>
      <c r="R763" s="2">
        <v>25.49</v>
      </c>
      <c r="S763" s="4">
        <f>VLOOKUP([1]Initial_Data8!C799,[1]Ratings_Numbers!$A$1:$B$21,2,FALSE)</f>
        <v>7</v>
      </c>
      <c r="T763" s="4">
        <v>7</v>
      </c>
      <c r="U763" s="4">
        <f t="shared" si="10"/>
        <v>0</v>
      </c>
      <c r="V763" s="7">
        <v>79483.5</v>
      </c>
      <c r="W763" s="3" t="s">
        <v>134</v>
      </c>
      <c r="X763" s="4"/>
      <c r="Y763" s="4"/>
      <c r="Z763" s="4"/>
      <c r="AA763" s="4"/>
    </row>
    <row r="764" spans="1:27" ht="37.5" customHeight="1" thickBot="1" x14ac:dyDescent="0.4">
      <c r="A764" s="5" t="s">
        <v>150</v>
      </c>
      <c r="B764" s="5" t="s">
        <v>91</v>
      </c>
      <c r="C764" s="5" t="s">
        <v>25</v>
      </c>
      <c r="D764" s="2">
        <v>40846</v>
      </c>
      <c r="E764" s="2">
        <v>1.06</v>
      </c>
      <c r="F764" s="2">
        <v>1.69</v>
      </c>
      <c r="G764" s="2">
        <v>1.34</v>
      </c>
      <c r="H764" s="2">
        <v>12.54</v>
      </c>
      <c r="I764" s="2">
        <v>10.31</v>
      </c>
      <c r="J764" s="2">
        <v>9.9700000000000006</v>
      </c>
      <c r="K764" s="2">
        <v>162</v>
      </c>
      <c r="L764" s="2">
        <v>42.82</v>
      </c>
      <c r="M764" s="2">
        <v>60.44</v>
      </c>
      <c r="N764" s="2">
        <v>37.61</v>
      </c>
      <c r="O764" s="2">
        <v>25.88</v>
      </c>
      <c r="P764" s="2">
        <v>60.68</v>
      </c>
      <c r="Q764" s="2">
        <v>37.770000000000003</v>
      </c>
      <c r="R764" s="2">
        <v>25.98</v>
      </c>
      <c r="S764" s="4">
        <f>VLOOKUP([1]Initial_Data8!C800,[1]Ratings_Numbers!$A$1:$B$21,2,FALSE)</f>
        <v>7</v>
      </c>
      <c r="T764" s="4">
        <v>7</v>
      </c>
      <c r="U764" s="4">
        <f t="shared" si="10"/>
        <v>0</v>
      </c>
      <c r="V764" s="7">
        <v>80940.97</v>
      </c>
      <c r="W764" s="3" t="s">
        <v>134</v>
      </c>
      <c r="X764" s="4"/>
      <c r="Y764" s="4"/>
      <c r="Z764" s="4"/>
      <c r="AA764" s="4"/>
    </row>
    <row r="765" spans="1:27" ht="37.5" customHeight="1" thickBot="1" x14ac:dyDescent="0.4">
      <c r="A765" s="5" t="s">
        <v>150</v>
      </c>
      <c r="B765" s="5" t="s">
        <v>113</v>
      </c>
      <c r="C765" s="5" t="s">
        <v>25</v>
      </c>
      <c r="D765" s="2">
        <v>40937</v>
      </c>
      <c r="E765" s="2">
        <v>1.05</v>
      </c>
      <c r="F765" s="2">
        <v>1.62</v>
      </c>
      <c r="G765" s="2">
        <v>1.32</v>
      </c>
      <c r="H765" s="2">
        <v>11.34</v>
      </c>
      <c r="I765" s="2">
        <v>8.6300000000000008</v>
      </c>
      <c r="J765" s="2">
        <v>8.64</v>
      </c>
      <c r="K765" s="2">
        <v>154</v>
      </c>
      <c r="L765" s="2">
        <v>44.17</v>
      </c>
      <c r="M765" s="2">
        <v>60.11</v>
      </c>
      <c r="N765" s="2">
        <v>37.5</v>
      </c>
      <c r="O765" s="2">
        <v>26.55</v>
      </c>
      <c r="P765" s="2">
        <v>60.27</v>
      </c>
      <c r="Q765" s="2">
        <v>37.61</v>
      </c>
      <c r="R765" s="2">
        <v>26.63</v>
      </c>
      <c r="S765" s="4">
        <f>VLOOKUP([1]Initial_Data8!C801,[1]Ratings_Numbers!$A$1:$B$21,2,FALSE)</f>
        <v>7</v>
      </c>
      <c r="T765" s="4">
        <v>7</v>
      </c>
      <c r="U765" s="4">
        <f t="shared" si="10"/>
        <v>0</v>
      </c>
      <c r="V765" s="7">
        <v>89819.839999999997</v>
      </c>
      <c r="W765" s="3" t="s">
        <v>134</v>
      </c>
      <c r="X765" s="4"/>
      <c r="Y765" s="4"/>
      <c r="Z765" s="4"/>
      <c r="AA765" s="4"/>
    </row>
    <row r="766" spans="1:27" ht="37.5" customHeight="1" thickBot="1" x14ac:dyDescent="0.4">
      <c r="A766" s="5" t="s">
        <v>150</v>
      </c>
      <c r="B766" s="5" t="s">
        <v>114</v>
      </c>
      <c r="C766" s="5" t="s">
        <v>25</v>
      </c>
      <c r="D766" s="2">
        <v>41028</v>
      </c>
      <c r="E766" s="2">
        <v>0.89</v>
      </c>
      <c r="F766" s="2">
        <v>1.56</v>
      </c>
      <c r="G766" s="2">
        <v>1.1000000000000001</v>
      </c>
      <c r="H766" s="2">
        <v>13.62</v>
      </c>
      <c r="I766" s="2">
        <v>12.08</v>
      </c>
      <c r="J766" s="2">
        <v>10.99</v>
      </c>
      <c r="K766" s="2">
        <v>156</v>
      </c>
      <c r="L766" s="2">
        <v>41.51</v>
      </c>
      <c r="M766" s="2">
        <v>60.04</v>
      </c>
      <c r="N766" s="2">
        <v>37.47</v>
      </c>
      <c r="O766" s="2">
        <v>24.92</v>
      </c>
      <c r="P766" s="2">
        <v>60.22</v>
      </c>
      <c r="Q766" s="2">
        <v>37.590000000000003</v>
      </c>
      <c r="R766" s="2">
        <v>25</v>
      </c>
      <c r="S766" s="4">
        <f>VLOOKUP([1]Initial_Data8!C802,[1]Ratings_Numbers!$A$1:$B$21,2,FALSE)</f>
        <v>7</v>
      </c>
      <c r="T766" s="4">
        <v>7</v>
      </c>
      <c r="U766" s="4">
        <f t="shared" si="10"/>
        <v>0</v>
      </c>
      <c r="V766" s="7">
        <v>99873.2</v>
      </c>
      <c r="W766" s="3" t="s">
        <v>134</v>
      </c>
      <c r="X766" s="4"/>
      <c r="Y766" s="4"/>
      <c r="Z766" s="4"/>
      <c r="AA766" s="4"/>
    </row>
    <row r="767" spans="1:27" ht="37.5" customHeight="1" thickBot="1" x14ac:dyDescent="0.4">
      <c r="A767" s="5" t="s">
        <v>150</v>
      </c>
      <c r="B767" s="5" t="s">
        <v>115</v>
      </c>
      <c r="C767" s="5" t="s">
        <v>25</v>
      </c>
      <c r="D767" s="2">
        <v>41119</v>
      </c>
      <c r="E767" s="2">
        <v>0.9</v>
      </c>
      <c r="F767" s="2">
        <v>1.49</v>
      </c>
      <c r="G767" s="2">
        <v>1.1100000000000001</v>
      </c>
      <c r="H767" s="2">
        <v>19.3</v>
      </c>
      <c r="I767" s="2">
        <v>17.22</v>
      </c>
      <c r="J767" s="2">
        <v>16.57</v>
      </c>
      <c r="K767" s="2">
        <v>155</v>
      </c>
      <c r="L767" s="2">
        <v>42</v>
      </c>
      <c r="M767" s="2">
        <v>61.08</v>
      </c>
      <c r="N767" s="2">
        <v>37.869999999999997</v>
      </c>
      <c r="O767" s="2">
        <v>25.66</v>
      </c>
      <c r="P767" s="2">
        <v>61.27</v>
      </c>
      <c r="Q767" s="2">
        <v>37.99</v>
      </c>
      <c r="R767" s="2">
        <v>25.74</v>
      </c>
      <c r="S767" s="4">
        <f>VLOOKUP([1]Initial_Data8!C803,[1]Ratings_Numbers!$A$1:$B$21,2,FALSE)</f>
        <v>7</v>
      </c>
      <c r="T767" s="4">
        <v>7</v>
      </c>
      <c r="U767" s="4">
        <f t="shared" si="10"/>
        <v>0</v>
      </c>
      <c r="V767" s="7">
        <v>108055.56</v>
      </c>
      <c r="W767" s="3" t="s">
        <v>134</v>
      </c>
      <c r="X767" s="4"/>
      <c r="Y767" s="4"/>
      <c r="Z767" s="4"/>
      <c r="AA767" s="4"/>
    </row>
    <row r="768" spans="1:27" ht="37.5" customHeight="1" thickBot="1" x14ac:dyDescent="0.4">
      <c r="A768" s="5" t="s">
        <v>150</v>
      </c>
      <c r="B768" s="5" t="s">
        <v>116</v>
      </c>
      <c r="C768" s="5" t="s">
        <v>25</v>
      </c>
      <c r="D768" s="2">
        <v>41210</v>
      </c>
      <c r="E768" s="2">
        <v>0.92</v>
      </c>
      <c r="F768" s="2">
        <v>1.47</v>
      </c>
      <c r="G768" s="2">
        <v>1.1200000000000001</v>
      </c>
      <c r="H768" s="2">
        <v>13.92</v>
      </c>
      <c r="I768" s="2">
        <v>11.67</v>
      </c>
      <c r="J768" s="2">
        <v>11.18</v>
      </c>
      <c r="K768" s="2">
        <v>155</v>
      </c>
      <c r="L768" s="2">
        <v>42.58</v>
      </c>
      <c r="M768" s="2">
        <v>60.77</v>
      </c>
      <c r="N768" s="2">
        <v>37.75</v>
      </c>
      <c r="O768" s="2">
        <v>25.87</v>
      </c>
      <c r="P768" s="2">
        <v>60.96</v>
      </c>
      <c r="Q768" s="2">
        <v>37.869999999999997</v>
      </c>
      <c r="R768" s="2">
        <v>25.95</v>
      </c>
      <c r="S768" s="4">
        <f>VLOOKUP([1]Initial_Data8!C804,[1]Ratings_Numbers!$A$1:$B$21,2,FALSE)</f>
        <v>7</v>
      </c>
      <c r="T768" s="4">
        <v>6</v>
      </c>
      <c r="U768" s="4">
        <f t="shared" si="10"/>
        <v>0</v>
      </c>
      <c r="V768" s="7">
        <v>115130.05</v>
      </c>
      <c r="W768" s="3" t="s">
        <v>134</v>
      </c>
      <c r="X768" s="4"/>
      <c r="Y768" s="4"/>
      <c r="Z768" s="4"/>
      <c r="AA768" s="4"/>
    </row>
    <row r="769" spans="1:27" ht="37.5" customHeight="1" thickBot="1" x14ac:dyDescent="0.4">
      <c r="A769" s="5" t="s">
        <v>150</v>
      </c>
      <c r="B769" s="5" t="s">
        <v>92</v>
      </c>
      <c r="C769" s="5" t="s">
        <v>32</v>
      </c>
      <c r="D769" s="2">
        <v>41308</v>
      </c>
      <c r="E769" s="2">
        <v>0.88</v>
      </c>
      <c r="F769" s="2">
        <v>1.39</v>
      </c>
      <c r="G769" s="2">
        <v>1.07</v>
      </c>
      <c r="H769" s="2">
        <v>13.11</v>
      </c>
      <c r="I769" s="2">
        <v>10.49</v>
      </c>
      <c r="J769" s="2">
        <v>10.54</v>
      </c>
      <c r="K769" s="2">
        <v>166</v>
      </c>
      <c r="L769" s="2">
        <v>43.27</v>
      </c>
      <c r="M769" s="2">
        <v>53.3</v>
      </c>
      <c r="N769" s="2">
        <v>33.159999999999997</v>
      </c>
      <c r="O769" s="2">
        <v>23.06</v>
      </c>
      <c r="P769" s="2">
        <v>60.73</v>
      </c>
      <c r="Q769" s="2">
        <v>37.78</v>
      </c>
      <c r="R769" s="2">
        <v>26.28</v>
      </c>
      <c r="S769" s="4">
        <f>VLOOKUP([1]Initial_Data8!C805,[1]Ratings_Numbers!$A$1:$B$21,2,FALSE)</f>
        <v>6</v>
      </c>
      <c r="T769" s="4">
        <v>6</v>
      </c>
      <c r="U769" s="4">
        <f t="shared" si="10"/>
        <v>-1</v>
      </c>
      <c r="V769" s="7">
        <v>108401.92</v>
      </c>
      <c r="W769" s="3" t="s">
        <v>134</v>
      </c>
      <c r="X769" s="4"/>
      <c r="Y769" s="4"/>
      <c r="Z769" s="4"/>
      <c r="AA769" s="4"/>
    </row>
    <row r="770" spans="1:27" ht="37.5" customHeight="1" thickBot="1" x14ac:dyDescent="0.4">
      <c r="A770" s="5" t="s">
        <v>150</v>
      </c>
      <c r="B770" s="5" t="s">
        <v>93</v>
      </c>
      <c r="C770" s="5" t="s">
        <v>32</v>
      </c>
      <c r="D770" s="2">
        <v>41399</v>
      </c>
      <c r="E770" s="2">
        <v>0.86</v>
      </c>
      <c r="F770" s="2">
        <v>1.57</v>
      </c>
      <c r="G770" s="2">
        <v>1.04</v>
      </c>
      <c r="H770" s="2">
        <v>15.42</v>
      </c>
      <c r="I770" s="2">
        <v>13.64</v>
      </c>
      <c r="J770" s="2">
        <v>12.77</v>
      </c>
      <c r="K770" s="2">
        <v>164</v>
      </c>
      <c r="L770" s="2">
        <v>37.090000000000003</v>
      </c>
      <c r="M770" s="2">
        <v>69.91</v>
      </c>
      <c r="N770" s="2">
        <v>39.270000000000003</v>
      </c>
      <c r="O770" s="2">
        <v>25.93</v>
      </c>
      <c r="P770" s="2">
        <v>78.03</v>
      </c>
      <c r="Q770" s="2">
        <v>43.83</v>
      </c>
      <c r="R770" s="2">
        <v>28.94</v>
      </c>
      <c r="S770" s="4">
        <f>VLOOKUP([1]Initial_Data8!C806,[1]Ratings_Numbers!$A$1:$B$21,2,FALSE)</f>
        <v>6</v>
      </c>
      <c r="T770" s="4">
        <v>6</v>
      </c>
      <c r="U770" s="4">
        <f t="shared" si="10"/>
        <v>0</v>
      </c>
      <c r="V770" s="7">
        <v>106053</v>
      </c>
      <c r="W770" s="3" t="s">
        <v>134</v>
      </c>
      <c r="X770" s="4"/>
      <c r="Y770" s="4"/>
      <c r="Z770" s="4"/>
      <c r="AA770" s="4"/>
    </row>
    <row r="771" spans="1:27" ht="37.5" customHeight="1" thickBot="1" x14ac:dyDescent="0.4">
      <c r="A771" s="5" t="s">
        <v>150</v>
      </c>
      <c r="B771" s="5" t="s">
        <v>94</v>
      </c>
      <c r="C771" s="5" t="s">
        <v>32</v>
      </c>
      <c r="D771" s="2">
        <v>41490</v>
      </c>
      <c r="E771" s="2">
        <v>0.9</v>
      </c>
      <c r="F771" s="2">
        <v>1.48</v>
      </c>
      <c r="G771" s="2">
        <v>1.0900000000000001</v>
      </c>
      <c r="H771" s="2">
        <v>19.89</v>
      </c>
      <c r="I771" s="2">
        <v>18.04</v>
      </c>
      <c r="J771" s="2">
        <v>17.34</v>
      </c>
      <c r="K771" s="2">
        <v>174</v>
      </c>
      <c r="L771" s="2">
        <v>36.68</v>
      </c>
      <c r="M771" s="2">
        <v>73.98</v>
      </c>
      <c r="N771" s="2">
        <v>40.549999999999997</v>
      </c>
      <c r="O771" s="2">
        <v>27.14</v>
      </c>
      <c r="P771" s="2">
        <v>82.43</v>
      </c>
      <c r="Q771" s="2">
        <v>45.18</v>
      </c>
      <c r="R771" s="2">
        <v>30.24</v>
      </c>
      <c r="S771" s="4">
        <f>VLOOKUP([1]Initial_Data8!C807,[1]Ratings_Numbers!$A$1:$B$21,2,FALSE)</f>
        <v>6</v>
      </c>
      <c r="T771" s="4">
        <v>6</v>
      </c>
      <c r="U771" s="4">
        <f t="shared" si="10"/>
        <v>0</v>
      </c>
      <c r="V771" s="7">
        <v>107647.92</v>
      </c>
      <c r="W771" s="3" t="s">
        <v>134</v>
      </c>
      <c r="X771" s="4"/>
      <c r="Y771" s="4"/>
      <c r="Z771" s="4"/>
      <c r="AA771" s="4"/>
    </row>
    <row r="772" spans="1:27" ht="37.5" customHeight="1" thickBot="1" x14ac:dyDescent="0.4">
      <c r="A772" s="5" t="s">
        <v>150</v>
      </c>
      <c r="B772" s="5" t="s">
        <v>95</v>
      </c>
      <c r="C772" s="5" t="s">
        <v>32</v>
      </c>
      <c r="D772" s="2">
        <v>41581</v>
      </c>
      <c r="E772" s="2">
        <v>1.02</v>
      </c>
      <c r="F772" s="2">
        <v>1.75</v>
      </c>
      <c r="G772" s="2">
        <v>1.22</v>
      </c>
      <c r="H772" s="2">
        <v>14.31</v>
      </c>
      <c r="I772" s="2">
        <v>12.33</v>
      </c>
      <c r="J772" s="2">
        <v>12.01</v>
      </c>
      <c r="K772" s="2">
        <v>191</v>
      </c>
      <c r="L772" s="2">
        <v>32.44</v>
      </c>
      <c r="M772" s="2">
        <v>103.36</v>
      </c>
      <c r="N772" s="2">
        <v>48.61</v>
      </c>
      <c r="O772" s="2">
        <v>33.53</v>
      </c>
      <c r="P772" s="2">
        <v>112.63</v>
      </c>
      <c r="Q772" s="2">
        <v>52.97</v>
      </c>
      <c r="R772" s="2">
        <v>36.54</v>
      </c>
      <c r="S772" s="4">
        <f>VLOOKUP([1]Initial_Data8!C808,[1]Ratings_Numbers!$A$1:$B$21,2,FALSE)</f>
        <v>6</v>
      </c>
      <c r="T772" s="4">
        <v>6</v>
      </c>
      <c r="U772" s="4">
        <f t="shared" si="10"/>
        <v>0</v>
      </c>
      <c r="V772" s="7">
        <v>107343.5</v>
      </c>
      <c r="W772" s="3" t="s">
        <v>134</v>
      </c>
      <c r="X772" s="4"/>
      <c r="Y772" s="4"/>
      <c r="Z772" s="4"/>
      <c r="AA772" s="4"/>
    </row>
    <row r="773" spans="1:27" ht="37.5" customHeight="1" thickBot="1" x14ac:dyDescent="0.4">
      <c r="A773" s="5" t="s">
        <v>150</v>
      </c>
      <c r="B773" s="5" t="s">
        <v>96</v>
      </c>
      <c r="C773" s="5" t="s">
        <v>32</v>
      </c>
      <c r="D773" s="2">
        <v>41672</v>
      </c>
      <c r="E773" s="2">
        <v>1.17</v>
      </c>
      <c r="F773" s="2">
        <v>1.61</v>
      </c>
      <c r="G773" s="2">
        <v>1.4</v>
      </c>
      <c r="H773" s="2">
        <v>12.09</v>
      </c>
      <c r="I773" s="2">
        <v>9.76</v>
      </c>
      <c r="J773" s="2">
        <v>9.68</v>
      </c>
      <c r="K773" s="2">
        <v>182</v>
      </c>
      <c r="L773" s="2">
        <v>30.9</v>
      </c>
      <c r="M773" s="2">
        <v>117.32</v>
      </c>
      <c r="N773" s="2">
        <v>53.92</v>
      </c>
      <c r="O773" s="2">
        <v>36.26</v>
      </c>
      <c r="P773" s="2">
        <v>117.59</v>
      </c>
      <c r="Q773" s="2">
        <v>54.04</v>
      </c>
      <c r="R773" s="2">
        <v>36.340000000000003</v>
      </c>
      <c r="S773" s="4">
        <f>VLOOKUP([1]Initial_Data8!C809,[1]Ratings_Numbers!$A$1:$B$21,2,FALSE)</f>
        <v>6</v>
      </c>
      <c r="T773" s="4">
        <v>6</v>
      </c>
      <c r="U773" s="4">
        <f t="shared" si="10"/>
        <v>0</v>
      </c>
      <c r="V773" s="7">
        <v>128531.36</v>
      </c>
      <c r="W773" s="3" t="s">
        <v>134</v>
      </c>
      <c r="X773" s="4"/>
      <c r="Y773" s="4"/>
      <c r="Z773" s="4"/>
      <c r="AA773" s="4"/>
    </row>
    <row r="774" spans="1:27" ht="37.5" customHeight="1" thickBot="1" x14ac:dyDescent="0.4">
      <c r="A774" s="5" t="s">
        <v>150</v>
      </c>
      <c r="B774" s="5" t="s">
        <v>97</v>
      </c>
      <c r="C774" s="5" t="s">
        <v>32</v>
      </c>
      <c r="D774" s="2">
        <v>41764</v>
      </c>
      <c r="E774" s="2">
        <v>1.1000000000000001</v>
      </c>
      <c r="F774" s="2">
        <v>1.58</v>
      </c>
      <c r="G774" s="2">
        <v>1.31</v>
      </c>
      <c r="H774" s="2">
        <v>14.26</v>
      </c>
      <c r="I774" s="2">
        <v>12.76</v>
      </c>
      <c r="J774" s="2">
        <v>11.92</v>
      </c>
      <c r="K774" s="2">
        <v>191</v>
      </c>
      <c r="L774" s="2">
        <v>28.49</v>
      </c>
      <c r="M774" s="2">
        <v>121.09</v>
      </c>
      <c r="N774" s="2">
        <v>54.7</v>
      </c>
      <c r="O774" s="2">
        <v>34.5</v>
      </c>
      <c r="P774" s="2">
        <v>121.37</v>
      </c>
      <c r="Q774" s="2">
        <v>54.83</v>
      </c>
      <c r="R774" s="2">
        <v>34.58</v>
      </c>
      <c r="S774" s="4">
        <f>VLOOKUP([1]Initial_Data8!C810,[1]Ratings_Numbers!$A$1:$B$21,2,FALSE)</f>
        <v>6</v>
      </c>
      <c r="T774" s="4">
        <v>6</v>
      </c>
      <c r="U774" s="4">
        <f t="shared" si="10"/>
        <v>0</v>
      </c>
      <c r="V774" s="7">
        <v>136476.94</v>
      </c>
      <c r="W774" s="3" t="s">
        <v>134</v>
      </c>
      <c r="X774" s="4"/>
      <c r="Y774" s="4"/>
      <c r="Z774" s="4"/>
      <c r="AA774" s="4"/>
    </row>
    <row r="775" spans="1:27" ht="37.5" customHeight="1" thickBot="1" x14ac:dyDescent="0.4">
      <c r="A775" s="5" t="s">
        <v>150</v>
      </c>
      <c r="B775" s="5" t="s">
        <v>98</v>
      </c>
      <c r="C775" s="5" t="s">
        <v>32</v>
      </c>
      <c r="D775" s="2">
        <v>41854</v>
      </c>
      <c r="E775" s="2">
        <v>1.08</v>
      </c>
      <c r="F775" s="2">
        <v>1.71</v>
      </c>
      <c r="G775" s="2">
        <v>1.28</v>
      </c>
      <c r="H775" s="2">
        <v>18.739999999999998</v>
      </c>
      <c r="I775" s="2">
        <v>17.079999999999998</v>
      </c>
      <c r="J775" s="2">
        <v>16.579999999999998</v>
      </c>
      <c r="K775" s="2">
        <v>208</v>
      </c>
      <c r="L775" s="2">
        <v>26.35</v>
      </c>
      <c r="M775" s="2">
        <v>145.78</v>
      </c>
      <c r="N775" s="2">
        <v>59.24</v>
      </c>
      <c r="O775" s="2">
        <v>38.409999999999997</v>
      </c>
      <c r="P775" s="2">
        <v>146.08000000000001</v>
      </c>
      <c r="Q775" s="2">
        <v>59.36</v>
      </c>
      <c r="R775" s="2">
        <v>38.49</v>
      </c>
      <c r="S775" s="4">
        <f>VLOOKUP([1]Initial_Data8!C811,[1]Ratings_Numbers!$A$1:$B$21,2,FALSE)</f>
        <v>6</v>
      </c>
      <c r="T775" s="4">
        <v>6</v>
      </c>
      <c r="U775" s="4">
        <f t="shared" si="10"/>
        <v>0</v>
      </c>
      <c r="V775" s="7">
        <v>142305.45000000001</v>
      </c>
      <c r="W775" s="3" t="s">
        <v>134</v>
      </c>
      <c r="X775" s="4"/>
      <c r="Y775" s="4"/>
      <c r="Z775" s="4"/>
      <c r="AA775" s="4"/>
    </row>
    <row r="776" spans="1:27" ht="37.5" customHeight="1" thickBot="1" x14ac:dyDescent="0.4">
      <c r="A776" s="5" t="s">
        <v>150</v>
      </c>
      <c r="B776" s="5" t="s">
        <v>99</v>
      </c>
      <c r="C776" s="5" t="s">
        <v>32</v>
      </c>
      <c r="D776" s="2">
        <v>41945</v>
      </c>
      <c r="E776" s="2">
        <v>1.23</v>
      </c>
      <c r="F776" s="2">
        <v>1.67</v>
      </c>
      <c r="G776" s="2">
        <v>1.45</v>
      </c>
      <c r="H776" s="2">
        <v>13.77</v>
      </c>
      <c r="I776" s="2">
        <v>12.08</v>
      </c>
      <c r="J776" s="2">
        <v>11.71</v>
      </c>
      <c r="K776" s="2">
        <v>218</v>
      </c>
      <c r="L776" s="2">
        <v>24.35</v>
      </c>
      <c r="M776" s="2">
        <v>165.11</v>
      </c>
      <c r="N776" s="2">
        <v>62.2</v>
      </c>
      <c r="O776" s="2">
        <v>40.21</v>
      </c>
      <c r="P776" s="2">
        <v>165.45</v>
      </c>
      <c r="Q776" s="2">
        <v>62.33</v>
      </c>
      <c r="R776" s="2">
        <v>40.29</v>
      </c>
      <c r="S776" s="4">
        <f>VLOOKUP([1]Initial_Data8!C812,[1]Ratings_Numbers!$A$1:$B$21,2,FALSE)</f>
        <v>6</v>
      </c>
      <c r="T776" s="4">
        <v>6</v>
      </c>
      <c r="U776" s="4">
        <f t="shared" si="10"/>
        <v>0</v>
      </c>
      <c r="V776" s="7">
        <v>150266.51999999999</v>
      </c>
      <c r="W776" s="3" t="s">
        <v>134</v>
      </c>
      <c r="X776" s="4"/>
      <c r="Y776" s="4"/>
      <c r="Z776" s="4"/>
      <c r="AA776" s="4"/>
    </row>
    <row r="777" spans="1:27" ht="37.5" customHeight="1" thickBot="1" x14ac:dyDescent="0.4">
      <c r="A777" s="5" t="s">
        <v>150</v>
      </c>
      <c r="B777" s="5" t="s">
        <v>100</v>
      </c>
      <c r="C777" s="5" t="s">
        <v>32</v>
      </c>
      <c r="D777" s="2">
        <v>42036</v>
      </c>
      <c r="E777" s="2">
        <v>1.26</v>
      </c>
      <c r="F777" s="2">
        <v>1.64</v>
      </c>
      <c r="G777" s="2">
        <v>1.48</v>
      </c>
      <c r="H777" s="2">
        <v>12.36</v>
      </c>
      <c r="I777" s="2">
        <v>10.28</v>
      </c>
      <c r="J777" s="2">
        <v>10.29</v>
      </c>
      <c r="K777" s="2">
        <v>213</v>
      </c>
      <c r="L777" s="2">
        <v>23.34</v>
      </c>
      <c r="M777" s="2">
        <v>180.96</v>
      </c>
      <c r="N777" s="2">
        <v>63.61</v>
      </c>
      <c r="O777" s="2">
        <v>42.23</v>
      </c>
      <c r="P777" s="2">
        <v>184.48</v>
      </c>
      <c r="Q777" s="2">
        <v>64.849999999999994</v>
      </c>
      <c r="R777" s="2">
        <v>43.05</v>
      </c>
      <c r="S777" s="4">
        <f>VLOOKUP([1]Initial_Data8!C813,[1]Ratings_Numbers!$A$1:$B$21,2,FALSE)</f>
        <v>6</v>
      </c>
      <c r="T777" s="4">
        <v>6</v>
      </c>
      <c r="U777" s="4">
        <f t="shared" si="10"/>
        <v>0</v>
      </c>
      <c r="V777" s="7">
        <v>156775.51999999999</v>
      </c>
      <c r="W777" s="3" t="s">
        <v>134</v>
      </c>
      <c r="X777" s="4"/>
      <c r="Y777" s="4"/>
      <c r="Z777" s="4"/>
      <c r="AA777" s="4"/>
    </row>
    <row r="778" spans="1:27" ht="37.5" customHeight="1" thickBot="1" x14ac:dyDescent="0.4">
      <c r="A778" s="5" t="s">
        <v>150</v>
      </c>
      <c r="B778" s="5" t="s">
        <v>101</v>
      </c>
      <c r="C778" s="5" t="s">
        <v>32</v>
      </c>
      <c r="D778" s="2">
        <v>42127</v>
      </c>
      <c r="E778" s="2">
        <v>1.1200000000000001</v>
      </c>
      <c r="F778" s="2">
        <v>1.56</v>
      </c>
      <c r="G778" s="2">
        <v>1.3</v>
      </c>
      <c r="H778" s="2">
        <v>15.49</v>
      </c>
      <c r="I778" s="2">
        <v>13.85</v>
      </c>
      <c r="J778" s="2">
        <v>13.18</v>
      </c>
      <c r="K778" s="2">
        <v>197</v>
      </c>
      <c r="L778" s="2">
        <v>21.65</v>
      </c>
      <c r="M778" s="2">
        <v>150.13</v>
      </c>
      <c r="N778" s="2">
        <v>52.99</v>
      </c>
      <c r="O778" s="2">
        <v>32.51</v>
      </c>
      <c r="P778" s="2">
        <v>183.31</v>
      </c>
      <c r="Q778" s="2">
        <v>64.7</v>
      </c>
      <c r="R778" s="2">
        <v>39.69</v>
      </c>
      <c r="S778" s="4">
        <f>VLOOKUP([1]Initial_Data8!C814,[1]Ratings_Numbers!$A$1:$B$21,2,FALSE)</f>
        <v>6</v>
      </c>
      <c r="T778" s="4">
        <v>6</v>
      </c>
      <c r="U778" s="4">
        <f t="shared" si="10"/>
        <v>0</v>
      </c>
      <c r="V778" s="7">
        <v>157451.51999999999</v>
      </c>
      <c r="W778" s="3" t="s">
        <v>134</v>
      </c>
      <c r="X778" s="4"/>
      <c r="Y778" s="4"/>
      <c r="Z778" s="4"/>
      <c r="AA778" s="4"/>
    </row>
    <row r="779" spans="1:27" ht="37.5" customHeight="1" thickBot="1" x14ac:dyDescent="0.4">
      <c r="A779" s="5" t="s">
        <v>150</v>
      </c>
      <c r="B779" s="5" t="s">
        <v>102</v>
      </c>
      <c r="C779" s="5" t="s">
        <v>32</v>
      </c>
      <c r="D779" s="2">
        <v>42218</v>
      </c>
      <c r="E779" s="2">
        <v>1.1299999999999999</v>
      </c>
      <c r="F779" s="2">
        <v>1.76</v>
      </c>
      <c r="G779" s="2">
        <v>1.31</v>
      </c>
      <c r="H779" s="2">
        <v>17.63</v>
      </c>
      <c r="I779" s="2">
        <v>15.99</v>
      </c>
      <c r="J779" s="2">
        <v>15.65</v>
      </c>
      <c r="K779" s="2">
        <v>233</v>
      </c>
      <c r="L779" s="2">
        <v>19.72</v>
      </c>
      <c r="M779" s="2">
        <v>188.93</v>
      </c>
      <c r="N779" s="2">
        <v>58.25</v>
      </c>
      <c r="O779" s="2">
        <v>37.26</v>
      </c>
      <c r="P779" s="2">
        <v>224.33</v>
      </c>
      <c r="Q779" s="2">
        <v>69.17</v>
      </c>
      <c r="R779" s="2">
        <v>44.24</v>
      </c>
      <c r="S779" s="4">
        <f>VLOOKUP([1]Initial_Data8!C815,[1]Ratings_Numbers!$A$1:$B$21,2,FALSE)</f>
        <v>6</v>
      </c>
      <c r="T779" s="4">
        <v>6</v>
      </c>
      <c r="U779" s="4">
        <f t="shared" si="10"/>
        <v>0</v>
      </c>
      <c r="V779" s="7">
        <v>166693.04999999999</v>
      </c>
      <c r="W779" s="3" t="s">
        <v>134</v>
      </c>
      <c r="X779" s="4"/>
      <c r="Y779" s="4"/>
      <c r="Z779" s="4"/>
      <c r="AA779" s="4"/>
    </row>
    <row r="780" spans="1:27" ht="37.5" customHeight="1" thickBot="1" x14ac:dyDescent="0.4">
      <c r="A780" s="5" t="s">
        <v>151</v>
      </c>
      <c r="B780" s="5" t="s">
        <v>107</v>
      </c>
      <c r="C780" s="5" t="s">
        <v>36</v>
      </c>
      <c r="D780" s="2">
        <v>39355</v>
      </c>
      <c r="E780" s="2">
        <v>-3.28</v>
      </c>
      <c r="F780" s="2">
        <v>0</v>
      </c>
      <c r="G780" s="2">
        <v>-4.5</v>
      </c>
      <c r="H780" s="2">
        <v>475</v>
      </c>
      <c r="I780" s="2">
        <v>449</v>
      </c>
      <c r="J780" s="2">
        <v>466.5</v>
      </c>
      <c r="K780" s="2">
        <v>0.2</v>
      </c>
      <c r="L780" s="2">
        <v>32.700000000000003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4">
        <f>VLOOKUP([1]Initial_Data8!C818,[1]Ratings_Numbers!$A$1:$B$21,2,FALSE)</f>
        <v>10</v>
      </c>
      <c r="T780" s="4">
        <v>10</v>
      </c>
      <c r="U780" s="6">
        <v>0</v>
      </c>
      <c r="V780" s="7">
        <v>6121.08</v>
      </c>
      <c r="W780" s="3" t="s">
        <v>29</v>
      </c>
      <c r="X780" s="4"/>
      <c r="Y780" s="4"/>
      <c r="Z780" s="4"/>
      <c r="AA780" s="4"/>
    </row>
    <row r="781" spans="1:27" ht="37.5" customHeight="1" thickBot="1" x14ac:dyDescent="0.4">
      <c r="A781" s="5" t="s">
        <v>151</v>
      </c>
      <c r="B781" s="5" t="s">
        <v>108</v>
      </c>
      <c r="C781" s="5" t="s">
        <v>36</v>
      </c>
      <c r="D781" s="2">
        <v>39447</v>
      </c>
      <c r="E781" s="2">
        <v>-2.61</v>
      </c>
      <c r="F781" s="2">
        <v>0</v>
      </c>
      <c r="G781" s="2">
        <v>-3.74</v>
      </c>
      <c r="H781" s="2">
        <v>467.75</v>
      </c>
      <c r="I781" s="2">
        <v>427.5</v>
      </c>
      <c r="J781" s="2">
        <v>285.25</v>
      </c>
      <c r="K781" s="2">
        <v>0.4</v>
      </c>
      <c r="L781" s="2">
        <v>32.04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4">
        <f>VLOOKUP([1]Initial_Data8!C819,[1]Ratings_Numbers!$A$1:$B$21,2,FALSE)</f>
        <v>10</v>
      </c>
      <c r="T781" s="4">
        <v>10</v>
      </c>
      <c r="U781" s="4">
        <f t="shared" ref="U781:U802" si="11">S781-S780</f>
        <v>0</v>
      </c>
      <c r="V781" s="7">
        <v>6871.3919999999998</v>
      </c>
      <c r="W781" s="3" t="s">
        <v>29</v>
      </c>
      <c r="X781" s="4"/>
      <c r="Y781" s="4"/>
      <c r="Z781" s="4"/>
      <c r="AA781" s="4"/>
    </row>
    <row r="782" spans="1:27" ht="37.5" customHeight="1" thickBot="1" x14ac:dyDescent="0.4">
      <c r="A782" s="5" t="s">
        <v>151</v>
      </c>
      <c r="B782" s="5" t="s">
        <v>80</v>
      </c>
      <c r="C782" s="5" t="s">
        <v>36</v>
      </c>
      <c r="D782" s="2">
        <v>39538</v>
      </c>
      <c r="E782" s="2">
        <v>-2.57</v>
      </c>
      <c r="F782" s="2">
        <v>0</v>
      </c>
      <c r="G782" s="2">
        <v>-3.61</v>
      </c>
      <c r="H782" s="2">
        <v>727</v>
      </c>
      <c r="I782" s="2">
        <v>676</v>
      </c>
      <c r="J782" s="2">
        <v>518</v>
      </c>
      <c r="K782" s="2">
        <v>0.2</v>
      </c>
      <c r="L782" s="2">
        <v>29.73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4">
        <f>VLOOKUP([1]Initial_Data8!C820,[1]Ratings_Numbers!$A$1:$B$21,2,FALSE)</f>
        <v>10</v>
      </c>
      <c r="T782" s="4">
        <v>10</v>
      </c>
      <c r="U782" s="4">
        <f t="shared" si="11"/>
        <v>0</v>
      </c>
      <c r="V782" s="7">
        <v>6198.3119999999999</v>
      </c>
      <c r="W782" s="3" t="s">
        <v>29</v>
      </c>
      <c r="X782" s="4"/>
      <c r="Y782" s="4"/>
      <c r="Z782" s="4"/>
      <c r="AA782" s="4"/>
    </row>
    <row r="783" spans="1:27" ht="37.5" customHeight="1" thickBot="1" x14ac:dyDescent="0.4">
      <c r="A783" s="5" t="s">
        <v>151</v>
      </c>
      <c r="B783" s="5" t="s">
        <v>81</v>
      </c>
      <c r="C783" s="5" t="s">
        <v>36</v>
      </c>
      <c r="D783" s="2">
        <v>39629</v>
      </c>
      <c r="E783" s="2">
        <v>-1.4</v>
      </c>
      <c r="F783" s="2">
        <v>0.94</v>
      </c>
      <c r="G783" s="2">
        <v>-2.1</v>
      </c>
      <c r="H783" s="2">
        <v>27.67</v>
      </c>
      <c r="I783" s="2">
        <v>23.71</v>
      </c>
      <c r="J783" s="2">
        <v>6.33</v>
      </c>
      <c r="K783" s="2">
        <v>2.1</v>
      </c>
      <c r="L783" s="2">
        <v>27.05</v>
      </c>
      <c r="M783" s="2">
        <v>31.38</v>
      </c>
      <c r="N783" s="2">
        <v>23.88</v>
      </c>
      <c r="O783" s="2">
        <v>8.49</v>
      </c>
      <c r="P783" s="2">
        <v>31.38</v>
      </c>
      <c r="Q783" s="2">
        <v>23.88</v>
      </c>
      <c r="R783" s="2">
        <v>8.49</v>
      </c>
      <c r="S783" s="4">
        <f>VLOOKUP([1]Initial_Data8!C821,[1]Ratings_Numbers!$A$1:$B$21,2,FALSE)</f>
        <v>10</v>
      </c>
      <c r="T783" s="4">
        <v>10</v>
      </c>
      <c r="U783" s="4">
        <f t="shared" si="11"/>
        <v>0</v>
      </c>
      <c r="V783" s="7">
        <v>6840</v>
      </c>
      <c r="W783" s="3" t="s">
        <v>29</v>
      </c>
      <c r="X783" s="4"/>
      <c r="Y783" s="4"/>
      <c r="Z783" s="4"/>
      <c r="AA783" s="4"/>
    </row>
    <row r="784" spans="1:27" ht="37.5" customHeight="1" thickBot="1" x14ac:dyDescent="0.4">
      <c r="A784" s="5" t="s">
        <v>151</v>
      </c>
      <c r="B784" s="5" t="s">
        <v>82</v>
      </c>
      <c r="C784" s="5" t="s">
        <v>36</v>
      </c>
      <c r="D784" s="2">
        <v>39721</v>
      </c>
      <c r="E784" s="2">
        <v>-1.1299999999999999</v>
      </c>
      <c r="F784" s="2">
        <v>0.92</v>
      </c>
      <c r="G784" s="2">
        <v>-1.83</v>
      </c>
      <c r="H784" s="2">
        <v>26.03</v>
      </c>
      <c r="I784" s="2">
        <v>24.57</v>
      </c>
      <c r="J784" s="2">
        <v>18.190000000000001</v>
      </c>
      <c r="K784" s="2">
        <v>5.8</v>
      </c>
      <c r="L784" s="2">
        <v>26.42</v>
      </c>
      <c r="M784" s="2">
        <v>32.450000000000003</v>
      </c>
      <c r="N784" s="2">
        <v>24.5</v>
      </c>
      <c r="O784" s="2">
        <v>8.57</v>
      </c>
      <c r="P784" s="2">
        <v>32.450000000000003</v>
      </c>
      <c r="Q784" s="2">
        <v>24.5</v>
      </c>
      <c r="R784" s="2">
        <v>8.57</v>
      </c>
      <c r="S784" s="4">
        <f>VLOOKUP([1]Initial_Data8!C822,[1]Ratings_Numbers!$A$1:$B$21,2,FALSE)</f>
        <v>10</v>
      </c>
      <c r="T784" s="4">
        <v>10</v>
      </c>
      <c r="U784" s="4">
        <f t="shared" si="11"/>
        <v>0</v>
      </c>
      <c r="V784" s="7">
        <v>5365.2619999999997</v>
      </c>
      <c r="W784" s="3" t="s">
        <v>29</v>
      </c>
      <c r="X784" s="4"/>
      <c r="Y784" s="4"/>
      <c r="Z784" s="4"/>
      <c r="AA784" s="4"/>
    </row>
    <row r="785" spans="1:27" ht="37.5" customHeight="1" thickBot="1" x14ac:dyDescent="0.4">
      <c r="A785" s="5" t="s">
        <v>151</v>
      </c>
      <c r="B785" s="5" t="s">
        <v>83</v>
      </c>
      <c r="C785" s="5" t="s">
        <v>36</v>
      </c>
      <c r="D785" s="2">
        <v>39813</v>
      </c>
      <c r="E785" s="2">
        <v>-1.23</v>
      </c>
      <c r="F785" s="2">
        <v>0.88</v>
      </c>
      <c r="G785" s="2">
        <v>-1.86</v>
      </c>
      <c r="H785" s="2">
        <v>29.98</v>
      </c>
      <c r="I785" s="2">
        <v>29.29</v>
      </c>
      <c r="J785" s="2">
        <v>22.19</v>
      </c>
      <c r="K785" s="2">
        <v>5.8</v>
      </c>
      <c r="L785" s="2">
        <v>26.91</v>
      </c>
      <c r="M785" s="2">
        <v>31.81</v>
      </c>
      <c r="N785" s="2">
        <v>24.14</v>
      </c>
      <c r="O785" s="2">
        <v>8.56</v>
      </c>
      <c r="P785" s="2">
        <v>31.81</v>
      </c>
      <c r="Q785" s="2">
        <v>24.14</v>
      </c>
      <c r="R785" s="2">
        <v>8.56</v>
      </c>
      <c r="S785" s="4">
        <f>VLOOKUP([1]Initial_Data8!C823,[1]Ratings_Numbers!$A$1:$B$21,2,FALSE)</f>
        <v>10</v>
      </c>
      <c r="T785" s="4">
        <v>10</v>
      </c>
      <c r="U785" s="4">
        <f t="shared" si="11"/>
        <v>0</v>
      </c>
      <c r="V785" s="7">
        <v>4975.6589999999997</v>
      </c>
      <c r="W785" s="3" t="s">
        <v>29</v>
      </c>
      <c r="X785" s="4"/>
      <c r="Y785" s="4"/>
      <c r="Z785" s="4"/>
      <c r="AA785" s="4"/>
    </row>
    <row r="786" spans="1:27" ht="37.5" customHeight="1" thickBot="1" x14ac:dyDescent="0.4">
      <c r="A786" s="5" t="s">
        <v>151</v>
      </c>
      <c r="B786" s="5" t="s">
        <v>84</v>
      </c>
      <c r="C786" s="5" t="s">
        <v>36</v>
      </c>
      <c r="D786" s="2">
        <v>39903</v>
      </c>
      <c r="E786" s="2">
        <v>-1.42</v>
      </c>
      <c r="F786" s="2">
        <v>0.85</v>
      </c>
      <c r="G786" s="2">
        <v>-2.13</v>
      </c>
      <c r="H786" s="2">
        <v>50.79</v>
      </c>
      <c r="I786" s="2">
        <v>48.61</v>
      </c>
      <c r="J786" s="2">
        <v>36.450000000000003</v>
      </c>
      <c r="K786" s="2">
        <v>3.3</v>
      </c>
      <c r="L786" s="2">
        <v>28.36</v>
      </c>
      <c r="M786" s="2">
        <v>29.91</v>
      </c>
      <c r="N786" s="2">
        <v>23.02</v>
      </c>
      <c r="O786" s="2">
        <v>8.48</v>
      </c>
      <c r="P786" s="2">
        <v>29.91</v>
      </c>
      <c r="Q786" s="2">
        <v>23.02</v>
      </c>
      <c r="R786" s="2">
        <v>8.48</v>
      </c>
      <c r="S786" s="4">
        <f>VLOOKUP([1]Initial_Data8!C824,[1]Ratings_Numbers!$A$1:$B$21,2,FALSE)</f>
        <v>10</v>
      </c>
      <c r="T786" s="4">
        <v>10</v>
      </c>
      <c r="U786" s="4">
        <f t="shared" si="11"/>
        <v>0</v>
      </c>
      <c r="V786" s="7">
        <v>6095.1</v>
      </c>
      <c r="W786" s="3" t="s">
        <v>29</v>
      </c>
      <c r="X786" s="4"/>
      <c r="Y786" s="4"/>
      <c r="Z786" s="4"/>
      <c r="AA786" s="4"/>
    </row>
    <row r="787" spans="1:27" ht="37.5" customHeight="1" thickBot="1" x14ac:dyDescent="0.4">
      <c r="A787" s="5" t="s">
        <v>151</v>
      </c>
      <c r="B787" s="5" t="s">
        <v>85</v>
      </c>
      <c r="C787" s="5" t="s">
        <v>36</v>
      </c>
      <c r="D787" s="2">
        <v>39994</v>
      </c>
      <c r="E787" s="2">
        <v>-1.4</v>
      </c>
      <c r="F787" s="2">
        <v>0.67</v>
      </c>
      <c r="G787" s="2">
        <v>-1.94</v>
      </c>
      <c r="H787" s="2">
        <v>27.45</v>
      </c>
      <c r="I787" s="2">
        <v>26.04</v>
      </c>
      <c r="J787" s="2">
        <v>19.670000000000002</v>
      </c>
      <c r="K787" s="2">
        <v>5.5</v>
      </c>
      <c r="L787" s="2">
        <v>31.24</v>
      </c>
      <c r="M787" s="2">
        <v>27.44</v>
      </c>
      <c r="N787" s="2">
        <v>21.53</v>
      </c>
      <c r="O787" s="2">
        <v>8.57</v>
      </c>
      <c r="P787" s="2">
        <v>27.44</v>
      </c>
      <c r="Q787" s="2">
        <v>21.53</v>
      </c>
      <c r="R787" s="2">
        <v>8.57</v>
      </c>
      <c r="S787" s="4">
        <f>VLOOKUP([1]Initial_Data8!C825,[1]Ratings_Numbers!$A$1:$B$21,2,FALSE)</f>
        <v>10</v>
      </c>
      <c r="T787" s="4">
        <v>10</v>
      </c>
      <c r="U787" s="4">
        <f t="shared" si="11"/>
        <v>0</v>
      </c>
      <c r="V787" s="7">
        <v>6220.7389999999996</v>
      </c>
      <c r="W787" s="3" t="s">
        <v>29</v>
      </c>
      <c r="X787" s="4"/>
      <c r="Y787" s="4"/>
      <c r="Z787" s="4"/>
      <c r="AA787" s="4"/>
    </row>
    <row r="788" spans="1:27" ht="37.5" customHeight="1" thickBot="1" x14ac:dyDescent="0.4">
      <c r="A788" s="5" t="s">
        <v>151</v>
      </c>
      <c r="B788" s="5" t="s">
        <v>109</v>
      </c>
      <c r="C788" s="5" t="s">
        <v>36</v>
      </c>
      <c r="D788" s="2">
        <v>40086</v>
      </c>
      <c r="E788" s="2">
        <v>-1.35</v>
      </c>
      <c r="F788" s="2">
        <v>0.63</v>
      </c>
      <c r="G788" s="2">
        <v>-1.83</v>
      </c>
      <c r="H788" s="2">
        <v>33.36</v>
      </c>
      <c r="I788" s="2">
        <v>32.229999999999997</v>
      </c>
      <c r="J788" s="2">
        <v>25.43</v>
      </c>
      <c r="K788" s="2">
        <v>5.3</v>
      </c>
      <c r="L788" s="2">
        <v>32.69</v>
      </c>
      <c r="M788" s="2">
        <v>25.29</v>
      </c>
      <c r="N788" s="2">
        <v>20.190000000000001</v>
      </c>
      <c r="O788" s="2">
        <v>8.27</v>
      </c>
      <c r="P788" s="2">
        <v>25.29</v>
      </c>
      <c r="Q788" s="2">
        <v>20.190000000000001</v>
      </c>
      <c r="R788" s="2">
        <v>8.27</v>
      </c>
      <c r="S788" s="4">
        <f>VLOOKUP([1]Initial_Data8!C826,[1]Ratings_Numbers!$A$1:$B$21,2,FALSE)</f>
        <v>10</v>
      </c>
      <c r="T788" s="4">
        <v>9</v>
      </c>
      <c r="U788" s="4">
        <f t="shared" si="11"/>
        <v>0</v>
      </c>
      <c r="V788" s="7">
        <v>6890.5079999999998</v>
      </c>
      <c r="W788" s="3" t="s">
        <v>29</v>
      </c>
      <c r="X788" s="4"/>
      <c r="Y788" s="4"/>
      <c r="Z788" s="4"/>
      <c r="AA788" s="4"/>
    </row>
    <row r="789" spans="1:27" ht="37.5" customHeight="1" thickBot="1" x14ac:dyDescent="0.4">
      <c r="A789" s="5" t="s">
        <v>151</v>
      </c>
      <c r="B789" s="5" t="s">
        <v>110</v>
      </c>
      <c r="C789" s="5" t="s">
        <v>35</v>
      </c>
      <c r="D789" s="2">
        <v>40178</v>
      </c>
      <c r="E789" s="2">
        <v>-1.26</v>
      </c>
      <c r="F789" s="2">
        <v>0.67</v>
      </c>
      <c r="G789" s="2">
        <v>-1.7</v>
      </c>
      <c r="H789" s="2">
        <v>37.67</v>
      </c>
      <c r="I789" s="2">
        <v>36.86</v>
      </c>
      <c r="J789" s="2">
        <v>28.94</v>
      </c>
      <c r="K789" s="2">
        <v>5.0999999999999996</v>
      </c>
      <c r="L789" s="2">
        <v>33.33</v>
      </c>
      <c r="M789" s="2">
        <v>26.13</v>
      </c>
      <c r="N789" s="2">
        <v>20.72</v>
      </c>
      <c r="O789" s="2">
        <v>8.7100000000000009</v>
      </c>
      <c r="P789" s="2">
        <v>26.13</v>
      </c>
      <c r="Q789" s="2">
        <v>20.72</v>
      </c>
      <c r="R789" s="2">
        <v>8.7100000000000009</v>
      </c>
      <c r="S789" s="4">
        <f>VLOOKUP([1]Initial_Data8!C827,[1]Ratings_Numbers!$A$1:$B$21,2,FALSE)</f>
        <v>9</v>
      </c>
      <c r="T789" s="4">
        <v>9</v>
      </c>
      <c r="U789" s="4">
        <f t="shared" si="11"/>
        <v>-1</v>
      </c>
      <c r="V789" s="7">
        <v>7326.27</v>
      </c>
      <c r="W789" s="3" t="s">
        <v>29</v>
      </c>
      <c r="X789" s="4"/>
      <c r="Y789" s="4"/>
      <c r="Z789" s="4"/>
      <c r="AA789" s="4"/>
    </row>
    <row r="790" spans="1:27" ht="37.5" customHeight="1" thickBot="1" x14ac:dyDescent="0.4">
      <c r="A790" s="5" t="s">
        <v>151</v>
      </c>
      <c r="B790" s="5" t="s">
        <v>111</v>
      </c>
      <c r="C790" s="5" t="s">
        <v>35</v>
      </c>
      <c r="D790" s="2">
        <v>40268</v>
      </c>
      <c r="E790" s="2">
        <v>-1.6</v>
      </c>
      <c r="F790" s="2">
        <v>0.67</v>
      </c>
      <c r="G790" s="2">
        <v>-2.16</v>
      </c>
      <c r="H790" s="2">
        <v>30</v>
      </c>
      <c r="I790" s="2">
        <v>29.22</v>
      </c>
      <c r="J790" s="2">
        <v>21.39</v>
      </c>
      <c r="K790" s="2">
        <v>5.4</v>
      </c>
      <c r="L790" s="2">
        <v>33.54</v>
      </c>
      <c r="M790" s="2">
        <v>24.57</v>
      </c>
      <c r="N790" s="2">
        <v>19.72</v>
      </c>
      <c r="O790" s="2">
        <v>8.24</v>
      </c>
      <c r="P790" s="2">
        <v>24.57</v>
      </c>
      <c r="Q790" s="2">
        <v>19.72</v>
      </c>
      <c r="R790" s="2">
        <v>8.24</v>
      </c>
      <c r="S790" s="4">
        <f>VLOOKUP([1]Initial_Data8!C828,[1]Ratings_Numbers!$A$1:$B$21,2,FALSE)</f>
        <v>9</v>
      </c>
      <c r="T790" s="4">
        <v>9</v>
      </c>
      <c r="U790" s="4">
        <f t="shared" si="11"/>
        <v>0</v>
      </c>
      <c r="V790" s="7">
        <v>6912.2</v>
      </c>
      <c r="W790" s="3" t="s">
        <v>29</v>
      </c>
      <c r="X790" s="4"/>
      <c r="Y790" s="4"/>
      <c r="Z790" s="4"/>
      <c r="AA790" s="4"/>
    </row>
    <row r="791" spans="1:27" ht="37.5" customHeight="1" thickBot="1" x14ac:dyDescent="0.4">
      <c r="A791" s="5" t="s">
        <v>151</v>
      </c>
      <c r="B791" s="5" t="s">
        <v>112</v>
      </c>
      <c r="C791" s="5" t="s">
        <v>35</v>
      </c>
      <c r="D791" s="2">
        <v>40359</v>
      </c>
      <c r="E791" s="2">
        <v>-1.57</v>
      </c>
      <c r="F791" s="2">
        <v>0.69</v>
      </c>
      <c r="G791" s="2">
        <v>-2.12</v>
      </c>
      <c r="H791" s="2">
        <v>29.96</v>
      </c>
      <c r="I791" s="2">
        <v>28.98</v>
      </c>
      <c r="J791" s="2">
        <v>21.2</v>
      </c>
      <c r="K791" s="2">
        <v>5.0999999999999996</v>
      </c>
      <c r="L791" s="2">
        <v>34.06</v>
      </c>
      <c r="M791" s="2">
        <v>25.96</v>
      </c>
      <c r="N791" s="2">
        <v>20.61</v>
      </c>
      <c r="O791" s="2">
        <v>8.84</v>
      </c>
      <c r="P791" s="2">
        <v>25.96</v>
      </c>
      <c r="Q791" s="2">
        <v>20.61</v>
      </c>
      <c r="R791" s="2">
        <v>8.84</v>
      </c>
      <c r="S791" s="4">
        <f>VLOOKUP([1]Initial_Data8!C829,[1]Ratings_Numbers!$A$1:$B$21,2,FALSE)</f>
        <v>9</v>
      </c>
      <c r="T791" s="4">
        <v>9</v>
      </c>
      <c r="U791" s="4">
        <f t="shared" si="11"/>
        <v>0</v>
      </c>
      <c r="V791" s="7">
        <v>6191.8440000000001</v>
      </c>
      <c r="W791" s="3" t="s">
        <v>29</v>
      </c>
      <c r="X791" s="4"/>
      <c r="Y791" s="4"/>
      <c r="Z791" s="4"/>
      <c r="AA791" s="4"/>
    </row>
    <row r="792" spans="1:27" ht="37.5" customHeight="1" thickBot="1" x14ac:dyDescent="0.4">
      <c r="A792" s="5" t="s">
        <v>151</v>
      </c>
      <c r="B792" s="5" t="s">
        <v>86</v>
      </c>
      <c r="C792" s="5" t="s">
        <v>35</v>
      </c>
      <c r="D792" s="2">
        <v>40451</v>
      </c>
      <c r="E792" s="2">
        <v>-1.62</v>
      </c>
      <c r="F792" s="2">
        <v>0.67</v>
      </c>
      <c r="G792" s="2">
        <v>-2.2000000000000002</v>
      </c>
      <c r="H792" s="2">
        <v>40.770000000000003</v>
      </c>
      <c r="I792" s="2">
        <v>39.04</v>
      </c>
      <c r="J792" s="2">
        <v>30.53</v>
      </c>
      <c r="K792" s="2">
        <v>4.7</v>
      </c>
      <c r="L792" s="2">
        <v>36.47</v>
      </c>
      <c r="M792" s="2">
        <v>23.49</v>
      </c>
      <c r="N792" s="2">
        <v>19.02</v>
      </c>
      <c r="O792" s="2">
        <v>8.57</v>
      </c>
      <c r="P792" s="2">
        <v>23.49</v>
      </c>
      <c r="Q792" s="2">
        <v>19.02</v>
      </c>
      <c r="R792" s="2">
        <v>8.57</v>
      </c>
      <c r="S792" s="4">
        <f>VLOOKUP([1]Initial_Data8!C830,[1]Ratings_Numbers!$A$1:$B$21,2,FALSE)</f>
        <v>9</v>
      </c>
      <c r="T792" s="4">
        <v>9</v>
      </c>
      <c r="U792" s="4">
        <f t="shared" si="11"/>
        <v>0</v>
      </c>
      <c r="V792" s="7">
        <v>7205.44</v>
      </c>
      <c r="W792" s="3" t="s">
        <v>29</v>
      </c>
      <c r="X792" s="4"/>
      <c r="Y792" s="4"/>
      <c r="Z792" s="4"/>
      <c r="AA792" s="4"/>
    </row>
    <row r="793" spans="1:27" ht="37.5" customHeight="1" thickBot="1" x14ac:dyDescent="0.4">
      <c r="A793" s="5" t="s">
        <v>151</v>
      </c>
      <c r="B793" s="5" t="s">
        <v>87</v>
      </c>
      <c r="C793" s="5" t="s">
        <v>35</v>
      </c>
      <c r="D793" s="2">
        <v>40543</v>
      </c>
      <c r="E793" s="2">
        <v>-1.75</v>
      </c>
      <c r="F793" s="2">
        <v>0.67</v>
      </c>
      <c r="G793" s="2">
        <v>-2.39</v>
      </c>
      <c r="H793" s="2">
        <v>38.1</v>
      </c>
      <c r="I793" s="2">
        <v>37.020000000000003</v>
      </c>
      <c r="J793" s="2">
        <v>28.45</v>
      </c>
      <c r="K793" s="2">
        <v>4.9000000000000004</v>
      </c>
      <c r="L793" s="2">
        <v>37.65</v>
      </c>
      <c r="M793" s="2">
        <v>20.97</v>
      </c>
      <c r="N793" s="2">
        <v>17.34</v>
      </c>
      <c r="O793" s="2">
        <v>7.9</v>
      </c>
      <c r="P793" s="2">
        <v>20.97</v>
      </c>
      <c r="Q793" s="2">
        <v>17.34</v>
      </c>
      <c r="R793" s="2">
        <v>7.9</v>
      </c>
      <c r="S793" s="4">
        <f>VLOOKUP([1]Initial_Data8!C831,[1]Ratings_Numbers!$A$1:$B$21,2,FALSE)</f>
        <v>9</v>
      </c>
      <c r="T793" s="4">
        <v>9</v>
      </c>
      <c r="U793" s="4">
        <f t="shared" si="11"/>
        <v>0</v>
      </c>
      <c r="V793" s="7">
        <v>8433.3459999999995</v>
      </c>
      <c r="W793" s="3" t="s">
        <v>29</v>
      </c>
      <c r="X793" s="4"/>
      <c r="Y793" s="4"/>
      <c r="Z793" s="4"/>
      <c r="AA793" s="4"/>
    </row>
    <row r="794" spans="1:27" ht="37.5" customHeight="1" thickBot="1" x14ac:dyDescent="0.4">
      <c r="A794" s="5" t="s">
        <v>151</v>
      </c>
      <c r="B794" s="5" t="s">
        <v>88</v>
      </c>
      <c r="C794" s="5" t="s">
        <v>35</v>
      </c>
      <c r="D794" s="2">
        <v>40633</v>
      </c>
      <c r="E794" s="2">
        <v>-1.87</v>
      </c>
      <c r="F794" s="2">
        <v>0.63</v>
      </c>
      <c r="G794" s="2">
        <v>-2.54</v>
      </c>
      <c r="H794" s="2">
        <v>37.590000000000003</v>
      </c>
      <c r="I794" s="2">
        <v>36.880000000000003</v>
      </c>
      <c r="J794" s="2">
        <v>27.8</v>
      </c>
      <c r="K794" s="2">
        <v>5.0999999999999996</v>
      </c>
      <c r="L794" s="2">
        <v>37.07</v>
      </c>
      <c r="M794" s="2">
        <v>20.18</v>
      </c>
      <c r="N794" s="2">
        <v>16.79</v>
      </c>
      <c r="O794" s="2">
        <v>7.48</v>
      </c>
      <c r="P794" s="2">
        <v>20.18</v>
      </c>
      <c r="Q794" s="2">
        <v>16.79</v>
      </c>
      <c r="R794" s="2">
        <v>7.48</v>
      </c>
      <c r="S794" s="4">
        <f>VLOOKUP([1]Initial_Data8!C832,[1]Ratings_Numbers!$A$1:$B$21,2,FALSE)</f>
        <v>9</v>
      </c>
      <c r="T794" s="4">
        <v>9</v>
      </c>
      <c r="U794" s="4">
        <f t="shared" si="11"/>
        <v>0</v>
      </c>
      <c r="V794" s="7">
        <v>8813.9279999999999</v>
      </c>
      <c r="W794" s="3" t="s">
        <v>29</v>
      </c>
      <c r="X794" s="4"/>
      <c r="Y794" s="4"/>
      <c r="Z794" s="4"/>
      <c r="AA794" s="4"/>
    </row>
    <row r="795" spans="1:27" ht="37.5" customHeight="1" thickBot="1" x14ac:dyDescent="0.4">
      <c r="A795" s="5" t="s">
        <v>151</v>
      </c>
      <c r="B795" s="5" t="s">
        <v>89</v>
      </c>
      <c r="C795" s="5" t="s">
        <v>35</v>
      </c>
      <c r="D795" s="2">
        <v>40724</v>
      </c>
      <c r="E795" s="2">
        <v>-1.73</v>
      </c>
      <c r="F795" s="2">
        <v>0.62</v>
      </c>
      <c r="G795" s="2">
        <v>-2.37</v>
      </c>
      <c r="H795" s="2">
        <v>30.65</v>
      </c>
      <c r="I795" s="2">
        <v>30.11</v>
      </c>
      <c r="J795" s="2">
        <v>20.93</v>
      </c>
      <c r="K795" s="2">
        <v>5.5</v>
      </c>
      <c r="L795" s="2">
        <v>36.81</v>
      </c>
      <c r="M795" s="2">
        <v>20.440000000000001</v>
      </c>
      <c r="N795" s="2">
        <v>16.97</v>
      </c>
      <c r="O795" s="2">
        <v>7.52</v>
      </c>
      <c r="P795" s="2">
        <v>20.440000000000001</v>
      </c>
      <c r="Q795" s="2">
        <v>16.97</v>
      </c>
      <c r="R795" s="2">
        <v>7.52</v>
      </c>
      <c r="S795" s="4">
        <f>VLOOKUP([1]Initial_Data8!C833,[1]Ratings_Numbers!$A$1:$B$21,2,FALSE)</f>
        <v>9</v>
      </c>
      <c r="T795" s="4">
        <v>9</v>
      </c>
      <c r="U795" s="4">
        <f t="shared" si="11"/>
        <v>0</v>
      </c>
      <c r="V795" s="7">
        <v>9599.85</v>
      </c>
      <c r="W795" s="3" t="s">
        <v>29</v>
      </c>
      <c r="X795" s="4"/>
      <c r="Y795" s="4"/>
      <c r="Z795" s="4"/>
      <c r="AA795" s="4"/>
    </row>
    <row r="796" spans="1:27" ht="37.5" customHeight="1" thickBot="1" x14ac:dyDescent="0.4">
      <c r="A796" s="5" t="s">
        <v>151</v>
      </c>
      <c r="B796" s="5" t="s">
        <v>90</v>
      </c>
      <c r="C796" s="5" t="s">
        <v>35</v>
      </c>
      <c r="D796" s="2">
        <v>40816</v>
      </c>
      <c r="E796" s="2">
        <v>-1.51</v>
      </c>
      <c r="F796" s="2">
        <v>0.6</v>
      </c>
      <c r="G796" s="2">
        <v>-2.0699999999999998</v>
      </c>
      <c r="H796" s="2">
        <v>42.1</v>
      </c>
      <c r="I796" s="2">
        <v>40.75</v>
      </c>
      <c r="J796" s="2">
        <v>30.96</v>
      </c>
      <c r="K796" s="2">
        <v>5.2</v>
      </c>
      <c r="L796" s="2">
        <v>36.36</v>
      </c>
      <c r="M796" s="2">
        <v>22.12</v>
      </c>
      <c r="N796" s="2">
        <v>18.11</v>
      </c>
      <c r="O796" s="2">
        <v>8.0399999999999991</v>
      </c>
      <c r="P796" s="2">
        <v>22.12</v>
      </c>
      <c r="Q796" s="2">
        <v>18.11</v>
      </c>
      <c r="R796" s="2">
        <v>8.0399999999999991</v>
      </c>
      <c r="S796" s="4">
        <f>VLOOKUP([1]Initial_Data8!C834,[1]Ratings_Numbers!$A$1:$B$21,2,FALSE)</f>
        <v>9</v>
      </c>
      <c r="T796" s="4">
        <v>9</v>
      </c>
      <c r="U796" s="4">
        <f t="shared" si="11"/>
        <v>0</v>
      </c>
      <c r="V796" s="7">
        <v>6578.3360000000002</v>
      </c>
      <c r="W796" s="3" t="s">
        <v>29</v>
      </c>
      <c r="X796" s="4"/>
      <c r="Y796" s="4"/>
      <c r="Z796" s="4"/>
      <c r="AA796" s="4"/>
    </row>
    <row r="797" spans="1:27" ht="37.5" customHeight="1" thickBot="1" x14ac:dyDescent="0.4">
      <c r="A797" s="5" t="s">
        <v>151</v>
      </c>
      <c r="B797" s="5" t="s">
        <v>91</v>
      </c>
      <c r="C797" s="5" t="s">
        <v>35</v>
      </c>
      <c r="D797" s="2">
        <v>40908</v>
      </c>
      <c r="E797" s="2">
        <v>-1.3</v>
      </c>
      <c r="F797" s="2">
        <v>0.56000000000000005</v>
      </c>
      <c r="G797" s="2">
        <v>-1.78</v>
      </c>
      <c r="H797" s="2">
        <v>47.11</v>
      </c>
      <c r="I797" s="2">
        <v>45.42</v>
      </c>
      <c r="J797" s="2">
        <v>35.96</v>
      </c>
      <c r="K797" s="2">
        <v>4.5</v>
      </c>
      <c r="L797" s="2">
        <v>35.840000000000003</v>
      </c>
      <c r="M797" s="2">
        <v>22.21</v>
      </c>
      <c r="N797" s="2">
        <v>18.170000000000002</v>
      </c>
      <c r="O797" s="2">
        <v>7.96</v>
      </c>
      <c r="P797" s="2">
        <v>22.21</v>
      </c>
      <c r="Q797" s="2">
        <v>18.170000000000002</v>
      </c>
      <c r="R797" s="2">
        <v>7.96</v>
      </c>
      <c r="S797" s="4">
        <f>VLOOKUP([1]Initial_Data8!C835,[1]Ratings_Numbers!$A$1:$B$21,2,FALSE)</f>
        <v>9</v>
      </c>
      <c r="T797" s="4">
        <v>9</v>
      </c>
      <c r="U797" s="4">
        <f t="shared" si="11"/>
        <v>0</v>
      </c>
      <c r="V797" s="7">
        <v>5408.7</v>
      </c>
      <c r="W797" s="3" t="s">
        <v>29</v>
      </c>
      <c r="X797" s="4"/>
      <c r="Y797" s="4"/>
      <c r="Z797" s="4"/>
      <c r="AA797" s="4"/>
    </row>
    <row r="798" spans="1:27" ht="37.5" customHeight="1" thickBot="1" x14ac:dyDescent="0.4">
      <c r="A798" s="5" t="s">
        <v>151</v>
      </c>
      <c r="B798" s="5" t="s">
        <v>113</v>
      </c>
      <c r="C798" s="5" t="s">
        <v>35</v>
      </c>
      <c r="D798" s="2">
        <v>40999</v>
      </c>
      <c r="E798" s="2">
        <v>-0.99</v>
      </c>
      <c r="F798" s="2">
        <v>1.51</v>
      </c>
      <c r="G798" s="2">
        <v>-1.4</v>
      </c>
      <c r="H798" s="2">
        <v>20.86</v>
      </c>
      <c r="I798" s="2">
        <v>19.77</v>
      </c>
      <c r="J798" s="2">
        <v>13.09</v>
      </c>
      <c r="K798" s="2">
        <v>8.1</v>
      </c>
      <c r="L798" s="2">
        <v>29.84</v>
      </c>
      <c r="M798" s="2">
        <v>56.83</v>
      </c>
      <c r="N798" s="2">
        <v>36.24</v>
      </c>
      <c r="O798" s="2">
        <v>16.95</v>
      </c>
      <c r="P798" s="2">
        <v>56.83</v>
      </c>
      <c r="Q798" s="2">
        <v>36.24</v>
      </c>
      <c r="R798" s="2">
        <v>16.95</v>
      </c>
      <c r="S798" s="4">
        <f>VLOOKUP([1]Initial_Data8!C836,[1]Ratings_Numbers!$A$1:$B$21,2,FALSE)</f>
        <v>9</v>
      </c>
      <c r="T798" s="4">
        <v>9</v>
      </c>
      <c r="U798" s="4">
        <f t="shared" si="11"/>
        <v>0</v>
      </c>
      <c r="V798" s="7">
        <v>6493.8720000000003</v>
      </c>
      <c r="W798" s="3" t="s">
        <v>29</v>
      </c>
      <c r="X798" s="4"/>
      <c r="Y798" s="4"/>
      <c r="Z798" s="4"/>
      <c r="AA798" s="4"/>
    </row>
    <row r="799" spans="1:27" ht="14.25" customHeight="1" thickBot="1" x14ac:dyDescent="0.4">
      <c r="A799" s="5" t="s">
        <v>151</v>
      </c>
      <c r="B799" s="5" t="s">
        <v>114</v>
      </c>
      <c r="C799" s="5" t="s">
        <v>35</v>
      </c>
      <c r="D799" s="2">
        <v>41090</v>
      </c>
      <c r="E799" s="2">
        <v>-1.07</v>
      </c>
      <c r="F799" s="2">
        <v>1.64</v>
      </c>
      <c r="G799" s="2">
        <v>-1.55</v>
      </c>
      <c r="H799" s="2">
        <v>12.92</v>
      </c>
      <c r="I799" s="2">
        <v>12.22</v>
      </c>
      <c r="J799" s="2">
        <v>7.25</v>
      </c>
      <c r="K799" s="2">
        <v>10.199999999999999</v>
      </c>
      <c r="L799" s="2">
        <v>29.24</v>
      </c>
      <c r="M799" s="2">
        <v>60.37</v>
      </c>
      <c r="N799" s="2">
        <v>37.64</v>
      </c>
      <c r="O799" s="2">
        <v>17.649999999999999</v>
      </c>
      <c r="P799" s="2">
        <v>60.37</v>
      </c>
      <c r="Q799" s="2">
        <v>37.64</v>
      </c>
      <c r="R799" s="2">
        <v>17.649999999999999</v>
      </c>
      <c r="S799" s="4">
        <f>VLOOKUP([1]Initial_Data8!C837,[1]Ratings_Numbers!$A$1:$B$21,2,FALSE)</f>
        <v>9</v>
      </c>
      <c r="T799" s="4">
        <v>9</v>
      </c>
      <c r="U799" s="4">
        <f t="shared" si="11"/>
        <v>0</v>
      </c>
      <c r="V799" s="7">
        <v>6811.7280000000001</v>
      </c>
      <c r="W799" s="3" t="s">
        <v>29</v>
      </c>
      <c r="X799" s="4"/>
      <c r="Y799" s="4"/>
      <c r="Z799" s="4"/>
      <c r="AA799" s="4"/>
    </row>
    <row r="800" spans="1:27" ht="37.5" customHeight="1" thickBot="1" x14ac:dyDescent="0.4">
      <c r="A800" s="5" t="s">
        <v>151</v>
      </c>
      <c r="B800" s="5" t="s">
        <v>115</v>
      </c>
      <c r="C800" s="5" t="s">
        <v>35</v>
      </c>
      <c r="D800" s="2">
        <v>41182</v>
      </c>
      <c r="E800" s="2">
        <v>-0.87</v>
      </c>
      <c r="F800" s="2">
        <v>1.72</v>
      </c>
      <c r="G800" s="2">
        <v>-1.28</v>
      </c>
      <c r="H800" s="2">
        <v>18.489999999999998</v>
      </c>
      <c r="I800" s="2">
        <v>17.920000000000002</v>
      </c>
      <c r="J800" s="2">
        <v>13.02</v>
      </c>
      <c r="K800" s="2">
        <v>10.6</v>
      </c>
      <c r="L800" s="2">
        <v>29.13</v>
      </c>
      <c r="M800" s="2">
        <v>62.42</v>
      </c>
      <c r="N800" s="2">
        <v>38.43</v>
      </c>
      <c r="O800" s="2">
        <v>18.18</v>
      </c>
      <c r="P800" s="2">
        <v>62.42</v>
      </c>
      <c r="Q800" s="2">
        <v>38.43</v>
      </c>
      <c r="R800" s="2">
        <v>18.18</v>
      </c>
      <c r="S800" s="4">
        <f>VLOOKUP([1]Initial_Data8!C838,[1]Ratings_Numbers!$A$1:$B$21,2,FALSE)</f>
        <v>9</v>
      </c>
      <c r="T800" s="4">
        <v>9</v>
      </c>
      <c r="U800" s="4">
        <f t="shared" si="11"/>
        <v>0</v>
      </c>
      <c r="V800" s="7">
        <v>6455.8440000000001</v>
      </c>
      <c r="W800" s="3" t="s">
        <v>29</v>
      </c>
      <c r="X800" s="4"/>
      <c r="Y800" s="4"/>
      <c r="Z800" s="4"/>
      <c r="AA800" s="4"/>
    </row>
    <row r="801" spans="1:27" ht="37.5" customHeight="1" thickBot="1" x14ac:dyDescent="0.4">
      <c r="A801" s="5" t="s">
        <v>151</v>
      </c>
      <c r="B801" s="5" t="s">
        <v>116</v>
      </c>
      <c r="C801" s="5" t="s">
        <v>35</v>
      </c>
      <c r="D801" s="2">
        <v>41274</v>
      </c>
      <c r="E801" s="2">
        <v>0.18</v>
      </c>
      <c r="F801" s="2">
        <v>2.81</v>
      </c>
      <c r="G801" s="2">
        <v>0.27</v>
      </c>
      <c r="H801" s="2">
        <v>16.13</v>
      </c>
      <c r="I801" s="2">
        <v>15.66</v>
      </c>
      <c r="J801" s="2">
        <v>11.62</v>
      </c>
      <c r="K801" s="2">
        <v>12.7</v>
      </c>
      <c r="L801" s="2">
        <v>15.71</v>
      </c>
      <c r="M801" s="2">
        <v>192.41</v>
      </c>
      <c r="N801" s="2">
        <v>65.8</v>
      </c>
      <c r="O801" s="2">
        <v>30.23</v>
      </c>
      <c r="P801" s="2">
        <v>192.41</v>
      </c>
      <c r="Q801" s="2">
        <v>65.8</v>
      </c>
      <c r="R801" s="2">
        <v>30.23</v>
      </c>
      <c r="S801" s="4">
        <f>VLOOKUP([1]Initial_Data8!C839,[1]Ratings_Numbers!$A$1:$B$21,2,FALSE)</f>
        <v>9</v>
      </c>
      <c r="T801" s="4">
        <v>17</v>
      </c>
      <c r="U801" s="4">
        <f t="shared" si="11"/>
        <v>0</v>
      </c>
      <c r="V801" s="7">
        <v>5653.7740000000003</v>
      </c>
      <c r="W801" s="3" t="s">
        <v>29</v>
      </c>
      <c r="X801" s="4"/>
      <c r="Y801" s="4"/>
      <c r="Z801" s="4"/>
      <c r="AA801" s="4"/>
    </row>
    <row r="802" spans="1:27" ht="37.5" customHeight="1" thickBot="1" x14ac:dyDescent="0.4">
      <c r="A802" s="5" t="s">
        <v>151</v>
      </c>
      <c r="B802" s="5" t="s">
        <v>92</v>
      </c>
      <c r="C802" s="5" t="s">
        <v>49</v>
      </c>
      <c r="D802" s="2">
        <v>41364</v>
      </c>
      <c r="E802" s="2">
        <v>-0.28999999999999998</v>
      </c>
      <c r="F802" s="2">
        <v>2.81</v>
      </c>
      <c r="G802" s="2">
        <v>-0.44</v>
      </c>
      <c r="H802" s="2">
        <v>11.3</v>
      </c>
      <c r="I802" s="2">
        <v>10.94</v>
      </c>
      <c r="J802" s="2">
        <v>7.4</v>
      </c>
      <c r="K802" s="2">
        <v>14.3</v>
      </c>
      <c r="L802" s="2">
        <v>17.34</v>
      </c>
      <c r="M802" s="2">
        <v>159.56</v>
      </c>
      <c r="N802" s="2">
        <v>61.47</v>
      </c>
      <c r="O802" s="2">
        <v>27.67</v>
      </c>
      <c r="P802" s="2">
        <v>159.56</v>
      </c>
      <c r="Q802" s="2">
        <v>61.47</v>
      </c>
      <c r="R802" s="2">
        <v>27.67</v>
      </c>
      <c r="S802" s="4">
        <f>VLOOKUP([1]Initial_Data8!C840,[1]Ratings_Numbers!$A$1:$B$21,2,FALSE)</f>
        <v>17</v>
      </c>
      <c r="T802" s="4">
        <v>17</v>
      </c>
      <c r="U802" s="4">
        <f t="shared" si="11"/>
        <v>8</v>
      </c>
      <c r="V802" s="7">
        <v>6666.8869999999997</v>
      </c>
      <c r="W802" s="3" t="s">
        <v>29</v>
      </c>
      <c r="X802" s="4"/>
      <c r="Y802" s="4"/>
      <c r="Z802" s="4"/>
      <c r="AA802" s="4"/>
    </row>
    <row r="803" spans="1:27" ht="37.5" customHeight="1" thickBot="1" x14ac:dyDescent="0.4">
      <c r="A803" s="5" t="s">
        <v>152</v>
      </c>
      <c r="B803" s="5" t="s">
        <v>85</v>
      </c>
      <c r="C803" s="5" t="s">
        <v>43</v>
      </c>
      <c r="D803" s="2">
        <v>40265</v>
      </c>
      <c r="E803" s="2">
        <v>4.59</v>
      </c>
      <c r="F803" s="2">
        <v>7.14</v>
      </c>
      <c r="G803" s="2">
        <v>7.11</v>
      </c>
      <c r="H803" s="2">
        <v>1.92</v>
      </c>
      <c r="I803" s="2">
        <v>1.88</v>
      </c>
      <c r="J803" s="2">
        <v>1.1399999999999999</v>
      </c>
      <c r="K803" s="2">
        <v>40.799999999999997</v>
      </c>
      <c r="L803" s="2">
        <v>5.35</v>
      </c>
      <c r="M803" s="2">
        <v>1053.24</v>
      </c>
      <c r="N803" s="2">
        <v>91.33</v>
      </c>
      <c r="O803" s="2">
        <v>56.36</v>
      </c>
      <c r="P803" s="2">
        <v>1053.24</v>
      </c>
      <c r="Q803" s="2">
        <v>91.33</v>
      </c>
      <c r="R803" s="2">
        <v>56.36</v>
      </c>
      <c r="S803" s="4">
        <f>VLOOKUP([1]Initial_Data8!C843,[1]Ratings_Numbers!$A$1:$B$21,2,FALSE)</f>
        <v>14</v>
      </c>
      <c r="T803" s="4">
        <v>14</v>
      </c>
      <c r="U803" s="6">
        <v>0</v>
      </c>
      <c r="V803" s="7">
        <v>420.42739999999998</v>
      </c>
      <c r="W803" s="3" t="s">
        <v>134</v>
      </c>
      <c r="X803" s="4"/>
      <c r="Y803" s="4"/>
      <c r="Z803" s="4"/>
      <c r="AA803" s="4"/>
    </row>
    <row r="804" spans="1:27" ht="37.5" customHeight="1" thickBot="1" x14ac:dyDescent="0.4">
      <c r="A804" s="5" t="s">
        <v>152</v>
      </c>
      <c r="B804" s="5" t="s">
        <v>109</v>
      </c>
      <c r="C804" s="5" t="s">
        <v>43</v>
      </c>
      <c r="D804" s="2">
        <v>40359</v>
      </c>
      <c r="E804" s="2">
        <v>4.38</v>
      </c>
      <c r="F804" s="2">
        <v>6.56</v>
      </c>
      <c r="G804" s="2">
        <v>6.54</v>
      </c>
      <c r="H804" s="2">
        <v>1.88</v>
      </c>
      <c r="I804" s="2">
        <v>1.8</v>
      </c>
      <c r="J804" s="2">
        <v>1.1499999999999999</v>
      </c>
      <c r="K804" s="2">
        <v>49.4</v>
      </c>
      <c r="L804" s="2">
        <v>5.67</v>
      </c>
      <c r="M804" s="2">
        <v>969.42</v>
      </c>
      <c r="N804" s="2">
        <v>90.65</v>
      </c>
      <c r="O804" s="2">
        <v>54.97</v>
      </c>
      <c r="P804" s="2">
        <v>969.42</v>
      </c>
      <c r="Q804" s="2">
        <v>90.65</v>
      </c>
      <c r="R804" s="2">
        <v>54.97</v>
      </c>
      <c r="S804" s="4">
        <f>VLOOKUP([1]Initial_Data8!C844,[1]Ratings_Numbers!$A$1:$B$21,2,FALSE)</f>
        <v>14</v>
      </c>
      <c r="T804" s="4">
        <v>14</v>
      </c>
      <c r="U804" s="4">
        <f t="shared" ref="U804:U822" si="12">S804-S803</f>
        <v>0</v>
      </c>
      <c r="V804" s="7">
        <v>308.24689999999998</v>
      </c>
      <c r="W804" s="3" t="s">
        <v>134</v>
      </c>
      <c r="X804" s="4"/>
      <c r="Y804" s="4"/>
      <c r="Z804" s="4"/>
      <c r="AA804" s="4"/>
    </row>
    <row r="805" spans="1:27" ht="37.5" customHeight="1" thickBot="1" x14ac:dyDescent="0.4">
      <c r="A805" s="5" t="s">
        <v>152</v>
      </c>
      <c r="B805" s="5" t="s">
        <v>110</v>
      </c>
      <c r="C805" s="5" t="s">
        <v>43</v>
      </c>
      <c r="D805" s="2">
        <v>40447</v>
      </c>
      <c r="E805" s="2">
        <v>4.5</v>
      </c>
      <c r="F805" s="2">
        <v>6.82</v>
      </c>
      <c r="G805" s="2">
        <v>6.81</v>
      </c>
      <c r="H805" s="2">
        <v>1.88</v>
      </c>
      <c r="I805" s="2">
        <v>1.79</v>
      </c>
      <c r="J805" s="2">
        <v>1.1399999999999999</v>
      </c>
      <c r="K805" s="2">
        <v>44</v>
      </c>
      <c r="L805" s="2">
        <v>6.19</v>
      </c>
      <c r="M805" s="2">
        <v>898.29</v>
      </c>
      <c r="N805" s="2">
        <v>89.98</v>
      </c>
      <c r="O805" s="2">
        <v>55.58</v>
      </c>
      <c r="P805" s="2">
        <v>898.29</v>
      </c>
      <c r="Q805" s="2">
        <v>89.98</v>
      </c>
      <c r="R805" s="2">
        <v>55.58</v>
      </c>
      <c r="S805" s="4">
        <f>VLOOKUP([1]Initial_Data8!C845,[1]Ratings_Numbers!$A$1:$B$21,2,FALSE)</f>
        <v>14</v>
      </c>
      <c r="T805" s="4">
        <v>14</v>
      </c>
      <c r="U805" s="4">
        <f t="shared" si="12"/>
        <v>0</v>
      </c>
      <c r="V805" s="7">
        <v>328.45769999999999</v>
      </c>
      <c r="W805" s="3" t="s">
        <v>134</v>
      </c>
      <c r="X805" s="4"/>
      <c r="Y805" s="4"/>
      <c r="Z805" s="4"/>
      <c r="AA805" s="4"/>
    </row>
    <row r="806" spans="1:27" ht="37.5" customHeight="1" thickBot="1" x14ac:dyDescent="0.4">
      <c r="A806" s="5" t="s">
        <v>152</v>
      </c>
      <c r="B806" s="5" t="s">
        <v>111</v>
      </c>
      <c r="C806" s="5" t="s">
        <v>43</v>
      </c>
      <c r="D806" s="2">
        <v>40538</v>
      </c>
      <c r="E806" s="2">
        <v>4.53</v>
      </c>
      <c r="F806" s="2">
        <v>7.13</v>
      </c>
      <c r="G806" s="2">
        <v>7.06</v>
      </c>
      <c r="H806" s="2">
        <v>2.72</v>
      </c>
      <c r="I806" s="2">
        <v>2.57</v>
      </c>
      <c r="J806" s="2">
        <v>1.96</v>
      </c>
      <c r="K806" s="2">
        <v>43.4</v>
      </c>
      <c r="L806" s="2">
        <v>6.86</v>
      </c>
      <c r="M806" s="2">
        <v>789.49</v>
      </c>
      <c r="N806" s="2">
        <v>88.76</v>
      </c>
      <c r="O806" s="2">
        <v>54.13</v>
      </c>
      <c r="P806" s="2">
        <v>789.49</v>
      </c>
      <c r="Q806" s="2">
        <v>88.76</v>
      </c>
      <c r="R806" s="2">
        <v>54.13</v>
      </c>
      <c r="S806" s="4">
        <f>VLOOKUP([1]Initial_Data8!C846,[1]Ratings_Numbers!$A$1:$B$21,2,FALSE)</f>
        <v>14</v>
      </c>
      <c r="T806" s="4">
        <v>14</v>
      </c>
      <c r="U806" s="4">
        <f t="shared" si="12"/>
        <v>0</v>
      </c>
      <c r="V806" s="7">
        <v>406.97449999999998</v>
      </c>
      <c r="W806" s="3" t="s">
        <v>134</v>
      </c>
      <c r="X806" s="4"/>
      <c r="Y806" s="4"/>
      <c r="Z806" s="4"/>
      <c r="AA806" s="4"/>
    </row>
    <row r="807" spans="1:27" ht="37.5" customHeight="1" thickBot="1" x14ac:dyDescent="0.4">
      <c r="A807" s="5" t="s">
        <v>152</v>
      </c>
      <c r="B807" s="5" t="s">
        <v>112</v>
      </c>
      <c r="C807" s="5" t="s">
        <v>43</v>
      </c>
      <c r="D807" s="2">
        <v>40629</v>
      </c>
      <c r="E807" s="2">
        <v>4.87</v>
      </c>
      <c r="F807" s="2">
        <v>7.93</v>
      </c>
      <c r="G807" s="2">
        <v>7.9</v>
      </c>
      <c r="H807" s="2">
        <v>1.26</v>
      </c>
      <c r="I807" s="2">
        <v>1.19</v>
      </c>
      <c r="J807" s="2">
        <v>0.5</v>
      </c>
      <c r="K807" s="2">
        <v>40.9</v>
      </c>
      <c r="L807" s="2">
        <v>7.24</v>
      </c>
      <c r="M807" s="2">
        <v>765.93</v>
      </c>
      <c r="N807" s="2">
        <v>88.45</v>
      </c>
      <c r="O807" s="2">
        <v>55.45</v>
      </c>
      <c r="P807" s="2">
        <v>765.93</v>
      </c>
      <c r="Q807" s="2">
        <v>88.45</v>
      </c>
      <c r="R807" s="2">
        <v>55.45</v>
      </c>
      <c r="S807" s="4">
        <f>VLOOKUP([1]Initial_Data8!C847,[1]Ratings_Numbers!$A$1:$B$21,2,FALSE)</f>
        <v>14</v>
      </c>
      <c r="T807" s="4">
        <v>14</v>
      </c>
      <c r="U807" s="4">
        <f t="shared" si="12"/>
        <v>0</v>
      </c>
      <c r="V807" s="7">
        <v>308.70510000000002</v>
      </c>
      <c r="W807" s="3" t="s">
        <v>134</v>
      </c>
      <c r="X807" s="4"/>
      <c r="Y807" s="4"/>
      <c r="Z807" s="4"/>
      <c r="AA807" s="4"/>
    </row>
    <row r="808" spans="1:27" ht="37.5" customHeight="1" thickBot="1" x14ac:dyDescent="0.4">
      <c r="A808" s="5" t="s">
        <v>152</v>
      </c>
      <c r="B808" s="5" t="s">
        <v>86</v>
      </c>
      <c r="C808" s="5" t="s">
        <v>43</v>
      </c>
      <c r="D808" s="2">
        <v>40720</v>
      </c>
      <c r="E808" s="2">
        <v>4.75</v>
      </c>
      <c r="F808" s="2">
        <v>8.0500000000000007</v>
      </c>
      <c r="G808" s="2">
        <v>7.75</v>
      </c>
      <c r="H808" s="2">
        <v>1.69</v>
      </c>
      <c r="I808" s="2">
        <v>1.6</v>
      </c>
      <c r="J808" s="2">
        <v>1.01</v>
      </c>
      <c r="K808" s="2">
        <v>44.7</v>
      </c>
      <c r="L808" s="2">
        <v>6.66</v>
      </c>
      <c r="M808" s="2">
        <v>794.09</v>
      </c>
      <c r="N808" s="2">
        <v>88.82</v>
      </c>
      <c r="O808" s="2">
        <v>52.91</v>
      </c>
      <c r="P808" s="2">
        <v>794.09</v>
      </c>
      <c r="Q808" s="2">
        <v>88.82</v>
      </c>
      <c r="R808" s="2">
        <v>52.91</v>
      </c>
      <c r="S808" s="4">
        <f>VLOOKUP([1]Initial_Data8!C848,[1]Ratings_Numbers!$A$1:$B$21,2,FALSE)</f>
        <v>14</v>
      </c>
      <c r="T808" s="4">
        <v>14</v>
      </c>
      <c r="U808" s="4">
        <f t="shared" si="12"/>
        <v>0</v>
      </c>
      <c r="V808" s="7">
        <v>223.85640000000001</v>
      </c>
      <c r="W808" s="3" t="s">
        <v>134</v>
      </c>
      <c r="X808" s="4"/>
      <c r="Y808" s="4"/>
      <c r="Z808" s="4"/>
      <c r="AA808" s="4"/>
    </row>
    <row r="809" spans="1:27" ht="37.5" customHeight="1" thickBot="1" x14ac:dyDescent="0.4">
      <c r="A809" s="5" t="s">
        <v>152</v>
      </c>
      <c r="B809" s="5" t="s">
        <v>87</v>
      </c>
      <c r="C809" s="5" t="s">
        <v>43</v>
      </c>
      <c r="D809" s="2">
        <v>40811</v>
      </c>
      <c r="E809" s="2">
        <v>4.9400000000000004</v>
      </c>
      <c r="F809" s="2">
        <v>8.17</v>
      </c>
      <c r="G809" s="2">
        <v>8.08</v>
      </c>
      <c r="H809" s="2">
        <v>1.78</v>
      </c>
      <c r="I809" s="2">
        <v>1.7</v>
      </c>
      <c r="J809" s="2">
        <v>1.08</v>
      </c>
      <c r="K809" s="2">
        <v>42.1</v>
      </c>
      <c r="L809" s="2">
        <v>7.2</v>
      </c>
      <c r="M809" s="2">
        <v>744.74</v>
      </c>
      <c r="N809" s="2">
        <v>88.16</v>
      </c>
      <c r="O809" s="2">
        <v>53.62</v>
      </c>
      <c r="P809" s="2">
        <v>744.74</v>
      </c>
      <c r="Q809" s="2">
        <v>88.16</v>
      </c>
      <c r="R809" s="2">
        <v>53.62</v>
      </c>
      <c r="S809" s="4">
        <f>VLOOKUP([1]Initial_Data8!C849,[1]Ratings_Numbers!$A$1:$B$21,2,FALSE)</f>
        <v>14</v>
      </c>
      <c r="T809" s="4">
        <v>14</v>
      </c>
      <c r="U809" s="4">
        <f t="shared" si="12"/>
        <v>0</v>
      </c>
      <c r="V809" s="7">
        <v>113.5204</v>
      </c>
      <c r="W809" s="3" t="s">
        <v>134</v>
      </c>
      <c r="X809" s="4"/>
      <c r="Y809" s="4"/>
      <c r="Z809" s="4"/>
      <c r="AA809" s="4"/>
    </row>
    <row r="810" spans="1:27" ht="37.5" customHeight="1" thickBot="1" x14ac:dyDescent="0.4">
      <c r="A810" s="5" t="s">
        <v>152</v>
      </c>
      <c r="B810" s="5" t="s">
        <v>88</v>
      </c>
      <c r="C810" s="5" t="s">
        <v>43</v>
      </c>
      <c r="D810" s="2">
        <v>40902</v>
      </c>
      <c r="E810" s="2">
        <v>4.62</v>
      </c>
      <c r="F810" s="2">
        <v>7.84</v>
      </c>
      <c r="G810" s="2">
        <v>7.41</v>
      </c>
      <c r="H810" s="2">
        <v>3.2</v>
      </c>
      <c r="I810" s="2">
        <v>2.96</v>
      </c>
      <c r="J810" s="2">
        <v>2.39</v>
      </c>
      <c r="K810" s="2">
        <v>37.700000000000003</v>
      </c>
      <c r="L810" s="2">
        <v>5.76</v>
      </c>
      <c r="M810" s="2">
        <v>900.45</v>
      </c>
      <c r="N810" s="2">
        <v>90</v>
      </c>
      <c r="O810" s="2">
        <v>51.89</v>
      </c>
      <c r="P810" s="2">
        <v>900.45</v>
      </c>
      <c r="Q810" s="2">
        <v>90</v>
      </c>
      <c r="R810" s="2">
        <v>51.89</v>
      </c>
      <c r="S810" s="4">
        <f>VLOOKUP([1]Initial_Data8!C850,[1]Ratings_Numbers!$A$1:$B$21,2,FALSE)</f>
        <v>14</v>
      </c>
      <c r="T810" s="4">
        <v>14</v>
      </c>
      <c r="U810" s="4">
        <f t="shared" si="12"/>
        <v>0</v>
      </c>
      <c r="V810" s="7">
        <v>202.41309999999999</v>
      </c>
      <c r="W810" s="3" t="s">
        <v>134</v>
      </c>
      <c r="X810" s="4"/>
      <c r="Y810" s="4"/>
      <c r="Z810" s="4"/>
      <c r="AA810" s="4"/>
    </row>
    <row r="811" spans="1:27" ht="37.5" customHeight="1" thickBot="1" x14ac:dyDescent="0.4">
      <c r="A811" s="5" t="s">
        <v>152</v>
      </c>
      <c r="B811" s="5" t="s">
        <v>89</v>
      </c>
      <c r="C811" s="5" t="s">
        <v>43</v>
      </c>
      <c r="D811" s="2">
        <v>40999</v>
      </c>
      <c r="E811" s="2">
        <v>4.6100000000000003</v>
      </c>
      <c r="F811" s="2">
        <v>7.4</v>
      </c>
      <c r="G811" s="2">
        <v>7.28</v>
      </c>
      <c r="H811" s="2">
        <v>1.38</v>
      </c>
      <c r="I811" s="2">
        <v>1.22</v>
      </c>
      <c r="J811" s="2">
        <v>0.66</v>
      </c>
      <c r="K811" s="2">
        <v>42.5</v>
      </c>
      <c r="L811" s="2">
        <v>5.95</v>
      </c>
      <c r="M811" s="2">
        <v>889.81</v>
      </c>
      <c r="N811" s="2">
        <v>89.9</v>
      </c>
      <c r="O811" s="2">
        <v>52.96</v>
      </c>
      <c r="P811" s="2">
        <v>889.81</v>
      </c>
      <c r="Q811" s="2">
        <v>89.9</v>
      </c>
      <c r="R811" s="2">
        <v>52.96</v>
      </c>
      <c r="S811" s="4">
        <f>VLOOKUP([1]Initial_Data8!C851,[1]Ratings_Numbers!$A$1:$B$21,2,FALSE)</f>
        <v>14</v>
      </c>
      <c r="T811" s="4">
        <v>14</v>
      </c>
      <c r="U811" s="4">
        <f t="shared" si="12"/>
        <v>0</v>
      </c>
      <c r="V811" s="7">
        <v>247.7834</v>
      </c>
      <c r="W811" s="3" t="s">
        <v>134</v>
      </c>
      <c r="X811" s="4"/>
      <c r="Y811" s="4"/>
      <c r="Z811" s="4"/>
      <c r="AA811" s="4"/>
    </row>
    <row r="812" spans="1:27" ht="37.5" customHeight="1" thickBot="1" x14ac:dyDescent="0.4">
      <c r="A812" s="5" t="s">
        <v>152</v>
      </c>
      <c r="B812" s="5" t="s">
        <v>90</v>
      </c>
      <c r="C812" s="5" t="s">
        <v>43</v>
      </c>
      <c r="D812" s="2">
        <v>41084</v>
      </c>
      <c r="E812" s="2">
        <v>4.5</v>
      </c>
      <c r="F812" s="2">
        <v>7.33</v>
      </c>
      <c r="G812" s="2">
        <v>7.14</v>
      </c>
      <c r="H812" s="2">
        <v>2.41</v>
      </c>
      <c r="I812" s="2">
        <v>2.21</v>
      </c>
      <c r="J812" s="2">
        <v>1.4</v>
      </c>
      <c r="K812" s="2">
        <v>30.6</v>
      </c>
      <c r="L812" s="2">
        <v>6.92</v>
      </c>
      <c r="M812" s="2">
        <v>747.96</v>
      </c>
      <c r="N812" s="2">
        <v>88.21</v>
      </c>
      <c r="O812" s="2">
        <v>51.75</v>
      </c>
      <c r="P812" s="2">
        <v>747.96</v>
      </c>
      <c r="Q812" s="2">
        <v>88.21</v>
      </c>
      <c r="R812" s="2">
        <v>51.75</v>
      </c>
      <c r="S812" s="4">
        <f>VLOOKUP([1]Initial_Data8!C852,[1]Ratings_Numbers!$A$1:$B$21,2,FALSE)</f>
        <v>14</v>
      </c>
      <c r="T812" s="4">
        <v>14</v>
      </c>
      <c r="U812" s="4">
        <f t="shared" si="12"/>
        <v>0</v>
      </c>
      <c r="V812" s="7">
        <v>186.05430000000001</v>
      </c>
      <c r="W812" s="3" t="s">
        <v>134</v>
      </c>
      <c r="X812" s="4"/>
      <c r="Y812" s="4"/>
      <c r="Z812" s="4"/>
      <c r="AA812" s="4"/>
    </row>
    <row r="813" spans="1:27" ht="37.5" customHeight="1" thickBot="1" x14ac:dyDescent="0.4">
      <c r="A813" s="5" t="s">
        <v>152</v>
      </c>
      <c r="B813" s="5" t="s">
        <v>91</v>
      </c>
      <c r="C813" s="5" t="s">
        <v>43</v>
      </c>
      <c r="D813" s="2">
        <v>41175</v>
      </c>
      <c r="E813" s="2">
        <v>4.74</v>
      </c>
      <c r="F813" s="2">
        <v>7.83</v>
      </c>
      <c r="G813" s="2">
        <v>7.74</v>
      </c>
      <c r="H813" s="2">
        <v>1.59</v>
      </c>
      <c r="I813" s="2">
        <v>1.44</v>
      </c>
      <c r="J813" s="2">
        <v>0.82</v>
      </c>
      <c r="K813" s="2">
        <v>39.700000000000003</v>
      </c>
      <c r="L813" s="2">
        <v>7.28</v>
      </c>
      <c r="M813" s="2">
        <v>720.7</v>
      </c>
      <c r="N813" s="2">
        <v>87.82</v>
      </c>
      <c r="O813" s="2">
        <v>52.45</v>
      </c>
      <c r="P813" s="2">
        <v>720.7</v>
      </c>
      <c r="Q813" s="2">
        <v>87.82</v>
      </c>
      <c r="R813" s="2">
        <v>52.45</v>
      </c>
      <c r="S813" s="4">
        <f>VLOOKUP([1]Initial_Data8!C853,[1]Ratings_Numbers!$A$1:$B$21,2,FALSE)</f>
        <v>14</v>
      </c>
      <c r="T813" s="4">
        <v>14</v>
      </c>
      <c r="U813" s="4">
        <f t="shared" si="12"/>
        <v>0</v>
      </c>
      <c r="V813" s="7">
        <v>194.10990000000001</v>
      </c>
      <c r="W813" s="3" t="s">
        <v>134</v>
      </c>
      <c r="X813" s="4"/>
      <c r="Y813" s="4"/>
      <c r="Z813" s="4"/>
      <c r="AA813" s="4"/>
    </row>
    <row r="814" spans="1:27" ht="37.5" customHeight="1" thickBot="1" x14ac:dyDescent="0.4">
      <c r="A814" s="5" t="s">
        <v>152</v>
      </c>
      <c r="B814" s="5" t="s">
        <v>113</v>
      </c>
      <c r="C814" s="5" t="s">
        <v>43</v>
      </c>
      <c r="D814" s="2">
        <v>41273</v>
      </c>
      <c r="E814" s="2">
        <v>5</v>
      </c>
      <c r="F814" s="2">
        <v>8.9700000000000006</v>
      </c>
      <c r="G814" s="2">
        <v>8.3699999999999992</v>
      </c>
      <c r="H814" s="2">
        <v>3</v>
      </c>
      <c r="I814" s="2">
        <v>2.59</v>
      </c>
      <c r="J814" s="2">
        <v>2.15</v>
      </c>
      <c r="K814" s="2">
        <v>38.5</v>
      </c>
      <c r="L814" s="2">
        <v>1.41</v>
      </c>
      <c r="M814" s="2">
        <v>3734.81</v>
      </c>
      <c r="N814" s="2">
        <v>92.67</v>
      </c>
      <c r="O814" s="2">
        <v>52.82</v>
      </c>
      <c r="P814" s="2">
        <v>3930.13</v>
      </c>
      <c r="Q814" s="2">
        <v>97.52</v>
      </c>
      <c r="R814" s="2">
        <v>55.58</v>
      </c>
      <c r="S814" s="4">
        <f>VLOOKUP([1]Initial_Data8!C854,[1]Ratings_Numbers!$A$1:$B$21,2,FALSE)</f>
        <v>14</v>
      </c>
      <c r="T814" s="4">
        <v>14</v>
      </c>
      <c r="U814" s="4">
        <f t="shared" si="12"/>
        <v>0</v>
      </c>
      <c r="V814" s="7">
        <v>256.82229999999998</v>
      </c>
      <c r="W814" s="3" t="s">
        <v>134</v>
      </c>
      <c r="X814" s="4"/>
      <c r="Y814" s="4"/>
      <c r="Z814" s="4"/>
      <c r="AA814" s="4"/>
    </row>
    <row r="815" spans="1:27" ht="37.5" customHeight="1" thickBot="1" x14ac:dyDescent="0.4">
      <c r="A815" s="5" t="s">
        <v>152</v>
      </c>
      <c r="B815" s="5" t="s">
        <v>114</v>
      </c>
      <c r="C815" s="5" t="s">
        <v>43</v>
      </c>
      <c r="D815" s="2">
        <v>41364</v>
      </c>
      <c r="E815" s="2">
        <v>4.97</v>
      </c>
      <c r="F815" s="2">
        <v>8.5500000000000007</v>
      </c>
      <c r="G815" s="2">
        <v>8.4499999999999993</v>
      </c>
      <c r="H815" s="2">
        <v>1.44</v>
      </c>
      <c r="I815" s="2">
        <v>1.29</v>
      </c>
      <c r="J815" s="2">
        <v>0.57999999999999996</v>
      </c>
      <c r="K815" s="2">
        <v>35.5</v>
      </c>
      <c r="L815" s="2">
        <v>1.1499999999999999</v>
      </c>
      <c r="M815" s="2">
        <v>4655.2</v>
      </c>
      <c r="N815" s="2">
        <v>97.9</v>
      </c>
      <c r="O815" s="2">
        <v>53.72</v>
      </c>
      <c r="P815" s="2">
        <v>4655.2</v>
      </c>
      <c r="Q815" s="2">
        <v>97.9</v>
      </c>
      <c r="R815" s="2">
        <v>53.72</v>
      </c>
      <c r="S815" s="4">
        <f>VLOOKUP([1]Initial_Data8!C855,[1]Ratings_Numbers!$A$1:$B$21,2,FALSE)</f>
        <v>14</v>
      </c>
      <c r="T815" s="4">
        <v>14</v>
      </c>
      <c r="U815" s="4">
        <f t="shared" si="12"/>
        <v>0</v>
      </c>
      <c r="V815" s="7">
        <v>249.81989999999999</v>
      </c>
      <c r="W815" s="3" t="s">
        <v>134</v>
      </c>
      <c r="X815" s="4"/>
      <c r="Y815" s="4"/>
      <c r="Z815" s="4"/>
      <c r="AA815" s="4"/>
    </row>
    <row r="816" spans="1:27" ht="37.5" customHeight="1" thickBot="1" x14ac:dyDescent="0.4">
      <c r="A816" s="5" t="s">
        <v>152</v>
      </c>
      <c r="B816" s="5" t="s">
        <v>115</v>
      </c>
      <c r="C816" s="5" t="s">
        <v>43</v>
      </c>
      <c r="D816" s="2">
        <v>41455</v>
      </c>
      <c r="E816" s="2">
        <v>5.21</v>
      </c>
      <c r="F816" s="2">
        <v>9.2200000000000006</v>
      </c>
      <c r="G816" s="2">
        <v>9.08</v>
      </c>
      <c r="H816" s="2">
        <v>1.76</v>
      </c>
      <c r="I816" s="2">
        <v>1.32</v>
      </c>
      <c r="J816" s="2">
        <v>0.89</v>
      </c>
      <c r="K816" s="2">
        <v>33.9</v>
      </c>
      <c r="L816" s="2">
        <v>1.87</v>
      </c>
      <c r="M816" s="2">
        <v>3151.06</v>
      </c>
      <c r="N816" s="2">
        <v>96.92</v>
      </c>
      <c r="O816" s="2">
        <v>58.82</v>
      </c>
      <c r="P816" s="2">
        <v>3151.06</v>
      </c>
      <c r="Q816" s="2">
        <v>96.92</v>
      </c>
      <c r="R816" s="2">
        <v>58.82</v>
      </c>
      <c r="S816" s="4">
        <f>VLOOKUP([1]Initial_Data8!C856,[1]Ratings_Numbers!$A$1:$B$21,2,FALSE)</f>
        <v>14</v>
      </c>
      <c r="T816" s="4">
        <v>14</v>
      </c>
      <c r="U816" s="4">
        <f t="shared" si="12"/>
        <v>0</v>
      </c>
      <c r="V816" s="7">
        <v>196.4264</v>
      </c>
      <c r="W816" s="3" t="s">
        <v>134</v>
      </c>
      <c r="X816" s="4"/>
      <c r="Y816" s="4"/>
      <c r="Z816" s="4"/>
      <c r="AA816" s="4"/>
    </row>
    <row r="817" spans="1:27" ht="37.5" customHeight="1" thickBot="1" x14ac:dyDescent="0.4">
      <c r="A817" s="5" t="s">
        <v>152</v>
      </c>
      <c r="B817" s="5" t="s">
        <v>116</v>
      </c>
      <c r="C817" s="5" t="s">
        <v>43</v>
      </c>
      <c r="D817" s="2">
        <v>41546</v>
      </c>
      <c r="E817" s="2">
        <v>5.26</v>
      </c>
      <c r="F817" s="2">
        <v>9.49</v>
      </c>
      <c r="G817" s="2">
        <v>9.2100000000000009</v>
      </c>
      <c r="H817" s="2">
        <v>1.61</v>
      </c>
      <c r="I817" s="2">
        <v>1.42</v>
      </c>
      <c r="J817" s="2">
        <v>0.8</v>
      </c>
      <c r="K817" s="2">
        <v>33.5</v>
      </c>
      <c r="L817" s="2">
        <v>2.31</v>
      </c>
      <c r="M817" s="2">
        <v>2523.65</v>
      </c>
      <c r="N817" s="2">
        <v>96.19</v>
      </c>
      <c r="O817" s="2">
        <v>58.3</v>
      </c>
      <c r="P817" s="2">
        <v>2523.65</v>
      </c>
      <c r="Q817" s="2">
        <v>96.19</v>
      </c>
      <c r="R817" s="2">
        <v>58.3</v>
      </c>
      <c r="S817" s="4">
        <f>VLOOKUP([1]Initial_Data8!C857,[1]Ratings_Numbers!$A$1:$B$21,2,FALSE)</f>
        <v>14</v>
      </c>
      <c r="T817" s="4">
        <v>14</v>
      </c>
      <c r="U817" s="4">
        <f t="shared" si="12"/>
        <v>0</v>
      </c>
      <c r="V817" s="7">
        <v>259.01479999999998</v>
      </c>
      <c r="W817" s="3" t="s">
        <v>134</v>
      </c>
      <c r="X817" s="4"/>
      <c r="Y817" s="4"/>
      <c r="Z817" s="4"/>
      <c r="AA817" s="4"/>
    </row>
    <row r="818" spans="1:27" ht="37.5" customHeight="1" thickBot="1" x14ac:dyDescent="0.4">
      <c r="A818" s="5" t="s">
        <v>152</v>
      </c>
      <c r="B818" s="5" t="s">
        <v>92</v>
      </c>
      <c r="C818" s="5" t="s">
        <v>43</v>
      </c>
      <c r="D818" s="2">
        <v>41637</v>
      </c>
      <c r="E818" s="2">
        <v>5.92</v>
      </c>
      <c r="F818" s="2">
        <v>12.5</v>
      </c>
      <c r="G818" s="2">
        <v>11.84</v>
      </c>
      <c r="H818" s="2">
        <v>2.42</v>
      </c>
      <c r="I818" s="2">
        <v>2.21</v>
      </c>
      <c r="J818" s="2">
        <v>1.36</v>
      </c>
      <c r="K818" s="2">
        <v>32.5</v>
      </c>
      <c r="L818" s="2">
        <v>9.18</v>
      </c>
      <c r="M818" s="2">
        <v>621.22</v>
      </c>
      <c r="N818" s="2">
        <v>84.74</v>
      </c>
      <c r="O818" s="2">
        <v>57.05</v>
      </c>
      <c r="P818" s="2">
        <v>633.09</v>
      </c>
      <c r="Q818" s="2">
        <v>86.36</v>
      </c>
      <c r="R818" s="2">
        <v>58.14</v>
      </c>
      <c r="S818" s="4">
        <f>VLOOKUP([1]Initial_Data8!C858,[1]Ratings_Numbers!$A$1:$B$21,2,FALSE)</f>
        <v>14</v>
      </c>
      <c r="T818" s="4">
        <v>14</v>
      </c>
      <c r="U818" s="4">
        <f t="shared" si="12"/>
        <v>0</v>
      </c>
      <c r="V818" s="7">
        <v>287.49310000000003</v>
      </c>
      <c r="W818" s="3" t="s">
        <v>134</v>
      </c>
      <c r="X818" s="4"/>
      <c r="Y818" s="4"/>
      <c r="Z818" s="4"/>
      <c r="AA818" s="4"/>
    </row>
    <row r="819" spans="1:27" ht="37.5" customHeight="1" thickBot="1" x14ac:dyDescent="0.4">
      <c r="A819" s="5" t="s">
        <v>152</v>
      </c>
      <c r="B819" s="5" t="s">
        <v>93</v>
      </c>
      <c r="C819" s="5" t="s">
        <v>43</v>
      </c>
      <c r="D819" s="2">
        <v>41728</v>
      </c>
      <c r="E819" s="2">
        <v>6.25</v>
      </c>
      <c r="F819" s="2">
        <v>15.73</v>
      </c>
      <c r="G819" s="2">
        <v>14.73</v>
      </c>
      <c r="H819" s="2">
        <v>1.08</v>
      </c>
      <c r="I819" s="2">
        <v>0.8</v>
      </c>
      <c r="J819" s="2">
        <v>-0.13</v>
      </c>
      <c r="K819" s="2">
        <v>33.4</v>
      </c>
      <c r="L819" s="2">
        <v>8.8000000000000007</v>
      </c>
      <c r="M819" s="2">
        <v>658.85</v>
      </c>
      <c r="N819" s="2">
        <v>85.4</v>
      </c>
      <c r="O819" s="2">
        <v>57.97</v>
      </c>
      <c r="P819" s="2">
        <v>671.49</v>
      </c>
      <c r="Q819" s="2">
        <v>87.04</v>
      </c>
      <c r="R819" s="2">
        <v>59.08</v>
      </c>
      <c r="S819" s="4">
        <f>VLOOKUP([1]Initial_Data8!C859,[1]Ratings_Numbers!$A$1:$B$21,2,FALSE)</f>
        <v>14</v>
      </c>
      <c r="T819" s="4">
        <v>14</v>
      </c>
      <c r="U819" s="4">
        <f t="shared" si="12"/>
        <v>0</v>
      </c>
      <c r="V819" s="7">
        <v>550.57839999999999</v>
      </c>
      <c r="W819" s="3" t="s">
        <v>134</v>
      </c>
      <c r="X819" s="4"/>
      <c r="Y819" s="4"/>
      <c r="Z819" s="4"/>
      <c r="AA819" s="4"/>
    </row>
    <row r="820" spans="1:27" ht="37.5" customHeight="1" thickBot="1" x14ac:dyDescent="0.4">
      <c r="A820" s="5" t="s">
        <v>152</v>
      </c>
      <c r="B820" s="5" t="s">
        <v>94</v>
      </c>
      <c r="C820" s="5" t="s">
        <v>43</v>
      </c>
      <c r="D820" s="2">
        <v>41819</v>
      </c>
      <c r="E820" s="2">
        <v>5.67</v>
      </c>
      <c r="F820" s="2">
        <v>16.22</v>
      </c>
      <c r="G820" s="2">
        <v>13.4</v>
      </c>
      <c r="H820" s="2">
        <v>1.58</v>
      </c>
      <c r="I820" s="2">
        <v>1.45</v>
      </c>
      <c r="J820" s="2">
        <v>0.82</v>
      </c>
      <c r="K820" s="2">
        <v>33.5</v>
      </c>
      <c r="L820" s="2">
        <v>11.87</v>
      </c>
      <c r="M820" s="2">
        <v>468.86</v>
      </c>
      <c r="N820" s="2">
        <v>81.13</v>
      </c>
      <c r="O820" s="2">
        <v>55.64</v>
      </c>
      <c r="P820" s="2">
        <v>477.89</v>
      </c>
      <c r="Q820" s="2">
        <v>82.7</v>
      </c>
      <c r="R820" s="2">
        <v>56.71</v>
      </c>
      <c r="S820" s="4">
        <f>VLOOKUP([1]Initial_Data8!C860,[1]Ratings_Numbers!$A$1:$B$21,2,FALSE)</f>
        <v>14</v>
      </c>
      <c r="T820" s="4">
        <v>14</v>
      </c>
      <c r="U820" s="4">
        <f t="shared" si="12"/>
        <v>0</v>
      </c>
      <c r="V820" s="7">
        <v>493.56819999999999</v>
      </c>
      <c r="W820" s="3" t="s">
        <v>134</v>
      </c>
      <c r="X820" s="4"/>
      <c r="Y820" s="4"/>
      <c r="Z820" s="4"/>
      <c r="AA820" s="4"/>
    </row>
    <row r="821" spans="1:27" ht="37.5" customHeight="1" thickBot="1" x14ac:dyDescent="0.4">
      <c r="A821" s="5" t="s">
        <v>152</v>
      </c>
      <c r="B821" s="5" t="s">
        <v>95</v>
      </c>
      <c r="C821" s="5" t="s">
        <v>43</v>
      </c>
      <c r="D821" s="2">
        <v>41910</v>
      </c>
      <c r="E821" s="2">
        <v>6.19</v>
      </c>
      <c r="F821" s="2">
        <v>17.77</v>
      </c>
      <c r="G821" s="2">
        <v>15.15</v>
      </c>
      <c r="H821" s="2">
        <v>1.28</v>
      </c>
      <c r="I821" s="2">
        <v>1.1000000000000001</v>
      </c>
      <c r="J821" s="2">
        <v>0.56000000000000005</v>
      </c>
      <c r="K821" s="2">
        <v>33.1</v>
      </c>
      <c r="L821" s="2">
        <v>12.06</v>
      </c>
      <c r="M821" s="2">
        <v>470.45</v>
      </c>
      <c r="N821" s="2">
        <v>81.180000000000007</v>
      </c>
      <c r="O821" s="2">
        <v>56.75</v>
      </c>
      <c r="P821" s="2">
        <v>479.54</v>
      </c>
      <c r="Q821" s="2">
        <v>82.74</v>
      </c>
      <c r="R821" s="2">
        <v>57.84</v>
      </c>
      <c r="S821" s="4">
        <f>VLOOKUP([1]Initial_Data8!C861,[1]Ratings_Numbers!$A$1:$B$21,2,FALSE)</f>
        <v>14</v>
      </c>
      <c r="T821" s="4">
        <v>14</v>
      </c>
      <c r="U821" s="4">
        <f t="shared" si="12"/>
        <v>0</v>
      </c>
      <c r="V821" s="7">
        <v>309.21089999999998</v>
      </c>
      <c r="W821" s="3" t="s">
        <v>134</v>
      </c>
      <c r="X821" s="4"/>
      <c r="Y821" s="4"/>
      <c r="Z821" s="4"/>
      <c r="AA821" s="4"/>
    </row>
    <row r="822" spans="1:27" ht="37.5" customHeight="1" thickBot="1" x14ac:dyDescent="0.4">
      <c r="A822" s="5" t="s">
        <v>152</v>
      </c>
      <c r="B822" s="5" t="s">
        <v>96</v>
      </c>
      <c r="C822" s="5" t="s">
        <v>43</v>
      </c>
      <c r="D822" s="2">
        <v>42001</v>
      </c>
      <c r="E822" s="2">
        <v>3.94</v>
      </c>
      <c r="F822" s="2">
        <v>12.03</v>
      </c>
      <c r="G822" s="2">
        <v>9.36</v>
      </c>
      <c r="H822" s="2">
        <v>2.36</v>
      </c>
      <c r="I822" s="2">
        <v>2.23</v>
      </c>
      <c r="J822" s="2">
        <v>1.5</v>
      </c>
      <c r="K822" s="2">
        <v>27.5</v>
      </c>
      <c r="L822" s="2">
        <v>19.809999999999999</v>
      </c>
      <c r="M822" s="2">
        <v>197.62</v>
      </c>
      <c r="N822" s="2">
        <v>66.400000000000006</v>
      </c>
      <c r="O822" s="2">
        <v>39.15</v>
      </c>
      <c r="P822" s="2">
        <v>197.62</v>
      </c>
      <c r="Q822" s="2">
        <v>66.400000000000006</v>
      </c>
      <c r="R822" s="2">
        <v>39.15</v>
      </c>
      <c r="S822" s="4">
        <f>VLOOKUP([1]Initial_Data8!C862,[1]Ratings_Numbers!$A$1:$B$21,2,FALSE)</f>
        <v>14</v>
      </c>
      <c r="T822" s="4">
        <v>14</v>
      </c>
      <c r="U822" s="4">
        <f t="shared" si="12"/>
        <v>0</v>
      </c>
      <c r="V822" s="7">
        <v>301.50880000000001</v>
      </c>
      <c r="W822" s="3" t="s">
        <v>134</v>
      </c>
      <c r="X822" s="4"/>
      <c r="Y822" s="4"/>
      <c r="Z822" s="4"/>
      <c r="AA822" s="4"/>
    </row>
    <row r="823" spans="1:27" ht="14.25" customHeight="1" thickBot="1" x14ac:dyDescent="0.4">
      <c r="A823" s="5" t="s">
        <v>153</v>
      </c>
      <c r="B823" s="5" t="s">
        <v>120</v>
      </c>
      <c r="C823" s="5" t="s">
        <v>36</v>
      </c>
      <c r="D823" s="2">
        <v>37256</v>
      </c>
      <c r="E823" s="2">
        <v>2.0499999999999998</v>
      </c>
      <c r="F823" s="2">
        <v>3.07</v>
      </c>
      <c r="G823" s="2">
        <v>2.96</v>
      </c>
      <c r="H823" s="2">
        <v>7.2</v>
      </c>
      <c r="I823" s="2">
        <v>5.12</v>
      </c>
      <c r="J823" s="2">
        <v>4.28</v>
      </c>
      <c r="K823" s="2">
        <v>25</v>
      </c>
      <c r="L823" s="2">
        <v>41.6</v>
      </c>
      <c r="M823" s="2">
        <v>71.36</v>
      </c>
      <c r="N823" s="2">
        <v>41.54</v>
      </c>
      <c r="O823" s="2">
        <v>29.83</v>
      </c>
      <c r="P823" s="2">
        <v>71.77</v>
      </c>
      <c r="Q823" s="2">
        <v>41.78</v>
      </c>
      <c r="R823" s="2">
        <v>30</v>
      </c>
      <c r="S823" s="4">
        <f>VLOOKUP([1]Initial_Data8!C865,[1]Ratings_Numbers!$A$1:$B$21,2,FALSE)</f>
        <v>10</v>
      </c>
      <c r="T823" s="4">
        <v>10</v>
      </c>
      <c r="U823" s="6">
        <v>0</v>
      </c>
      <c r="V823" s="7">
        <v>2829.9002</v>
      </c>
      <c r="W823" s="3" t="s">
        <v>127</v>
      </c>
      <c r="X823" s="4"/>
      <c r="Y823" s="4"/>
      <c r="Z823" s="4"/>
      <c r="AA823" s="4"/>
    </row>
    <row r="824" spans="1:27" ht="46.5" customHeight="1" thickBot="1" x14ac:dyDescent="0.4">
      <c r="A824" s="5" t="s">
        <v>153</v>
      </c>
      <c r="B824" s="5" t="s">
        <v>121</v>
      </c>
      <c r="C824" s="5" t="s">
        <v>36</v>
      </c>
      <c r="D824" s="2">
        <v>37346</v>
      </c>
      <c r="E824" s="2">
        <v>2.0099999999999998</v>
      </c>
      <c r="F824" s="2">
        <v>2.97</v>
      </c>
      <c r="G824" s="2">
        <v>2.86</v>
      </c>
      <c r="H824" s="2">
        <v>5.78</v>
      </c>
      <c r="I824" s="2">
        <v>4.42</v>
      </c>
      <c r="J824" s="2">
        <v>4.04</v>
      </c>
      <c r="K824" s="2">
        <v>23</v>
      </c>
      <c r="L824" s="2">
        <v>40.71</v>
      </c>
      <c r="M824" s="2">
        <v>73.8</v>
      </c>
      <c r="N824" s="2">
        <v>42.4</v>
      </c>
      <c r="O824" s="2">
        <v>30.19</v>
      </c>
      <c r="P824" s="2">
        <v>74.040000000000006</v>
      </c>
      <c r="Q824" s="2">
        <v>42.54</v>
      </c>
      <c r="R824" s="2">
        <v>30.29</v>
      </c>
      <c r="S824" s="4">
        <f>VLOOKUP([1]Initial_Data8!C866,[1]Ratings_Numbers!$A$1:$B$21,2,FALSE)</f>
        <v>10</v>
      </c>
      <c r="T824" s="4">
        <v>10</v>
      </c>
      <c r="U824" s="4">
        <f t="shared" ref="U824:U857" si="13">S824-S823</f>
        <v>0</v>
      </c>
      <c r="V824" s="7">
        <v>3170.5273000000002</v>
      </c>
      <c r="W824" s="3" t="s">
        <v>127</v>
      </c>
      <c r="X824" s="4"/>
      <c r="Y824" s="4"/>
      <c r="Z824" s="4"/>
      <c r="AA824" s="4"/>
    </row>
    <row r="825" spans="1:27" ht="46.5" customHeight="1" thickBot="1" x14ac:dyDescent="0.4">
      <c r="A825" s="5" t="s">
        <v>153</v>
      </c>
      <c r="B825" s="5" t="s">
        <v>62</v>
      </c>
      <c r="C825" s="5" t="s">
        <v>36</v>
      </c>
      <c r="D825" s="2">
        <v>37437</v>
      </c>
      <c r="E825" s="2">
        <v>1.98</v>
      </c>
      <c r="F825" s="2">
        <v>2.85</v>
      </c>
      <c r="G825" s="2">
        <v>2.76</v>
      </c>
      <c r="H825" s="2">
        <v>6.67</v>
      </c>
      <c r="I825" s="2">
        <v>5.36</v>
      </c>
      <c r="J825" s="2">
        <v>5.04</v>
      </c>
      <c r="K825" s="2">
        <v>24</v>
      </c>
      <c r="L825" s="2">
        <v>41.64</v>
      </c>
      <c r="M825" s="2">
        <v>69.47</v>
      </c>
      <c r="N825" s="2">
        <v>40.92</v>
      </c>
      <c r="O825" s="2">
        <v>29.06</v>
      </c>
      <c r="P825" s="2">
        <v>69.760000000000005</v>
      </c>
      <c r="Q825" s="2">
        <v>41.09</v>
      </c>
      <c r="R825" s="2">
        <v>29.18</v>
      </c>
      <c r="S825" s="4">
        <f>VLOOKUP([1]Initial_Data8!C867,[1]Ratings_Numbers!$A$1:$B$21,2,FALSE)</f>
        <v>10</v>
      </c>
      <c r="T825" s="4">
        <v>9</v>
      </c>
      <c r="U825" s="4">
        <f t="shared" si="13"/>
        <v>0</v>
      </c>
      <c r="V825" s="7">
        <v>3768.5158999999999</v>
      </c>
      <c r="W825" s="3" t="s">
        <v>127</v>
      </c>
      <c r="X825" s="4"/>
      <c r="Y825" s="4"/>
      <c r="Z825" s="4"/>
      <c r="AA825" s="4"/>
    </row>
    <row r="826" spans="1:27" ht="46.5" customHeight="1" thickBot="1" x14ac:dyDescent="0.4">
      <c r="A826" s="5" t="s">
        <v>153</v>
      </c>
      <c r="B826" s="5" t="s">
        <v>63</v>
      </c>
      <c r="C826" s="5" t="s">
        <v>35</v>
      </c>
      <c r="D826" s="2">
        <v>37529</v>
      </c>
      <c r="E826" s="2">
        <v>1.71</v>
      </c>
      <c r="F826" s="2">
        <v>2.74</v>
      </c>
      <c r="G826" s="2">
        <v>2.4300000000000002</v>
      </c>
      <c r="H826" s="2">
        <v>6.58</v>
      </c>
      <c r="I826" s="2">
        <v>4.7699999999999996</v>
      </c>
      <c r="J826" s="2">
        <v>5.04</v>
      </c>
      <c r="K826" s="2">
        <v>24</v>
      </c>
      <c r="L826" s="2">
        <v>26.24</v>
      </c>
      <c r="M826" s="2">
        <v>138.07</v>
      </c>
      <c r="N826" s="2">
        <v>57.86</v>
      </c>
      <c r="O826" s="2">
        <v>36.56</v>
      </c>
      <c r="P826" s="2">
        <v>138.65</v>
      </c>
      <c r="Q826" s="2">
        <v>58.1</v>
      </c>
      <c r="R826" s="2">
        <v>36.71</v>
      </c>
      <c r="S826" s="4">
        <f>VLOOKUP([1]Initial_Data8!C868,[1]Ratings_Numbers!$A$1:$B$21,2,FALSE)</f>
        <v>9</v>
      </c>
      <c r="T826" s="4">
        <v>9</v>
      </c>
      <c r="U826" s="4">
        <f t="shared" si="13"/>
        <v>-1</v>
      </c>
      <c r="V826" s="7">
        <v>2603.7883000000002</v>
      </c>
      <c r="W826" s="3" t="s">
        <v>127</v>
      </c>
      <c r="X826" s="4"/>
      <c r="Y826" s="4"/>
      <c r="Z826" s="4"/>
      <c r="AA826" s="4"/>
    </row>
    <row r="827" spans="1:27" ht="46.5" customHeight="1" thickBot="1" x14ac:dyDescent="0.4">
      <c r="A827" s="5" t="s">
        <v>153</v>
      </c>
      <c r="B827" s="5" t="s">
        <v>64</v>
      </c>
      <c r="C827" s="5" t="s">
        <v>35</v>
      </c>
      <c r="D827" s="2">
        <v>37621</v>
      </c>
      <c r="E827" s="2">
        <v>1.8</v>
      </c>
      <c r="F827" s="2">
        <v>2.69</v>
      </c>
      <c r="G827" s="2">
        <v>2.42</v>
      </c>
      <c r="H827" s="2">
        <v>6.64</v>
      </c>
      <c r="I827" s="2">
        <v>4.88</v>
      </c>
      <c r="J827" s="2">
        <v>4.96</v>
      </c>
      <c r="K827" s="2">
        <v>25</v>
      </c>
      <c r="L827" s="2">
        <v>26.29</v>
      </c>
      <c r="M827" s="2">
        <v>133.33000000000001</v>
      </c>
      <c r="N827" s="2">
        <v>56.8</v>
      </c>
      <c r="O827" s="2">
        <v>35.869999999999997</v>
      </c>
      <c r="P827" s="2">
        <v>134.75</v>
      </c>
      <c r="Q827" s="2">
        <v>57.4</v>
      </c>
      <c r="R827" s="2">
        <v>36.25</v>
      </c>
      <c r="S827" s="4">
        <f>VLOOKUP([1]Initial_Data8!C869,[1]Ratings_Numbers!$A$1:$B$21,2,FALSE)</f>
        <v>9</v>
      </c>
      <c r="T827" s="4">
        <v>9</v>
      </c>
      <c r="U827" s="4">
        <f t="shared" si="13"/>
        <v>0</v>
      </c>
      <c r="V827" s="7">
        <v>3468.7887000000001</v>
      </c>
      <c r="W827" s="3" t="s">
        <v>127</v>
      </c>
      <c r="X827" s="4"/>
      <c r="Y827" s="4"/>
      <c r="Z827" s="4"/>
      <c r="AA827" s="4"/>
    </row>
    <row r="828" spans="1:27" ht="46.5" customHeight="1" thickBot="1" x14ac:dyDescent="0.4">
      <c r="A828" s="5" t="s">
        <v>153</v>
      </c>
      <c r="B828" s="5" t="s">
        <v>65</v>
      </c>
      <c r="C828" s="5" t="s">
        <v>35</v>
      </c>
      <c r="D828" s="2">
        <v>37711</v>
      </c>
      <c r="E828" s="2">
        <v>1.74</v>
      </c>
      <c r="F828" s="2">
        <v>2.62</v>
      </c>
      <c r="G828" s="2">
        <v>2.33</v>
      </c>
      <c r="H828" s="2">
        <v>5.63</v>
      </c>
      <c r="I828" s="2">
        <v>4.5</v>
      </c>
      <c r="J828" s="2">
        <v>3.96</v>
      </c>
      <c r="K828" s="2">
        <v>24</v>
      </c>
      <c r="L828" s="2">
        <v>27.69</v>
      </c>
      <c r="M828" s="2">
        <v>122.71</v>
      </c>
      <c r="N828" s="2">
        <v>54.97</v>
      </c>
      <c r="O828" s="2">
        <v>34.72</v>
      </c>
      <c r="P828" s="2">
        <v>123.22</v>
      </c>
      <c r="Q828" s="2">
        <v>55.2</v>
      </c>
      <c r="R828" s="2">
        <v>34.86</v>
      </c>
      <c r="S828" s="4">
        <f>VLOOKUP([1]Initial_Data8!C870,[1]Ratings_Numbers!$A$1:$B$21,2,FALSE)</f>
        <v>9</v>
      </c>
      <c r="T828" s="4">
        <v>9</v>
      </c>
      <c r="U828" s="4">
        <f t="shared" si="13"/>
        <v>0</v>
      </c>
      <c r="V828" s="7">
        <v>3233.2217000000001</v>
      </c>
      <c r="W828" s="3" t="s">
        <v>127</v>
      </c>
      <c r="X828" s="4"/>
      <c r="Y828" s="4"/>
      <c r="Z828" s="4"/>
      <c r="AA828" s="4"/>
    </row>
    <row r="829" spans="1:27" ht="46.5" customHeight="1" thickBot="1" x14ac:dyDescent="0.4">
      <c r="A829" s="5" t="s">
        <v>153</v>
      </c>
      <c r="B829" s="5" t="s">
        <v>66</v>
      </c>
      <c r="C829" s="5" t="s">
        <v>35</v>
      </c>
      <c r="D829" s="2">
        <v>37802</v>
      </c>
      <c r="E829" s="2">
        <v>1.68</v>
      </c>
      <c r="F829" s="2">
        <v>2.63</v>
      </c>
      <c r="G829" s="2">
        <v>2.27</v>
      </c>
      <c r="H829" s="2">
        <v>6.67</v>
      </c>
      <c r="I829" s="2">
        <v>5.67</v>
      </c>
      <c r="J829" s="2">
        <v>4.96</v>
      </c>
      <c r="K829" s="2">
        <v>24</v>
      </c>
      <c r="L829" s="2">
        <v>28.6</v>
      </c>
      <c r="M829" s="2">
        <v>116.91</v>
      </c>
      <c r="N829" s="2">
        <v>53.75</v>
      </c>
      <c r="O829" s="2">
        <v>34.130000000000003</v>
      </c>
      <c r="P829" s="2">
        <v>117.49</v>
      </c>
      <c r="Q829" s="2">
        <v>54.02</v>
      </c>
      <c r="R829" s="2">
        <v>34.299999999999997</v>
      </c>
      <c r="S829" s="4">
        <f>VLOOKUP([1]Initial_Data8!C871,[1]Ratings_Numbers!$A$1:$B$21,2,FALSE)</f>
        <v>9</v>
      </c>
      <c r="T829" s="4">
        <v>9</v>
      </c>
      <c r="U829" s="4">
        <f t="shared" si="13"/>
        <v>0</v>
      </c>
      <c r="V829" s="7">
        <v>3101.5911999999998</v>
      </c>
      <c r="W829" s="3" t="s">
        <v>127</v>
      </c>
      <c r="X829" s="4"/>
      <c r="Y829" s="4"/>
      <c r="Z829" s="4"/>
      <c r="AA829" s="4"/>
    </row>
    <row r="830" spans="1:27" ht="46.5" customHeight="1" thickBot="1" x14ac:dyDescent="0.4">
      <c r="A830" s="5" t="s">
        <v>153</v>
      </c>
      <c r="B830" s="5" t="s">
        <v>67</v>
      </c>
      <c r="C830" s="5" t="s">
        <v>35</v>
      </c>
      <c r="D830" s="2">
        <v>37894</v>
      </c>
      <c r="E830" s="2">
        <v>1.58</v>
      </c>
      <c r="F830" s="2">
        <v>2.5499999999999998</v>
      </c>
      <c r="G830" s="2">
        <v>2.14</v>
      </c>
      <c r="H830" s="2">
        <v>7.09</v>
      </c>
      <c r="I830" s="2">
        <v>5.78</v>
      </c>
      <c r="J830" s="2">
        <v>5.3</v>
      </c>
      <c r="K830" s="2">
        <v>23</v>
      </c>
      <c r="L830" s="2">
        <v>28.87</v>
      </c>
      <c r="M830" s="2">
        <v>113.51</v>
      </c>
      <c r="N830" s="2">
        <v>53.07</v>
      </c>
      <c r="O830" s="2">
        <v>33.020000000000003</v>
      </c>
      <c r="P830" s="2">
        <v>113.9</v>
      </c>
      <c r="Q830" s="2">
        <v>53.25</v>
      </c>
      <c r="R830" s="2">
        <v>33.14</v>
      </c>
      <c r="S830" s="4">
        <f>VLOOKUP([1]Initial_Data8!C872,[1]Ratings_Numbers!$A$1:$B$21,2,FALSE)</f>
        <v>9</v>
      </c>
      <c r="T830" s="4">
        <v>9</v>
      </c>
      <c r="U830" s="4">
        <f t="shared" si="13"/>
        <v>0</v>
      </c>
      <c r="V830" s="7">
        <v>3182.5403000000001</v>
      </c>
      <c r="W830" s="3" t="s">
        <v>127</v>
      </c>
      <c r="X830" s="4"/>
      <c r="Y830" s="4"/>
      <c r="Z830" s="4"/>
      <c r="AA830" s="4"/>
    </row>
    <row r="831" spans="1:27" ht="46.5" customHeight="1" thickBot="1" x14ac:dyDescent="0.4">
      <c r="A831" s="5" t="s">
        <v>153</v>
      </c>
      <c r="B831" s="5" t="s">
        <v>68</v>
      </c>
      <c r="C831" s="5" t="s">
        <v>35</v>
      </c>
      <c r="D831" s="2">
        <v>37986</v>
      </c>
      <c r="E831" s="2">
        <v>1.91</v>
      </c>
      <c r="F831" s="2">
        <v>2.87</v>
      </c>
      <c r="G831" s="2">
        <v>2.57</v>
      </c>
      <c r="H831" s="2">
        <v>6.88</v>
      </c>
      <c r="I831" s="2">
        <v>5.56</v>
      </c>
      <c r="J831" s="2">
        <v>5.24</v>
      </c>
      <c r="K831" s="2">
        <v>25</v>
      </c>
      <c r="L831" s="2">
        <v>28.63</v>
      </c>
      <c r="M831" s="2">
        <v>124.98</v>
      </c>
      <c r="N831" s="2">
        <v>55.44</v>
      </c>
      <c r="O831" s="2">
        <v>36.049999999999997</v>
      </c>
      <c r="P831" s="2">
        <v>125.44</v>
      </c>
      <c r="Q831" s="2">
        <v>55.64</v>
      </c>
      <c r="R831" s="2">
        <v>36.18</v>
      </c>
      <c r="S831" s="4">
        <f>VLOOKUP([1]Initial_Data8!C873,[1]Ratings_Numbers!$A$1:$B$21,2,FALSE)</f>
        <v>9</v>
      </c>
      <c r="T831" s="4">
        <v>9</v>
      </c>
      <c r="U831" s="4">
        <f t="shared" si="13"/>
        <v>0</v>
      </c>
      <c r="V831" s="7">
        <v>3736.4304000000002</v>
      </c>
      <c r="W831" s="3" t="s">
        <v>127</v>
      </c>
      <c r="X831" s="4"/>
      <c r="Y831" s="4"/>
      <c r="Z831" s="4"/>
      <c r="AA831" s="4"/>
    </row>
    <row r="832" spans="1:27" ht="46.5" customHeight="1" thickBot="1" x14ac:dyDescent="0.4">
      <c r="A832" s="5" t="s">
        <v>153</v>
      </c>
      <c r="B832" s="5" t="s">
        <v>69</v>
      </c>
      <c r="C832" s="5" t="s">
        <v>35</v>
      </c>
      <c r="D832" s="2">
        <v>38077</v>
      </c>
      <c r="E832" s="2">
        <v>1.91</v>
      </c>
      <c r="F832" s="2">
        <v>2.86</v>
      </c>
      <c r="G832" s="2">
        <v>2.59</v>
      </c>
      <c r="H832" s="2">
        <v>5.68</v>
      </c>
      <c r="I832" s="2">
        <v>4.92</v>
      </c>
      <c r="J832" s="2">
        <v>3.88</v>
      </c>
      <c r="K832" s="2">
        <v>25</v>
      </c>
      <c r="L832" s="2">
        <v>26.62</v>
      </c>
      <c r="M832" s="2">
        <v>135.77000000000001</v>
      </c>
      <c r="N832" s="2">
        <v>57.49</v>
      </c>
      <c r="O832" s="2">
        <v>36.44</v>
      </c>
      <c r="P832" s="2">
        <v>136.18</v>
      </c>
      <c r="Q832" s="2">
        <v>57.66</v>
      </c>
      <c r="R832" s="2">
        <v>36.549999999999997</v>
      </c>
      <c r="S832" s="4">
        <f>VLOOKUP([1]Initial_Data8!C874,[1]Ratings_Numbers!$A$1:$B$21,2,FALSE)</f>
        <v>9</v>
      </c>
      <c r="T832" s="4">
        <v>9</v>
      </c>
      <c r="U832" s="4">
        <f t="shared" si="13"/>
        <v>0</v>
      </c>
      <c r="V832" s="7">
        <v>3406.1190000000001</v>
      </c>
      <c r="W832" s="3" t="s">
        <v>127</v>
      </c>
      <c r="X832" s="4"/>
      <c r="Y832" s="4"/>
      <c r="Z832" s="4"/>
      <c r="AA832" s="4"/>
    </row>
    <row r="833" spans="1:27" ht="46.5" customHeight="1" thickBot="1" x14ac:dyDescent="0.4">
      <c r="A833" s="5" t="s">
        <v>153</v>
      </c>
      <c r="B833" s="5" t="s">
        <v>70</v>
      </c>
      <c r="C833" s="5" t="s">
        <v>35</v>
      </c>
      <c r="D833" s="2">
        <v>38168</v>
      </c>
      <c r="E833" s="2">
        <v>1.91</v>
      </c>
      <c r="F833" s="2">
        <v>2.84</v>
      </c>
      <c r="G833" s="2">
        <v>2.59</v>
      </c>
      <c r="H833" s="2">
        <v>6.48</v>
      </c>
      <c r="I833" s="2">
        <v>5.76</v>
      </c>
      <c r="J833" s="2">
        <v>4.88</v>
      </c>
      <c r="K833" s="2">
        <v>25</v>
      </c>
      <c r="L833" s="2">
        <v>26.18</v>
      </c>
      <c r="M833" s="2">
        <v>139.46</v>
      </c>
      <c r="N833" s="2">
        <v>58.14</v>
      </c>
      <c r="O833" s="2">
        <v>36.86</v>
      </c>
      <c r="P833" s="2">
        <v>139.87</v>
      </c>
      <c r="Q833" s="2">
        <v>58.31</v>
      </c>
      <c r="R833" s="2">
        <v>36.97</v>
      </c>
      <c r="S833" s="4">
        <f>VLOOKUP([1]Initial_Data8!C875,[1]Ratings_Numbers!$A$1:$B$21,2,FALSE)</f>
        <v>9</v>
      </c>
      <c r="T833" s="4">
        <v>9</v>
      </c>
      <c r="U833" s="4">
        <f t="shared" si="13"/>
        <v>0</v>
      </c>
      <c r="V833" s="7">
        <v>3749.1305000000002</v>
      </c>
      <c r="W833" s="3" t="s">
        <v>127</v>
      </c>
      <c r="X833" s="4"/>
      <c r="Y833" s="4"/>
      <c r="Z833" s="4"/>
      <c r="AA833" s="4"/>
    </row>
    <row r="834" spans="1:27" ht="46.5" customHeight="1" thickBot="1" x14ac:dyDescent="0.4">
      <c r="A834" s="5" t="s">
        <v>153</v>
      </c>
      <c r="B834" s="5" t="s">
        <v>71</v>
      </c>
      <c r="C834" s="5" t="s">
        <v>35</v>
      </c>
      <c r="D834" s="2">
        <v>38260</v>
      </c>
      <c r="E834" s="2">
        <v>1.96</v>
      </c>
      <c r="F834" s="2">
        <v>3</v>
      </c>
      <c r="G834" s="2">
        <v>2.6</v>
      </c>
      <c r="H834" s="2">
        <v>5.32</v>
      </c>
      <c r="I834" s="2">
        <v>4.5</v>
      </c>
      <c r="J834" s="2">
        <v>4.41</v>
      </c>
      <c r="K834" s="2">
        <v>22</v>
      </c>
      <c r="L834" s="2">
        <v>26.09</v>
      </c>
      <c r="M834" s="2">
        <v>137.03</v>
      </c>
      <c r="N834" s="2">
        <v>57.69</v>
      </c>
      <c r="O834" s="2">
        <v>36.090000000000003</v>
      </c>
      <c r="P834" s="2">
        <v>137.54</v>
      </c>
      <c r="Q834" s="2">
        <v>57.9</v>
      </c>
      <c r="R834" s="2">
        <v>36.22</v>
      </c>
      <c r="S834" s="4">
        <f>VLOOKUP([1]Initial_Data8!C876,[1]Ratings_Numbers!$A$1:$B$21,2,FALSE)</f>
        <v>9</v>
      </c>
      <c r="T834" s="4">
        <v>9</v>
      </c>
      <c r="U834" s="4">
        <f t="shared" si="13"/>
        <v>0</v>
      </c>
      <c r="V834" s="7">
        <v>3446.2314000000001</v>
      </c>
      <c r="W834" s="3" t="s">
        <v>127</v>
      </c>
      <c r="X834" s="4"/>
      <c r="Y834" s="4"/>
      <c r="Z834" s="4"/>
      <c r="AA834" s="4"/>
    </row>
    <row r="835" spans="1:27" ht="46.5" customHeight="1" thickBot="1" x14ac:dyDescent="0.4">
      <c r="A835" s="5" t="s">
        <v>153</v>
      </c>
      <c r="B835" s="5" t="s">
        <v>72</v>
      </c>
      <c r="C835" s="5" t="s">
        <v>35</v>
      </c>
      <c r="D835" s="2">
        <v>38352</v>
      </c>
      <c r="E835" s="2">
        <v>2.0499999999999998</v>
      </c>
      <c r="F835" s="2">
        <v>3.3</v>
      </c>
      <c r="G835" s="2">
        <v>2.75</v>
      </c>
      <c r="H835" s="2">
        <v>9.5399999999999991</v>
      </c>
      <c r="I835" s="2">
        <v>7.77</v>
      </c>
      <c r="J835" s="2">
        <v>6.92</v>
      </c>
      <c r="K835" s="2">
        <v>13</v>
      </c>
      <c r="L835" s="2">
        <v>28.95</v>
      </c>
      <c r="M835" s="2">
        <v>79.58</v>
      </c>
      <c r="N835" s="2">
        <v>35.729999999999997</v>
      </c>
      <c r="O835" s="2">
        <v>23.23</v>
      </c>
      <c r="P835" s="2">
        <v>122.71</v>
      </c>
      <c r="Q835" s="2">
        <v>55.1</v>
      </c>
      <c r="R835" s="2">
        <v>35.82</v>
      </c>
      <c r="S835" s="4">
        <f>VLOOKUP([1]Initial_Data8!C877,[1]Ratings_Numbers!$A$1:$B$21,2,FALSE)</f>
        <v>9</v>
      </c>
      <c r="T835" s="4">
        <v>9</v>
      </c>
      <c r="U835" s="4">
        <f t="shared" si="13"/>
        <v>0</v>
      </c>
      <c r="V835" s="7">
        <v>3760.922</v>
      </c>
      <c r="W835" s="3" t="s">
        <v>127</v>
      </c>
      <c r="X835" s="4"/>
      <c r="Y835" s="4"/>
      <c r="Z835" s="4"/>
      <c r="AA835" s="4"/>
    </row>
    <row r="836" spans="1:27" ht="46.5" customHeight="1" thickBot="1" x14ac:dyDescent="0.4">
      <c r="A836" s="5" t="s">
        <v>153</v>
      </c>
      <c r="B836" s="5" t="s">
        <v>73</v>
      </c>
      <c r="C836" s="5" t="s">
        <v>35</v>
      </c>
      <c r="D836" s="2">
        <v>38442</v>
      </c>
      <c r="E836" s="2">
        <v>2.2200000000000002</v>
      </c>
      <c r="F836" s="2">
        <v>3.19</v>
      </c>
      <c r="G836" s="2">
        <v>3.04</v>
      </c>
      <c r="H836" s="2">
        <v>5.05</v>
      </c>
      <c r="I836" s="2">
        <v>3</v>
      </c>
      <c r="J836" s="2">
        <v>2.9</v>
      </c>
      <c r="K836" s="2">
        <v>20</v>
      </c>
      <c r="L836" s="2">
        <v>29.81</v>
      </c>
      <c r="M836" s="2">
        <v>84.53</v>
      </c>
      <c r="N836" s="2">
        <v>39.5</v>
      </c>
      <c r="O836" s="2">
        <v>25.42</v>
      </c>
      <c r="P836" s="2">
        <v>114.01</v>
      </c>
      <c r="Q836" s="2">
        <v>53.27</v>
      </c>
      <c r="R836" s="2">
        <v>34.29</v>
      </c>
      <c r="S836" s="4">
        <f>VLOOKUP([1]Initial_Data8!C878,[1]Ratings_Numbers!$A$1:$B$21,2,FALSE)</f>
        <v>9</v>
      </c>
      <c r="T836" s="4">
        <v>9</v>
      </c>
      <c r="U836" s="4">
        <f t="shared" si="13"/>
        <v>0</v>
      </c>
      <c r="V836" s="7">
        <v>3480.5929999999998</v>
      </c>
      <c r="W836" s="3" t="s">
        <v>127</v>
      </c>
      <c r="X836" s="4"/>
      <c r="Y836" s="4"/>
      <c r="Z836" s="4"/>
      <c r="AA836" s="4"/>
    </row>
    <row r="837" spans="1:27" ht="46.5" customHeight="1" thickBot="1" x14ac:dyDescent="0.4">
      <c r="A837" s="5" t="s">
        <v>153</v>
      </c>
      <c r="B837" s="5" t="s">
        <v>122</v>
      </c>
      <c r="C837" s="5" t="s">
        <v>35</v>
      </c>
      <c r="D837" s="2">
        <v>38533</v>
      </c>
      <c r="E837" s="2">
        <v>2.11</v>
      </c>
      <c r="F837" s="2">
        <v>3.64</v>
      </c>
      <c r="G837" s="2">
        <v>3.42</v>
      </c>
      <c r="H837" s="2">
        <v>9.3000000000000007</v>
      </c>
      <c r="I837" s="2">
        <v>8.15</v>
      </c>
      <c r="J837" s="2">
        <v>4</v>
      </c>
      <c r="K837" s="2">
        <v>20</v>
      </c>
      <c r="L837" s="2">
        <v>28.58</v>
      </c>
      <c r="M837" s="2">
        <v>90.53</v>
      </c>
      <c r="N837" s="2">
        <v>40.840000000000003</v>
      </c>
      <c r="O837" s="2">
        <v>26.12</v>
      </c>
      <c r="P837" s="2">
        <v>121.71</v>
      </c>
      <c r="Q837" s="2">
        <v>54.9</v>
      </c>
      <c r="R837" s="2">
        <v>35.11</v>
      </c>
      <c r="S837" s="4">
        <f>VLOOKUP([1]Initial_Data8!C879,[1]Ratings_Numbers!$A$1:$B$21,2,FALSE)</f>
        <v>9</v>
      </c>
      <c r="T837" s="4">
        <v>9</v>
      </c>
      <c r="U837" s="4">
        <f t="shared" si="13"/>
        <v>0</v>
      </c>
      <c r="V837" s="7">
        <v>3228.2121000000002</v>
      </c>
      <c r="W837" s="3" t="s">
        <v>127</v>
      </c>
      <c r="X837" s="4"/>
      <c r="Y837" s="4"/>
      <c r="Z837" s="4"/>
      <c r="AA837" s="4"/>
    </row>
    <row r="838" spans="1:27" ht="46.5" customHeight="1" thickBot="1" x14ac:dyDescent="0.4">
      <c r="A838" s="5" t="s">
        <v>153</v>
      </c>
      <c r="B838" s="5" t="s">
        <v>123</v>
      </c>
      <c r="C838" s="5" t="s">
        <v>35</v>
      </c>
      <c r="D838" s="2">
        <v>38625</v>
      </c>
      <c r="E838" s="2">
        <v>2.63</v>
      </c>
      <c r="F838" s="2">
        <v>4.16</v>
      </c>
      <c r="G838" s="2">
        <v>3.81</v>
      </c>
      <c r="H838" s="2">
        <v>2.35</v>
      </c>
      <c r="I838" s="2">
        <v>0.55000000000000004</v>
      </c>
      <c r="J838" s="2">
        <v>4.4000000000000004</v>
      </c>
      <c r="K838" s="2">
        <v>20</v>
      </c>
      <c r="L838" s="2">
        <v>25.64</v>
      </c>
      <c r="M838" s="2">
        <v>112.71</v>
      </c>
      <c r="N838" s="2">
        <v>45.75</v>
      </c>
      <c r="O838" s="2">
        <v>29.19</v>
      </c>
      <c r="P838" s="2">
        <v>146.38</v>
      </c>
      <c r="Q838" s="2">
        <v>59.41</v>
      </c>
      <c r="R838" s="2">
        <v>37.9</v>
      </c>
      <c r="S838" s="4">
        <f>VLOOKUP([1]Initial_Data8!C880,[1]Ratings_Numbers!$A$1:$B$21,2,FALSE)</f>
        <v>9</v>
      </c>
      <c r="T838" s="4">
        <v>9</v>
      </c>
      <c r="U838" s="4">
        <f t="shared" si="13"/>
        <v>0</v>
      </c>
      <c r="V838" s="7">
        <v>2513.5900999999999</v>
      </c>
      <c r="W838" s="3" t="s">
        <v>127</v>
      </c>
      <c r="X838" s="4"/>
      <c r="Y838" s="4"/>
      <c r="Z838" s="4"/>
      <c r="AA838" s="4"/>
    </row>
    <row r="839" spans="1:27" ht="46.5" customHeight="1" thickBot="1" x14ac:dyDescent="0.4">
      <c r="A839" s="5" t="s">
        <v>153</v>
      </c>
      <c r="B839" s="5" t="s">
        <v>124</v>
      </c>
      <c r="C839" s="5" t="s">
        <v>35</v>
      </c>
      <c r="D839" s="2">
        <v>38717</v>
      </c>
      <c r="E839" s="2">
        <v>1.52</v>
      </c>
      <c r="F839" s="2">
        <v>2.76</v>
      </c>
      <c r="G839" s="2">
        <v>2.2200000000000002</v>
      </c>
      <c r="H839" s="2">
        <v>5.82</v>
      </c>
      <c r="I839" s="2">
        <v>4.7300000000000004</v>
      </c>
      <c r="J839" s="2">
        <v>4.09</v>
      </c>
      <c r="K839" s="2">
        <v>22</v>
      </c>
      <c r="L839" s="2">
        <v>29.08</v>
      </c>
      <c r="M839" s="2">
        <v>104.83</v>
      </c>
      <c r="N839" s="2">
        <v>51.09</v>
      </c>
      <c r="O839" s="2">
        <v>30.82</v>
      </c>
      <c r="P839" s="2">
        <v>105.19</v>
      </c>
      <c r="Q839" s="2">
        <v>51.26</v>
      </c>
      <c r="R839" s="2">
        <v>30.92</v>
      </c>
      <c r="S839" s="4">
        <f>VLOOKUP([1]Initial_Data8!C881,[1]Ratings_Numbers!$A$1:$B$21,2,FALSE)</f>
        <v>9</v>
      </c>
      <c r="T839" s="4">
        <v>9</v>
      </c>
      <c r="U839" s="4">
        <f t="shared" si="13"/>
        <v>0</v>
      </c>
      <c r="V839" s="7">
        <v>3131.9737</v>
      </c>
      <c r="W839" s="3" t="s">
        <v>127</v>
      </c>
      <c r="X839" s="4"/>
      <c r="Y839" s="4"/>
      <c r="Z839" s="4"/>
      <c r="AA839" s="4"/>
    </row>
    <row r="840" spans="1:27" ht="46.5" customHeight="1" thickBot="1" x14ac:dyDescent="0.4">
      <c r="A840" s="5" t="s">
        <v>153</v>
      </c>
      <c r="B840" s="5" t="s">
        <v>125</v>
      </c>
      <c r="C840" s="5" t="s">
        <v>35</v>
      </c>
      <c r="D840" s="2">
        <v>38807</v>
      </c>
      <c r="E840" s="2">
        <v>1.43</v>
      </c>
      <c r="F840" s="2">
        <v>2.46</v>
      </c>
      <c r="G840" s="2">
        <v>1.99</v>
      </c>
      <c r="H840" s="2">
        <v>7.33</v>
      </c>
      <c r="I840" s="2">
        <v>6.05</v>
      </c>
      <c r="J840" s="2">
        <v>5.39</v>
      </c>
      <c r="K840" s="2">
        <v>18</v>
      </c>
      <c r="L840" s="2">
        <v>30.07</v>
      </c>
      <c r="M840" s="2">
        <v>101.76</v>
      </c>
      <c r="N840" s="2">
        <v>50.35</v>
      </c>
      <c r="O840" s="2">
        <v>30.93</v>
      </c>
      <c r="P840" s="2">
        <v>102.11</v>
      </c>
      <c r="Q840" s="2">
        <v>50.52</v>
      </c>
      <c r="R840" s="2">
        <v>31.03</v>
      </c>
      <c r="S840" s="4">
        <f>VLOOKUP([1]Initial_Data8!C882,[1]Ratings_Numbers!$A$1:$B$21,2,FALSE)</f>
        <v>9</v>
      </c>
      <c r="T840" s="4">
        <v>9</v>
      </c>
      <c r="U840" s="4">
        <f t="shared" si="13"/>
        <v>0</v>
      </c>
      <c r="V840" s="7">
        <v>3461.7145999999998</v>
      </c>
      <c r="W840" s="3" t="s">
        <v>127</v>
      </c>
      <c r="X840" s="4"/>
      <c r="Y840" s="4"/>
      <c r="Z840" s="4"/>
      <c r="AA840" s="4"/>
    </row>
    <row r="841" spans="1:27" ht="46.5" customHeight="1" thickBot="1" x14ac:dyDescent="0.4">
      <c r="A841" s="5" t="s">
        <v>153</v>
      </c>
      <c r="B841" s="5" t="s">
        <v>74</v>
      </c>
      <c r="C841" s="5" t="s">
        <v>35</v>
      </c>
      <c r="D841" s="2">
        <v>38898</v>
      </c>
      <c r="E841" s="2">
        <v>1.54</v>
      </c>
      <c r="F841" s="2">
        <v>2.1800000000000002</v>
      </c>
      <c r="G841" s="2">
        <v>1.81</v>
      </c>
      <c r="H841" s="2">
        <v>9</v>
      </c>
      <c r="I841" s="2">
        <v>8.2799999999999994</v>
      </c>
      <c r="J841" s="2">
        <v>6.94</v>
      </c>
      <c r="K841" s="2">
        <v>18</v>
      </c>
      <c r="L841" s="2">
        <v>29.75</v>
      </c>
      <c r="M841" s="2">
        <v>91.24</v>
      </c>
      <c r="N841" s="2">
        <v>44.88</v>
      </c>
      <c r="O841" s="2">
        <v>27.44</v>
      </c>
      <c r="P841" s="2">
        <v>103.31</v>
      </c>
      <c r="Q841" s="2">
        <v>50.81</v>
      </c>
      <c r="R841" s="2">
        <v>31.07</v>
      </c>
      <c r="S841" s="4">
        <f>VLOOKUP([1]Initial_Data8!C883,[1]Ratings_Numbers!$A$1:$B$21,2,FALSE)</f>
        <v>9</v>
      </c>
      <c r="T841" s="4">
        <v>9</v>
      </c>
      <c r="U841" s="4">
        <f t="shared" si="13"/>
        <v>0</v>
      </c>
      <c r="V841" s="7">
        <v>3413.1725000000001</v>
      </c>
      <c r="W841" s="3" t="s">
        <v>127</v>
      </c>
      <c r="X841" s="4"/>
      <c r="Y841" s="4"/>
      <c r="Z841" s="4"/>
      <c r="AA841" s="4"/>
    </row>
    <row r="842" spans="1:27" ht="46.5" customHeight="1" thickBot="1" x14ac:dyDescent="0.4">
      <c r="A842" s="5" t="s">
        <v>153</v>
      </c>
      <c r="B842" s="5" t="s">
        <v>75</v>
      </c>
      <c r="C842" s="5" t="s">
        <v>35</v>
      </c>
      <c r="D842" s="2">
        <v>38990</v>
      </c>
      <c r="E842" s="2">
        <v>1.33</v>
      </c>
      <c r="F842" s="2">
        <v>2.1</v>
      </c>
      <c r="G842" s="2">
        <v>1.8</v>
      </c>
      <c r="H842" s="2">
        <v>7.83</v>
      </c>
      <c r="I842" s="2">
        <v>7</v>
      </c>
      <c r="J842" s="2">
        <v>5.72</v>
      </c>
      <c r="K842" s="2">
        <v>18</v>
      </c>
      <c r="L842" s="2">
        <v>28.11</v>
      </c>
      <c r="M842" s="2">
        <v>97.97</v>
      </c>
      <c r="N842" s="2">
        <v>46.53</v>
      </c>
      <c r="O842" s="2">
        <v>27.85</v>
      </c>
      <c r="P842" s="2">
        <v>110.55</v>
      </c>
      <c r="Q842" s="2">
        <v>52.5</v>
      </c>
      <c r="R842" s="2">
        <v>31.43</v>
      </c>
      <c r="S842" s="4">
        <f>VLOOKUP([1]Initial_Data8!C884,[1]Ratings_Numbers!$A$1:$B$21,2,FALSE)</f>
        <v>9</v>
      </c>
      <c r="T842" s="4">
        <v>9</v>
      </c>
      <c r="U842" s="4">
        <f t="shared" si="13"/>
        <v>0</v>
      </c>
      <c r="V842" s="7">
        <v>3783.1176</v>
      </c>
      <c r="W842" s="3" t="s">
        <v>127</v>
      </c>
      <c r="X842" s="4"/>
      <c r="Y842" s="4"/>
      <c r="Z842" s="4"/>
      <c r="AA842" s="4"/>
    </row>
    <row r="843" spans="1:27" ht="46.5" customHeight="1" thickBot="1" x14ac:dyDescent="0.4">
      <c r="A843" s="5" t="s">
        <v>153</v>
      </c>
      <c r="B843" s="5" t="s">
        <v>76</v>
      </c>
      <c r="C843" s="5" t="s">
        <v>35</v>
      </c>
      <c r="D843" s="2">
        <v>39082</v>
      </c>
      <c r="E843" s="2">
        <v>1.21</v>
      </c>
      <c r="F843" s="2">
        <v>2.04</v>
      </c>
      <c r="G843" s="2">
        <v>1.62</v>
      </c>
      <c r="H843" s="2">
        <v>7.11</v>
      </c>
      <c r="I843" s="2">
        <v>5.05</v>
      </c>
      <c r="J843" s="2">
        <v>5.26</v>
      </c>
      <c r="K843" s="2">
        <v>19</v>
      </c>
      <c r="L843" s="2">
        <v>30.93</v>
      </c>
      <c r="M843" s="2">
        <v>89.44</v>
      </c>
      <c r="N843" s="2">
        <v>44.54</v>
      </c>
      <c r="O843" s="2">
        <v>27.96</v>
      </c>
      <c r="P843" s="2">
        <v>100.81</v>
      </c>
      <c r="Q843" s="2">
        <v>50.2</v>
      </c>
      <c r="R843" s="2">
        <v>31.51</v>
      </c>
      <c r="S843" s="4">
        <f>VLOOKUP([1]Initial_Data8!C885,[1]Ratings_Numbers!$A$1:$B$21,2,FALSE)</f>
        <v>9</v>
      </c>
      <c r="T843" s="4">
        <v>9</v>
      </c>
      <c r="U843" s="4">
        <f t="shared" si="13"/>
        <v>0</v>
      </c>
      <c r="V843" s="7">
        <v>4735.2209999999995</v>
      </c>
      <c r="W843" s="3" t="s">
        <v>127</v>
      </c>
      <c r="X843" s="4"/>
      <c r="Y843" s="4"/>
      <c r="Z843" s="4"/>
      <c r="AA843" s="4"/>
    </row>
    <row r="844" spans="1:27" ht="14.25" customHeight="1" thickBot="1" x14ac:dyDescent="0.4">
      <c r="A844" s="5" t="s">
        <v>153</v>
      </c>
      <c r="B844" s="5" t="s">
        <v>77</v>
      </c>
      <c r="C844" s="5" t="s">
        <v>35</v>
      </c>
      <c r="D844" s="2">
        <v>39172</v>
      </c>
      <c r="E844" s="2">
        <v>1.29</v>
      </c>
      <c r="F844" s="2">
        <v>2.02</v>
      </c>
      <c r="G844" s="2">
        <v>1.73</v>
      </c>
      <c r="H844" s="2">
        <v>7.72</v>
      </c>
      <c r="I844" s="2">
        <v>6.39</v>
      </c>
      <c r="J844" s="2">
        <v>5.72</v>
      </c>
      <c r="K844" s="2">
        <v>18</v>
      </c>
      <c r="L844" s="2">
        <v>30.91</v>
      </c>
      <c r="M844" s="2">
        <v>91.24</v>
      </c>
      <c r="N844" s="2">
        <v>44.96</v>
      </c>
      <c r="O844" s="2">
        <v>28.64</v>
      </c>
      <c r="P844" s="2">
        <v>102.96</v>
      </c>
      <c r="Q844" s="2">
        <v>50.73</v>
      </c>
      <c r="R844" s="2">
        <v>32.32</v>
      </c>
      <c r="S844" s="4">
        <f>VLOOKUP([1]Initial_Data8!C886,[1]Ratings_Numbers!$A$1:$B$21,2,FALSE)</f>
        <v>9</v>
      </c>
      <c r="T844" s="4">
        <v>9</v>
      </c>
      <c r="U844" s="4">
        <f t="shared" si="13"/>
        <v>0</v>
      </c>
      <c r="V844" s="7">
        <v>4395.9251999999997</v>
      </c>
      <c r="W844" s="3" t="s">
        <v>127</v>
      </c>
      <c r="X844" s="4"/>
      <c r="Y844" s="4"/>
      <c r="Z844" s="4"/>
      <c r="AA844" s="4"/>
    </row>
    <row r="845" spans="1:27" ht="37.5" customHeight="1" thickBot="1" x14ac:dyDescent="0.4">
      <c r="A845" s="5" t="s">
        <v>153</v>
      </c>
      <c r="B845" s="5" t="s">
        <v>78</v>
      </c>
      <c r="C845" s="5" t="s">
        <v>35</v>
      </c>
      <c r="D845" s="2">
        <v>39263</v>
      </c>
      <c r="E845" s="2">
        <v>2.79</v>
      </c>
      <c r="F845" s="2">
        <v>3.91</v>
      </c>
      <c r="G845" s="2">
        <v>3.74</v>
      </c>
      <c r="H845" s="2">
        <v>8.35</v>
      </c>
      <c r="I845" s="2">
        <v>6.62</v>
      </c>
      <c r="J845" s="2">
        <v>6.4</v>
      </c>
      <c r="K845" s="2">
        <v>20</v>
      </c>
      <c r="L845" s="2">
        <v>25.5</v>
      </c>
      <c r="M845" s="2">
        <v>178.84</v>
      </c>
      <c r="N845" s="2">
        <v>64.14</v>
      </c>
      <c r="O845" s="2">
        <v>46.19</v>
      </c>
      <c r="P845" s="2">
        <v>178.84</v>
      </c>
      <c r="Q845" s="2">
        <v>64.14</v>
      </c>
      <c r="R845" s="2">
        <v>46.19</v>
      </c>
      <c r="S845" s="4">
        <f>VLOOKUP([1]Initial_Data8!C887,[1]Ratings_Numbers!$A$1:$B$21,2,FALSE)</f>
        <v>9</v>
      </c>
      <c r="T845" s="4">
        <v>9</v>
      </c>
      <c r="U845" s="4">
        <f t="shared" si="13"/>
        <v>0</v>
      </c>
      <c r="V845" s="7">
        <v>4166.8521000000001</v>
      </c>
      <c r="W845" s="3" t="s">
        <v>127</v>
      </c>
      <c r="X845" s="4"/>
      <c r="Y845" s="4"/>
      <c r="Z845" s="4"/>
      <c r="AA845" s="4"/>
    </row>
    <row r="846" spans="1:27" ht="37.5" customHeight="1" thickBot="1" x14ac:dyDescent="0.4">
      <c r="A846" s="5" t="s">
        <v>153</v>
      </c>
      <c r="B846" s="5" t="s">
        <v>79</v>
      </c>
      <c r="C846" s="5" t="s">
        <v>35</v>
      </c>
      <c r="D846" s="2">
        <v>39355</v>
      </c>
      <c r="E846" s="2">
        <v>2.63</v>
      </c>
      <c r="F846" s="2">
        <v>3.68</v>
      </c>
      <c r="G846" s="2">
        <v>3.53</v>
      </c>
      <c r="H846" s="2">
        <v>5.76</v>
      </c>
      <c r="I846" s="2">
        <v>3.87</v>
      </c>
      <c r="J846" s="2">
        <v>4.21</v>
      </c>
      <c r="K846" s="2">
        <v>29</v>
      </c>
      <c r="L846" s="2">
        <v>27.27</v>
      </c>
      <c r="M846" s="2">
        <v>163.65</v>
      </c>
      <c r="N846" s="2">
        <v>62.07</v>
      </c>
      <c r="O846" s="2">
        <v>45.2</v>
      </c>
      <c r="P846" s="2">
        <v>163.65</v>
      </c>
      <c r="Q846" s="2">
        <v>62.07</v>
      </c>
      <c r="R846" s="2">
        <v>45.2</v>
      </c>
      <c r="S846" s="4">
        <f>VLOOKUP([1]Initial_Data8!C888,[1]Ratings_Numbers!$A$1:$B$21,2,FALSE)</f>
        <v>9</v>
      </c>
      <c r="T846" s="4">
        <v>9</v>
      </c>
      <c r="U846" s="4">
        <f t="shared" si="13"/>
        <v>0</v>
      </c>
      <c r="V846" s="7">
        <v>3739.5920999999998</v>
      </c>
      <c r="W846" s="3" t="s">
        <v>127</v>
      </c>
      <c r="X846" s="4"/>
      <c r="Y846" s="4"/>
      <c r="Z846" s="4"/>
      <c r="AA846" s="4"/>
    </row>
    <row r="847" spans="1:27" ht="37.5" customHeight="1" thickBot="1" x14ac:dyDescent="0.4">
      <c r="A847" s="5" t="s">
        <v>153</v>
      </c>
      <c r="B847" s="5" t="s">
        <v>105</v>
      </c>
      <c r="C847" s="5" t="s">
        <v>35</v>
      </c>
      <c r="D847" s="2">
        <v>39447</v>
      </c>
      <c r="E847" s="2">
        <v>2.3199999999999998</v>
      </c>
      <c r="F847" s="2">
        <v>3.33</v>
      </c>
      <c r="G847" s="2">
        <v>3.13</v>
      </c>
      <c r="H847" s="2">
        <v>5.69</v>
      </c>
      <c r="I847" s="2">
        <v>4.03</v>
      </c>
      <c r="J847" s="2">
        <v>4.0999999999999996</v>
      </c>
      <c r="K847" s="2">
        <v>29</v>
      </c>
      <c r="L847" s="2">
        <v>32.56</v>
      </c>
      <c r="M847" s="2">
        <v>127.04</v>
      </c>
      <c r="N847" s="2">
        <v>55.95</v>
      </c>
      <c r="O847" s="2">
        <v>41.81</v>
      </c>
      <c r="P847" s="2">
        <v>127.04</v>
      </c>
      <c r="Q847" s="2">
        <v>55.95</v>
      </c>
      <c r="R847" s="2">
        <v>41.81</v>
      </c>
      <c r="S847" s="4">
        <f>VLOOKUP([1]Initial_Data8!C889,[1]Ratings_Numbers!$A$1:$B$21,2,FALSE)</f>
        <v>9</v>
      </c>
      <c r="T847" s="4">
        <v>9</v>
      </c>
      <c r="U847" s="4">
        <f t="shared" si="13"/>
        <v>0</v>
      </c>
      <c r="V847" s="7">
        <v>3473.614</v>
      </c>
      <c r="W847" s="3" t="s">
        <v>127</v>
      </c>
      <c r="X847" s="4"/>
      <c r="Y847" s="4"/>
      <c r="Z847" s="4"/>
      <c r="AA847" s="4"/>
    </row>
    <row r="848" spans="1:27" ht="37.5" customHeight="1" thickBot="1" x14ac:dyDescent="0.4">
      <c r="A848" s="5" t="s">
        <v>153</v>
      </c>
      <c r="B848" s="5" t="s">
        <v>106</v>
      </c>
      <c r="C848" s="5" t="s">
        <v>35</v>
      </c>
      <c r="D848" s="2">
        <v>39538</v>
      </c>
      <c r="E848" s="2">
        <v>2.36</v>
      </c>
      <c r="F848" s="2">
        <v>3.37</v>
      </c>
      <c r="G848" s="2">
        <v>3.25</v>
      </c>
      <c r="H848" s="2">
        <v>5.15</v>
      </c>
      <c r="I848" s="2">
        <v>3.29</v>
      </c>
      <c r="J848" s="2">
        <v>3.44</v>
      </c>
      <c r="K848" s="2">
        <v>27</v>
      </c>
      <c r="L848" s="2">
        <v>33.43</v>
      </c>
      <c r="M848" s="2">
        <v>119.72</v>
      </c>
      <c r="N848" s="2">
        <v>54.47</v>
      </c>
      <c r="O848" s="2">
        <v>40.43</v>
      </c>
      <c r="P848" s="2">
        <v>119.8</v>
      </c>
      <c r="Q848" s="2">
        <v>54.5</v>
      </c>
      <c r="R848" s="2">
        <v>40.450000000000003</v>
      </c>
      <c r="S848" s="4">
        <f>VLOOKUP([1]Initial_Data8!C890,[1]Ratings_Numbers!$A$1:$B$21,2,FALSE)</f>
        <v>9</v>
      </c>
      <c r="T848" s="4">
        <v>9</v>
      </c>
      <c r="U848" s="4">
        <f t="shared" si="13"/>
        <v>0</v>
      </c>
      <c r="V848" s="7">
        <v>3427.8022000000001</v>
      </c>
      <c r="W848" s="3" t="s">
        <v>127</v>
      </c>
      <c r="X848" s="4"/>
      <c r="Y848" s="4"/>
      <c r="Z848" s="4"/>
      <c r="AA848" s="4"/>
    </row>
    <row r="849" spans="1:27" ht="37.5" customHeight="1" thickBot="1" x14ac:dyDescent="0.4">
      <c r="A849" s="5" t="s">
        <v>153</v>
      </c>
      <c r="B849" s="5" t="s">
        <v>107</v>
      </c>
      <c r="C849" s="5" t="s">
        <v>35</v>
      </c>
      <c r="D849" s="2">
        <v>39629</v>
      </c>
      <c r="E849" s="2">
        <v>2.3199999999999998</v>
      </c>
      <c r="F849" s="2">
        <v>3.34</v>
      </c>
      <c r="G849" s="2">
        <v>3.23</v>
      </c>
      <c r="H849" s="2">
        <v>6.56</v>
      </c>
      <c r="I849" s="2">
        <v>4.93</v>
      </c>
      <c r="J849" s="2">
        <v>4.8499999999999996</v>
      </c>
      <c r="K849" s="2">
        <v>27</v>
      </c>
      <c r="L849" s="2">
        <v>34.630000000000003</v>
      </c>
      <c r="M849" s="2">
        <v>112.84</v>
      </c>
      <c r="N849" s="2">
        <v>53.02</v>
      </c>
      <c r="O849" s="2">
        <v>39.450000000000003</v>
      </c>
      <c r="P849" s="2">
        <v>112.84</v>
      </c>
      <c r="Q849" s="2">
        <v>53.02</v>
      </c>
      <c r="R849" s="2">
        <v>39.450000000000003</v>
      </c>
      <c r="S849" s="4">
        <f>VLOOKUP([1]Initial_Data8!C891,[1]Ratings_Numbers!$A$1:$B$21,2,FALSE)</f>
        <v>9</v>
      </c>
      <c r="T849" s="4">
        <v>9</v>
      </c>
      <c r="U849" s="4">
        <f t="shared" si="13"/>
        <v>0</v>
      </c>
      <c r="V849" s="7">
        <v>2777.6628000000001</v>
      </c>
      <c r="W849" s="3" t="s">
        <v>127</v>
      </c>
      <c r="X849" s="4"/>
      <c r="Y849" s="4"/>
      <c r="Z849" s="4"/>
      <c r="AA849" s="4"/>
    </row>
    <row r="850" spans="1:27" ht="37.5" customHeight="1" thickBot="1" x14ac:dyDescent="0.4">
      <c r="A850" s="5" t="s">
        <v>153</v>
      </c>
      <c r="B850" s="5" t="s">
        <v>108</v>
      </c>
      <c r="C850" s="5" t="s">
        <v>35</v>
      </c>
      <c r="D850" s="2">
        <v>39721</v>
      </c>
      <c r="E850" s="2">
        <v>2.21</v>
      </c>
      <c r="F850" s="2">
        <v>3.22</v>
      </c>
      <c r="G850" s="2">
        <v>3.13</v>
      </c>
      <c r="H850" s="2">
        <v>5.62</v>
      </c>
      <c r="I850" s="2">
        <v>4.3899999999999997</v>
      </c>
      <c r="J850" s="2">
        <v>3.85</v>
      </c>
      <c r="K850" s="2">
        <v>26</v>
      </c>
      <c r="L850" s="2">
        <v>36.659999999999997</v>
      </c>
      <c r="M850" s="2">
        <v>99.79</v>
      </c>
      <c r="N850" s="2">
        <v>49.95</v>
      </c>
      <c r="O850" s="2">
        <v>36.92</v>
      </c>
      <c r="P850" s="2">
        <v>99.79</v>
      </c>
      <c r="Q850" s="2">
        <v>49.95</v>
      </c>
      <c r="R850" s="2">
        <v>36.92</v>
      </c>
      <c r="S850" s="4">
        <f>VLOOKUP([1]Initial_Data8!C892,[1]Ratings_Numbers!$A$1:$B$21,2,FALSE)</f>
        <v>9</v>
      </c>
      <c r="T850" s="4">
        <v>9</v>
      </c>
      <c r="U850" s="4">
        <f t="shared" si="13"/>
        <v>0</v>
      </c>
      <c r="V850" s="7">
        <v>3251.2109</v>
      </c>
      <c r="W850" s="3" t="s">
        <v>127</v>
      </c>
      <c r="X850" s="4"/>
      <c r="Y850" s="4"/>
      <c r="Z850" s="4"/>
      <c r="AA850" s="4"/>
    </row>
    <row r="851" spans="1:27" ht="37.5" customHeight="1" thickBot="1" x14ac:dyDescent="0.4">
      <c r="A851" s="5" t="s">
        <v>153</v>
      </c>
      <c r="B851" s="5" t="s">
        <v>80</v>
      </c>
      <c r="C851" s="5" t="s">
        <v>35</v>
      </c>
      <c r="D851" s="2">
        <v>39813</v>
      </c>
      <c r="E851" s="2">
        <v>2.04</v>
      </c>
      <c r="F851" s="2">
        <v>3.07</v>
      </c>
      <c r="G851" s="2">
        <v>2.89</v>
      </c>
      <c r="H851" s="2">
        <v>5.85</v>
      </c>
      <c r="I851" s="2">
        <v>4.8499999999999996</v>
      </c>
      <c r="J851" s="2">
        <v>4.22</v>
      </c>
      <c r="K851" s="2">
        <v>27</v>
      </c>
      <c r="L851" s="2">
        <v>17.84</v>
      </c>
      <c r="M851" s="2">
        <v>195.78</v>
      </c>
      <c r="N851" s="2">
        <v>66.19</v>
      </c>
      <c r="O851" s="2">
        <v>35.76</v>
      </c>
      <c r="P851" s="2">
        <v>195.78</v>
      </c>
      <c r="Q851" s="2">
        <v>66.19</v>
      </c>
      <c r="R851" s="2">
        <v>35.76</v>
      </c>
      <c r="S851" s="4">
        <f>VLOOKUP([1]Initial_Data8!C893,[1]Ratings_Numbers!$A$1:$B$21,2,FALSE)</f>
        <v>9</v>
      </c>
      <c r="T851" s="4">
        <v>9</v>
      </c>
      <c r="U851" s="4">
        <f t="shared" si="13"/>
        <v>0</v>
      </c>
      <c r="V851" s="7">
        <v>3271.9755</v>
      </c>
      <c r="W851" s="3" t="s">
        <v>127</v>
      </c>
      <c r="X851" s="4"/>
      <c r="Y851" s="4"/>
      <c r="Z851" s="4"/>
      <c r="AA851" s="4"/>
    </row>
    <row r="852" spans="1:27" ht="37.5" customHeight="1" thickBot="1" x14ac:dyDescent="0.4">
      <c r="A852" s="5" t="s">
        <v>153</v>
      </c>
      <c r="B852" s="5" t="s">
        <v>81</v>
      </c>
      <c r="C852" s="5" t="s">
        <v>35</v>
      </c>
      <c r="D852" s="2">
        <v>39903</v>
      </c>
      <c r="E852" s="2">
        <v>1.78</v>
      </c>
      <c r="F852" s="2">
        <v>2.74</v>
      </c>
      <c r="G852" s="2">
        <v>2.4300000000000002</v>
      </c>
      <c r="H852" s="2">
        <v>8.3000000000000007</v>
      </c>
      <c r="I852" s="2">
        <v>7.3</v>
      </c>
      <c r="J852" s="2">
        <v>6.3</v>
      </c>
      <c r="K852" s="2">
        <v>23</v>
      </c>
      <c r="L852" s="2">
        <v>19.54</v>
      </c>
      <c r="M852" s="2">
        <v>181.02</v>
      </c>
      <c r="N852" s="2">
        <v>64.42</v>
      </c>
      <c r="O852" s="2">
        <v>36.159999999999997</v>
      </c>
      <c r="P852" s="2">
        <v>181.02</v>
      </c>
      <c r="Q852" s="2">
        <v>64.42</v>
      </c>
      <c r="R852" s="2">
        <v>36.159999999999997</v>
      </c>
      <c r="S852" s="4">
        <f>VLOOKUP([1]Initial_Data8!C894,[1]Ratings_Numbers!$A$1:$B$21,2,FALSE)</f>
        <v>9</v>
      </c>
      <c r="T852" s="4">
        <v>9</v>
      </c>
      <c r="U852" s="4">
        <f t="shared" si="13"/>
        <v>0</v>
      </c>
      <c r="V852" s="7">
        <v>1924.3878</v>
      </c>
      <c r="W852" s="3" t="s">
        <v>127</v>
      </c>
      <c r="X852" s="4"/>
      <c r="Y852" s="4"/>
      <c r="Z852" s="4"/>
      <c r="AA852" s="4"/>
    </row>
    <row r="853" spans="1:27" ht="37.5" customHeight="1" thickBot="1" x14ac:dyDescent="0.4">
      <c r="A853" s="5" t="s">
        <v>153</v>
      </c>
      <c r="B853" s="5" t="s">
        <v>82</v>
      </c>
      <c r="C853" s="5" t="s">
        <v>35</v>
      </c>
      <c r="D853" s="2">
        <v>39994</v>
      </c>
      <c r="E853" s="2">
        <v>1.61</v>
      </c>
      <c r="F853" s="2">
        <v>2.63</v>
      </c>
      <c r="G853" s="2">
        <v>2.1800000000000002</v>
      </c>
      <c r="H853" s="2">
        <v>8.2899999999999991</v>
      </c>
      <c r="I853" s="2">
        <v>7.21</v>
      </c>
      <c r="J853" s="2">
        <v>6.38</v>
      </c>
      <c r="K853" s="2">
        <v>24</v>
      </c>
      <c r="L853" s="2">
        <v>22.45</v>
      </c>
      <c r="M853" s="2">
        <v>154.78</v>
      </c>
      <c r="N853" s="2">
        <v>60.75</v>
      </c>
      <c r="O853" s="2">
        <v>35.4</v>
      </c>
      <c r="P853" s="2">
        <v>154.78</v>
      </c>
      <c r="Q853" s="2">
        <v>60.75</v>
      </c>
      <c r="R853" s="2">
        <v>35.4</v>
      </c>
      <c r="S853" s="4">
        <f>VLOOKUP([1]Initial_Data8!C895,[1]Ratings_Numbers!$A$1:$B$21,2,FALSE)</f>
        <v>9</v>
      </c>
      <c r="T853" s="4">
        <v>9</v>
      </c>
      <c r="U853" s="4">
        <f t="shared" si="13"/>
        <v>0</v>
      </c>
      <c r="V853" s="7">
        <v>2863.2456000000002</v>
      </c>
      <c r="W853" s="3" t="s">
        <v>127</v>
      </c>
      <c r="X853" s="4"/>
      <c r="Y853" s="4"/>
      <c r="Z853" s="4"/>
      <c r="AA853" s="4"/>
    </row>
    <row r="854" spans="1:27" ht="37.5" customHeight="1" thickBot="1" x14ac:dyDescent="0.4">
      <c r="A854" s="5" t="s">
        <v>153</v>
      </c>
      <c r="B854" s="5" t="s">
        <v>83</v>
      </c>
      <c r="C854" s="5" t="s">
        <v>35</v>
      </c>
      <c r="D854" s="2">
        <v>40086</v>
      </c>
      <c r="E854" s="2">
        <v>1.58</v>
      </c>
      <c r="F854" s="2">
        <v>2.2799999999999998</v>
      </c>
      <c r="G854" s="2">
        <v>2.09</v>
      </c>
      <c r="H854" s="2">
        <v>8.43</v>
      </c>
      <c r="I854" s="2">
        <v>6.88</v>
      </c>
      <c r="J854" s="2">
        <v>6.43</v>
      </c>
      <c r="K854" s="2">
        <v>23</v>
      </c>
      <c r="L854" s="2">
        <v>26.72</v>
      </c>
      <c r="M854" s="2">
        <v>131.71</v>
      </c>
      <c r="N854" s="2">
        <v>56.84</v>
      </c>
      <c r="O854" s="2">
        <v>35.78</v>
      </c>
      <c r="P854" s="2">
        <v>131.71</v>
      </c>
      <c r="Q854" s="2">
        <v>56.84</v>
      </c>
      <c r="R854" s="2">
        <v>35.78</v>
      </c>
      <c r="S854" s="4">
        <f>VLOOKUP([1]Initial_Data8!C896,[1]Ratings_Numbers!$A$1:$B$21,2,FALSE)</f>
        <v>9</v>
      </c>
      <c r="T854" s="4">
        <v>9</v>
      </c>
      <c r="U854" s="4">
        <f t="shared" si="13"/>
        <v>0</v>
      </c>
      <c r="V854" s="7">
        <v>3438.4794999999999</v>
      </c>
      <c r="W854" s="3" t="s">
        <v>127</v>
      </c>
      <c r="X854" s="4"/>
      <c r="Y854" s="4"/>
      <c r="Z854" s="4"/>
      <c r="AA854" s="4"/>
    </row>
    <row r="855" spans="1:27" ht="37.5" customHeight="1" thickBot="1" x14ac:dyDescent="0.4">
      <c r="A855" s="5" t="s">
        <v>153</v>
      </c>
      <c r="B855" s="5" t="s">
        <v>84</v>
      </c>
      <c r="C855" s="5" t="s">
        <v>35</v>
      </c>
      <c r="D855" s="2">
        <v>40178</v>
      </c>
      <c r="E855" s="2">
        <v>1.61</v>
      </c>
      <c r="F855" s="2">
        <v>2.2000000000000002</v>
      </c>
      <c r="G855" s="2">
        <v>2.12</v>
      </c>
      <c r="H855" s="2">
        <v>7.46</v>
      </c>
      <c r="I855" s="2">
        <v>6.08</v>
      </c>
      <c r="J855" s="2">
        <v>5.54</v>
      </c>
      <c r="K855" s="2">
        <v>24</v>
      </c>
      <c r="L855" s="2">
        <v>27.56</v>
      </c>
      <c r="M855" s="2">
        <v>126.87</v>
      </c>
      <c r="N855" s="2">
        <v>55.8</v>
      </c>
      <c r="O855" s="2">
        <v>35.53</v>
      </c>
      <c r="P855" s="2">
        <v>127.37</v>
      </c>
      <c r="Q855" s="2">
        <v>56.02</v>
      </c>
      <c r="R855" s="2">
        <v>35.67</v>
      </c>
      <c r="S855" s="4">
        <f>VLOOKUP([1]Initial_Data8!C897,[1]Ratings_Numbers!$A$1:$B$21,2,FALSE)</f>
        <v>9</v>
      </c>
      <c r="T855" s="4">
        <v>9</v>
      </c>
      <c r="U855" s="4">
        <f t="shared" si="13"/>
        <v>0</v>
      </c>
      <c r="V855" s="7">
        <v>3194.5527999999999</v>
      </c>
      <c r="W855" s="3" t="s">
        <v>127</v>
      </c>
      <c r="X855" s="4"/>
      <c r="Y855" s="4"/>
      <c r="Z855" s="4"/>
      <c r="AA855" s="4"/>
    </row>
    <row r="856" spans="1:27" ht="37.5" customHeight="1" thickBot="1" x14ac:dyDescent="0.4">
      <c r="A856" s="5" t="s">
        <v>153</v>
      </c>
      <c r="B856" s="5" t="s">
        <v>85</v>
      </c>
      <c r="C856" s="5" t="s">
        <v>35</v>
      </c>
      <c r="D856" s="2">
        <v>40268</v>
      </c>
      <c r="E856" s="2">
        <v>1.85</v>
      </c>
      <c r="F856" s="2">
        <v>2.92</v>
      </c>
      <c r="G856" s="2">
        <v>2.48</v>
      </c>
      <c r="H856" s="2">
        <v>6.17</v>
      </c>
      <c r="I856" s="2">
        <v>4.96</v>
      </c>
      <c r="J856" s="2">
        <v>4.25</v>
      </c>
      <c r="K856" s="2">
        <v>24</v>
      </c>
      <c r="L856" s="2">
        <v>26.74</v>
      </c>
      <c r="M856" s="2">
        <v>134.78</v>
      </c>
      <c r="N856" s="2">
        <v>54.46</v>
      </c>
      <c r="O856" s="2">
        <v>36.520000000000003</v>
      </c>
      <c r="P856" s="2">
        <v>147.5</v>
      </c>
      <c r="Q856" s="2">
        <v>59.6</v>
      </c>
      <c r="R856" s="2">
        <v>39.96</v>
      </c>
      <c r="S856" s="4">
        <f>VLOOKUP([1]Initial_Data8!C898,[1]Ratings_Numbers!$A$1:$B$21,2,FALSE)</f>
        <v>9</v>
      </c>
      <c r="T856" s="4">
        <v>9</v>
      </c>
      <c r="U856" s="4">
        <f t="shared" si="13"/>
        <v>0</v>
      </c>
      <c r="V856" s="7">
        <v>3345.2438999999999</v>
      </c>
      <c r="W856" s="3" t="s">
        <v>127</v>
      </c>
      <c r="X856" s="4"/>
      <c r="Y856" s="4"/>
      <c r="Z856" s="4"/>
      <c r="AA856" s="4"/>
    </row>
    <row r="857" spans="1:27" ht="37.5" customHeight="1" thickBot="1" x14ac:dyDescent="0.4">
      <c r="A857" s="5" t="s">
        <v>153</v>
      </c>
      <c r="B857" s="5" t="s">
        <v>109</v>
      </c>
      <c r="C857" s="5" t="s">
        <v>35</v>
      </c>
      <c r="D857" s="2">
        <v>40359</v>
      </c>
      <c r="E857" s="2">
        <v>2.08</v>
      </c>
      <c r="F857" s="2">
        <v>2.91</v>
      </c>
      <c r="G857" s="2">
        <v>2.83</v>
      </c>
      <c r="H857" s="2">
        <v>7.64</v>
      </c>
      <c r="I857" s="2">
        <v>5.96</v>
      </c>
      <c r="J857" s="2">
        <v>5.64</v>
      </c>
      <c r="K857" s="2">
        <v>25</v>
      </c>
      <c r="L857" s="2">
        <v>28.43</v>
      </c>
      <c r="M857" s="2">
        <v>110.82</v>
      </c>
      <c r="N857" s="2">
        <v>47.55</v>
      </c>
      <c r="O857" s="2">
        <v>31.89</v>
      </c>
      <c r="P857" s="2">
        <v>133.07</v>
      </c>
      <c r="Q857" s="2">
        <v>57.09</v>
      </c>
      <c r="R857" s="2">
        <v>38.299999999999997</v>
      </c>
      <c r="S857" s="4">
        <f>VLOOKUP([1]Initial_Data8!C899,[1]Ratings_Numbers!$A$1:$B$21,2,FALSE)</f>
        <v>9</v>
      </c>
      <c r="T857" s="4">
        <v>9</v>
      </c>
      <c r="U857" s="4">
        <f t="shared" si="13"/>
        <v>0</v>
      </c>
      <c r="V857" s="7">
        <v>3703.1806999999999</v>
      </c>
      <c r="W857" s="3" t="s">
        <v>127</v>
      </c>
      <c r="X857" s="4"/>
      <c r="Y857" s="4"/>
      <c r="Z857" s="4"/>
      <c r="AA857" s="4"/>
    </row>
    <row r="858" spans="1:27" ht="37.5" customHeight="1" thickBot="1" x14ac:dyDescent="0.4">
      <c r="A858" s="5" t="s">
        <v>154</v>
      </c>
      <c r="B858" s="5" t="s">
        <v>155</v>
      </c>
      <c r="C858" s="5" t="s">
        <v>36</v>
      </c>
      <c r="D858" s="2">
        <v>36160</v>
      </c>
      <c r="E858" s="2">
        <v>3.36</v>
      </c>
      <c r="F858" s="2">
        <v>5.05</v>
      </c>
      <c r="G858" s="2">
        <v>4.7</v>
      </c>
      <c r="H858" s="2">
        <v>2.83</v>
      </c>
      <c r="I858" s="2">
        <v>0.93</v>
      </c>
      <c r="J858" s="2">
        <v>1.62</v>
      </c>
      <c r="K858" s="2">
        <v>39.5</v>
      </c>
      <c r="L858" s="2">
        <v>40.14</v>
      </c>
      <c r="M858" s="2">
        <v>95.37</v>
      </c>
      <c r="N858" s="2">
        <v>47.55</v>
      </c>
      <c r="O858" s="2">
        <v>41.17</v>
      </c>
      <c r="P858" s="2">
        <v>100.58</v>
      </c>
      <c r="Q858" s="2">
        <v>50.15</v>
      </c>
      <c r="R858" s="2">
        <v>43.42</v>
      </c>
      <c r="S858" s="4">
        <f>VLOOKUP([1]Initial_Data8!C902,[1]Ratings_Numbers!$A$1:$B$21,2,FALSE)</f>
        <v>10</v>
      </c>
      <c r="T858" s="4">
        <v>10</v>
      </c>
      <c r="U858" s="6">
        <v>0</v>
      </c>
      <c r="V858" s="7">
        <v>6237.8671000000004</v>
      </c>
      <c r="W858" s="3" t="s">
        <v>134</v>
      </c>
      <c r="X858" s="4"/>
      <c r="Y858" s="4"/>
      <c r="Z858" s="4"/>
      <c r="AA858" s="4"/>
    </row>
    <row r="859" spans="1:27" ht="37.5" customHeight="1" thickBot="1" x14ac:dyDescent="0.4">
      <c r="A859" s="5" t="s">
        <v>154</v>
      </c>
      <c r="B859" s="5" t="s">
        <v>156</v>
      </c>
      <c r="C859" s="5" t="s">
        <v>36</v>
      </c>
      <c r="D859" s="2">
        <v>36250</v>
      </c>
      <c r="E859" s="2">
        <v>3.49</v>
      </c>
      <c r="F859" s="2">
        <v>5.14</v>
      </c>
      <c r="G859" s="2">
        <v>4.91</v>
      </c>
      <c r="H859" s="2">
        <v>4.42</v>
      </c>
      <c r="I859" s="2">
        <v>-0.34</v>
      </c>
      <c r="J859" s="2">
        <v>3.08</v>
      </c>
      <c r="K859" s="2">
        <v>35.200000000000003</v>
      </c>
      <c r="L859" s="2">
        <v>40.74</v>
      </c>
      <c r="M859" s="2">
        <v>92</v>
      </c>
      <c r="N859" s="2">
        <v>46.69</v>
      </c>
      <c r="O859" s="2">
        <v>40.229999999999997</v>
      </c>
      <c r="P859" s="2">
        <v>97.06</v>
      </c>
      <c r="Q859" s="2">
        <v>49.25</v>
      </c>
      <c r="R859" s="2">
        <v>42.44</v>
      </c>
      <c r="S859" s="4">
        <f>VLOOKUP([1]Initial_Data8!C903,[1]Ratings_Numbers!$A$1:$B$21,2,FALSE)</f>
        <v>10</v>
      </c>
      <c r="T859" s="4">
        <v>10</v>
      </c>
      <c r="U859" s="4">
        <f t="shared" ref="U859:U928" si="14">S859-S858</f>
        <v>0</v>
      </c>
      <c r="V859" s="7">
        <v>6593.2619000000004</v>
      </c>
      <c r="W859" s="3" t="s">
        <v>134</v>
      </c>
      <c r="X859" s="4"/>
      <c r="Y859" s="4"/>
      <c r="Z859" s="4"/>
      <c r="AA859" s="4"/>
    </row>
    <row r="860" spans="1:27" ht="37.5" customHeight="1" thickBot="1" x14ac:dyDescent="0.4">
      <c r="A860" s="5" t="s">
        <v>154</v>
      </c>
      <c r="B860" s="5" t="s">
        <v>136</v>
      </c>
      <c r="C860" s="5" t="s">
        <v>36</v>
      </c>
      <c r="D860" s="2">
        <v>36341</v>
      </c>
      <c r="E860" s="2">
        <v>3.41</v>
      </c>
      <c r="F860" s="2">
        <v>5.18</v>
      </c>
      <c r="G860" s="2">
        <v>4.84</v>
      </c>
      <c r="H860" s="2">
        <v>4.6100000000000003</v>
      </c>
      <c r="I860" s="2">
        <v>2.19</v>
      </c>
      <c r="J860" s="2">
        <v>3.18</v>
      </c>
      <c r="K860" s="2">
        <v>34</v>
      </c>
      <c r="L860" s="2">
        <v>41.33</v>
      </c>
      <c r="M860" s="2">
        <v>87.59</v>
      </c>
      <c r="N860" s="2">
        <v>45.5</v>
      </c>
      <c r="O860" s="2">
        <v>38.770000000000003</v>
      </c>
      <c r="P860" s="2">
        <v>92.52</v>
      </c>
      <c r="Q860" s="2">
        <v>48.06</v>
      </c>
      <c r="R860" s="2">
        <v>40.950000000000003</v>
      </c>
      <c r="S860" s="4">
        <f>VLOOKUP([1]Initial_Data8!C904,[1]Ratings_Numbers!$A$1:$B$21,2,FALSE)</f>
        <v>10</v>
      </c>
      <c r="T860" s="4">
        <v>10</v>
      </c>
      <c r="U860" s="4">
        <f t="shared" si="14"/>
        <v>0</v>
      </c>
      <c r="V860" s="7">
        <v>7408.6688999999997</v>
      </c>
      <c r="W860" s="3" t="s">
        <v>134</v>
      </c>
      <c r="X860" s="4"/>
      <c r="Y860" s="4"/>
      <c r="Z860" s="4"/>
      <c r="AA860" s="4"/>
    </row>
    <row r="861" spans="1:27" ht="37.5" customHeight="1" thickBot="1" x14ac:dyDescent="0.4">
      <c r="A861" s="5" t="s">
        <v>154</v>
      </c>
      <c r="B861" s="5" t="s">
        <v>137</v>
      </c>
      <c r="C861" s="5" t="s">
        <v>36</v>
      </c>
      <c r="D861" s="2">
        <v>36433</v>
      </c>
      <c r="E861" s="2">
        <v>2.57</v>
      </c>
      <c r="F861" s="2">
        <v>4.99</v>
      </c>
      <c r="G861" s="2">
        <v>3.61</v>
      </c>
      <c r="H861" s="2">
        <v>8.06</v>
      </c>
      <c r="I861" s="2">
        <v>3.84</v>
      </c>
      <c r="J861" s="2">
        <v>6.43</v>
      </c>
      <c r="K861" s="2">
        <v>30.8</v>
      </c>
      <c r="L861" s="2">
        <v>47.14</v>
      </c>
      <c r="M861" s="2">
        <v>70.67</v>
      </c>
      <c r="N861" s="2">
        <v>40.46</v>
      </c>
      <c r="O861" s="2">
        <v>35.21</v>
      </c>
      <c r="P861" s="2">
        <v>74.67</v>
      </c>
      <c r="Q861" s="2">
        <v>42.75</v>
      </c>
      <c r="R861" s="2">
        <v>37.200000000000003</v>
      </c>
      <c r="S861" s="4">
        <f>VLOOKUP([1]Initial_Data8!C905,[1]Ratings_Numbers!$A$1:$B$21,2,FALSE)</f>
        <v>10</v>
      </c>
      <c r="T861" s="4">
        <v>10</v>
      </c>
      <c r="U861" s="4">
        <f t="shared" si="14"/>
        <v>0</v>
      </c>
      <c r="V861" s="7">
        <v>7647.3900999999996</v>
      </c>
      <c r="W861" s="3" t="s">
        <v>134</v>
      </c>
      <c r="X861" s="4"/>
      <c r="Y861" s="4"/>
      <c r="Z861" s="4"/>
      <c r="AA861" s="4"/>
    </row>
    <row r="862" spans="1:27" ht="37.5" customHeight="1" thickBot="1" x14ac:dyDescent="0.4">
      <c r="A862" s="5" t="s">
        <v>154</v>
      </c>
      <c r="B862" s="5" t="s">
        <v>56</v>
      </c>
      <c r="C862" s="5" t="s">
        <v>36</v>
      </c>
      <c r="D862" s="2">
        <v>36525</v>
      </c>
      <c r="E862" s="2">
        <v>3.36</v>
      </c>
      <c r="F862" s="2">
        <v>4.88</v>
      </c>
      <c r="G862" s="2">
        <v>4.75</v>
      </c>
      <c r="H862" s="2">
        <v>3.83</v>
      </c>
      <c r="I862" s="2">
        <v>-15.51</v>
      </c>
      <c r="J862" s="2">
        <v>2.14</v>
      </c>
      <c r="K862" s="2">
        <v>30.6</v>
      </c>
      <c r="L862" s="2">
        <v>48.41</v>
      </c>
      <c r="M862" s="2">
        <v>67.89</v>
      </c>
      <c r="N862" s="2">
        <v>39.51</v>
      </c>
      <c r="O862" s="2">
        <v>34.700000000000003</v>
      </c>
      <c r="P862" s="2">
        <v>71.819999999999993</v>
      </c>
      <c r="Q862" s="2">
        <v>41.8</v>
      </c>
      <c r="R862" s="2">
        <v>36.71</v>
      </c>
      <c r="S862" s="4">
        <f>VLOOKUP([1]Initial_Data8!C906,[1]Ratings_Numbers!$A$1:$B$21,2,FALSE)</f>
        <v>10</v>
      </c>
      <c r="T862" s="4">
        <v>9</v>
      </c>
      <c r="U862" s="4">
        <f t="shared" si="14"/>
        <v>0</v>
      </c>
      <c r="V862" s="7">
        <v>8916.8341</v>
      </c>
      <c r="W862" s="3" t="s">
        <v>134</v>
      </c>
      <c r="X862" s="4"/>
      <c r="Y862" s="4"/>
      <c r="Z862" s="4"/>
      <c r="AA862" s="4"/>
    </row>
    <row r="863" spans="1:27" ht="37.5" customHeight="1" thickBot="1" x14ac:dyDescent="0.4">
      <c r="A863" s="5" t="s">
        <v>154</v>
      </c>
      <c r="B863" s="5" t="s">
        <v>57</v>
      </c>
      <c r="C863" s="5" t="s">
        <v>35</v>
      </c>
      <c r="D863" s="2">
        <v>36616</v>
      </c>
      <c r="E863" s="2">
        <v>3.1</v>
      </c>
      <c r="F863" s="2">
        <v>4.55</v>
      </c>
      <c r="G863" s="2">
        <v>4.3499999999999996</v>
      </c>
      <c r="H863" s="2">
        <v>6.14</v>
      </c>
      <c r="I863" s="2">
        <v>3.47</v>
      </c>
      <c r="J863" s="2">
        <v>4.37</v>
      </c>
      <c r="K863" s="2">
        <v>32</v>
      </c>
      <c r="L863" s="2">
        <v>50.24</v>
      </c>
      <c r="M863" s="2">
        <v>66.040000000000006</v>
      </c>
      <c r="N863" s="2">
        <v>38.94</v>
      </c>
      <c r="O863" s="2">
        <v>34.270000000000003</v>
      </c>
      <c r="P863" s="2">
        <v>69.59</v>
      </c>
      <c r="Q863" s="2">
        <v>41.04</v>
      </c>
      <c r="R863" s="2">
        <v>36.119999999999997</v>
      </c>
      <c r="S863" s="4">
        <f>VLOOKUP([1]Initial_Data8!C907,[1]Ratings_Numbers!$A$1:$B$21,2,FALSE)</f>
        <v>9</v>
      </c>
      <c r="T863" s="4">
        <v>9</v>
      </c>
      <c r="U863" s="4">
        <f t="shared" si="14"/>
        <v>-1</v>
      </c>
      <c r="V863" s="7">
        <v>5109.0758999999998</v>
      </c>
      <c r="W863" s="3" t="s">
        <v>134</v>
      </c>
      <c r="X863" s="4"/>
      <c r="Y863" s="4"/>
      <c r="Z863" s="4"/>
      <c r="AA863" s="4"/>
    </row>
    <row r="864" spans="1:27" ht="37.5" customHeight="1" thickBot="1" x14ac:dyDescent="0.4">
      <c r="A864" s="5" t="s">
        <v>154</v>
      </c>
      <c r="B864" s="5" t="s">
        <v>58</v>
      </c>
      <c r="C864" s="5" t="s">
        <v>35</v>
      </c>
      <c r="D864" s="2">
        <v>36707</v>
      </c>
      <c r="E864" s="2">
        <v>3.3</v>
      </c>
      <c r="F864" s="2">
        <v>4.8</v>
      </c>
      <c r="G864" s="2">
        <v>4.62</v>
      </c>
      <c r="H864" s="2">
        <v>5.93</v>
      </c>
      <c r="I864" s="2">
        <v>-9.76</v>
      </c>
      <c r="J864" s="2">
        <v>4.1900000000000004</v>
      </c>
      <c r="K864" s="2">
        <v>31.3</v>
      </c>
      <c r="L864" s="2">
        <v>50.01</v>
      </c>
      <c r="M864" s="2">
        <v>71.23</v>
      </c>
      <c r="N864" s="2">
        <v>40.770000000000003</v>
      </c>
      <c r="O864" s="2">
        <v>35.619999999999997</v>
      </c>
      <c r="P864" s="2">
        <v>74.69</v>
      </c>
      <c r="Q864" s="2">
        <v>42.76</v>
      </c>
      <c r="R864" s="2">
        <v>37.36</v>
      </c>
      <c r="S864" s="4">
        <f>VLOOKUP([1]Initial_Data8!C908,[1]Ratings_Numbers!$A$1:$B$21,2,FALSE)</f>
        <v>9</v>
      </c>
      <c r="T864" s="4">
        <v>9</v>
      </c>
      <c r="U864" s="4">
        <f t="shared" si="14"/>
        <v>0</v>
      </c>
      <c r="V864" s="7">
        <v>3532.5936000000002</v>
      </c>
      <c r="W864" s="3" t="s">
        <v>134</v>
      </c>
      <c r="X864" s="4"/>
      <c r="Y864" s="4"/>
      <c r="Z864" s="4"/>
      <c r="AA864" s="4"/>
    </row>
    <row r="865" spans="1:27" ht="37.5" customHeight="1" thickBot="1" x14ac:dyDescent="0.4">
      <c r="A865" s="5" t="s">
        <v>154</v>
      </c>
      <c r="B865" s="5" t="s">
        <v>59</v>
      </c>
      <c r="C865" s="5" t="s">
        <v>35</v>
      </c>
      <c r="D865" s="2">
        <v>36799</v>
      </c>
      <c r="E865" s="2">
        <v>3.94</v>
      </c>
      <c r="F865" s="2">
        <v>5.81</v>
      </c>
      <c r="G865" s="2">
        <v>5.47</v>
      </c>
      <c r="H865" s="2">
        <v>7.43</v>
      </c>
      <c r="I865" s="2">
        <v>-7.26</v>
      </c>
      <c r="J865" s="2">
        <v>5.97</v>
      </c>
      <c r="K865" s="2">
        <v>39.5</v>
      </c>
      <c r="L865" s="2">
        <v>46.56</v>
      </c>
      <c r="M865" s="2">
        <v>89.05</v>
      </c>
      <c r="N865" s="2">
        <v>46.36</v>
      </c>
      <c r="O865" s="2">
        <v>41.46</v>
      </c>
      <c r="P865" s="2">
        <v>92.09</v>
      </c>
      <c r="Q865" s="2">
        <v>47.94</v>
      </c>
      <c r="R865" s="2">
        <v>42.88</v>
      </c>
      <c r="S865" s="4">
        <f>VLOOKUP([1]Initial_Data8!C909,[1]Ratings_Numbers!$A$1:$B$21,2,FALSE)</f>
        <v>9</v>
      </c>
      <c r="T865" s="4">
        <v>9</v>
      </c>
      <c r="U865" s="4">
        <f t="shared" si="14"/>
        <v>0</v>
      </c>
      <c r="V865" s="7">
        <v>4942.5690000000004</v>
      </c>
      <c r="W865" s="3" t="s">
        <v>134</v>
      </c>
      <c r="X865" s="4"/>
      <c r="Y865" s="4"/>
      <c r="Z865" s="4"/>
      <c r="AA865" s="4"/>
    </row>
    <row r="866" spans="1:27" ht="37.5" customHeight="1" thickBot="1" x14ac:dyDescent="0.4">
      <c r="A866" s="5" t="s">
        <v>154</v>
      </c>
      <c r="B866" s="5" t="s">
        <v>60</v>
      </c>
      <c r="C866" s="5" t="s">
        <v>35</v>
      </c>
      <c r="D866" s="2">
        <v>36891</v>
      </c>
      <c r="E866" s="2">
        <v>4.04</v>
      </c>
      <c r="F866" s="2">
        <v>5.99</v>
      </c>
      <c r="G866" s="2">
        <v>5.68</v>
      </c>
      <c r="H866" s="2">
        <v>2.4300000000000002</v>
      </c>
      <c r="I866" s="2">
        <v>-0.06</v>
      </c>
      <c r="J866" s="2">
        <v>1.22</v>
      </c>
      <c r="K866" s="2">
        <v>51.5</v>
      </c>
      <c r="L866" s="2">
        <v>46.19</v>
      </c>
      <c r="M866" s="2">
        <v>91.27</v>
      </c>
      <c r="N866" s="2">
        <v>46.97</v>
      </c>
      <c r="O866" s="2">
        <v>42.16</v>
      </c>
      <c r="P866" s="2">
        <v>94.31</v>
      </c>
      <c r="Q866" s="2">
        <v>48.54</v>
      </c>
      <c r="R866" s="2">
        <v>43.56</v>
      </c>
      <c r="S866" s="4">
        <f>VLOOKUP([1]Initial_Data8!C910,[1]Ratings_Numbers!$A$1:$B$21,2,FALSE)</f>
        <v>9</v>
      </c>
      <c r="T866" s="4">
        <v>10</v>
      </c>
      <c r="U866" s="4">
        <f t="shared" si="14"/>
        <v>0</v>
      </c>
      <c r="V866" s="7">
        <v>5070.1210000000001</v>
      </c>
      <c r="W866" s="3" t="s">
        <v>134</v>
      </c>
      <c r="X866" s="4"/>
      <c r="Y866" s="4"/>
      <c r="Z866" s="4"/>
      <c r="AA866" s="4"/>
    </row>
    <row r="867" spans="1:27" ht="37.5" customHeight="1" thickBot="1" x14ac:dyDescent="0.4">
      <c r="A867" s="5" t="s">
        <v>154</v>
      </c>
      <c r="B867" s="5" t="s">
        <v>61</v>
      </c>
      <c r="C867" s="5" t="s">
        <v>36</v>
      </c>
      <c r="D867" s="2">
        <v>36981</v>
      </c>
      <c r="E867" s="2">
        <v>5.21</v>
      </c>
      <c r="F867" s="2">
        <v>8.19</v>
      </c>
      <c r="G867" s="2">
        <v>7.64</v>
      </c>
      <c r="H867" s="2">
        <v>2.66</v>
      </c>
      <c r="I867" s="2">
        <v>-11.22</v>
      </c>
      <c r="J867" s="2">
        <v>1.52</v>
      </c>
      <c r="K867" s="2">
        <v>59.3</v>
      </c>
      <c r="L867" s="2">
        <v>41.04</v>
      </c>
      <c r="M867" s="2">
        <v>113.7</v>
      </c>
      <c r="N867" s="2">
        <v>52.46</v>
      </c>
      <c r="O867" s="2">
        <v>46.66</v>
      </c>
      <c r="P867" s="2">
        <v>116.72</v>
      </c>
      <c r="Q867" s="2">
        <v>53.86</v>
      </c>
      <c r="R867" s="2">
        <v>47.9</v>
      </c>
      <c r="S867" s="4">
        <f>VLOOKUP([1]Initial_Data8!C911,[1]Ratings_Numbers!$A$1:$B$21,2,FALSE)</f>
        <v>10</v>
      </c>
      <c r="T867" s="4">
        <v>10</v>
      </c>
      <c r="U867" s="4">
        <f t="shared" si="14"/>
        <v>1</v>
      </c>
      <c r="V867" s="7">
        <v>4419.9067999999997</v>
      </c>
      <c r="W867" s="3" t="s">
        <v>134</v>
      </c>
      <c r="X867" s="4"/>
      <c r="Y867" s="4"/>
      <c r="Z867" s="4"/>
      <c r="AA867" s="4"/>
    </row>
    <row r="868" spans="1:27" ht="37.5" customHeight="1" thickBot="1" x14ac:dyDescent="0.4">
      <c r="A868" s="5" t="s">
        <v>154</v>
      </c>
      <c r="B868" s="5" t="s">
        <v>118</v>
      </c>
      <c r="C868" s="5" t="s">
        <v>36</v>
      </c>
      <c r="D868" s="2">
        <v>37072</v>
      </c>
      <c r="E868" s="2">
        <v>5.01</v>
      </c>
      <c r="F868" s="2">
        <v>9.08</v>
      </c>
      <c r="G868" s="2">
        <v>7.52</v>
      </c>
      <c r="H868" s="2">
        <v>3.32</v>
      </c>
      <c r="I868" s="2">
        <v>0.17</v>
      </c>
      <c r="J868" s="2">
        <v>2.14</v>
      </c>
      <c r="K868" s="2">
        <v>63.3</v>
      </c>
      <c r="L868" s="2">
        <v>38.61</v>
      </c>
      <c r="M868" s="2">
        <v>127.33</v>
      </c>
      <c r="N868" s="2">
        <v>55.71</v>
      </c>
      <c r="O868" s="2">
        <v>49.16</v>
      </c>
      <c r="P868" s="2">
        <v>128.56</v>
      </c>
      <c r="Q868" s="2">
        <v>56.25</v>
      </c>
      <c r="R868" s="2">
        <v>49.64</v>
      </c>
      <c r="S868" s="4">
        <f>VLOOKUP([1]Initial_Data8!C912,[1]Ratings_Numbers!$A$1:$B$21,2,FALSE)</f>
        <v>10</v>
      </c>
      <c r="T868" s="4">
        <v>10</v>
      </c>
      <c r="U868" s="4">
        <f t="shared" si="14"/>
        <v>0</v>
      </c>
      <c r="V868" s="7">
        <v>4249.9178000000002</v>
      </c>
      <c r="W868" s="3" t="s">
        <v>134</v>
      </c>
      <c r="X868" s="4"/>
      <c r="Y868" s="4"/>
      <c r="Z868" s="4"/>
      <c r="AA868" s="4"/>
    </row>
    <row r="869" spans="1:27" ht="37.5" customHeight="1" thickBot="1" x14ac:dyDescent="0.4">
      <c r="A869" s="5" t="s">
        <v>154</v>
      </c>
      <c r="B869" s="5" t="s">
        <v>119</v>
      </c>
      <c r="C869" s="5" t="s">
        <v>36</v>
      </c>
      <c r="D869" s="2">
        <v>37164</v>
      </c>
      <c r="E869" s="2">
        <v>5.6</v>
      </c>
      <c r="F869" s="2">
        <v>10.3</v>
      </c>
      <c r="G869" s="2">
        <v>8.77</v>
      </c>
      <c r="H869" s="2">
        <v>4.5599999999999996</v>
      </c>
      <c r="I869" s="2">
        <v>2.33</v>
      </c>
      <c r="J869" s="2">
        <v>3.34</v>
      </c>
      <c r="K869" s="2">
        <v>63.2</v>
      </c>
      <c r="L869" s="2">
        <v>38.71</v>
      </c>
      <c r="M869" s="2">
        <v>128.01</v>
      </c>
      <c r="N869" s="2">
        <v>54.68</v>
      </c>
      <c r="O869" s="2">
        <v>49.56</v>
      </c>
      <c r="P869" s="2">
        <v>134.12</v>
      </c>
      <c r="Q869" s="2">
        <v>57.29</v>
      </c>
      <c r="R869" s="2">
        <v>51.92</v>
      </c>
      <c r="S869" s="4">
        <f>VLOOKUP([1]Initial_Data8!C913,[1]Ratings_Numbers!$A$1:$B$21,2,FALSE)</f>
        <v>10</v>
      </c>
      <c r="T869" s="4">
        <v>12</v>
      </c>
      <c r="U869" s="4">
        <f t="shared" si="14"/>
        <v>0</v>
      </c>
      <c r="V869" s="7">
        <v>2058.2716</v>
      </c>
      <c r="W869" s="3" t="s">
        <v>134</v>
      </c>
      <c r="X869" s="4"/>
      <c r="Y869" s="4"/>
      <c r="Z869" s="4"/>
      <c r="AA869" s="4"/>
    </row>
    <row r="870" spans="1:27" ht="37.5" customHeight="1" thickBot="1" x14ac:dyDescent="0.4">
      <c r="A870" s="5" t="s">
        <v>154</v>
      </c>
      <c r="B870" s="5" t="s">
        <v>120</v>
      </c>
      <c r="C870" s="5" t="s">
        <v>39</v>
      </c>
      <c r="D870" s="2">
        <v>37256</v>
      </c>
      <c r="E870" s="2">
        <v>6.5</v>
      </c>
      <c r="F870" s="2">
        <v>12.39</v>
      </c>
      <c r="G870" s="2">
        <v>10.8</v>
      </c>
      <c r="H870" s="2">
        <v>1.49</v>
      </c>
      <c r="I870" s="2">
        <v>-7.03</v>
      </c>
      <c r="J870" s="2">
        <v>0.28000000000000003</v>
      </c>
      <c r="K870" s="2">
        <v>67.5</v>
      </c>
      <c r="L870" s="2">
        <v>36.229999999999997</v>
      </c>
      <c r="M870" s="2">
        <v>143.94999999999999</v>
      </c>
      <c r="N870" s="2">
        <v>57.51</v>
      </c>
      <c r="O870" s="2">
        <v>52.15</v>
      </c>
      <c r="P870" s="2">
        <v>150.30000000000001</v>
      </c>
      <c r="Q870" s="2">
        <v>60.05</v>
      </c>
      <c r="R870" s="2">
        <v>54.45</v>
      </c>
      <c r="S870" s="4">
        <f>VLOOKUP([1]Initial_Data8!C914,[1]Ratings_Numbers!$A$1:$B$21,2,FALSE)</f>
        <v>12</v>
      </c>
      <c r="T870" s="4">
        <v>12</v>
      </c>
      <c r="U870" s="4">
        <f t="shared" si="14"/>
        <v>2</v>
      </c>
      <c r="V870" s="7">
        <v>3107.7217000000001</v>
      </c>
      <c r="W870" s="3" t="s">
        <v>134</v>
      </c>
      <c r="X870" s="4"/>
      <c r="Y870" s="4"/>
      <c r="Z870" s="4"/>
      <c r="AA870" s="4"/>
    </row>
    <row r="871" spans="1:27" ht="37.5" customHeight="1" thickBot="1" x14ac:dyDescent="0.4">
      <c r="A871" s="5" t="s">
        <v>154</v>
      </c>
      <c r="B871" s="5" t="s">
        <v>121</v>
      </c>
      <c r="C871" s="5" t="s">
        <v>39</v>
      </c>
      <c r="D871" s="2">
        <v>37346</v>
      </c>
      <c r="E871" s="2">
        <v>6.1</v>
      </c>
      <c r="F871" s="2">
        <v>11.45</v>
      </c>
      <c r="G871" s="2">
        <v>10.130000000000001</v>
      </c>
      <c r="H871" s="2">
        <v>2.86</v>
      </c>
      <c r="I871" s="2">
        <v>1.49</v>
      </c>
      <c r="J871" s="2">
        <v>1.65</v>
      </c>
      <c r="K871" s="2">
        <v>68.3</v>
      </c>
      <c r="L871" s="2">
        <v>36.86</v>
      </c>
      <c r="M871" s="2">
        <v>137.75</v>
      </c>
      <c r="N871" s="2">
        <v>56.46</v>
      </c>
      <c r="O871" s="2">
        <v>50.78</v>
      </c>
      <c r="P871" s="2">
        <v>143.99</v>
      </c>
      <c r="Q871" s="2">
        <v>59.01</v>
      </c>
      <c r="R871" s="2">
        <v>53.08</v>
      </c>
      <c r="S871" s="4">
        <f>VLOOKUP([1]Initial_Data8!C915,[1]Ratings_Numbers!$A$1:$B$21,2,FALSE)</f>
        <v>12</v>
      </c>
      <c r="T871" s="4">
        <v>12</v>
      </c>
      <c r="U871" s="4">
        <f t="shared" si="14"/>
        <v>0</v>
      </c>
      <c r="V871" s="7">
        <v>4326.8490000000002</v>
      </c>
      <c r="W871" s="3" t="s">
        <v>134</v>
      </c>
      <c r="X871" s="4"/>
      <c r="Y871" s="4"/>
      <c r="Z871" s="4"/>
      <c r="AA871" s="4"/>
    </row>
    <row r="872" spans="1:27" ht="37.5" customHeight="1" thickBot="1" x14ac:dyDescent="0.4">
      <c r="A872" s="5" t="s">
        <v>154</v>
      </c>
      <c r="B872" s="5" t="s">
        <v>62</v>
      </c>
      <c r="C872" s="5" t="s">
        <v>39</v>
      </c>
      <c r="D872" s="2">
        <v>37437</v>
      </c>
      <c r="E872" s="2">
        <v>6.27</v>
      </c>
      <c r="F872" s="2">
        <v>11.86</v>
      </c>
      <c r="G872" s="2">
        <v>10.6</v>
      </c>
      <c r="H872" s="2">
        <v>3.22</v>
      </c>
      <c r="I872" s="2">
        <v>1.35</v>
      </c>
      <c r="J872" s="2">
        <v>1.95</v>
      </c>
      <c r="K872" s="2">
        <v>67</v>
      </c>
      <c r="L872" s="2">
        <v>36.380000000000003</v>
      </c>
      <c r="M872" s="2">
        <v>138.63</v>
      </c>
      <c r="N872" s="2">
        <v>56.41</v>
      </c>
      <c r="O872" s="2">
        <v>50.44</v>
      </c>
      <c r="P872" s="2">
        <v>145.72999999999999</v>
      </c>
      <c r="Q872" s="2">
        <v>59.31</v>
      </c>
      <c r="R872" s="2">
        <v>53.02</v>
      </c>
      <c r="S872" s="4">
        <f>VLOOKUP([1]Initial_Data8!C916,[1]Ratings_Numbers!$A$1:$B$21,2,FALSE)</f>
        <v>12</v>
      </c>
      <c r="T872" s="4">
        <v>12</v>
      </c>
      <c r="U872" s="4">
        <f t="shared" si="14"/>
        <v>0</v>
      </c>
      <c r="V872" s="7">
        <v>3742.8690000000001</v>
      </c>
      <c r="W872" s="3" t="s">
        <v>134</v>
      </c>
      <c r="X872" s="4"/>
      <c r="Y872" s="4"/>
      <c r="Z872" s="4"/>
      <c r="AA872" s="4"/>
    </row>
    <row r="873" spans="1:27" ht="37.5" customHeight="1" thickBot="1" x14ac:dyDescent="0.4">
      <c r="A873" s="5" t="s">
        <v>154</v>
      </c>
      <c r="B873" s="5" t="s">
        <v>63</v>
      </c>
      <c r="C873" s="5" t="s">
        <v>39</v>
      </c>
      <c r="D873" s="2">
        <v>37529</v>
      </c>
      <c r="E873" s="2">
        <v>5.76</v>
      </c>
      <c r="F873" s="2">
        <v>10.87</v>
      </c>
      <c r="G873" s="2">
        <v>9.6</v>
      </c>
      <c r="H873" s="2">
        <v>4.83</v>
      </c>
      <c r="I873" s="2">
        <v>3.97</v>
      </c>
      <c r="J873" s="2">
        <v>3.57</v>
      </c>
      <c r="K873" s="2">
        <v>67.8</v>
      </c>
      <c r="L873" s="2">
        <v>38.229999999999997</v>
      </c>
      <c r="M873" s="2">
        <v>133.15</v>
      </c>
      <c r="N873" s="2">
        <v>56.37</v>
      </c>
      <c r="O873" s="2">
        <v>50.91</v>
      </c>
      <c r="P873" s="2">
        <v>136.19999999999999</v>
      </c>
      <c r="Q873" s="2">
        <v>57.66</v>
      </c>
      <c r="R873" s="2">
        <v>52.07</v>
      </c>
      <c r="S873" s="4">
        <f>VLOOKUP([1]Initial_Data8!C917,[1]Ratings_Numbers!$A$1:$B$21,2,FALSE)</f>
        <v>12</v>
      </c>
      <c r="T873" s="4">
        <v>12</v>
      </c>
      <c r="U873" s="4">
        <f t="shared" si="14"/>
        <v>0</v>
      </c>
      <c r="V873" s="7">
        <v>3056.3213000000001</v>
      </c>
      <c r="W873" s="3" t="s">
        <v>134</v>
      </c>
      <c r="X873" s="4"/>
      <c r="Y873" s="4"/>
      <c r="Z873" s="4"/>
      <c r="AA873" s="4"/>
    </row>
    <row r="874" spans="1:27" ht="37.5" customHeight="1" thickBot="1" x14ac:dyDescent="0.4">
      <c r="A874" s="5" t="s">
        <v>154</v>
      </c>
      <c r="B874" s="5" t="s">
        <v>64</v>
      </c>
      <c r="C874" s="5" t="s">
        <v>39</v>
      </c>
      <c r="D874" s="2">
        <v>37621</v>
      </c>
      <c r="E874" s="2">
        <v>5.84</v>
      </c>
      <c r="F874" s="2">
        <v>9.8800000000000008</v>
      </c>
      <c r="G874" s="2">
        <v>9.44</v>
      </c>
      <c r="H874" s="2">
        <v>2.38</v>
      </c>
      <c r="I874" s="2">
        <v>-4.37</v>
      </c>
      <c r="J874" s="2">
        <v>1.04</v>
      </c>
      <c r="K874" s="2">
        <v>63.8</v>
      </c>
      <c r="L874" s="2">
        <v>38.29</v>
      </c>
      <c r="M874" s="2">
        <v>131.91</v>
      </c>
      <c r="N874" s="2">
        <v>56.15</v>
      </c>
      <c r="O874" s="2">
        <v>50.5</v>
      </c>
      <c r="P874" s="2">
        <v>134.94999999999999</v>
      </c>
      <c r="Q874" s="2">
        <v>57.44</v>
      </c>
      <c r="R874" s="2">
        <v>51.67</v>
      </c>
      <c r="S874" s="4">
        <f>VLOOKUP([1]Initial_Data8!C918,[1]Ratings_Numbers!$A$1:$B$21,2,FALSE)</f>
        <v>12</v>
      </c>
      <c r="T874" s="4">
        <v>12</v>
      </c>
      <c r="U874" s="4">
        <f t="shared" si="14"/>
        <v>0</v>
      </c>
      <c r="V874" s="7">
        <v>3214.1988000000001</v>
      </c>
      <c r="W874" s="3" t="s">
        <v>134</v>
      </c>
      <c r="X874" s="4"/>
      <c r="Y874" s="4"/>
      <c r="Z874" s="4"/>
      <c r="AA874" s="4"/>
    </row>
    <row r="875" spans="1:27" ht="37.5" customHeight="1" thickBot="1" x14ac:dyDescent="0.4">
      <c r="A875" s="5" t="s">
        <v>154</v>
      </c>
      <c r="B875" s="5" t="s">
        <v>65</v>
      </c>
      <c r="C875" s="5" t="s">
        <v>39</v>
      </c>
      <c r="D875" s="2">
        <v>37711</v>
      </c>
      <c r="E875" s="2">
        <v>5.75</v>
      </c>
      <c r="F875" s="2">
        <v>9.61</v>
      </c>
      <c r="G875" s="2">
        <v>9.34</v>
      </c>
      <c r="H875" s="2">
        <v>3.14</v>
      </c>
      <c r="I875" s="2">
        <v>2.35</v>
      </c>
      <c r="J875" s="2">
        <v>1.77</v>
      </c>
      <c r="K875" s="2">
        <v>64.900000000000006</v>
      </c>
      <c r="L875" s="2">
        <v>38.770000000000003</v>
      </c>
      <c r="M875" s="2">
        <v>127.94</v>
      </c>
      <c r="N875" s="2">
        <v>55.4</v>
      </c>
      <c r="O875" s="2">
        <v>49.61</v>
      </c>
      <c r="P875" s="2">
        <v>130.97</v>
      </c>
      <c r="Q875" s="2">
        <v>56.7</v>
      </c>
      <c r="R875" s="2">
        <v>50.78</v>
      </c>
      <c r="S875" s="4">
        <f>VLOOKUP([1]Initial_Data8!C919,[1]Ratings_Numbers!$A$1:$B$21,2,FALSE)</f>
        <v>12</v>
      </c>
      <c r="T875" s="4">
        <v>12</v>
      </c>
      <c r="U875" s="4">
        <f t="shared" si="14"/>
        <v>0</v>
      </c>
      <c r="V875" s="7">
        <v>2894.0713000000001</v>
      </c>
      <c r="W875" s="3" t="s">
        <v>134</v>
      </c>
      <c r="X875" s="4"/>
      <c r="Y875" s="4"/>
      <c r="Z875" s="4"/>
      <c r="AA875" s="4"/>
    </row>
    <row r="876" spans="1:27" ht="37.5" customHeight="1" thickBot="1" x14ac:dyDescent="0.4">
      <c r="A876" s="5" t="s">
        <v>154</v>
      </c>
      <c r="B876" s="5" t="s">
        <v>66</v>
      </c>
      <c r="C876" s="5" t="s">
        <v>39</v>
      </c>
      <c r="D876" s="2">
        <v>37802</v>
      </c>
      <c r="E876" s="2">
        <v>5.65</v>
      </c>
      <c r="F876" s="2">
        <v>10.27</v>
      </c>
      <c r="G876" s="2">
        <v>9.2899999999999991</v>
      </c>
      <c r="H876" s="2">
        <v>3.08</v>
      </c>
      <c r="I876" s="2">
        <v>2.11</v>
      </c>
      <c r="J876" s="2">
        <v>1.76</v>
      </c>
      <c r="K876" s="2">
        <v>66.8</v>
      </c>
      <c r="L876" s="2">
        <v>37.6</v>
      </c>
      <c r="M876" s="2">
        <v>130.91</v>
      </c>
      <c r="N876" s="2">
        <v>55.57</v>
      </c>
      <c r="O876" s="2">
        <v>49.22</v>
      </c>
      <c r="P876" s="2">
        <v>135.58000000000001</v>
      </c>
      <c r="Q876" s="2">
        <v>57.55</v>
      </c>
      <c r="R876" s="2">
        <v>50.97</v>
      </c>
      <c r="S876" s="4">
        <f>VLOOKUP([1]Initial_Data8!C920,[1]Ratings_Numbers!$A$1:$B$21,2,FALSE)</f>
        <v>12</v>
      </c>
      <c r="T876" s="4">
        <v>12</v>
      </c>
      <c r="U876" s="4">
        <f t="shared" si="14"/>
        <v>0</v>
      </c>
      <c r="V876" s="7">
        <v>4466.1075000000001</v>
      </c>
      <c r="W876" s="3" t="s">
        <v>134</v>
      </c>
      <c r="X876" s="4"/>
      <c r="Y876" s="4"/>
      <c r="Z876" s="4"/>
      <c r="AA876" s="4"/>
    </row>
    <row r="877" spans="1:27" ht="37.5" customHeight="1" thickBot="1" x14ac:dyDescent="0.4">
      <c r="A877" s="5" t="s">
        <v>154</v>
      </c>
      <c r="B877" s="5" t="s">
        <v>67</v>
      </c>
      <c r="C877" s="5" t="s">
        <v>39</v>
      </c>
      <c r="D877" s="2">
        <v>37894</v>
      </c>
      <c r="E877" s="2">
        <v>5.7</v>
      </c>
      <c r="F877" s="2">
        <v>10.08</v>
      </c>
      <c r="G877" s="2">
        <v>9.39</v>
      </c>
      <c r="H877" s="2">
        <v>5.0599999999999996</v>
      </c>
      <c r="I877" s="2">
        <v>-1.37</v>
      </c>
      <c r="J877" s="2">
        <v>3.71</v>
      </c>
      <c r="K877" s="2">
        <v>67.099999999999994</v>
      </c>
      <c r="L877" s="2">
        <v>38.72</v>
      </c>
      <c r="M877" s="2">
        <v>121.27</v>
      </c>
      <c r="N877" s="2">
        <v>52.99</v>
      </c>
      <c r="O877" s="2">
        <v>46.96</v>
      </c>
      <c r="P877" s="2">
        <v>128.83000000000001</v>
      </c>
      <c r="Q877" s="2">
        <v>56.3</v>
      </c>
      <c r="R877" s="2">
        <v>49.89</v>
      </c>
      <c r="S877" s="4">
        <f>VLOOKUP([1]Initial_Data8!C921,[1]Ratings_Numbers!$A$1:$B$21,2,FALSE)</f>
        <v>12</v>
      </c>
      <c r="T877" s="4">
        <v>12</v>
      </c>
      <c r="U877" s="4">
        <f t="shared" si="14"/>
        <v>0</v>
      </c>
      <c r="V877" s="7">
        <v>5486.4885999999997</v>
      </c>
      <c r="W877" s="3" t="s">
        <v>134</v>
      </c>
      <c r="X877" s="4"/>
      <c r="Y877" s="4"/>
      <c r="Z877" s="4"/>
      <c r="AA877" s="4"/>
    </row>
    <row r="878" spans="1:27" ht="37.5" customHeight="1" thickBot="1" x14ac:dyDescent="0.4">
      <c r="A878" s="5" t="s">
        <v>154</v>
      </c>
      <c r="B878" s="5" t="s">
        <v>68</v>
      </c>
      <c r="C878" s="5" t="s">
        <v>39</v>
      </c>
      <c r="D878" s="2">
        <v>37986</v>
      </c>
      <c r="E878" s="2">
        <v>6.19</v>
      </c>
      <c r="F878" s="2">
        <v>11.09</v>
      </c>
      <c r="G878" s="2">
        <v>10.46</v>
      </c>
      <c r="H878" s="2">
        <v>2</v>
      </c>
      <c r="I878" s="2">
        <v>-4.84</v>
      </c>
      <c r="J878" s="2">
        <v>0.64</v>
      </c>
      <c r="K878" s="2">
        <v>69.599999999999994</v>
      </c>
      <c r="L878" s="2">
        <v>37.65</v>
      </c>
      <c r="M878" s="2">
        <v>129.5</v>
      </c>
      <c r="N878" s="2">
        <v>54.67</v>
      </c>
      <c r="O878" s="2">
        <v>48.76</v>
      </c>
      <c r="P878" s="2">
        <v>136.9</v>
      </c>
      <c r="Q878" s="2">
        <v>57.79</v>
      </c>
      <c r="R878" s="2">
        <v>51.54</v>
      </c>
      <c r="S878" s="4">
        <f>VLOOKUP([1]Initial_Data8!C922,[1]Ratings_Numbers!$A$1:$B$21,2,FALSE)</f>
        <v>12</v>
      </c>
      <c r="T878" s="4">
        <v>12</v>
      </c>
      <c r="U878" s="4">
        <f t="shared" si="14"/>
        <v>0</v>
      </c>
      <c r="V878" s="7">
        <v>6803.1845999999996</v>
      </c>
      <c r="W878" s="3" t="s">
        <v>134</v>
      </c>
      <c r="X878" s="4"/>
      <c r="Y878" s="4"/>
      <c r="Z878" s="4"/>
      <c r="AA878" s="4"/>
    </row>
    <row r="879" spans="1:27" ht="37.5" customHeight="1" thickBot="1" x14ac:dyDescent="0.4">
      <c r="A879" s="5" t="s">
        <v>154</v>
      </c>
      <c r="B879" s="5" t="s">
        <v>69</v>
      </c>
      <c r="C879" s="5" t="s">
        <v>39</v>
      </c>
      <c r="D879" s="2">
        <v>38077</v>
      </c>
      <c r="E879" s="2">
        <v>5.59</v>
      </c>
      <c r="F879" s="2">
        <v>10.19</v>
      </c>
      <c r="G879" s="2">
        <v>9.2200000000000006</v>
      </c>
      <c r="H879" s="2">
        <v>3.39</v>
      </c>
      <c r="I879" s="2">
        <v>2.29</v>
      </c>
      <c r="J879" s="2">
        <v>2.12</v>
      </c>
      <c r="K879" s="2">
        <v>75.7</v>
      </c>
      <c r="L879" s="2">
        <v>37.770000000000003</v>
      </c>
      <c r="M879" s="2">
        <v>126.21</v>
      </c>
      <c r="N879" s="2">
        <v>54.07</v>
      </c>
      <c r="O879" s="2">
        <v>47.67</v>
      </c>
      <c r="P879" s="2">
        <v>133.4</v>
      </c>
      <c r="Q879" s="2">
        <v>57.16</v>
      </c>
      <c r="R879" s="2">
        <v>50.39</v>
      </c>
      <c r="S879" s="4">
        <f>VLOOKUP([1]Initial_Data8!C923,[1]Ratings_Numbers!$A$1:$B$21,2,FALSE)</f>
        <v>12</v>
      </c>
      <c r="T879" s="4">
        <v>12</v>
      </c>
      <c r="U879" s="4">
        <f t="shared" si="14"/>
        <v>0</v>
      </c>
      <c r="V879" s="7">
        <v>8720.2461000000003</v>
      </c>
      <c r="W879" s="3" t="s">
        <v>134</v>
      </c>
      <c r="X879" s="4"/>
      <c r="Y879" s="4"/>
      <c r="Z879" s="4"/>
      <c r="AA879" s="4"/>
    </row>
    <row r="880" spans="1:27" ht="14.25" customHeight="1" thickBot="1" x14ac:dyDescent="0.4">
      <c r="A880" s="5" t="s">
        <v>154</v>
      </c>
      <c r="B880" s="5" t="s">
        <v>70</v>
      </c>
      <c r="C880" s="5" t="s">
        <v>39</v>
      </c>
      <c r="D880" s="2">
        <v>38168</v>
      </c>
      <c r="E880" s="2">
        <v>5.12</v>
      </c>
      <c r="F880" s="2">
        <v>9.2100000000000009</v>
      </c>
      <c r="G880" s="2">
        <v>8.1199999999999992</v>
      </c>
      <c r="H880" s="2">
        <v>3.79</v>
      </c>
      <c r="I880" s="2">
        <v>-1.33</v>
      </c>
      <c r="J880" s="2">
        <v>2.52</v>
      </c>
      <c r="K880" s="2">
        <v>77.099999999999994</v>
      </c>
      <c r="L880" s="2">
        <v>37.36</v>
      </c>
      <c r="M880" s="2">
        <v>109.1</v>
      </c>
      <c r="N880" s="2">
        <v>46.79</v>
      </c>
      <c r="O880" s="2">
        <v>40.76</v>
      </c>
      <c r="P880" s="2">
        <v>133.18</v>
      </c>
      <c r="Q880" s="2">
        <v>57.11</v>
      </c>
      <c r="R880" s="2">
        <v>49.75</v>
      </c>
      <c r="S880" s="4">
        <f>VLOOKUP([1]Initial_Data8!C924,[1]Ratings_Numbers!$A$1:$B$21,2,FALSE)</f>
        <v>12</v>
      </c>
      <c r="T880" s="4">
        <v>12</v>
      </c>
      <c r="U880" s="4">
        <f t="shared" si="14"/>
        <v>0</v>
      </c>
      <c r="V880" s="7">
        <v>8613.1517999999996</v>
      </c>
      <c r="W880" s="3" t="s">
        <v>134</v>
      </c>
      <c r="X880" s="4"/>
      <c r="Y880" s="4"/>
      <c r="Z880" s="4"/>
      <c r="AA880" s="4"/>
    </row>
    <row r="881" spans="1:27" ht="55.5" customHeight="1" thickBot="1" x14ac:dyDescent="0.4">
      <c r="A881" s="5" t="s">
        <v>154</v>
      </c>
      <c r="B881" s="5" t="s">
        <v>71</v>
      </c>
      <c r="C881" s="5" t="s">
        <v>39</v>
      </c>
      <c r="D881" s="2">
        <v>38260</v>
      </c>
      <c r="E881" s="2">
        <v>4.45</v>
      </c>
      <c r="F881" s="2">
        <v>7.71</v>
      </c>
      <c r="G881" s="2">
        <v>6.73</v>
      </c>
      <c r="H881" s="2">
        <v>5.82</v>
      </c>
      <c r="I881" s="2">
        <v>5.26</v>
      </c>
      <c r="J881" s="2">
        <v>4.5599999999999996</v>
      </c>
      <c r="K881" s="2">
        <v>78.599999999999994</v>
      </c>
      <c r="L881" s="2">
        <v>39.82</v>
      </c>
      <c r="M881" s="2">
        <v>102.29</v>
      </c>
      <c r="N881" s="2">
        <v>46.02</v>
      </c>
      <c r="O881" s="2">
        <v>40.729999999999997</v>
      </c>
      <c r="P881" s="2">
        <v>122.28</v>
      </c>
      <c r="Q881" s="2">
        <v>55.01</v>
      </c>
      <c r="R881" s="2">
        <v>48.69</v>
      </c>
      <c r="S881" s="4">
        <f>VLOOKUP([1]Initial_Data8!C925,[1]Ratings_Numbers!$A$1:$B$21,2,FALSE)</f>
        <v>12</v>
      </c>
      <c r="T881" s="4">
        <v>12</v>
      </c>
      <c r="U881" s="4">
        <f t="shared" si="14"/>
        <v>0</v>
      </c>
      <c r="V881" s="7">
        <v>8662.4477000000006</v>
      </c>
      <c r="W881" s="3" t="s">
        <v>134</v>
      </c>
      <c r="X881" s="4"/>
      <c r="Y881" s="4"/>
      <c r="Z881" s="4"/>
      <c r="AA881" s="4"/>
    </row>
    <row r="882" spans="1:27" ht="55.5" customHeight="1" thickBot="1" x14ac:dyDescent="0.4">
      <c r="A882" s="5" t="s">
        <v>154</v>
      </c>
      <c r="B882" s="5" t="s">
        <v>72</v>
      </c>
      <c r="C882" s="5" t="s">
        <v>39</v>
      </c>
      <c r="D882" s="2">
        <v>38352</v>
      </c>
      <c r="E882" s="2">
        <v>4.45</v>
      </c>
      <c r="F882" s="2">
        <v>7.61</v>
      </c>
      <c r="G882" s="2">
        <v>6.77</v>
      </c>
      <c r="H882" s="2">
        <v>1.79</v>
      </c>
      <c r="I882" s="2">
        <v>0.28999999999999998</v>
      </c>
      <c r="J882" s="2">
        <v>0.51</v>
      </c>
      <c r="K882" s="2">
        <v>78.5</v>
      </c>
      <c r="L882" s="2">
        <v>40.159999999999997</v>
      </c>
      <c r="M882" s="2">
        <v>100.46</v>
      </c>
      <c r="N882" s="2">
        <v>45.81</v>
      </c>
      <c r="O882" s="2">
        <v>40.340000000000003</v>
      </c>
      <c r="P882" s="2">
        <v>119.3</v>
      </c>
      <c r="Q882" s="2">
        <v>54.4</v>
      </c>
      <c r="R882" s="2">
        <v>47.91</v>
      </c>
      <c r="S882" s="4">
        <f>VLOOKUP([1]Initial_Data8!C926,[1]Ratings_Numbers!$A$1:$B$21,2,FALSE)</f>
        <v>12</v>
      </c>
      <c r="T882" s="4">
        <v>11</v>
      </c>
      <c r="U882" s="4">
        <f t="shared" si="14"/>
        <v>0</v>
      </c>
      <c r="V882" s="7">
        <v>10923.7444</v>
      </c>
      <c r="W882" s="3" t="s">
        <v>134</v>
      </c>
      <c r="X882" s="4"/>
      <c r="Y882" s="4"/>
      <c r="Z882" s="4"/>
      <c r="AA882" s="4"/>
    </row>
    <row r="883" spans="1:27" ht="55.5" customHeight="1" thickBot="1" x14ac:dyDescent="0.4">
      <c r="A883" s="5" t="s">
        <v>154</v>
      </c>
      <c r="B883" s="5" t="s">
        <v>73</v>
      </c>
      <c r="C883" s="5" t="s">
        <v>37</v>
      </c>
      <c r="D883" s="2">
        <v>38442</v>
      </c>
      <c r="E883" s="2">
        <v>4.04</v>
      </c>
      <c r="F883" s="2">
        <v>6.45</v>
      </c>
      <c r="G883" s="2">
        <v>6.06</v>
      </c>
      <c r="H883" s="2">
        <v>4</v>
      </c>
      <c r="I883" s="2">
        <v>2.89</v>
      </c>
      <c r="J883" s="2">
        <v>2.67</v>
      </c>
      <c r="K883" s="2">
        <v>75.3</v>
      </c>
      <c r="L883" s="2">
        <v>42.23</v>
      </c>
      <c r="M883" s="2">
        <v>97.88</v>
      </c>
      <c r="N883" s="2">
        <v>47.83</v>
      </c>
      <c r="O883" s="2">
        <v>41.33</v>
      </c>
      <c r="P883" s="2">
        <v>104.62</v>
      </c>
      <c r="Q883" s="2">
        <v>51.13</v>
      </c>
      <c r="R883" s="2">
        <v>44.18</v>
      </c>
      <c r="S883" s="4">
        <f>VLOOKUP([1]Initial_Data8!C927,[1]Ratings_Numbers!$A$1:$B$21,2,FALSE)</f>
        <v>11</v>
      </c>
      <c r="T883" s="4">
        <v>11</v>
      </c>
      <c r="U883" s="4">
        <f t="shared" si="14"/>
        <v>-1</v>
      </c>
      <c r="V883" s="7">
        <v>8993.1717000000008</v>
      </c>
      <c r="W883" s="3" t="s">
        <v>134</v>
      </c>
      <c r="X883" s="4"/>
      <c r="Y883" s="4"/>
      <c r="Z883" s="4"/>
      <c r="AA883" s="4"/>
    </row>
    <row r="884" spans="1:27" ht="55.5" customHeight="1" thickBot="1" x14ac:dyDescent="0.4">
      <c r="A884" s="5" t="s">
        <v>154</v>
      </c>
      <c r="B884" s="5" t="s">
        <v>122</v>
      </c>
      <c r="C884" s="5" t="s">
        <v>37</v>
      </c>
      <c r="D884" s="2">
        <v>38533</v>
      </c>
      <c r="E884" s="2">
        <v>3.66</v>
      </c>
      <c r="F884" s="2">
        <v>5.82</v>
      </c>
      <c r="G884" s="2">
        <v>5.45</v>
      </c>
      <c r="H884" s="2">
        <v>4.57</v>
      </c>
      <c r="I884" s="2">
        <v>3.24</v>
      </c>
      <c r="J884" s="2">
        <v>3.12</v>
      </c>
      <c r="K884" s="2">
        <v>68.7</v>
      </c>
      <c r="L884" s="2">
        <v>44.01</v>
      </c>
      <c r="M884" s="2">
        <v>84.89</v>
      </c>
      <c r="N884" s="2">
        <v>44.03</v>
      </c>
      <c r="O884" s="2">
        <v>37.36</v>
      </c>
      <c r="P884" s="2">
        <v>92.82</v>
      </c>
      <c r="Q884" s="2">
        <v>48.14</v>
      </c>
      <c r="R884" s="2">
        <v>40.85</v>
      </c>
      <c r="S884" s="4">
        <f>VLOOKUP([1]Initial_Data8!C928,[1]Ratings_Numbers!$A$1:$B$21,2,FALSE)</f>
        <v>11</v>
      </c>
      <c r="T884" s="4">
        <v>11</v>
      </c>
      <c r="U884" s="4">
        <f t="shared" si="14"/>
        <v>0</v>
      </c>
      <c r="V884" s="7">
        <v>9928.7553000000007</v>
      </c>
      <c r="W884" s="3" t="s">
        <v>134</v>
      </c>
      <c r="X884" s="4"/>
      <c r="Y884" s="4"/>
      <c r="Z884" s="4"/>
      <c r="AA884" s="4"/>
    </row>
    <row r="885" spans="1:27" ht="55.5" customHeight="1" thickBot="1" x14ac:dyDescent="0.4">
      <c r="A885" s="5" t="s">
        <v>154</v>
      </c>
      <c r="B885" s="5" t="s">
        <v>123</v>
      </c>
      <c r="C885" s="5" t="s">
        <v>37</v>
      </c>
      <c r="D885" s="2">
        <v>38625</v>
      </c>
      <c r="E885" s="2">
        <v>2.72</v>
      </c>
      <c r="F885" s="2">
        <v>4.8499999999999996</v>
      </c>
      <c r="G885" s="2">
        <v>4.63</v>
      </c>
      <c r="H885" s="2">
        <v>10.74</v>
      </c>
      <c r="I885" s="2">
        <v>5.46</v>
      </c>
      <c r="J885" s="2">
        <v>6.14</v>
      </c>
      <c r="K885" s="2">
        <v>65.3</v>
      </c>
      <c r="L885" s="2">
        <v>49.55</v>
      </c>
      <c r="M885" s="2">
        <v>64.510000000000005</v>
      </c>
      <c r="N885" s="2">
        <v>36.96</v>
      </c>
      <c r="O885" s="2">
        <v>31.96</v>
      </c>
      <c r="P885" s="2">
        <v>74.55</v>
      </c>
      <c r="Q885" s="2">
        <v>42.71</v>
      </c>
      <c r="R885" s="2">
        <v>36.94</v>
      </c>
      <c r="S885" s="4">
        <f>VLOOKUP([1]Initial_Data8!C929,[1]Ratings_Numbers!$A$1:$B$21,2,FALSE)</f>
        <v>11</v>
      </c>
      <c r="T885" s="4">
        <v>11</v>
      </c>
      <c r="U885" s="4">
        <f t="shared" si="14"/>
        <v>0</v>
      </c>
      <c r="V885" s="7">
        <v>9041.1789000000008</v>
      </c>
      <c r="W885" s="3" t="s">
        <v>134</v>
      </c>
      <c r="X885" s="4"/>
      <c r="Y885" s="4"/>
      <c r="Z885" s="4"/>
      <c r="AA885" s="4"/>
    </row>
    <row r="886" spans="1:27" ht="55.5" customHeight="1" thickBot="1" x14ac:dyDescent="0.4">
      <c r="A886" s="5" t="s">
        <v>154</v>
      </c>
      <c r="B886" s="5" t="s">
        <v>124</v>
      </c>
      <c r="C886" s="5" t="s">
        <v>37</v>
      </c>
      <c r="D886" s="2">
        <v>38717</v>
      </c>
      <c r="E886" s="2">
        <v>2.73</v>
      </c>
      <c r="F886" s="2">
        <v>4.75</v>
      </c>
      <c r="G886" s="2">
        <v>4.6100000000000003</v>
      </c>
      <c r="H886" s="2">
        <v>2.64</v>
      </c>
      <c r="I886" s="2">
        <v>0.76</v>
      </c>
      <c r="J886" s="2">
        <v>0.96</v>
      </c>
      <c r="K886" s="2">
        <v>60.5</v>
      </c>
      <c r="L886" s="2">
        <v>49.35</v>
      </c>
      <c r="M886" s="2">
        <v>63.98</v>
      </c>
      <c r="N886" s="2">
        <v>36.6</v>
      </c>
      <c r="O886" s="2">
        <v>31.57</v>
      </c>
      <c r="P886" s="2">
        <v>74.8</v>
      </c>
      <c r="Q886" s="2">
        <v>42.79</v>
      </c>
      <c r="R886" s="2">
        <v>36.909999999999997</v>
      </c>
      <c r="S886" s="4">
        <f>VLOOKUP([1]Initial_Data8!C930,[1]Ratings_Numbers!$A$1:$B$21,2,FALSE)</f>
        <v>11</v>
      </c>
      <c r="T886" s="4">
        <v>11</v>
      </c>
      <c r="U886" s="4">
        <f t="shared" si="14"/>
        <v>0</v>
      </c>
      <c r="V886" s="7">
        <v>9478.8873000000003</v>
      </c>
      <c r="W886" s="3" t="s">
        <v>134</v>
      </c>
      <c r="X886" s="4"/>
      <c r="Y886" s="4"/>
      <c r="Z886" s="4"/>
      <c r="AA886" s="4"/>
    </row>
    <row r="887" spans="1:27" ht="55.5" customHeight="1" thickBot="1" x14ac:dyDescent="0.4">
      <c r="A887" s="5" t="s">
        <v>154</v>
      </c>
      <c r="B887" s="5" t="s">
        <v>125</v>
      </c>
      <c r="C887" s="5" t="s">
        <v>37</v>
      </c>
      <c r="D887" s="2">
        <v>38807</v>
      </c>
      <c r="E887" s="2">
        <v>2.76</v>
      </c>
      <c r="F887" s="2">
        <v>5.15</v>
      </c>
      <c r="G887" s="2">
        <v>4.8099999999999996</v>
      </c>
      <c r="H887" s="2">
        <v>4.22</v>
      </c>
      <c r="I887" s="2">
        <v>1.66</v>
      </c>
      <c r="J887" s="2">
        <v>2.4500000000000002</v>
      </c>
      <c r="K887" s="2">
        <v>57.7</v>
      </c>
      <c r="L887" s="2">
        <v>49.3</v>
      </c>
      <c r="M887" s="2">
        <v>63.09</v>
      </c>
      <c r="N887" s="2">
        <v>36.35</v>
      </c>
      <c r="O887" s="2">
        <v>31.1</v>
      </c>
      <c r="P887" s="2">
        <v>73.55</v>
      </c>
      <c r="Q887" s="2">
        <v>42.38</v>
      </c>
      <c r="R887" s="2">
        <v>36.26</v>
      </c>
      <c r="S887" s="4">
        <f>VLOOKUP([1]Initial_Data8!C931,[1]Ratings_Numbers!$A$1:$B$21,2,FALSE)</f>
        <v>11</v>
      </c>
      <c r="T887" s="4">
        <v>11</v>
      </c>
      <c r="U887" s="4">
        <f t="shared" si="14"/>
        <v>0</v>
      </c>
      <c r="V887" s="7">
        <v>8875.8760999999995</v>
      </c>
      <c r="W887" s="3" t="s">
        <v>134</v>
      </c>
      <c r="X887" s="4"/>
      <c r="Y887" s="4"/>
      <c r="Z887" s="4"/>
      <c r="AA887" s="4"/>
    </row>
    <row r="888" spans="1:27" ht="55.5" customHeight="1" thickBot="1" x14ac:dyDescent="0.4">
      <c r="A888" s="5" t="s">
        <v>154</v>
      </c>
      <c r="B888" s="5" t="s">
        <v>74</v>
      </c>
      <c r="C888" s="5" t="s">
        <v>37</v>
      </c>
      <c r="D888" s="2">
        <v>38898</v>
      </c>
      <c r="E888" s="2">
        <v>3.12</v>
      </c>
      <c r="F888" s="2">
        <v>5.94</v>
      </c>
      <c r="G888" s="2">
        <v>5.52</v>
      </c>
      <c r="H888" s="2">
        <v>4.3</v>
      </c>
      <c r="I888" s="2">
        <v>-5.61</v>
      </c>
      <c r="J888" s="2">
        <v>2.76</v>
      </c>
      <c r="K888" s="2">
        <v>66.599999999999994</v>
      </c>
      <c r="L888" s="2">
        <v>45.94</v>
      </c>
      <c r="M888" s="2">
        <v>73.83</v>
      </c>
      <c r="N888" s="2">
        <v>40.479999999999997</v>
      </c>
      <c r="O888" s="2">
        <v>33.92</v>
      </c>
      <c r="P888" s="2">
        <v>82.37</v>
      </c>
      <c r="Q888" s="2">
        <v>45.17</v>
      </c>
      <c r="R888" s="2">
        <v>37.840000000000003</v>
      </c>
      <c r="S888" s="4">
        <f>VLOOKUP([1]Initial_Data8!C932,[1]Ratings_Numbers!$A$1:$B$21,2,FALSE)</f>
        <v>11</v>
      </c>
      <c r="T888" s="4">
        <v>11</v>
      </c>
      <c r="U888" s="4">
        <f t="shared" si="14"/>
        <v>0</v>
      </c>
      <c r="V888" s="7">
        <v>7936.4121999999998</v>
      </c>
      <c r="W888" s="3" t="s">
        <v>134</v>
      </c>
      <c r="X888" s="4"/>
      <c r="Y888" s="4"/>
      <c r="Z888" s="4"/>
      <c r="AA888" s="4"/>
    </row>
    <row r="889" spans="1:27" ht="55.5" customHeight="1" thickBot="1" x14ac:dyDescent="0.4">
      <c r="A889" s="5" t="s">
        <v>154</v>
      </c>
      <c r="B889" s="5" t="s">
        <v>75</v>
      </c>
      <c r="C889" s="5" t="s">
        <v>37</v>
      </c>
      <c r="D889" s="2">
        <v>38990</v>
      </c>
      <c r="E889" s="2">
        <v>3.47</v>
      </c>
      <c r="F889" s="2">
        <v>5.54</v>
      </c>
      <c r="G889" s="2">
        <v>5.27</v>
      </c>
      <c r="H889" s="2">
        <v>7.36</v>
      </c>
      <c r="I889" s="2">
        <v>4.37</v>
      </c>
      <c r="J889" s="2">
        <v>5.84</v>
      </c>
      <c r="K889" s="2">
        <v>71.8</v>
      </c>
      <c r="L889" s="2">
        <v>49.49</v>
      </c>
      <c r="M889" s="2">
        <v>69.19</v>
      </c>
      <c r="N889" s="2">
        <v>39.85</v>
      </c>
      <c r="O889" s="2">
        <v>34.24</v>
      </c>
      <c r="P889" s="2">
        <v>73.64</v>
      </c>
      <c r="Q889" s="2">
        <v>42.41</v>
      </c>
      <c r="R889" s="2">
        <v>36.44</v>
      </c>
      <c r="S889" s="4">
        <f>VLOOKUP([1]Initial_Data8!C933,[1]Ratings_Numbers!$A$1:$B$21,2,FALSE)</f>
        <v>11</v>
      </c>
      <c r="T889" s="4">
        <v>11</v>
      </c>
      <c r="U889" s="4">
        <f t="shared" si="14"/>
        <v>0</v>
      </c>
      <c r="V889" s="7">
        <v>8157.8154999999997</v>
      </c>
      <c r="W889" s="3" t="s">
        <v>134</v>
      </c>
      <c r="X889" s="4"/>
      <c r="Y889" s="4"/>
      <c r="Z889" s="4"/>
      <c r="AA889" s="4"/>
    </row>
    <row r="890" spans="1:27" ht="55.5" customHeight="1" thickBot="1" x14ac:dyDescent="0.4">
      <c r="A890" s="5" t="s">
        <v>154</v>
      </c>
      <c r="B890" s="5" t="s">
        <v>76</v>
      </c>
      <c r="C890" s="5" t="s">
        <v>37</v>
      </c>
      <c r="D890" s="2">
        <v>39082</v>
      </c>
      <c r="E890" s="2">
        <v>3.33</v>
      </c>
      <c r="F890" s="2">
        <v>6.31</v>
      </c>
      <c r="G890" s="2">
        <v>6.18</v>
      </c>
      <c r="H890" s="2">
        <v>7.46</v>
      </c>
      <c r="I890" s="2">
        <v>-9</v>
      </c>
      <c r="J890" s="2">
        <v>1.58</v>
      </c>
      <c r="K890" s="2">
        <v>71.7</v>
      </c>
      <c r="L890" s="2">
        <v>45.48</v>
      </c>
      <c r="M890" s="2">
        <v>82.74</v>
      </c>
      <c r="N890" s="2">
        <v>43.81</v>
      </c>
      <c r="O890" s="2">
        <v>37.630000000000003</v>
      </c>
      <c r="P890" s="2">
        <v>88.87</v>
      </c>
      <c r="Q890" s="2">
        <v>47.05</v>
      </c>
      <c r="R890" s="2">
        <v>40.42</v>
      </c>
      <c r="S890" s="4">
        <f>VLOOKUP([1]Initial_Data8!C934,[1]Ratings_Numbers!$A$1:$B$21,2,FALSE)</f>
        <v>11</v>
      </c>
      <c r="T890" s="4">
        <v>11</v>
      </c>
      <c r="U890" s="4">
        <f t="shared" si="14"/>
        <v>0</v>
      </c>
      <c r="V890" s="7">
        <v>8752.0331999999999</v>
      </c>
      <c r="W890" s="3" t="s">
        <v>134</v>
      </c>
      <c r="X890" s="4"/>
      <c r="Y890" s="4"/>
      <c r="Z890" s="4"/>
      <c r="AA890" s="4"/>
    </row>
    <row r="891" spans="1:27" ht="55.5" customHeight="1" thickBot="1" x14ac:dyDescent="0.4">
      <c r="A891" s="5" t="s">
        <v>154</v>
      </c>
      <c r="B891" s="5" t="s">
        <v>77</v>
      </c>
      <c r="C891" s="5" t="s">
        <v>37</v>
      </c>
      <c r="D891" s="2">
        <v>39172</v>
      </c>
      <c r="E891" s="2">
        <v>3.34</v>
      </c>
      <c r="F891" s="2">
        <v>6.74</v>
      </c>
      <c r="G891" s="2">
        <v>6.49</v>
      </c>
      <c r="H891" s="2">
        <v>2.4300000000000002</v>
      </c>
      <c r="I891" s="2">
        <v>0.48</v>
      </c>
      <c r="J891" s="2">
        <v>0.99</v>
      </c>
      <c r="K891" s="2">
        <v>80.5</v>
      </c>
      <c r="L891" s="2">
        <v>44.52</v>
      </c>
      <c r="M891" s="2">
        <v>79.489999999999995</v>
      </c>
      <c r="N891" s="2">
        <v>42.27</v>
      </c>
      <c r="O891" s="2">
        <v>35.39</v>
      </c>
      <c r="P891" s="2">
        <v>88.07</v>
      </c>
      <c r="Q891" s="2">
        <v>46.83</v>
      </c>
      <c r="R891" s="2">
        <v>39.21</v>
      </c>
      <c r="S891" s="4">
        <f>VLOOKUP([1]Initial_Data8!C935,[1]Ratings_Numbers!$A$1:$B$21,2,FALSE)</f>
        <v>11</v>
      </c>
      <c r="T891" s="4">
        <v>11</v>
      </c>
      <c r="U891" s="4">
        <f t="shared" si="14"/>
        <v>0</v>
      </c>
      <c r="V891" s="7">
        <v>8927.1934000000001</v>
      </c>
      <c r="W891" s="3" t="s">
        <v>134</v>
      </c>
      <c r="X891" s="4"/>
      <c r="Y891" s="4"/>
      <c r="Z891" s="4"/>
      <c r="AA891" s="4"/>
    </row>
    <row r="892" spans="1:27" ht="55.5" customHeight="1" thickBot="1" x14ac:dyDescent="0.4">
      <c r="A892" s="5" t="s">
        <v>154</v>
      </c>
      <c r="B892" s="5" t="s">
        <v>78</v>
      </c>
      <c r="C892" s="5" t="s">
        <v>37</v>
      </c>
      <c r="D892" s="2">
        <v>39263</v>
      </c>
      <c r="E892" s="2">
        <v>3.53</v>
      </c>
      <c r="F892" s="2">
        <v>7.12</v>
      </c>
      <c r="G892" s="2">
        <v>6.86</v>
      </c>
      <c r="H892" s="2">
        <v>3.77</v>
      </c>
      <c r="I892" s="2">
        <v>-5.88</v>
      </c>
      <c r="J892" s="2">
        <v>2.35</v>
      </c>
      <c r="K892" s="2">
        <v>85.5</v>
      </c>
      <c r="L892" s="2">
        <v>42.75</v>
      </c>
      <c r="M892" s="2">
        <v>84.21</v>
      </c>
      <c r="N892" s="2">
        <v>43.61</v>
      </c>
      <c r="O892" s="2">
        <v>36.01</v>
      </c>
      <c r="P892" s="2">
        <v>93.1</v>
      </c>
      <c r="Q892" s="2">
        <v>48.21</v>
      </c>
      <c r="R892" s="2">
        <v>39.81</v>
      </c>
      <c r="S892" s="4">
        <f>VLOOKUP([1]Initial_Data8!C936,[1]Ratings_Numbers!$A$1:$B$21,2,FALSE)</f>
        <v>11</v>
      </c>
      <c r="T892" s="4">
        <v>11</v>
      </c>
      <c r="U892" s="4">
        <f t="shared" si="14"/>
        <v>0</v>
      </c>
      <c r="V892" s="7">
        <v>9125.1591000000008</v>
      </c>
      <c r="W892" s="3" t="s">
        <v>134</v>
      </c>
      <c r="X892" s="4"/>
      <c r="Y892" s="4"/>
      <c r="Z892" s="4"/>
      <c r="AA892" s="4"/>
    </row>
    <row r="893" spans="1:27" ht="55.5" customHeight="1" thickBot="1" x14ac:dyDescent="0.4">
      <c r="A893" s="5" t="s">
        <v>154</v>
      </c>
      <c r="B893" s="5" t="s">
        <v>79</v>
      </c>
      <c r="C893" s="5" t="s">
        <v>37</v>
      </c>
      <c r="D893" s="2">
        <v>39355</v>
      </c>
      <c r="E893" s="2">
        <v>3.31</v>
      </c>
      <c r="F893" s="2">
        <v>6.74</v>
      </c>
      <c r="G893" s="2">
        <v>6.27</v>
      </c>
      <c r="H893" s="2">
        <v>7.1</v>
      </c>
      <c r="I893" s="2">
        <v>4.3099999999999996</v>
      </c>
      <c r="J893" s="2">
        <v>5.66</v>
      </c>
      <c r="K893" s="2">
        <v>85.3</v>
      </c>
      <c r="L893" s="2">
        <v>43.88</v>
      </c>
      <c r="M893" s="2">
        <v>80.39</v>
      </c>
      <c r="N893" s="2">
        <v>42.58</v>
      </c>
      <c r="O893" s="2">
        <v>35.28</v>
      </c>
      <c r="P893" s="2">
        <v>88.79</v>
      </c>
      <c r="Q893" s="2">
        <v>47.03</v>
      </c>
      <c r="R893" s="2">
        <v>38.96</v>
      </c>
      <c r="S893" s="4">
        <f>VLOOKUP([1]Initial_Data8!C937,[1]Ratings_Numbers!$A$1:$B$21,2,FALSE)</f>
        <v>11</v>
      </c>
      <c r="T893" s="4">
        <v>11</v>
      </c>
      <c r="U893" s="4">
        <f t="shared" si="14"/>
        <v>0</v>
      </c>
      <c r="V893" s="7">
        <v>8288.0046999999995</v>
      </c>
      <c r="W893" s="3" t="s">
        <v>134</v>
      </c>
      <c r="X893" s="4"/>
      <c r="Y893" s="4"/>
      <c r="Z893" s="4"/>
      <c r="AA893" s="4"/>
    </row>
    <row r="894" spans="1:27" ht="55.5" customHeight="1" thickBot="1" x14ac:dyDescent="0.4">
      <c r="A894" s="5" t="s">
        <v>154</v>
      </c>
      <c r="B894" s="5" t="s">
        <v>105</v>
      </c>
      <c r="C894" s="5" t="s">
        <v>37</v>
      </c>
      <c r="D894" s="2">
        <v>39447</v>
      </c>
      <c r="E894" s="2">
        <v>3.95</v>
      </c>
      <c r="F894" s="2">
        <v>6.32</v>
      </c>
      <c r="G894" s="2">
        <v>6.07</v>
      </c>
      <c r="H894" s="2">
        <v>3.16</v>
      </c>
      <c r="I894" s="2">
        <v>1.81</v>
      </c>
      <c r="J894" s="2">
        <v>1.67</v>
      </c>
      <c r="K894" s="2">
        <v>82.5</v>
      </c>
      <c r="L894" s="2">
        <v>45.1</v>
      </c>
      <c r="M894" s="2">
        <v>79.12</v>
      </c>
      <c r="N894" s="2">
        <v>42.92</v>
      </c>
      <c r="O894" s="2">
        <v>35.69</v>
      </c>
      <c r="P894" s="2">
        <v>84.33</v>
      </c>
      <c r="Q894" s="2">
        <v>45.75</v>
      </c>
      <c r="R894" s="2">
        <v>38.03</v>
      </c>
      <c r="S894" s="4">
        <f>VLOOKUP([1]Initial_Data8!C938,[1]Ratings_Numbers!$A$1:$B$21,2,FALSE)</f>
        <v>11</v>
      </c>
      <c r="T894" s="4">
        <v>11</v>
      </c>
      <c r="U894" s="4">
        <f t="shared" si="14"/>
        <v>0</v>
      </c>
      <c r="V894" s="7">
        <v>9017.7728000000006</v>
      </c>
      <c r="W894" s="3" t="s">
        <v>134</v>
      </c>
      <c r="X894" s="4"/>
      <c r="Y894" s="4"/>
      <c r="Z894" s="4"/>
      <c r="AA894" s="4"/>
    </row>
    <row r="895" spans="1:27" ht="55.5" customHeight="1" thickBot="1" x14ac:dyDescent="0.4">
      <c r="A895" s="5" t="s">
        <v>154</v>
      </c>
      <c r="B895" s="5" t="s">
        <v>106</v>
      </c>
      <c r="C895" s="5" t="s">
        <v>37</v>
      </c>
      <c r="D895" s="2">
        <v>39538</v>
      </c>
      <c r="E895" s="2">
        <v>3.8</v>
      </c>
      <c r="F895" s="2">
        <v>6.2</v>
      </c>
      <c r="G895" s="2">
        <v>5.74</v>
      </c>
      <c r="H895" s="2">
        <v>3.36</v>
      </c>
      <c r="I895" s="2">
        <v>0.01</v>
      </c>
      <c r="J895" s="2">
        <v>1.76</v>
      </c>
      <c r="K895" s="2">
        <v>77.900000000000006</v>
      </c>
      <c r="L895" s="2">
        <v>44.41</v>
      </c>
      <c r="M895" s="2">
        <v>83.21</v>
      </c>
      <c r="N895" s="2">
        <v>44.71</v>
      </c>
      <c r="O895" s="2">
        <v>36.96</v>
      </c>
      <c r="P895" s="2">
        <v>86.13</v>
      </c>
      <c r="Q895" s="2">
        <v>46.27</v>
      </c>
      <c r="R895" s="2">
        <v>38.25</v>
      </c>
      <c r="S895" s="4">
        <f>VLOOKUP([1]Initial_Data8!C939,[1]Ratings_Numbers!$A$1:$B$21,2,FALSE)</f>
        <v>11</v>
      </c>
      <c r="T895" s="4">
        <v>11</v>
      </c>
      <c r="U895" s="4">
        <f t="shared" si="14"/>
        <v>0</v>
      </c>
      <c r="V895" s="7">
        <v>6998.6277</v>
      </c>
      <c r="W895" s="3" t="s">
        <v>134</v>
      </c>
      <c r="X895" s="4"/>
      <c r="Y895" s="4"/>
      <c r="Z895" s="4"/>
      <c r="AA895" s="4"/>
    </row>
    <row r="896" spans="1:27" ht="55.5" customHeight="1" thickBot="1" x14ac:dyDescent="0.4">
      <c r="A896" s="5" t="s">
        <v>154</v>
      </c>
      <c r="B896" s="5" t="s">
        <v>107</v>
      </c>
      <c r="C896" s="5" t="s">
        <v>37</v>
      </c>
      <c r="D896" s="2">
        <v>39629</v>
      </c>
      <c r="E896" s="2">
        <v>4.2</v>
      </c>
      <c r="F896" s="2">
        <v>6.87</v>
      </c>
      <c r="G896" s="2">
        <v>6.45</v>
      </c>
      <c r="H896" s="2">
        <v>3.65</v>
      </c>
      <c r="I896" s="2">
        <v>-8.26</v>
      </c>
      <c r="J896" s="2">
        <v>2.08</v>
      </c>
      <c r="K896" s="2">
        <v>81.099999999999994</v>
      </c>
      <c r="L896" s="2">
        <v>42.81</v>
      </c>
      <c r="M896" s="2">
        <v>84.3</v>
      </c>
      <c r="N896" s="2">
        <v>44.27</v>
      </c>
      <c r="O896" s="2">
        <v>36.090000000000003</v>
      </c>
      <c r="P896" s="2">
        <v>90.42</v>
      </c>
      <c r="Q896" s="2">
        <v>47.48</v>
      </c>
      <c r="R896" s="2">
        <v>38.71</v>
      </c>
      <c r="S896" s="4">
        <f>VLOOKUP([1]Initial_Data8!C940,[1]Ratings_Numbers!$A$1:$B$21,2,FALSE)</f>
        <v>11</v>
      </c>
      <c r="T896" s="4">
        <v>11</v>
      </c>
      <c r="U896" s="4">
        <f t="shared" si="14"/>
        <v>0</v>
      </c>
      <c r="V896" s="7">
        <v>4780.7439999999997</v>
      </c>
      <c r="W896" s="3" t="s">
        <v>134</v>
      </c>
      <c r="X896" s="4"/>
      <c r="Y896" s="4"/>
      <c r="Z896" s="4"/>
      <c r="AA896" s="4"/>
    </row>
    <row r="897" spans="1:27" ht="55.5" customHeight="1" thickBot="1" x14ac:dyDescent="0.4">
      <c r="A897" s="5" t="s">
        <v>154</v>
      </c>
      <c r="B897" s="5" t="s">
        <v>108</v>
      </c>
      <c r="C897" s="5" t="s">
        <v>37</v>
      </c>
      <c r="D897" s="2">
        <v>39721</v>
      </c>
      <c r="E897" s="2">
        <v>4.04</v>
      </c>
      <c r="F897" s="2">
        <v>6.65</v>
      </c>
      <c r="G897" s="2">
        <v>6.32</v>
      </c>
      <c r="H897" s="2">
        <v>7.41</v>
      </c>
      <c r="I897" s="2">
        <v>4.32</v>
      </c>
      <c r="J897" s="2">
        <v>5.73</v>
      </c>
      <c r="K897" s="2">
        <v>80.599999999999994</v>
      </c>
      <c r="L897" s="2">
        <v>44.51</v>
      </c>
      <c r="M897" s="2">
        <v>79.739999999999995</v>
      </c>
      <c r="N897" s="2">
        <v>42.9</v>
      </c>
      <c r="O897" s="2">
        <v>35.5</v>
      </c>
      <c r="P897" s="2">
        <v>85.88</v>
      </c>
      <c r="Q897" s="2">
        <v>46.2</v>
      </c>
      <c r="R897" s="2">
        <v>38.229999999999997</v>
      </c>
      <c r="S897" s="4">
        <f>VLOOKUP([1]Initial_Data8!C941,[1]Ratings_Numbers!$A$1:$B$21,2,FALSE)</f>
        <v>11</v>
      </c>
      <c r="T897" s="4">
        <v>11</v>
      </c>
      <c r="U897" s="4">
        <f t="shared" si="14"/>
        <v>0</v>
      </c>
      <c r="V897" s="7">
        <v>4415.6737000000003</v>
      </c>
      <c r="W897" s="3" t="s">
        <v>134</v>
      </c>
      <c r="X897" s="4"/>
      <c r="Y897" s="4"/>
      <c r="Z897" s="4"/>
      <c r="AA897" s="4"/>
    </row>
    <row r="898" spans="1:27" ht="55.5" customHeight="1" thickBot="1" x14ac:dyDescent="0.4">
      <c r="A898" s="5" t="s">
        <v>154</v>
      </c>
      <c r="B898" s="5" t="s">
        <v>80</v>
      </c>
      <c r="C898" s="5" t="s">
        <v>37</v>
      </c>
      <c r="D898" s="2">
        <v>39813</v>
      </c>
      <c r="E898" s="2">
        <v>4.8899999999999997</v>
      </c>
      <c r="F898" s="2">
        <v>8.43</v>
      </c>
      <c r="G898" s="2">
        <v>7.94</v>
      </c>
      <c r="H898" s="2">
        <v>2.25</v>
      </c>
      <c r="I898" s="2">
        <v>-6.98</v>
      </c>
      <c r="J898" s="2">
        <v>0.72</v>
      </c>
      <c r="K898" s="2">
        <v>87.7</v>
      </c>
      <c r="L898" s="2">
        <v>41.32</v>
      </c>
      <c r="M898" s="2">
        <v>96.13</v>
      </c>
      <c r="N898" s="2">
        <v>47.34</v>
      </c>
      <c r="O898" s="2">
        <v>39.72</v>
      </c>
      <c r="P898" s="2">
        <v>103.06</v>
      </c>
      <c r="Q898" s="2">
        <v>50.75</v>
      </c>
      <c r="R898" s="2">
        <v>42.59</v>
      </c>
      <c r="S898" s="4">
        <f>VLOOKUP([1]Initial_Data8!C942,[1]Ratings_Numbers!$A$1:$B$21,2,FALSE)</f>
        <v>11</v>
      </c>
      <c r="T898" s="4">
        <v>12</v>
      </c>
      <c r="U898" s="4">
        <f t="shared" si="14"/>
        <v>0</v>
      </c>
      <c r="V898" s="7">
        <v>2926.3076999999998</v>
      </c>
      <c r="W898" s="3" t="s">
        <v>134</v>
      </c>
      <c r="X898" s="4"/>
      <c r="Y898" s="4"/>
      <c r="Z898" s="4"/>
      <c r="AA898" s="4"/>
    </row>
    <row r="899" spans="1:27" ht="55.5" customHeight="1" thickBot="1" x14ac:dyDescent="0.4">
      <c r="A899" s="5" t="s">
        <v>154</v>
      </c>
      <c r="B899" s="5" t="s">
        <v>81</v>
      </c>
      <c r="C899" s="5" t="s">
        <v>39</v>
      </c>
      <c r="D899" s="2">
        <v>39903</v>
      </c>
      <c r="E899" s="2">
        <v>5.1100000000000003</v>
      </c>
      <c r="F899" s="2">
        <v>9.43</v>
      </c>
      <c r="G899" s="2">
        <v>8.82</v>
      </c>
      <c r="H899" s="2">
        <v>2.3199999999999998</v>
      </c>
      <c r="I899" s="2">
        <v>-0.44</v>
      </c>
      <c r="J899" s="2">
        <v>0.56000000000000005</v>
      </c>
      <c r="K899" s="2">
        <v>79.5</v>
      </c>
      <c r="L899" s="2">
        <v>41.69</v>
      </c>
      <c r="M899" s="2">
        <v>96.21</v>
      </c>
      <c r="N899" s="2">
        <v>47.34</v>
      </c>
      <c r="O899" s="2">
        <v>40.11</v>
      </c>
      <c r="P899" s="2">
        <v>103.22</v>
      </c>
      <c r="Q899" s="2">
        <v>50.79</v>
      </c>
      <c r="R899" s="2">
        <v>43.03</v>
      </c>
      <c r="S899" s="4">
        <f>VLOOKUP([1]Initial_Data8!C943,[1]Ratings_Numbers!$A$1:$B$21,2,FALSE)</f>
        <v>12</v>
      </c>
      <c r="T899" s="4">
        <v>12</v>
      </c>
      <c r="U899" s="4">
        <f t="shared" si="14"/>
        <v>1</v>
      </c>
      <c r="V899" s="7">
        <v>1712.1614</v>
      </c>
      <c r="W899" s="3" t="s">
        <v>134</v>
      </c>
      <c r="X899" s="4"/>
      <c r="Y899" s="4"/>
      <c r="Z899" s="4"/>
      <c r="AA899" s="4"/>
    </row>
    <row r="900" spans="1:27" ht="55.5" customHeight="1" thickBot="1" x14ac:dyDescent="0.4">
      <c r="A900" s="5" t="s">
        <v>154</v>
      </c>
      <c r="B900" s="5" t="s">
        <v>82</v>
      </c>
      <c r="C900" s="5" t="s">
        <v>39</v>
      </c>
      <c r="D900" s="2">
        <v>39994</v>
      </c>
      <c r="E900" s="2">
        <v>5.51</v>
      </c>
      <c r="F900" s="2">
        <v>10.83</v>
      </c>
      <c r="G900" s="2">
        <v>10.34</v>
      </c>
      <c r="H900" s="2">
        <v>2.82</v>
      </c>
      <c r="I900" s="2">
        <v>1.3</v>
      </c>
      <c r="J900" s="2">
        <v>0.81</v>
      </c>
      <c r="K900" s="2">
        <v>68.3</v>
      </c>
      <c r="L900" s="2">
        <v>43.15</v>
      </c>
      <c r="M900" s="2">
        <v>85.76</v>
      </c>
      <c r="N900" s="2">
        <v>43.75</v>
      </c>
      <c r="O900" s="2">
        <v>37.01</v>
      </c>
      <c r="P900" s="2">
        <v>96.03</v>
      </c>
      <c r="Q900" s="2">
        <v>48.99</v>
      </c>
      <c r="R900" s="2">
        <v>41.43</v>
      </c>
      <c r="S900" s="4">
        <f>VLOOKUP([1]Initial_Data8!C944,[1]Ratings_Numbers!$A$1:$B$21,2,FALSE)</f>
        <v>12</v>
      </c>
      <c r="T900" s="4">
        <v>13</v>
      </c>
      <c r="U900" s="4">
        <f t="shared" si="14"/>
        <v>0</v>
      </c>
      <c r="V900" s="7">
        <v>2894.8002000000001</v>
      </c>
      <c r="W900" s="3" t="s">
        <v>134</v>
      </c>
      <c r="X900" s="4"/>
      <c r="Y900" s="4"/>
      <c r="Z900" s="4"/>
      <c r="AA900" s="4"/>
    </row>
    <row r="901" spans="1:27" ht="55.5" customHeight="1" thickBot="1" x14ac:dyDescent="0.4">
      <c r="A901" s="5" t="s">
        <v>154</v>
      </c>
      <c r="B901" s="5" t="s">
        <v>83</v>
      </c>
      <c r="C901" s="5" t="s">
        <v>41</v>
      </c>
      <c r="D901" s="2">
        <v>40086</v>
      </c>
      <c r="E901" s="2">
        <v>6.84</v>
      </c>
      <c r="F901" s="2">
        <v>15.53</v>
      </c>
      <c r="G901" s="2">
        <v>14.92</v>
      </c>
      <c r="H901" s="2">
        <v>6.1</v>
      </c>
      <c r="I901" s="2">
        <v>-5.12</v>
      </c>
      <c r="J901" s="2">
        <v>4.1500000000000004</v>
      </c>
      <c r="K901" s="2">
        <v>73.900000000000006</v>
      </c>
      <c r="L901" s="2">
        <v>43.31</v>
      </c>
      <c r="M901" s="2">
        <v>89.05</v>
      </c>
      <c r="N901" s="2">
        <v>44.97</v>
      </c>
      <c r="O901" s="2">
        <v>38.57</v>
      </c>
      <c r="P901" s="2">
        <v>98.02</v>
      </c>
      <c r="Q901" s="2">
        <v>49.5</v>
      </c>
      <c r="R901" s="2">
        <v>42.45</v>
      </c>
      <c r="S901" s="4">
        <f>VLOOKUP([1]Initial_Data8!C945,[1]Ratings_Numbers!$A$1:$B$21,2,FALSE)</f>
        <v>13</v>
      </c>
      <c r="T901" s="4">
        <v>13</v>
      </c>
      <c r="U901" s="4">
        <f t="shared" si="14"/>
        <v>1</v>
      </c>
      <c r="V901" s="7">
        <v>5150.8395</v>
      </c>
      <c r="W901" s="3" t="s">
        <v>134</v>
      </c>
      <c r="X901" s="4"/>
      <c r="Y901" s="4"/>
      <c r="Z901" s="4"/>
      <c r="AA901" s="4"/>
    </row>
    <row r="902" spans="1:27" ht="55.5" customHeight="1" thickBot="1" x14ac:dyDescent="0.4">
      <c r="A902" s="5" t="s">
        <v>154</v>
      </c>
      <c r="B902" s="5" t="s">
        <v>84</v>
      </c>
      <c r="C902" s="5" t="s">
        <v>41</v>
      </c>
      <c r="D902" s="2">
        <v>40178</v>
      </c>
      <c r="E902" s="2">
        <v>7.7</v>
      </c>
      <c r="F902" s="2">
        <v>17.239999999999998</v>
      </c>
      <c r="G902" s="2">
        <v>16.649999999999999</v>
      </c>
      <c r="H902" s="2">
        <v>2.92</v>
      </c>
      <c r="I902" s="2">
        <v>-13.99</v>
      </c>
      <c r="J902" s="2">
        <v>1.05</v>
      </c>
      <c r="K902" s="2">
        <v>78.3</v>
      </c>
      <c r="L902" s="2">
        <v>41.13</v>
      </c>
      <c r="M902" s="2">
        <v>102.18</v>
      </c>
      <c r="N902" s="2">
        <v>48.14</v>
      </c>
      <c r="O902" s="2">
        <v>42.03</v>
      </c>
      <c r="P902" s="2">
        <v>112.27</v>
      </c>
      <c r="Q902" s="2">
        <v>52.89</v>
      </c>
      <c r="R902" s="2">
        <v>46.18</v>
      </c>
      <c r="S902" s="4">
        <f>VLOOKUP([1]Initial_Data8!C946,[1]Ratings_Numbers!$A$1:$B$21,2,FALSE)</f>
        <v>13</v>
      </c>
      <c r="T902" s="4">
        <v>13</v>
      </c>
      <c r="U902" s="4">
        <f t="shared" si="14"/>
        <v>0</v>
      </c>
      <c r="V902" s="7">
        <v>5408.6450000000004</v>
      </c>
      <c r="W902" s="3" t="s">
        <v>134</v>
      </c>
      <c r="X902" s="4"/>
      <c r="Y902" s="4"/>
      <c r="Z902" s="4"/>
      <c r="AA902" s="4"/>
    </row>
    <row r="903" spans="1:27" ht="55.5" customHeight="1" thickBot="1" x14ac:dyDescent="0.4">
      <c r="A903" s="5" t="s">
        <v>154</v>
      </c>
      <c r="B903" s="5" t="s">
        <v>85</v>
      </c>
      <c r="C903" s="5" t="s">
        <v>41</v>
      </c>
      <c r="D903" s="2">
        <v>40268</v>
      </c>
      <c r="E903" s="2">
        <v>6.97</v>
      </c>
      <c r="F903" s="2">
        <v>15.12</v>
      </c>
      <c r="G903" s="2">
        <v>14.6</v>
      </c>
      <c r="H903" s="2">
        <v>2.97</v>
      </c>
      <c r="I903" s="2">
        <v>0.99</v>
      </c>
      <c r="J903" s="2">
        <v>1.0900000000000001</v>
      </c>
      <c r="K903" s="2">
        <v>83.9</v>
      </c>
      <c r="L903" s="2">
        <v>41.39</v>
      </c>
      <c r="M903" s="2">
        <v>91.73</v>
      </c>
      <c r="N903" s="2">
        <v>43.98</v>
      </c>
      <c r="O903" s="2">
        <v>37.96</v>
      </c>
      <c r="P903" s="2">
        <v>108.55</v>
      </c>
      <c r="Q903" s="2">
        <v>52.05</v>
      </c>
      <c r="R903" s="2">
        <v>44.93</v>
      </c>
      <c r="S903" s="4">
        <f>VLOOKUP([1]Initial_Data8!C947,[1]Ratings_Numbers!$A$1:$B$21,2,FALSE)</f>
        <v>13</v>
      </c>
      <c r="T903" s="4">
        <v>13</v>
      </c>
      <c r="U903" s="4">
        <f t="shared" si="14"/>
        <v>0</v>
      </c>
      <c r="V903" s="7">
        <v>7090.1531000000004</v>
      </c>
      <c r="W903" s="3" t="s">
        <v>134</v>
      </c>
      <c r="X903" s="4"/>
      <c r="Y903" s="4"/>
      <c r="Z903" s="4"/>
      <c r="AA903" s="4"/>
    </row>
    <row r="904" spans="1:27" ht="55.5" customHeight="1" thickBot="1" x14ac:dyDescent="0.4">
      <c r="A904" s="5" t="s">
        <v>154</v>
      </c>
      <c r="B904" s="5" t="s">
        <v>109</v>
      </c>
      <c r="C904" s="5" t="s">
        <v>41</v>
      </c>
      <c r="D904" s="2">
        <v>40359</v>
      </c>
      <c r="E904" s="2">
        <v>6.32</v>
      </c>
      <c r="F904" s="2">
        <v>12.98</v>
      </c>
      <c r="G904" s="2">
        <v>12.47</v>
      </c>
      <c r="H904" s="2">
        <v>3.35</v>
      </c>
      <c r="I904" s="2">
        <v>-4.16</v>
      </c>
      <c r="J904" s="2">
        <v>1.58</v>
      </c>
      <c r="K904" s="2">
        <v>90.7</v>
      </c>
      <c r="L904" s="2">
        <v>39.6</v>
      </c>
      <c r="M904" s="2">
        <v>98.09</v>
      </c>
      <c r="N904" s="2">
        <v>46.29</v>
      </c>
      <c r="O904" s="2">
        <v>38.840000000000003</v>
      </c>
      <c r="P904" s="2">
        <v>111.9</v>
      </c>
      <c r="Q904" s="2">
        <v>52.81</v>
      </c>
      <c r="R904" s="2">
        <v>44.31</v>
      </c>
      <c r="S904" s="4">
        <f>VLOOKUP([1]Initial_Data8!C948,[1]Ratings_Numbers!$A$1:$B$21,2,FALSE)</f>
        <v>13</v>
      </c>
      <c r="T904" s="4">
        <v>13</v>
      </c>
      <c r="U904" s="4">
        <f t="shared" si="14"/>
        <v>0</v>
      </c>
      <c r="V904" s="7">
        <v>4898.2700999999997</v>
      </c>
      <c r="W904" s="3" t="s">
        <v>134</v>
      </c>
      <c r="X904" s="4"/>
      <c r="Y904" s="4"/>
      <c r="Z904" s="4"/>
      <c r="AA904" s="4"/>
    </row>
    <row r="905" spans="1:27" ht="55.5" customHeight="1" thickBot="1" x14ac:dyDescent="0.4">
      <c r="A905" s="5" t="s">
        <v>154</v>
      </c>
      <c r="B905" s="5" t="s">
        <v>110</v>
      </c>
      <c r="C905" s="5" t="s">
        <v>41</v>
      </c>
      <c r="D905" s="2">
        <v>40451</v>
      </c>
      <c r="E905" s="2">
        <v>5.5</v>
      </c>
      <c r="F905" s="2">
        <v>10.59</v>
      </c>
      <c r="G905" s="2">
        <v>10.01</v>
      </c>
      <c r="H905" s="2">
        <v>6.82</v>
      </c>
      <c r="I905" s="2">
        <v>5.94</v>
      </c>
      <c r="J905" s="2">
        <v>5</v>
      </c>
      <c r="K905" s="2">
        <v>89.1</v>
      </c>
      <c r="L905" s="2">
        <v>42.2</v>
      </c>
      <c r="M905" s="2">
        <v>88.91</v>
      </c>
      <c r="N905" s="2">
        <v>43.8</v>
      </c>
      <c r="O905" s="2">
        <v>37.520000000000003</v>
      </c>
      <c r="P905" s="2">
        <v>102.98</v>
      </c>
      <c r="Q905" s="2">
        <v>50.73</v>
      </c>
      <c r="R905" s="2">
        <v>43.45</v>
      </c>
      <c r="S905" s="4">
        <f>VLOOKUP([1]Initial_Data8!C949,[1]Ratings_Numbers!$A$1:$B$21,2,FALSE)</f>
        <v>13</v>
      </c>
      <c r="T905" s="4">
        <v>13</v>
      </c>
      <c r="U905" s="4">
        <f t="shared" si="14"/>
        <v>0</v>
      </c>
      <c r="V905" s="7">
        <v>6785.6471000000001</v>
      </c>
      <c r="W905" s="3" t="s">
        <v>134</v>
      </c>
      <c r="X905" s="4"/>
      <c r="Y905" s="4"/>
      <c r="Z905" s="4"/>
      <c r="AA905" s="4"/>
    </row>
    <row r="906" spans="1:27" ht="55.5" customHeight="1" thickBot="1" x14ac:dyDescent="0.4">
      <c r="A906" s="5" t="s">
        <v>154</v>
      </c>
      <c r="B906" s="5" t="s">
        <v>111</v>
      </c>
      <c r="C906" s="5" t="s">
        <v>41</v>
      </c>
      <c r="D906" s="2">
        <v>40543</v>
      </c>
      <c r="E906" s="2">
        <v>6.04</v>
      </c>
      <c r="F906" s="2">
        <v>11.4</v>
      </c>
      <c r="G906" s="2">
        <v>10.88</v>
      </c>
      <c r="H906" s="2">
        <v>2.86</v>
      </c>
      <c r="I906" s="2">
        <v>-9.76</v>
      </c>
      <c r="J906" s="2">
        <v>1.22</v>
      </c>
      <c r="K906" s="2">
        <v>99.9</v>
      </c>
      <c r="L906" s="2">
        <v>40.200000000000003</v>
      </c>
      <c r="M906" s="2">
        <v>100.64</v>
      </c>
      <c r="N906" s="2">
        <v>46.63</v>
      </c>
      <c r="O906" s="2">
        <v>40.46</v>
      </c>
      <c r="P906" s="2">
        <v>115.81</v>
      </c>
      <c r="Q906" s="2">
        <v>53.66</v>
      </c>
      <c r="R906" s="2">
        <v>46.56</v>
      </c>
      <c r="S906" s="4">
        <f>VLOOKUP([1]Initial_Data8!C950,[1]Ratings_Numbers!$A$1:$B$21,2,FALSE)</f>
        <v>13</v>
      </c>
      <c r="T906" s="4">
        <v>12</v>
      </c>
      <c r="U906" s="4">
        <f t="shared" si="14"/>
        <v>0</v>
      </c>
      <c r="V906" s="7">
        <v>10147.443300000001</v>
      </c>
      <c r="W906" s="3" t="s">
        <v>134</v>
      </c>
      <c r="X906" s="4"/>
      <c r="Y906" s="4"/>
      <c r="Z906" s="4"/>
      <c r="AA906" s="4"/>
    </row>
    <row r="907" spans="1:27" ht="55.5" customHeight="1" thickBot="1" x14ac:dyDescent="0.4">
      <c r="A907" s="5" t="s">
        <v>154</v>
      </c>
      <c r="B907" s="5" t="s">
        <v>112</v>
      </c>
      <c r="C907" s="5" t="s">
        <v>39</v>
      </c>
      <c r="D907" s="2">
        <v>40633</v>
      </c>
      <c r="E907" s="2">
        <v>5.47</v>
      </c>
      <c r="F907" s="2">
        <v>10.199999999999999</v>
      </c>
      <c r="G907" s="2">
        <v>9.66</v>
      </c>
      <c r="H907" s="2">
        <v>3.21</v>
      </c>
      <c r="I907" s="2">
        <v>2.5499999999999998</v>
      </c>
      <c r="J907" s="2">
        <v>1.49</v>
      </c>
      <c r="K907" s="2">
        <v>100.6</v>
      </c>
      <c r="L907" s="2">
        <v>41.86</v>
      </c>
      <c r="M907" s="2">
        <v>97.57</v>
      </c>
      <c r="N907" s="2">
        <v>47.35</v>
      </c>
      <c r="O907" s="2">
        <v>40.840000000000003</v>
      </c>
      <c r="P907" s="2">
        <v>106.06</v>
      </c>
      <c r="Q907" s="2">
        <v>51.47</v>
      </c>
      <c r="R907" s="2">
        <v>44.39</v>
      </c>
      <c r="S907" s="4">
        <f>VLOOKUP([1]Initial_Data8!C951,[1]Ratings_Numbers!$A$1:$B$21,2,FALSE)</f>
        <v>12</v>
      </c>
      <c r="T907" s="4">
        <v>12</v>
      </c>
      <c r="U907" s="4">
        <f t="shared" si="14"/>
        <v>-1</v>
      </c>
      <c r="V907" s="7">
        <v>8953.1722000000009</v>
      </c>
      <c r="W907" s="3" t="s">
        <v>134</v>
      </c>
      <c r="X907" s="4"/>
      <c r="Y907" s="4"/>
      <c r="Z907" s="4"/>
      <c r="AA907" s="4"/>
    </row>
    <row r="908" spans="1:27" ht="55.5" customHeight="1" thickBot="1" x14ac:dyDescent="0.4">
      <c r="A908" s="5" t="s">
        <v>154</v>
      </c>
      <c r="B908" s="5" t="s">
        <v>86</v>
      </c>
      <c r="C908" s="5" t="s">
        <v>39</v>
      </c>
      <c r="D908" s="2">
        <v>40724</v>
      </c>
      <c r="E908" s="2">
        <v>5.17</v>
      </c>
      <c r="F908" s="2">
        <v>9.7200000000000006</v>
      </c>
      <c r="G908" s="2">
        <v>9.1</v>
      </c>
      <c r="H908" s="2">
        <v>3.66</v>
      </c>
      <c r="I908" s="2">
        <v>1.67</v>
      </c>
      <c r="J908" s="2">
        <v>1.81</v>
      </c>
      <c r="K908" s="2">
        <v>93</v>
      </c>
      <c r="L908" s="2">
        <v>41.85</v>
      </c>
      <c r="M908" s="2">
        <v>94.65</v>
      </c>
      <c r="N908" s="2">
        <v>46.61</v>
      </c>
      <c r="O908" s="2">
        <v>39.61</v>
      </c>
      <c r="P908" s="2">
        <v>103.07</v>
      </c>
      <c r="Q908" s="2">
        <v>50.76</v>
      </c>
      <c r="R908" s="2">
        <v>43.14</v>
      </c>
      <c r="S908" s="4">
        <f>VLOOKUP([1]Initial_Data8!C952,[1]Ratings_Numbers!$A$1:$B$21,2,FALSE)</f>
        <v>12</v>
      </c>
      <c r="T908" s="4">
        <v>12</v>
      </c>
      <c r="U908" s="4">
        <f t="shared" si="14"/>
        <v>0</v>
      </c>
      <c r="V908" s="7">
        <v>8170.0436</v>
      </c>
      <c r="W908" s="3" t="s">
        <v>134</v>
      </c>
      <c r="X908" s="4"/>
      <c r="Y908" s="4"/>
      <c r="Z908" s="4"/>
      <c r="AA908" s="4"/>
    </row>
    <row r="909" spans="1:27" ht="55.5" customHeight="1" thickBot="1" x14ac:dyDescent="0.4">
      <c r="A909" s="5" t="s">
        <v>154</v>
      </c>
      <c r="B909" s="5" t="s">
        <v>87</v>
      </c>
      <c r="C909" s="5" t="s">
        <v>39</v>
      </c>
      <c r="D909" s="2">
        <v>40816</v>
      </c>
      <c r="E909" s="2">
        <v>5.0999999999999996</v>
      </c>
      <c r="F909" s="2">
        <v>9.27</v>
      </c>
      <c r="G909" s="2">
        <v>8.7899999999999991</v>
      </c>
      <c r="H909" s="2">
        <v>6.98</v>
      </c>
      <c r="I909" s="2">
        <v>-0.95</v>
      </c>
      <c r="J909" s="2">
        <v>5.17</v>
      </c>
      <c r="K909" s="2">
        <v>98.2</v>
      </c>
      <c r="L909" s="2">
        <v>41.83</v>
      </c>
      <c r="M909" s="2">
        <v>96.42</v>
      </c>
      <c r="N909" s="2">
        <v>47.27</v>
      </c>
      <c r="O909" s="2">
        <v>40.340000000000003</v>
      </c>
      <c r="P909" s="2">
        <v>104</v>
      </c>
      <c r="Q909" s="2">
        <v>50.98</v>
      </c>
      <c r="R909" s="2">
        <v>43.51</v>
      </c>
      <c r="S909" s="4">
        <f>VLOOKUP([1]Initial_Data8!C953,[1]Ratings_Numbers!$A$1:$B$21,2,FALSE)</f>
        <v>12</v>
      </c>
      <c r="T909" s="4">
        <v>12</v>
      </c>
      <c r="U909" s="4">
        <f t="shared" si="14"/>
        <v>0</v>
      </c>
      <c r="V909" s="7">
        <v>4700.6814000000004</v>
      </c>
      <c r="W909" s="3" t="s">
        <v>134</v>
      </c>
      <c r="X909" s="4"/>
      <c r="Y909" s="4"/>
      <c r="Z909" s="4"/>
      <c r="AA909" s="4"/>
    </row>
    <row r="910" spans="1:27" ht="55.5" customHeight="1" thickBot="1" x14ac:dyDescent="0.4">
      <c r="A910" s="5" t="s">
        <v>154</v>
      </c>
      <c r="B910" s="5" t="s">
        <v>88</v>
      </c>
      <c r="C910" s="5" t="s">
        <v>39</v>
      </c>
      <c r="D910" s="2">
        <v>40908</v>
      </c>
      <c r="E910" s="2">
        <v>5.04</v>
      </c>
      <c r="F910" s="2">
        <v>9.1199999999999992</v>
      </c>
      <c r="G910" s="2">
        <v>8.84</v>
      </c>
      <c r="H910" s="2">
        <v>3.16</v>
      </c>
      <c r="I910" s="2">
        <v>1.57</v>
      </c>
      <c r="J910" s="2">
        <v>1.17</v>
      </c>
      <c r="K910" s="2">
        <v>90.6</v>
      </c>
      <c r="L910" s="2">
        <v>42.45</v>
      </c>
      <c r="M910" s="2">
        <v>93.45</v>
      </c>
      <c r="N910" s="2">
        <v>46.48</v>
      </c>
      <c r="O910" s="2">
        <v>39.67</v>
      </c>
      <c r="P910" s="2">
        <v>101.05</v>
      </c>
      <c r="Q910" s="2">
        <v>50.26</v>
      </c>
      <c r="R910" s="2">
        <v>42.9</v>
      </c>
      <c r="S910" s="4">
        <f>VLOOKUP([1]Initial_Data8!C954,[1]Ratings_Numbers!$A$1:$B$21,2,FALSE)</f>
        <v>12</v>
      </c>
      <c r="T910" s="4">
        <v>11</v>
      </c>
      <c r="U910" s="4">
        <f t="shared" si="14"/>
        <v>0</v>
      </c>
      <c r="V910" s="7">
        <v>5376.5137999999997</v>
      </c>
      <c r="W910" s="3" t="s">
        <v>134</v>
      </c>
      <c r="X910" s="4"/>
      <c r="Y910" s="4"/>
      <c r="Z910" s="4"/>
      <c r="AA910" s="4"/>
    </row>
    <row r="911" spans="1:27" ht="55.5" customHeight="1" thickBot="1" x14ac:dyDescent="0.4">
      <c r="A911" s="5" t="s">
        <v>154</v>
      </c>
      <c r="B911" s="5" t="s">
        <v>89</v>
      </c>
      <c r="C911" s="5" t="s">
        <v>37</v>
      </c>
      <c r="D911" s="2">
        <v>40999</v>
      </c>
      <c r="E911" s="2">
        <v>5.08</v>
      </c>
      <c r="F911" s="2">
        <v>9.31</v>
      </c>
      <c r="G911" s="2">
        <v>9</v>
      </c>
      <c r="H911" s="2">
        <v>3.4</v>
      </c>
      <c r="I911" s="2">
        <v>1.48</v>
      </c>
      <c r="J911" s="2">
        <v>1.46</v>
      </c>
      <c r="K911" s="2">
        <v>92.7</v>
      </c>
      <c r="L911" s="2">
        <v>42.9</v>
      </c>
      <c r="M911" s="2">
        <v>91.93</v>
      </c>
      <c r="N911" s="2">
        <v>46.11</v>
      </c>
      <c r="O911" s="2">
        <v>39.44</v>
      </c>
      <c r="P911" s="2">
        <v>99.37</v>
      </c>
      <c r="Q911" s="2">
        <v>49.84</v>
      </c>
      <c r="R911" s="2">
        <v>42.63</v>
      </c>
      <c r="S911" s="4">
        <f>VLOOKUP([1]Initial_Data8!C955,[1]Ratings_Numbers!$A$1:$B$21,2,FALSE)</f>
        <v>11</v>
      </c>
      <c r="T911" s="4">
        <v>11</v>
      </c>
      <c r="U911" s="4">
        <f t="shared" si="14"/>
        <v>-1</v>
      </c>
      <c r="V911" s="7">
        <v>6411.0293000000001</v>
      </c>
      <c r="W911" s="3" t="s">
        <v>134</v>
      </c>
      <c r="X911" s="4"/>
      <c r="Y911" s="4"/>
      <c r="Z911" s="4"/>
      <c r="AA911" s="4"/>
    </row>
    <row r="912" spans="1:27" ht="55.5" customHeight="1" thickBot="1" x14ac:dyDescent="0.4">
      <c r="A912" s="5" t="s">
        <v>154</v>
      </c>
      <c r="B912" s="5" t="s">
        <v>90</v>
      </c>
      <c r="C912" s="5" t="s">
        <v>37</v>
      </c>
      <c r="D912" s="2">
        <v>41090</v>
      </c>
      <c r="E912" s="2">
        <v>5.13</v>
      </c>
      <c r="F912" s="2">
        <v>9.7200000000000006</v>
      </c>
      <c r="G912" s="2">
        <v>9.4700000000000006</v>
      </c>
      <c r="H912" s="2">
        <v>3.11</v>
      </c>
      <c r="I912" s="2">
        <v>1.48</v>
      </c>
      <c r="J912" s="2">
        <v>1.0900000000000001</v>
      </c>
      <c r="K912" s="2">
        <v>89.1</v>
      </c>
      <c r="L912" s="2">
        <v>42</v>
      </c>
      <c r="M912" s="2">
        <v>85.46</v>
      </c>
      <c r="N912" s="2">
        <v>42.85</v>
      </c>
      <c r="O912" s="2">
        <v>35.89</v>
      </c>
      <c r="P912" s="2">
        <v>99.44</v>
      </c>
      <c r="Q912" s="2">
        <v>49.86</v>
      </c>
      <c r="R912" s="2">
        <v>41.76</v>
      </c>
      <c r="S912" s="4">
        <f>VLOOKUP([1]Initial_Data8!C956,[1]Ratings_Numbers!$A$1:$B$21,2,FALSE)</f>
        <v>11</v>
      </c>
      <c r="T912" s="4">
        <v>11</v>
      </c>
      <c r="U912" s="4">
        <f t="shared" si="14"/>
        <v>0</v>
      </c>
      <c r="V912" s="7">
        <v>5671.8855999999996</v>
      </c>
      <c r="W912" s="3" t="s">
        <v>134</v>
      </c>
      <c r="X912" s="4"/>
      <c r="Y912" s="4"/>
      <c r="Z912" s="4"/>
      <c r="AA912" s="4"/>
    </row>
    <row r="913" spans="1:27" ht="55.5" customHeight="1" thickBot="1" x14ac:dyDescent="0.4">
      <c r="A913" s="5" t="s">
        <v>154</v>
      </c>
      <c r="B913" s="5" t="s">
        <v>91</v>
      </c>
      <c r="C913" s="5" t="s">
        <v>37</v>
      </c>
      <c r="D913" s="2">
        <v>41182</v>
      </c>
      <c r="E913" s="2">
        <v>4.9800000000000004</v>
      </c>
      <c r="F913" s="2">
        <v>9.84</v>
      </c>
      <c r="G913" s="2">
        <v>9.5299999999999994</v>
      </c>
      <c r="H913" s="2">
        <v>7.46</v>
      </c>
      <c r="I913" s="2">
        <v>6.21</v>
      </c>
      <c r="J913" s="2">
        <v>5.32</v>
      </c>
      <c r="K913" s="2">
        <v>85</v>
      </c>
      <c r="L913" s="2">
        <v>44.25</v>
      </c>
      <c r="M913" s="2">
        <v>76.11</v>
      </c>
      <c r="N913" s="2">
        <v>40.19</v>
      </c>
      <c r="O913" s="2">
        <v>33.68</v>
      </c>
      <c r="P913" s="2">
        <v>89.38</v>
      </c>
      <c r="Q913" s="2">
        <v>47.2</v>
      </c>
      <c r="R913" s="2">
        <v>39.549999999999997</v>
      </c>
      <c r="S913" s="4">
        <f>VLOOKUP([1]Initial_Data8!C957,[1]Ratings_Numbers!$A$1:$B$21,2,FALSE)</f>
        <v>11</v>
      </c>
      <c r="T913" s="4">
        <v>11</v>
      </c>
      <c r="U913" s="4">
        <f t="shared" si="14"/>
        <v>0</v>
      </c>
      <c r="V913" s="7">
        <v>6588.0743000000002</v>
      </c>
      <c r="W913" s="3" t="s">
        <v>134</v>
      </c>
      <c r="X913" s="4"/>
      <c r="Y913" s="4"/>
      <c r="Z913" s="4"/>
      <c r="AA913" s="4"/>
    </row>
    <row r="914" spans="1:27" ht="55.5" customHeight="1" thickBot="1" x14ac:dyDescent="0.4">
      <c r="A914" s="5" t="s">
        <v>154</v>
      </c>
      <c r="B914" s="5" t="s">
        <v>113</v>
      </c>
      <c r="C914" s="5" t="s">
        <v>37</v>
      </c>
      <c r="D914" s="2">
        <v>41274</v>
      </c>
      <c r="E914" s="2">
        <v>7.32</v>
      </c>
      <c r="F914" s="2">
        <v>21.06</v>
      </c>
      <c r="G914" s="2">
        <v>20.58</v>
      </c>
      <c r="H914" s="2">
        <v>-1.04</v>
      </c>
      <c r="I914" s="2">
        <v>-10.73</v>
      </c>
      <c r="J914" s="2">
        <v>-3.16</v>
      </c>
      <c r="K914" s="2">
        <v>89</v>
      </c>
      <c r="L914" s="2">
        <v>41.9</v>
      </c>
      <c r="M914" s="2">
        <v>83.89</v>
      </c>
      <c r="N914" s="2">
        <v>41.49</v>
      </c>
      <c r="O914" s="2">
        <v>35.15</v>
      </c>
      <c r="P914" s="2">
        <v>102.18</v>
      </c>
      <c r="Q914" s="2">
        <v>50.54</v>
      </c>
      <c r="R914" s="2">
        <v>42.82</v>
      </c>
      <c r="S914" s="4">
        <f>VLOOKUP([1]Initial_Data8!C958,[1]Ratings_Numbers!$A$1:$B$21,2,FALSE)</f>
        <v>11</v>
      </c>
      <c r="T914" s="4">
        <v>11</v>
      </c>
      <c r="U914" s="4">
        <f t="shared" si="14"/>
        <v>0</v>
      </c>
      <c r="V914" s="7">
        <v>7438.2285000000002</v>
      </c>
      <c r="W914" s="3" t="s">
        <v>134</v>
      </c>
      <c r="X914" s="4"/>
      <c r="Y914" s="4"/>
      <c r="Z914" s="4"/>
      <c r="AA914" s="4"/>
    </row>
    <row r="915" spans="1:27" ht="55.5" customHeight="1" thickBot="1" x14ac:dyDescent="0.4">
      <c r="A915" s="5" t="s">
        <v>154</v>
      </c>
      <c r="B915" s="5" t="s">
        <v>114</v>
      </c>
      <c r="C915" s="5" t="s">
        <v>37</v>
      </c>
      <c r="D915" s="2">
        <v>41364</v>
      </c>
      <c r="E915" s="2">
        <v>7.03</v>
      </c>
      <c r="F915" s="2">
        <v>19.54</v>
      </c>
      <c r="G915" s="2">
        <v>19.04</v>
      </c>
      <c r="H915" s="2">
        <v>3.94</v>
      </c>
      <c r="I915" s="2">
        <v>1.96</v>
      </c>
      <c r="J915" s="2">
        <v>1.84</v>
      </c>
      <c r="K915" s="2">
        <v>90.2</v>
      </c>
      <c r="L915" s="2">
        <v>41.97</v>
      </c>
      <c r="M915" s="2">
        <v>71.67</v>
      </c>
      <c r="N915" s="2">
        <v>35.56</v>
      </c>
      <c r="O915" s="2">
        <v>30.08</v>
      </c>
      <c r="P915" s="2">
        <v>101.54</v>
      </c>
      <c r="Q915" s="2">
        <v>50.38</v>
      </c>
      <c r="R915" s="2">
        <v>42.62</v>
      </c>
      <c r="S915" s="4">
        <f>VLOOKUP([1]Initial_Data8!C959,[1]Ratings_Numbers!$A$1:$B$21,2,FALSE)</f>
        <v>11</v>
      </c>
      <c r="T915" s="4">
        <v>11</v>
      </c>
      <c r="U915" s="4">
        <f t="shared" si="14"/>
        <v>0</v>
      </c>
      <c r="V915" s="7">
        <v>7288.3702999999996</v>
      </c>
      <c r="W915" s="3" t="s">
        <v>134</v>
      </c>
      <c r="X915" s="4"/>
      <c r="Y915" s="4"/>
      <c r="Z915" s="4"/>
      <c r="AA915" s="4"/>
    </row>
    <row r="916" spans="1:27" ht="55.5" customHeight="1" thickBot="1" x14ac:dyDescent="0.4">
      <c r="A916" s="5" t="s">
        <v>154</v>
      </c>
      <c r="B916" s="5" t="s">
        <v>115</v>
      </c>
      <c r="C916" s="5" t="s">
        <v>37</v>
      </c>
      <c r="D916" s="2">
        <v>41455</v>
      </c>
      <c r="E916" s="2">
        <v>6.73</v>
      </c>
      <c r="F916" s="2">
        <v>18.350000000000001</v>
      </c>
      <c r="G916" s="2">
        <v>17.89</v>
      </c>
      <c r="H916" s="2">
        <v>3.45</v>
      </c>
      <c r="I916" s="2">
        <v>0.94</v>
      </c>
      <c r="J916" s="2">
        <v>1.3</v>
      </c>
      <c r="K916" s="2">
        <v>86.9</v>
      </c>
      <c r="L916" s="2">
        <v>41.93</v>
      </c>
      <c r="M916" s="2">
        <v>75.87</v>
      </c>
      <c r="N916" s="2">
        <v>38.19</v>
      </c>
      <c r="O916" s="2">
        <v>31.82</v>
      </c>
      <c r="P916" s="2">
        <v>98.66</v>
      </c>
      <c r="Q916" s="2">
        <v>49.66</v>
      </c>
      <c r="R916" s="2">
        <v>41.37</v>
      </c>
      <c r="S916" s="4">
        <f>VLOOKUP([1]Initial_Data8!C960,[1]Ratings_Numbers!$A$1:$B$21,2,FALSE)</f>
        <v>11</v>
      </c>
      <c r="T916" s="4">
        <v>11</v>
      </c>
      <c r="U916" s="4">
        <f t="shared" si="14"/>
        <v>0</v>
      </c>
      <c r="V916" s="7">
        <v>7321.8374000000003</v>
      </c>
      <c r="W916" s="3" t="s">
        <v>134</v>
      </c>
      <c r="X916" s="4"/>
      <c r="Y916" s="4"/>
      <c r="Z916" s="4"/>
      <c r="AA916" s="4"/>
    </row>
    <row r="917" spans="1:27" ht="55.5" customHeight="1" thickBot="1" x14ac:dyDescent="0.4">
      <c r="A917" s="5" t="s">
        <v>154</v>
      </c>
      <c r="B917" s="5" t="s">
        <v>116</v>
      </c>
      <c r="C917" s="5" t="s">
        <v>37</v>
      </c>
      <c r="D917" s="2">
        <v>41547</v>
      </c>
      <c r="E917" s="2">
        <v>6.46</v>
      </c>
      <c r="F917" s="2">
        <v>17.93</v>
      </c>
      <c r="G917" s="2">
        <v>17.46</v>
      </c>
      <c r="H917" s="2">
        <v>7.94</v>
      </c>
      <c r="I917" s="2">
        <v>6.21</v>
      </c>
      <c r="J917" s="2">
        <v>5.58</v>
      </c>
      <c r="K917" s="2">
        <v>79.7</v>
      </c>
      <c r="L917" s="2">
        <v>43.62</v>
      </c>
      <c r="M917" s="2">
        <v>68.260000000000005</v>
      </c>
      <c r="N917" s="2">
        <v>35.840000000000003</v>
      </c>
      <c r="O917" s="2">
        <v>29.78</v>
      </c>
      <c r="P917" s="2">
        <v>90.43</v>
      </c>
      <c r="Q917" s="2">
        <v>47.49</v>
      </c>
      <c r="R917" s="2">
        <v>39.450000000000003</v>
      </c>
      <c r="S917" s="4">
        <f>VLOOKUP([1]Initial_Data8!C961,[1]Ratings_Numbers!$A$1:$B$21,2,FALSE)</f>
        <v>11</v>
      </c>
      <c r="T917" s="4">
        <v>11</v>
      </c>
      <c r="U917" s="4">
        <f t="shared" si="14"/>
        <v>0</v>
      </c>
      <c r="V917" s="7">
        <v>8418.3323</v>
      </c>
      <c r="W917" s="3" t="s">
        <v>134</v>
      </c>
      <c r="X917" s="4"/>
      <c r="Y917" s="4"/>
      <c r="Z917" s="4"/>
      <c r="AA917" s="4"/>
    </row>
    <row r="918" spans="1:27" ht="55.5" customHeight="1" thickBot="1" x14ac:dyDescent="0.4">
      <c r="A918" s="5" t="s">
        <v>154</v>
      </c>
      <c r="B918" s="5" t="s">
        <v>92</v>
      </c>
      <c r="C918" s="5" t="s">
        <v>37</v>
      </c>
      <c r="D918" s="2">
        <v>41639</v>
      </c>
      <c r="E918" s="2">
        <v>5.07</v>
      </c>
      <c r="F918" s="2">
        <v>10.119999999999999</v>
      </c>
      <c r="G918" s="2">
        <v>9.86</v>
      </c>
      <c r="H918" s="2">
        <v>3.51</v>
      </c>
      <c r="I918" s="2">
        <v>0.47</v>
      </c>
      <c r="J918" s="2">
        <v>0.99</v>
      </c>
      <c r="K918" s="2">
        <v>75.7</v>
      </c>
      <c r="L918" s="2">
        <v>43.88</v>
      </c>
      <c r="M918" s="2">
        <v>73.92</v>
      </c>
      <c r="N918" s="2">
        <v>38.57</v>
      </c>
      <c r="O918" s="2">
        <v>32.44</v>
      </c>
      <c r="P918" s="2">
        <v>91.67</v>
      </c>
      <c r="Q918" s="2">
        <v>47.83</v>
      </c>
      <c r="R918" s="2">
        <v>40.229999999999997</v>
      </c>
      <c r="S918" s="4">
        <f>VLOOKUP([1]Initial_Data8!C962,[1]Ratings_Numbers!$A$1:$B$21,2,FALSE)</f>
        <v>11</v>
      </c>
      <c r="T918" s="4">
        <v>11</v>
      </c>
      <c r="U918" s="4">
        <f t="shared" si="14"/>
        <v>0</v>
      </c>
      <c r="V918" s="7">
        <v>10454.8596</v>
      </c>
      <c r="W918" s="3" t="s">
        <v>134</v>
      </c>
      <c r="X918" s="4"/>
      <c r="Y918" s="4"/>
      <c r="Z918" s="4"/>
      <c r="AA918" s="4"/>
    </row>
    <row r="919" spans="1:27" ht="55.5" customHeight="1" thickBot="1" x14ac:dyDescent="0.4">
      <c r="A919" s="5" t="s">
        <v>154</v>
      </c>
      <c r="B919" s="5" t="s">
        <v>93</v>
      </c>
      <c r="C919" s="5" t="s">
        <v>37</v>
      </c>
      <c r="D919" s="2">
        <v>41729</v>
      </c>
      <c r="E919" s="2">
        <v>5.23</v>
      </c>
      <c r="F919" s="2">
        <v>10.96</v>
      </c>
      <c r="G919" s="2">
        <v>10.66</v>
      </c>
      <c r="H919" s="2">
        <v>4.25</v>
      </c>
      <c r="I919" s="2">
        <v>1.65</v>
      </c>
      <c r="J919" s="2">
        <v>1.42</v>
      </c>
      <c r="K919" s="2">
        <v>68.599999999999994</v>
      </c>
      <c r="L919" s="2">
        <v>43.61</v>
      </c>
      <c r="M919" s="2">
        <v>85.01</v>
      </c>
      <c r="N919" s="2">
        <v>44.48</v>
      </c>
      <c r="O919" s="2">
        <v>37.07</v>
      </c>
      <c r="P919" s="2">
        <v>91.12</v>
      </c>
      <c r="Q919" s="2">
        <v>47.68</v>
      </c>
      <c r="R919" s="2">
        <v>39.74</v>
      </c>
      <c r="S919" s="4">
        <f>VLOOKUP([1]Initial_Data8!C963,[1]Ratings_Numbers!$A$1:$B$21,2,FALSE)</f>
        <v>11</v>
      </c>
      <c r="T919" s="4">
        <v>11</v>
      </c>
      <c r="U919" s="4">
        <f t="shared" si="14"/>
        <v>0</v>
      </c>
      <c r="V919" s="7">
        <v>12116.3014</v>
      </c>
      <c r="W919" s="3" t="s">
        <v>134</v>
      </c>
      <c r="X919" s="4"/>
      <c r="Y919" s="4"/>
      <c r="Z919" s="4"/>
      <c r="AA919" s="4"/>
    </row>
    <row r="920" spans="1:27" ht="55.5" customHeight="1" thickBot="1" x14ac:dyDescent="0.4">
      <c r="A920" s="5" t="s">
        <v>154</v>
      </c>
      <c r="B920" s="5" t="s">
        <v>94</v>
      </c>
      <c r="C920" s="5" t="s">
        <v>37</v>
      </c>
      <c r="D920" s="2">
        <v>41820</v>
      </c>
      <c r="E920" s="2">
        <v>4.6900000000000004</v>
      </c>
      <c r="F920" s="2">
        <v>9.35</v>
      </c>
      <c r="G920" s="2">
        <v>9.1199999999999992</v>
      </c>
      <c r="H920" s="2">
        <v>5.95</v>
      </c>
      <c r="I920" s="2">
        <v>3.43</v>
      </c>
      <c r="J920" s="2">
        <v>3</v>
      </c>
      <c r="K920" s="2">
        <v>65.3</v>
      </c>
      <c r="L920" s="2">
        <v>44.22</v>
      </c>
      <c r="M920" s="2">
        <v>80.22</v>
      </c>
      <c r="N920" s="2">
        <v>43.17</v>
      </c>
      <c r="O920" s="2">
        <v>35.47</v>
      </c>
      <c r="P920" s="2">
        <v>85.81</v>
      </c>
      <c r="Q920" s="2">
        <v>46.18</v>
      </c>
      <c r="R920" s="2">
        <v>37.950000000000003</v>
      </c>
      <c r="S920" s="4">
        <f>VLOOKUP([1]Initial_Data8!C964,[1]Ratings_Numbers!$A$1:$B$21,2,FALSE)</f>
        <v>11</v>
      </c>
      <c r="T920" s="4">
        <v>11</v>
      </c>
      <c r="U920" s="4">
        <f t="shared" si="14"/>
        <v>0</v>
      </c>
      <c r="V920" s="7">
        <v>12361.584199999999</v>
      </c>
      <c r="W920" s="3" t="s">
        <v>134</v>
      </c>
      <c r="X920" s="4"/>
      <c r="Y920" s="4"/>
      <c r="Z920" s="4"/>
      <c r="AA920" s="4"/>
    </row>
    <row r="921" spans="1:27" ht="55.5" customHeight="1" thickBot="1" x14ac:dyDescent="0.4">
      <c r="A921" s="5" t="s">
        <v>154</v>
      </c>
      <c r="B921" s="5" t="s">
        <v>95</v>
      </c>
      <c r="C921" s="5" t="s">
        <v>37</v>
      </c>
      <c r="D921" s="2">
        <v>41912</v>
      </c>
      <c r="E921" s="2">
        <v>4.08</v>
      </c>
      <c r="F921" s="2">
        <v>7.78</v>
      </c>
      <c r="G921" s="2">
        <v>7.58</v>
      </c>
      <c r="H921" s="2">
        <v>12.01</v>
      </c>
      <c r="I921" s="2">
        <v>8.41</v>
      </c>
      <c r="J921" s="2">
        <v>8.81</v>
      </c>
      <c r="K921" s="2">
        <v>60.1</v>
      </c>
      <c r="L921" s="2">
        <v>46.03</v>
      </c>
      <c r="M921" s="2">
        <v>68.88</v>
      </c>
      <c r="N921" s="2">
        <v>38.82</v>
      </c>
      <c r="O921" s="2">
        <v>31.7</v>
      </c>
      <c r="P921" s="2">
        <v>77.44</v>
      </c>
      <c r="Q921" s="2">
        <v>43.64</v>
      </c>
      <c r="R921" s="2">
        <v>35.64</v>
      </c>
      <c r="S921" s="4">
        <f>VLOOKUP([1]Initial_Data8!C965,[1]Ratings_Numbers!$A$1:$B$21,2,FALSE)</f>
        <v>11</v>
      </c>
      <c r="T921" s="4">
        <v>11</v>
      </c>
      <c r="U921" s="4">
        <f t="shared" si="14"/>
        <v>0</v>
      </c>
      <c r="V921" s="7">
        <v>14982.696400000001</v>
      </c>
      <c r="W921" s="3" t="s">
        <v>134</v>
      </c>
      <c r="X921" s="4"/>
      <c r="Y921" s="4"/>
      <c r="Z921" s="4"/>
      <c r="AA921" s="4"/>
    </row>
    <row r="922" spans="1:27" ht="55.5" customHeight="1" thickBot="1" x14ac:dyDescent="0.4">
      <c r="A922" s="5" t="s">
        <v>154</v>
      </c>
      <c r="B922" s="5" t="s">
        <v>96</v>
      </c>
      <c r="C922" s="5" t="s">
        <v>37</v>
      </c>
      <c r="D922" s="2">
        <v>42004</v>
      </c>
      <c r="E922" s="2">
        <v>4.82</v>
      </c>
      <c r="F922" s="2">
        <v>8.9700000000000006</v>
      </c>
      <c r="G922" s="2">
        <v>8.76</v>
      </c>
      <c r="H922" s="2">
        <v>4.8600000000000003</v>
      </c>
      <c r="I922" s="2">
        <v>-14.6</v>
      </c>
      <c r="J922" s="2">
        <v>1.85</v>
      </c>
      <c r="K922" s="2">
        <v>64.400000000000006</v>
      </c>
      <c r="L922" s="2">
        <v>40</v>
      </c>
      <c r="M922" s="2">
        <v>92.27</v>
      </c>
      <c r="N922" s="2">
        <v>45.7</v>
      </c>
      <c r="O922" s="2">
        <v>36.909999999999997</v>
      </c>
      <c r="P922" s="2">
        <v>101.93</v>
      </c>
      <c r="Q922" s="2">
        <v>50.48</v>
      </c>
      <c r="R922" s="2">
        <v>40.770000000000003</v>
      </c>
      <c r="S922" s="4">
        <f>VLOOKUP([1]Initial_Data8!C966,[1]Ratings_Numbers!$A$1:$B$21,2,FALSE)</f>
        <v>11</v>
      </c>
      <c r="T922" s="4">
        <v>11</v>
      </c>
      <c r="U922" s="4">
        <f t="shared" si="14"/>
        <v>0</v>
      </c>
      <c r="V922" s="7">
        <v>18076.679400000001</v>
      </c>
      <c r="W922" s="3" t="s">
        <v>134</v>
      </c>
      <c r="X922" s="4"/>
      <c r="Y922" s="4"/>
      <c r="Z922" s="4"/>
      <c r="AA922" s="4"/>
    </row>
    <row r="923" spans="1:27" ht="55.5" customHeight="1" thickBot="1" x14ac:dyDescent="0.4">
      <c r="A923" s="5" t="s">
        <v>154</v>
      </c>
      <c r="B923" s="5" t="s">
        <v>97</v>
      </c>
      <c r="C923" s="5" t="s">
        <v>37</v>
      </c>
      <c r="D923" s="2">
        <v>42094</v>
      </c>
      <c r="E923" s="2">
        <v>4.82</v>
      </c>
      <c r="F923" s="2">
        <v>9.01</v>
      </c>
      <c r="G923" s="2">
        <v>8.77</v>
      </c>
      <c r="H923" s="2">
        <v>4.3600000000000003</v>
      </c>
      <c r="I923" s="2">
        <v>0.02</v>
      </c>
      <c r="J923" s="2">
        <v>1.51</v>
      </c>
      <c r="K923" s="2">
        <v>70.2</v>
      </c>
      <c r="L923" s="2">
        <v>38.21</v>
      </c>
      <c r="M923" s="2">
        <v>93.68</v>
      </c>
      <c r="N923" s="2">
        <v>45.18</v>
      </c>
      <c r="O923" s="2">
        <v>35.79</v>
      </c>
      <c r="P923" s="2">
        <v>107.35</v>
      </c>
      <c r="Q923" s="2">
        <v>51.77</v>
      </c>
      <c r="R923" s="2">
        <v>41.01</v>
      </c>
      <c r="S923" s="4">
        <f>VLOOKUP([1]Initial_Data8!C967,[1]Ratings_Numbers!$A$1:$B$21,2,FALSE)</f>
        <v>11</v>
      </c>
      <c r="T923" s="4">
        <v>11</v>
      </c>
      <c r="U923" s="4">
        <f t="shared" si="14"/>
        <v>0</v>
      </c>
      <c r="V923" s="7">
        <v>17997.824499999999</v>
      </c>
      <c r="W923" s="3" t="s">
        <v>134</v>
      </c>
      <c r="X923" s="4"/>
      <c r="Y923" s="4"/>
      <c r="Z923" s="4"/>
      <c r="AA923" s="4"/>
    </row>
    <row r="924" spans="1:27" ht="55.5" customHeight="1" thickBot="1" x14ac:dyDescent="0.4">
      <c r="A924" s="5" t="s">
        <v>154</v>
      </c>
      <c r="B924" s="5" t="s">
        <v>98</v>
      </c>
      <c r="C924" s="5" t="s">
        <v>37</v>
      </c>
      <c r="D924" s="2">
        <v>42185</v>
      </c>
      <c r="E924" s="2">
        <v>4.7699999999999996</v>
      </c>
      <c r="F924" s="2">
        <v>8.64</v>
      </c>
      <c r="G924" s="2">
        <v>8.49</v>
      </c>
      <c r="H924" s="2">
        <v>6.1</v>
      </c>
      <c r="I924" s="2">
        <v>-4.95</v>
      </c>
      <c r="J924" s="2">
        <v>3.41</v>
      </c>
      <c r="K924" s="2">
        <v>76.599999999999994</v>
      </c>
      <c r="L924" s="2">
        <v>38.89</v>
      </c>
      <c r="M924" s="2">
        <v>91.25</v>
      </c>
      <c r="N924" s="2">
        <v>44.4</v>
      </c>
      <c r="O924" s="2">
        <v>35.49</v>
      </c>
      <c r="P924" s="2">
        <v>105.54</v>
      </c>
      <c r="Q924" s="2">
        <v>51.35</v>
      </c>
      <c r="R924" s="2">
        <v>41.04</v>
      </c>
      <c r="S924" s="4">
        <f>VLOOKUP([1]Initial_Data8!C968,[1]Ratings_Numbers!$A$1:$B$21,2,FALSE)</f>
        <v>11</v>
      </c>
      <c r="T924" s="4">
        <v>11</v>
      </c>
      <c r="U924" s="4">
        <f t="shared" si="14"/>
        <v>0</v>
      </c>
      <c r="V924" s="7">
        <v>17305.880499999999</v>
      </c>
      <c r="W924" s="3" t="s">
        <v>134</v>
      </c>
      <c r="X924" s="4"/>
      <c r="Y924" s="4"/>
      <c r="Z924" s="4"/>
      <c r="AA924" s="4"/>
    </row>
    <row r="925" spans="1:27" ht="55.5" customHeight="1" thickBot="1" x14ac:dyDescent="0.4">
      <c r="A925" s="5" t="s">
        <v>154</v>
      </c>
      <c r="B925" s="5" t="s">
        <v>99</v>
      </c>
      <c r="C925" s="5" t="s">
        <v>37</v>
      </c>
      <c r="D925" s="2">
        <v>42277</v>
      </c>
      <c r="E925" s="2">
        <v>5.36</v>
      </c>
      <c r="F925" s="2">
        <v>11.41</v>
      </c>
      <c r="G925" s="2">
        <v>11.21</v>
      </c>
      <c r="H925" s="2">
        <v>7.02</v>
      </c>
      <c r="I925" s="2">
        <v>3.89</v>
      </c>
      <c r="J925" s="2">
        <v>3.86</v>
      </c>
      <c r="K925" s="2">
        <v>66.8</v>
      </c>
      <c r="L925" s="2">
        <v>39.39</v>
      </c>
      <c r="M925" s="2">
        <v>91.87</v>
      </c>
      <c r="N925" s="2">
        <v>45.29</v>
      </c>
      <c r="O925" s="2">
        <v>36.19</v>
      </c>
      <c r="P925" s="2">
        <v>102.84</v>
      </c>
      <c r="Q925" s="2">
        <v>50.7</v>
      </c>
      <c r="R925" s="2">
        <v>40.51</v>
      </c>
      <c r="S925" s="4">
        <f>VLOOKUP([1]Initial_Data8!C969,[1]Ratings_Numbers!$A$1:$B$21,2,FALSE)</f>
        <v>11</v>
      </c>
      <c r="T925" s="4">
        <v>11</v>
      </c>
      <c r="U925" s="4">
        <f t="shared" si="14"/>
        <v>0</v>
      </c>
      <c r="V925" s="7">
        <v>19598.6751</v>
      </c>
      <c r="W925" s="3" t="s">
        <v>134</v>
      </c>
      <c r="X925" s="4"/>
      <c r="Y925" s="4"/>
      <c r="Z925" s="4"/>
      <c r="AA925" s="4"/>
    </row>
    <row r="926" spans="1:27" ht="55.5" customHeight="1" thickBot="1" x14ac:dyDescent="0.4">
      <c r="A926" s="5" t="s">
        <v>154</v>
      </c>
      <c r="B926" s="5" t="s">
        <v>100</v>
      </c>
      <c r="C926" s="5" t="s">
        <v>37</v>
      </c>
      <c r="D926" s="2">
        <v>42369</v>
      </c>
      <c r="E926" s="2">
        <v>5.0199999999999996</v>
      </c>
      <c r="F926" s="2">
        <v>9.91</v>
      </c>
      <c r="G926" s="2">
        <v>9.77</v>
      </c>
      <c r="H926" s="2">
        <v>7.16</v>
      </c>
      <c r="I926" s="2">
        <v>3.22</v>
      </c>
      <c r="J926" s="2">
        <v>3.9</v>
      </c>
      <c r="K926" s="2">
        <v>64.099999999999994</v>
      </c>
      <c r="L926" s="2">
        <v>38.54</v>
      </c>
      <c r="M926" s="2">
        <v>96.33</v>
      </c>
      <c r="N926" s="2">
        <v>46.43</v>
      </c>
      <c r="O926" s="2">
        <v>37.130000000000003</v>
      </c>
      <c r="P926" s="2">
        <v>107.49</v>
      </c>
      <c r="Q926" s="2">
        <v>51.81</v>
      </c>
      <c r="R926" s="2">
        <v>41.43</v>
      </c>
      <c r="S926" s="4">
        <f>VLOOKUP([1]Initial_Data8!C970,[1]Ratings_Numbers!$A$1:$B$21,2,FALSE)</f>
        <v>11</v>
      </c>
      <c r="T926" s="4">
        <v>11</v>
      </c>
      <c r="U926" s="4">
        <f t="shared" si="14"/>
        <v>0</v>
      </c>
      <c r="V926" s="7">
        <v>22063.0913</v>
      </c>
      <c r="W926" s="3" t="s">
        <v>134</v>
      </c>
      <c r="X926" s="4"/>
      <c r="Y926" s="4"/>
      <c r="Z926" s="4"/>
      <c r="AA926" s="4"/>
    </row>
    <row r="927" spans="1:27" ht="55.5" customHeight="1" thickBot="1" x14ac:dyDescent="0.4">
      <c r="A927" s="5" t="s">
        <v>154</v>
      </c>
      <c r="B927" s="5" t="s">
        <v>101</v>
      </c>
      <c r="C927" s="5" t="s">
        <v>37</v>
      </c>
      <c r="D927" s="2">
        <v>42460</v>
      </c>
      <c r="E927" s="2">
        <v>4.8499999999999996</v>
      </c>
      <c r="F927" s="2">
        <v>9.33</v>
      </c>
      <c r="G927" s="2">
        <v>9.2100000000000009</v>
      </c>
      <c r="H927" s="2">
        <v>5.71</v>
      </c>
      <c r="I927" s="2">
        <v>1.9</v>
      </c>
      <c r="J927" s="2">
        <v>2.4900000000000002</v>
      </c>
      <c r="K927" s="2">
        <v>65.400000000000006</v>
      </c>
      <c r="L927" s="2">
        <v>37.630000000000003</v>
      </c>
      <c r="M927" s="2">
        <v>98.97</v>
      </c>
      <c r="N927" s="2">
        <v>47.06</v>
      </c>
      <c r="O927" s="2">
        <v>37.24</v>
      </c>
      <c r="P927" s="2">
        <v>110.32</v>
      </c>
      <c r="Q927" s="2">
        <v>52.45</v>
      </c>
      <c r="R927" s="2">
        <v>41.51</v>
      </c>
      <c r="S927" s="4">
        <f>VLOOKUP([1]Initial_Data8!C971,[1]Ratings_Numbers!$A$1:$B$21,2,FALSE)</f>
        <v>11</v>
      </c>
      <c r="T927" s="4">
        <v>11</v>
      </c>
      <c r="U927" s="4">
        <f t="shared" si="14"/>
        <v>0</v>
      </c>
      <c r="V927" s="7">
        <v>17731.782800000001</v>
      </c>
      <c r="W927" s="3" t="s">
        <v>134</v>
      </c>
      <c r="X927" s="4"/>
      <c r="Y927" s="4"/>
      <c r="Z927" s="4"/>
      <c r="AA927" s="4"/>
    </row>
    <row r="928" spans="1:27" ht="55.5" customHeight="1" thickBot="1" x14ac:dyDescent="0.4">
      <c r="A928" s="5" t="s">
        <v>154</v>
      </c>
      <c r="B928" s="5" t="s">
        <v>102</v>
      </c>
      <c r="C928" s="5" t="s">
        <v>37</v>
      </c>
      <c r="D928" s="2">
        <v>42551</v>
      </c>
      <c r="E928" s="2">
        <v>5.47</v>
      </c>
      <c r="F928" s="2">
        <v>10.54</v>
      </c>
      <c r="G928" s="2">
        <v>10.36</v>
      </c>
      <c r="H928" s="2">
        <v>6.4</v>
      </c>
      <c r="I928" s="2">
        <v>-16.43</v>
      </c>
      <c r="J928" s="2">
        <v>3.58</v>
      </c>
      <c r="K928" s="2">
        <v>78.7</v>
      </c>
      <c r="L928" s="2">
        <v>36.25</v>
      </c>
      <c r="M928" s="2">
        <v>112.37</v>
      </c>
      <c r="N928" s="2">
        <v>50.31</v>
      </c>
      <c r="O928" s="2">
        <v>40.729999999999997</v>
      </c>
      <c r="P928" s="2">
        <v>123.37</v>
      </c>
      <c r="Q928" s="2">
        <v>55.23</v>
      </c>
      <c r="R928" s="2">
        <v>44.72</v>
      </c>
      <c r="S928" s="4">
        <f>VLOOKUP([1]Initial_Data8!C972,[1]Ratings_Numbers!$A$1:$B$21,2,FALSE)</f>
        <v>11</v>
      </c>
      <c r="T928" s="4">
        <v>11</v>
      </c>
      <c r="U928" s="4">
        <f t="shared" si="14"/>
        <v>0</v>
      </c>
      <c r="V928" s="7">
        <v>14454.3074</v>
      </c>
      <c r="W928" s="3" t="s">
        <v>134</v>
      </c>
      <c r="X928" s="4"/>
      <c r="Y928" s="4"/>
      <c r="Z928" s="4"/>
      <c r="AA928" s="4"/>
    </row>
    <row r="929" spans="1:27" ht="55.5" customHeight="1" thickBot="1" x14ac:dyDescent="0.4">
      <c r="A929" s="5" t="s">
        <v>157</v>
      </c>
      <c r="B929" s="5" t="s">
        <v>85</v>
      </c>
      <c r="C929" s="5" t="s">
        <v>49</v>
      </c>
      <c r="D929" s="2">
        <v>40268</v>
      </c>
      <c r="E929" s="2">
        <v>6.8</v>
      </c>
      <c r="F929" s="2">
        <v>74.52</v>
      </c>
      <c r="G929" s="2">
        <v>52.88</v>
      </c>
      <c r="H929" s="2">
        <v>1.39</v>
      </c>
      <c r="I929" s="2">
        <v>0.38</v>
      </c>
      <c r="J929" s="2">
        <v>0.21</v>
      </c>
      <c r="K929" s="2">
        <v>326</v>
      </c>
      <c r="L929" s="2">
        <v>0.16</v>
      </c>
      <c r="M929" s="2">
        <v>21181.94</v>
      </c>
      <c r="N929" s="2">
        <v>89.78</v>
      </c>
      <c r="O929" s="2">
        <v>34.4</v>
      </c>
      <c r="P929" s="2">
        <v>23494.44</v>
      </c>
      <c r="Q929" s="2">
        <v>99.58</v>
      </c>
      <c r="R929" s="2">
        <v>38.15</v>
      </c>
      <c r="S929" s="4">
        <f>VLOOKUP([1]Initial_Data8!C975,[1]Ratings_Numbers!$A$1:$B$21,2,FALSE)</f>
        <v>17</v>
      </c>
      <c r="T929" s="4">
        <v>17</v>
      </c>
      <c r="U929" s="6">
        <v>0</v>
      </c>
      <c r="V929" s="7">
        <v>11488.0036</v>
      </c>
      <c r="W929" s="3" t="s">
        <v>134</v>
      </c>
      <c r="X929" s="4"/>
      <c r="Y929" s="4"/>
      <c r="Z929" s="4"/>
      <c r="AA929" s="4"/>
    </row>
    <row r="930" spans="1:27" ht="55.5" customHeight="1" thickBot="1" x14ac:dyDescent="0.4">
      <c r="A930" s="5" t="s">
        <v>157</v>
      </c>
      <c r="B930" s="5" t="s">
        <v>109</v>
      </c>
      <c r="C930" s="5" t="s">
        <v>49</v>
      </c>
      <c r="D930" s="2">
        <v>40359</v>
      </c>
      <c r="E930" s="2">
        <v>4.3499999999999996</v>
      </c>
      <c r="F930" s="2">
        <v>14.64</v>
      </c>
      <c r="G930" s="2">
        <v>10.53</v>
      </c>
      <c r="H930" s="2">
        <v>3.91</v>
      </c>
      <c r="I930" s="2">
        <v>3.29</v>
      </c>
      <c r="J930" s="2">
        <v>2.7</v>
      </c>
      <c r="K930" s="2">
        <v>315</v>
      </c>
      <c r="L930" s="2">
        <v>0.45</v>
      </c>
      <c r="M930" s="2">
        <v>7149.75</v>
      </c>
      <c r="N930" s="2">
        <v>89.03</v>
      </c>
      <c r="O930" s="2">
        <v>32.479999999999997</v>
      </c>
      <c r="P930" s="2">
        <v>7931.16</v>
      </c>
      <c r="Q930" s="2">
        <v>98.75</v>
      </c>
      <c r="R930" s="2">
        <v>36.03</v>
      </c>
      <c r="S930" s="4">
        <f>VLOOKUP([1]Initial_Data8!C976,[1]Ratings_Numbers!$A$1:$B$21,2,FALSE)</f>
        <v>17</v>
      </c>
      <c r="T930" s="4">
        <v>17</v>
      </c>
      <c r="U930" s="4">
        <f t="shared" ref="U930:U931" si="15">S930-S929</f>
        <v>0</v>
      </c>
      <c r="V930" s="7">
        <v>9268.9806000000008</v>
      </c>
      <c r="W930" s="3" t="s">
        <v>134</v>
      </c>
      <c r="X930" s="4"/>
      <c r="Y930" s="4"/>
      <c r="Z930" s="4"/>
      <c r="AA930" s="4"/>
    </row>
    <row r="931" spans="1:27" ht="55.5" customHeight="1" thickBot="1" x14ac:dyDescent="0.4">
      <c r="A931" s="5" t="s">
        <v>157</v>
      </c>
      <c r="B931" s="5" t="s">
        <v>110</v>
      </c>
      <c r="C931" s="5" t="s">
        <v>49</v>
      </c>
      <c r="D931" s="2">
        <v>40451</v>
      </c>
      <c r="E931" s="2">
        <v>3.38</v>
      </c>
      <c r="F931" s="2">
        <v>8.19</v>
      </c>
      <c r="G931" s="2">
        <v>6.12</v>
      </c>
      <c r="H931" s="2">
        <v>5.38</v>
      </c>
      <c r="I931" s="2">
        <v>3.83</v>
      </c>
      <c r="J931" s="2">
        <v>3.92</v>
      </c>
      <c r="K931" s="2">
        <v>256</v>
      </c>
      <c r="L931" s="2">
        <v>1.66</v>
      </c>
      <c r="M931" s="2">
        <v>1826.99</v>
      </c>
      <c r="N931" s="2">
        <v>81.239999999999995</v>
      </c>
      <c r="O931" s="2">
        <v>30.27</v>
      </c>
      <c r="P931" s="2">
        <v>2148.9499999999998</v>
      </c>
      <c r="Q931" s="2">
        <v>95.55</v>
      </c>
      <c r="R931" s="2">
        <v>35.61</v>
      </c>
      <c r="S931" s="4">
        <f>VLOOKUP([1]Initial_Data8!C977,[1]Ratings_Numbers!$A$1:$B$21,2,FALSE)</f>
        <v>17</v>
      </c>
      <c r="T931" s="4">
        <v>17</v>
      </c>
      <c r="U931" s="4">
        <f t="shared" si="15"/>
        <v>0</v>
      </c>
      <c r="V931" s="7">
        <v>9183.0346000000009</v>
      </c>
      <c r="W931" s="3" t="s">
        <v>134</v>
      </c>
      <c r="X931" s="4"/>
      <c r="Y931" s="4"/>
      <c r="Z931" s="4"/>
      <c r="AA931" s="4"/>
    </row>
    <row r="932" spans="1:27" ht="55.5" customHeight="1" thickBot="1" x14ac:dyDescent="0.4">
      <c r="A932" s="5" t="s">
        <v>158</v>
      </c>
      <c r="B932" s="5" t="s">
        <v>75</v>
      </c>
      <c r="C932" s="5" t="s">
        <v>31</v>
      </c>
      <c r="D932" s="2">
        <v>38836</v>
      </c>
      <c r="E932" s="2">
        <v>-1.4</v>
      </c>
      <c r="F932" s="2">
        <v>0.9</v>
      </c>
      <c r="G932" s="2">
        <v>-1.67</v>
      </c>
      <c r="H932" s="2">
        <v>34.75</v>
      </c>
      <c r="I932" s="2">
        <v>31.4</v>
      </c>
      <c r="J932" s="2">
        <v>29.02</v>
      </c>
      <c r="K932" s="2">
        <v>60</v>
      </c>
      <c r="L932" s="2">
        <v>57.14</v>
      </c>
      <c r="M932" s="2">
        <v>25.77</v>
      </c>
      <c r="N932" s="2">
        <v>20.49</v>
      </c>
      <c r="O932" s="2">
        <v>14.73</v>
      </c>
      <c r="P932" s="2">
        <v>25.77</v>
      </c>
      <c r="Q932" s="2">
        <v>20.49</v>
      </c>
      <c r="R932" s="2">
        <v>14.73</v>
      </c>
      <c r="S932" s="4">
        <f>VLOOKUP([1]Initial_Data8!C980,[1]Ratings_Numbers!$A$1:$B$21,2,FALSE)</f>
        <v>5</v>
      </c>
      <c r="T932" s="4">
        <v>5</v>
      </c>
      <c r="U932" s="6">
        <v>0</v>
      </c>
      <c r="V932" s="7">
        <v>129135.8</v>
      </c>
      <c r="W932" s="3" t="s">
        <v>29</v>
      </c>
      <c r="X932" s="4"/>
      <c r="Y932" s="4"/>
      <c r="Z932" s="4"/>
      <c r="AA932" s="4"/>
    </row>
    <row r="933" spans="1:27" ht="55.5" customHeight="1" thickBot="1" x14ac:dyDescent="0.4">
      <c r="A933" s="5" t="s">
        <v>158</v>
      </c>
      <c r="B933" s="5" t="s">
        <v>76</v>
      </c>
      <c r="C933" s="5" t="s">
        <v>31</v>
      </c>
      <c r="D933" s="2">
        <v>38927</v>
      </c>
      <c r="E933" s="2">
        <v>-1.33</v>
      </c>
      <c r="F933" s="2">
        <v>0.89</v>
      </c>
      <c r="G933" s="2">
        <v>-1.62</v>
      </c>
      <c r="H933" s="2">
        <v>27.59</v>
      </c>
      <c r="I933" s="2">
        <v>25.58</v>
      </c>
      <c r="J933" s="2">
        <v>22.63</v>
      </c>
      <c r="K933" s="2">
        <v>88</v>
      </c>
      <c r="L933" s="2">
        <v>55.2</v>
      </c>
      <c r="M933" s="2">
        <v>26.47</v>
      </c>
      <c r="N933" s="2">
        <v>20.93</v>
      </c>
      <c r="O933" s="2">
        <v>14.62</v>
      </c>
      <c r="P933" s="2">
        <v>26.47</v>
      </c>
      <c r="Q933" s="2">
        <v>20.93</v>
      </c>
      <c r="R933" s="2">
        <v>14.62</v>
      </c>
      <c r="S933" s="4">
        <f>VLOOKUP([1]Initial_Data8!C981,[1]Ratings_Numbers!$A$1:$B$21,2,FALSE)</f>
        <v>5</v>
      </c>
      <c r="T933" s="4">
        <v>5</v>
      </c>
      <c r="U933" s="4">
        <f t="shared" ref="U933:U972" si="16">S933-S932</f>
        <v>0</v>
      </c>
      <c r="V933" s="7">
        <v>109546.72</v>
      </c>
      <c r="W933" s="3" t="s">
        <v>29</v>
      </c>
      <c r="X933" s="4"/>
      <c r="Y933" s="4"/>
      <c r="Z933" s="4"/>
      <c r="AA933" s="4"/>
    </row>
    <row r="934" spans="1:27" ht="55.5" customHeight="1" thickBot="1" x14ac:dyDescent="0.4">
      <c r="A934" s="5" t="s">
        <v>158</v>
      </c>
      <c r="B934" s="5" t="s">
        <v>77</v>
      </c>
      <c r="C934" s="5" t="s">
        <v>31</v>
      </c>
      <c r="D934" s="2">
        <v>39018</v>
      </c>
      <c r="E934" s="2">
        <v>-1.42</v>
      </c>
      <c r="F934" s="2">
        <v>0.85</v>
      </c>
      <c r="G934" s="2">
        <v>-1.73</v>
      </c>
      <c r="H934" s="2">
        <v>26.04</v>
      </c>
      <c r="I934" s="2">
        <v>23.77</v>
      </c>
      <c r="J934" s="2">
        <v>22.34</v>
      </c>
      <c r="K934" s="2">
        <v>94</v>
      </c>
      <c r="L934" s="2">
        <v>56.85</v>
      </c>
      <c r="M934" s="2">
        <v>25.27</v>
      </c>
      <c r="N934" s="2">
        <v>20.170000000000002</v>
      </c>
      <c r="O934" s="2">
        <v>14.37</v>
      </c>
      <c r="P934" s="2">
        <v>25.27</v>
      </c>
      <c r="Q934" s="2">
        <v>20.170000000000002</v>
      </c>
      <c r="R934" s="2">
        <v>14.37</v>
      </c>
      <c r="S934" s="4">
        <f>VLOOKUP([1]Initial_Data8!C982,[1]Ratings_Numbers!$A$1:$B$21,2,FALSE)</f>
        <v>5</v>
      </c>
      <c r="T934" s="4">
        <v>5</v>
      </c>
      <c r="U934" s="4">
        <f t="shared" si="16"/>
        <v>0</v>
      </c>
      <c r="V934" s="7">
        <v>143790.64000000001</v>
      </c>
      <c r="W934" s="3" t="s">
        <v>29</v>
      </c>
      <c r="X934" s="4"/>
      <c r="Y934" s="4"/>
      <c r="Z934" s="4"/>
      <c r="AA934" s="4"/>
    </row>
    <row r="935" spans="1:27" ht="55.5" customHeight="1" thickBot="1" x14ac:dyDescent="0.4">
      <c r="A935" s="5" t="s">
        <v>158</v>
      </c>
      <c r="B935" s="5" t="s">
        <v>78</v>
      </c>
      <c r="C935" s="5" t="s">
        <v>31</v>
      </c>
      <c r="D935" s="2">
        <v>39109</v>
      </c>
      <c r="E935" s="2">
        <v>-1.51</v>
      </c>
      <c r="F935" s="2">
        <v>0.81</v>
      </c>
      <c r="G935" s="2">
        <v>-1.79</v>
      </c>
      <c r="H935" s="2">
        <v>26.04</v>
      </c>
      <c r="I935" s="2">
        <v>22.53</v>
      </c>
      <c r="J935" s="2">
        <v>22.44</v>
      </c>
      <c r="K935" s="2">
        <v>95</v>
      </c>
      <c r="L935" s="2">
        <v>57.47</v>
      </c>
      <c r="M935" s="2">
        <v>24.13</v>
      </c>
      <c r="N935" s="2">
        <v>19.440000000000001</v>
      </c>
      <c r="O935" s="2">
        <v>13.87</v>
      </c>
      <c r="P935" s="2">
        <v>24.13</v>
      </c>
      <c r="Q935" s="2">
        <v>19.440000000000001</v>
      </c>
      <c r="R935" s="2">
        <v>13.87</v>
      </c>
      <c r="S935" s="4">
        <f>VLOOKUP([1]Initial_Data8!C983,[1]Ratings_Numbers!$A$1:$B$21,2,FALSE)</f>
        <v>5</v>
      </c>
      <c r="T935" s="4">
        <v>5</v>
      </c>
      <c r="U935" s="4">
        <f t="shared" si="16"/>
        <v>0</v>
      </c>
      <c r="V935" s="7">
        <v>159364.79999999999</v>
      </c>
      <c r="W935" s="3" t="s">
        <v>29</v>
      </c>
      <c r="X935" s="4"/>
      <c r="Y935" s="4"/>
      <c r="Z935" s="4"/>
      <c r="AA935" s="4"/>
    </row>
    <row r="936" spans="1:27" ht="55.5" customHeight="1" thickBot="1" x14ac:dyDescent="0.4">
      <c r="A936" s="5" t="s">
        <v>158</v>
      </c>
      <c r="B936" s="5" t="s">
        <v>79</v>
      </c>
      <c r="C936" s="5" t="s">
        <v>31</v>
      </c>
      <c r="D936" s="2">
        <v>39200</v>
      </c>
      <c r="E936" s="2">
        <v>-1.6</v>
      </c>
      <c r="F936" s="2">
        <v>0.77</v>
      </c>
      <c r="G936" s="2">
        <v>-1.88</v>
      </c>
      <c r="H936" s="2">
        <v>27.1</v>
      </c>
      <c r="I936" s="2">
        <v>23.22</v>
      </c>
      <c r="J936" s="2">
        <v>23.38</v>
      </c>
      <c r="K936" s="2">
        <v>94</v>
      </c>
      <c r="L936" s="2">
        <v>58.4</v>
      </c>
      <c r="M936" s="2">
        <v>22.71</v>
      </c>
      <c r="N936" s="2">
        <v>18.510000000000002</v>
      </c>
      <c r="O936" s="2">
        <v>13.27</v>
      </c>
      <c r="P936" s="2">
        <v>22.71</v>
      </c>
      <c r="Q936" s="2">
        <v>18.510000000000002</v>
      </c>
      <c r="R936" s="2">
        <v>13.27</v>
      </c>
      <c r="S936" s="4">
        <f>VLOOKUP([1]Initial_Data8!C984,[1]Ratings_Numbers!$A$1:$B$21,2,FALSE)</f>
        <v>5</v>
      </c>
      <c r="T936" s="4">
        <v>5</v>
      </c>
      <c r="U936" s="4">
        <f t="shared" si="16"/>
        <v>0</v>
      </c>
      <c r="V936" s="7">
        <v>163639.62</v>
      </c>
      <c r="W936" s="3" t="s">
        <v>29</v>
      </c>
      <c r="X936" s="4"/>
      <c r="Y936" s="4"/>
      <c r="Z936" s="4"/>
      <c r="AA936" s="4"/>
    </row>
    <row r="937" spans="1:27" ht="55.5" customHeight="1" thickBot="1" x14ac:dyDescent="0.4">
      <c r="A937" s="5" t="s">
        <v>158</v>
      </c>
      <c r="B937" s="5" t="s">
        <v>105</v>
      </c>
      <c r="C937" s="5" t="s">
        <v>31</v>
      </c>
      <c r="D937" s="2">
        <v>39291</v>
      </c>
      <c r="E937" s="2">
        <v>-1.55</v>
      </c>
      <c r="F937" s="2">
        <v>0.73</v>
      </c>
      <c r="G937" s="2">
        <v>-1.8</v>
      </c>
      <c r="H937" s="2">
        <v>14.63</v>
      </c>
      <c r="I937" s="2">
        <v>12.83</v>
      </c>
      <c r="J937" s="2">
        <v>12.64</v>
      </c>
      <c r="K937" s="2">
        <v>188</v>
      </c>
      <c r="L937" s="2">
        <v>59.02</v>
      </c>
      <c r="M937" s="2">
        <v>20.350000000000001</v>
      </c>
      <c r="N937" s="2">
        <v>16.91</v>
      </c>
      <c r="O937" s="2">
        <v>12.01</v>
      </c>
      <c r="P937" s="2">
        <v>20.350000000000001</v>
      </c>
      <c r="Q937" s="2">
        <v>16.91</v>
      </c>
      <c r="R937" s="2">
        <v>12.01</v>
      </c>
      <c r="S937" s="4">
        <f>VLOOKUP([1]Initial_Data8!C985,[1]Ratings_Numbers!$A$1:$B$21,2,FALSE)</f>
        <v>5</v>
      </c>
      <c r="T937" s="4">
        <v>5</v>
      </c>
      <c r="U937" s="4">
        <f t="shared" si="16"/>
        <v>0</v>
      </c>
      <c r="V937" s="7">
        <v>176716.26800000001</v>
      </c>
      <c r="W937" s="3" t="s">
        <v>29</v>
      </c>
      <c r="X937" s="4"/>
      <c r="Y937" s="4"/>
      <c r="Z937" s="4"/>
      <c r="AA937" s="4"/>
    </row>
    <row r="938" spans="1:27" ht="55.5" customHeight="1" thickBot="1" x14ac:dyDescent="0.4">
      <c r="A938" s="5" t="s">
        <v>158</v>
      </c>
      <c r="B938" s="5" t="s">
        <v>106</v>
      </c>
      <c r="C938" s="5" t="s">
        <v>31</v>
      </c>
      <c r="D938" s="2">
        <v>39382</v>
      </c>
      <c r="E938" s="2">
        <v>-1.69</v>
      </c>
      <c r="F938" s="2">
        <v>0.72</v>
      </c>
      <c r="G938" s="2">
        <v>-1.97</v>
      </c>
      <c r="H938" s="2">
        <v>30.3</v>
      </c>
      <c r="I938" s="2">
        <v>27.22</v>
      </c>
      <c r="J938" s="2">
        <v>25.92</v>
      </c>
      <c r="K938" s="2">
        <v>96</v>
      </c>
      <c r="L938" s="2">
        <v>60.81</v>
      </c>
      <c r="M938" s="2">
        <v>19.36</v>
      </c>
      <c r="N938" s="2">
        <v>16.22</v>
      </c>
      <c r="O938" s="2">
        <v>11.82</v>
      </c>
      <c r="P938" s="2">
        <v>19.36</v>
      </c>
      <c r="Q938" s="2">
        <v>16.22</v>
      </c>
      <c r="R938" s="2">
        <v>11.82</v>
      </c>
      <c r="S938" s="4">
        <f>VLOOKUP([1]Initial_Data8!C986,[1]Ratings_Numbers!$A$1:$B$21,2,FALSE)</f>
        <v>5</v>
      </c>
      <c r="T938" s="4">
        <v>5</v>
      </c>
      <c r="U938" s="4">
        <f t="shared" si="16"/>
        <v>0</v>
      </c>
      <c r="V938" s="7">
        <v>194015.8</v>
      </c>
      <c r="W938" s="3" t="s">
        <v>29</v>
      </c>
      <c r="X938" s="4"/>
      <c r="Y938" s="4"/>
      <c r="Z938" s="4"/>
      <c r="AA938" s="4"/>
    </row>
    <row r="939" spans="1:27" ht="55.5" customHeight="1" thickBot="1" x14ac:dyDescent="0.4">
      <c r="A939" s="5" t="s">
        <v>158</v>
      </c>
      <c r="B939" s="5" t="s">
        <v>107</v>
      </c>
      <c r="C939" s="5" t="s">
        <v>31</v>
      </c>
      <c r="D939" s="2">
        <v>39473</v>
      </c>
      <c r="E939" s="2">
        <v>-1.43</v>
      </c>
      <c r="F939" s="2">
        <v>0.72</v>
      </c>
      <c r="G939" s="2">
        <v>-1.67</v>
      </c>
      <c r="H939" s="2">
        <v>31.44</v>
      </c>
      <c r="I939" s="2">
        <v>28.2</v>
      </c>
      <c r="J939" s="2">
        <v>26.42</v>
      </c>
      <c r="K939" s="2">
        <v>91</v>
      </c>
      <c r="L939" s="2">
        <v>59.33</v>
      </c>
      <c r="M939" s="2">
        <v>20.83</v>
      </c>
      <c r="N939" s="2">
        <v>17.239999999999998</v>
      </c>
      <c r="O939" s="2">
        <v>12.39</v>
      </c>
      <c r="P939" s="2">
        <v>20.83</v>
      </c>
      <c r="Q939" s="2">
        <v>17.239999999999998</v>
      </c>
      <c r="R939" s="2">
        <v>12.39</v>
      </c>
      <c r="S939" s="4">
        <f>VLOOKUP([1]Initial_Data8!C987,[1]Ratings_Numbers!$A$1:$B$21,2,FALSE)</f>
        <v>5</v>
      </c>
      <c r="T939" s="4">
        <v>5</v>
      </c>
      <c r="U939" s="4">
        <f t="shared" si="16"/>
        <v>0</v>
      </c>
      <c r="V939" s="7">
        <v>144595</v>
      </c>
      <c r="W939" s="3" t="s">
        <v>29</v>
      </c>
      <c r="X939" s="4"/>
      <c r="Y939" s="4"/>
      <c r="Z939" s="4"/>
      <c r="AA939" s="4"/>
    </row>
    <row r="940" spans="1:27" ht="55.5" customHeight="1" thickBot="1" x14ac:dyDescent="0.4">
      <c r="A940" s="5" t="s">
        <v>158</v>
      </c>
      <c r="B940" s="5" t="s">
        <v>108</v>
      </c>
      <c r="C940" s="5" t="s">
        <v>31</v>
      </c>
      <c r="D940" s="2">
        <v>39564</v>
      </c>
      <c r="E940" s="2">
        <v>-1.58</v>
      </c>
      <c r="F940" s="2">
        <v>0.73</v>
      </c>
      <c r="G940" s="2">
        <v>-1.86</v>
      </c>
      <c r="H940" s="2">
        <v>37.9</v>
      </c>
      <c r="I940" s="2">
        <v>33.24</v>
      </c>
      <c r="J940" s="2">
        <v>31.49</v>
      </c>
      <c r="K940" s="2">
        <v>68</v>
      </c>
      <c r="L940" s="2">
        <v>58.01</v>
      </c>
      <c r="M940" s="2">
        <v>19.32</v>
      </c>
      <c r="N940" s="2">
        <v>15.99</v>
      </c>
      <c r="O940" s="2">
        <v>11.23</v>
      </c>
      <c r="P940" s="2">
        <v>20.83</v>
      </c>
      <c r="Q940" s="2">
        <v>17.239999999999998</v>
      </c>
      <c r="R940" s="2">
        <v>12.11</v>
      </c>
      <c r="S940" s="4">
        <f>VLOOKUP([1]Initial_Data8!C988,[1]Ratings_Numbers!$A$1:$B$21,2,FALSE)</f>
        <v>5</v>
      </c>
      <c r="T940" s="4">
        <v>5</v>
      </c>
      <c r="U940" s="4">
        <f t="shared" si="16"/>
        <v>0</v>
      </c>
      <c r="V940" s="7">
        <v>151347.20000000001</v>
      </c>
      <c r="W940" s="3" t="s">
        <v>29</v>
      </c>
      <c r="X940" s="4"/>
      <c r="Y940" s="4"/>
      <c r="Z940" s="4"/>
      <c r="AA940" s="4"/>
    </row>
    <row r="941" spans="1:27" ht="55.5" customHeight="1" thickBot="1" x14ac:dyDescent="0.4">
      <c r="A941" s="5" t="s">
        <v>158</v>
      </c>
      <c r="B941" s="5" t="s">
        <v>80</v>
      </c>
      <c r="C941" s="5" t="s">
        <v>31</v>
      </c>
      <c r="D941" s="2">
        <v>39655</v>
      </c>
      <c r="E941" s="2">
        <v>-1.71</v>
      </c>
      <c r="F941" s="2">
        <v>0.72</v>
      </c>
      <c r="G941" s="2">
        <v>-2.02</v>
      </c>
      <c r="H941" s="2">
        <v>46.23</v>
      </c>
      <c r="I941" s="2">
        <v>40.61</v>
      </c>
      <c r="J941" s="2">
        <v>39.520000000000003</v>
      </c>
      <c r="K941" s="2">
        <v>64</v>
      </c>
      <c r="L941" s="2">
        <v>58.49</v>
      </c>
      <c r="M941" s="2">
        <v>18.579999999999998</v>
      </c>
      <c r="N941" s="2">
        <v>15.48</v>
      </c>
      <c r="O941" s="2">
        <v>10.88</v>
      </c>
      <c r="P941" s="2">
        <v>20.04</v>
      </c>
      <c r="Q941" s="2">
        <v>16.690000000000001</v>
      </c>
      <c r="R941" s="2">
        <v>11.74</v>
      </c>
      <c r="S941" s="4">
        <f>VLOOKUP([1]Initial_Data8!C989,[1]Ratings_Numbers!$A$1:$B$21,2,FALSE)</f>
        <v>5</v>
      </c>
      <c r="T941" s="4">
        <v>5</v>
      </c>
      <c r="U941" s="4">
        <f t="shared" si="16"/>
        <v>0</v>
      </c>
      <c r="V941" s="7">
        <v>132179.99</v>
      </c>
      <c r="W941" s="3" t="s">
        <v>29</v>
      </c>
      <c r="X941" s="4"/>
      <c r="Y941" s="4"/>
      <c r="Z941" s="4"/>
      <c r="AA941" s="4"/>
    </row>
    <row r="942" spans="1:27" ht="55.5" customHeight="1" thickBot="1" x14ac:dyDescent="0.4">
      <c r="A942" s="5" t="s">
        <v>158</v>
      </c>
      <c r="B942" s="5" t="s">
        <v>81</v>
      </c>
      <c r="C942" s="5" t="s">
        <v>31</v>
      </c>
      <c r="D942" s="2">
        <v>39746</v>
      </c>
      <c r="E942" s="2">
        <v>-1.76</v>
      </c>
      <c r="F942" s="2">
        <v>0.72</v>
      </c>
      <c r="G942" s="2">
        <v>-2.08</v>
      </c>
      <c r="H942" s="2">
        <v>44.92</v>
      </c>
      <c r="I942" s="2">
        <v>39.28</v>
      </c>
      <c r="J942" s="2">
        <v>38.78</v>
      </c>
      <c r="K942" s="2">
        <v>64</v>
      </c>
      <c r="L942" s="2">
        <v>59.5</v>
      </c>
      <c r="M942" s="2">
        <v>18.170000000000002</v>
      </c>
      <c r="N942" s="2">
        <v>15.19</v>
      </c>
      <c r="O942" s="2">
        <v>10.82</v>
      </c>
      <c r="P942" s="2">
        <v>19.600000000000001</v>
      </c>
      <c r="Q942" s="2">
        <v>16.39</v>
      </c>
      <c r="R942" s="2">
        <v>11.67</v>
      </c>
      <c r="S942" s="4">
        <f>VLOOKUP([1]Initial_Data8!C990,[1]Ratings_Numbers!$A$1:$B$21,2,FALSE)</f>
        <v>5</v>
      </c>
      <c r="T942" s="4">
        <v>5</v>
      </c>
      <c r="U942" s="4">
        <f t="shared" si="16"/>
        <v>0</v>
      </c>
      <c r="V942" s="7">
        <v>95641.84</v>
      </c>
      <c r="W942" s="3" t="s">
        <v>29</v>
      </c>
      <c r="X942" s="4"/>
      <c r="Y942" s="4"/>
      <c r="Z942" s="4"/>
      <c r="AA942" s="4"/>
    </row>
    <row r="943" spans="1:27" ht="55.5" customHeight="1" thickBot="1" x14ac:dyDescent="0.4">
      <c r="A943" s="5" t="s">
        <v>158</v>
      </c>
      <c r="B943" s="5" t="s">
        <v>82</v>
      </c>
      <c r="C943" s="5" t="s">
        <v>31</v>
      </c>
      <c r="D943" s="2">
        <v>39837</v>
      </c>
      <c r="E943" s="2">
        <v>-2.14</v>
      </c>
      <c r="F943" s="2">
        <v>0.77</v>
      </c>
      <c r="G943" s="2">
        <v>-2.54</v>
      </c>
      <c r="H943" s="2">
        <v>34.89</v>
      </c>
      <c r="I943" s="2">
        <v>31.33</v>
      </c>
      <c r="J943" s="2">
        <v>28.14</v>
      </c>
      <c r="K943" s="2">
        <v>63</v>
      </c>
      <c r="L943" s="2">
        <v>59.95</v>
      </c>
      <c r="M943" s="2">
        <v>17.25</v>
      </c>
      <c r="N943" s="2">
        <v>14.54</v>
      </c>
      <c r="O943" s="2">
        <v>10.35</v>
      </c>
      <c r="P943" s="2">
        <v>18.61</v>
      </c>
      <c r="Q943" s="2">
        <v>15.69</v>
      </c>
      <c r="R943" s="2">
        <v>11.16</v>
      </c>
      <c r="S943" s="4">
        <f>VLOOKUP([1]Initial_Data8!C991,[1]Ratings_Numbers!$A$1:$B$21,2,FALSE)</f>
        <v>5</v>
      </c>
      <c r="T943" s="4">
        <v>5</v>
      </c>
      <c r="U943" s="4">
        <f t="shared" si="16"/>
        <v>0</v>
      </c>
      <c r="V943" s="7">
        <v>92861.16</v>
      </c>
      <c r="W943" s="3" t="s">
        <v>29</v>
      </c>
      <c r="X943" s="4"/>
      <c r="Y943" s="4"/>
      <c r="Z943" s="4"/>
      <c r="AA943" s="4"/>
    </row>
    <row r="944" spans="1:27" ht="55.5" customHeight="1" thickBot="1" x14ac:dyDescent="0.4">
      <c r="A944" s="5" t="s">
        <v>158</v>
      </c>
      <c r="B944" s="5" t="s">
        <v>83</v>
      </c>
      <c r="C944" s="5" t="s">
        <v>31</v>
      </c>
      <c r="D944" s="2">
        <v>39928</v>
      </c>
      <c r="E944" s="2">
        <v>-2.31</v>
      </c>
      <c r="F944" s="2">
        <v>1.23</v>
      </c>
      <c r="G944" s="2">
        <v>-2.77</v>
      </c>
      <c r="H944" s="2">
        <v>19.36</v>
      </c>
      <c r="I944" s="2">
        <v>17.37</v>
      </c>
      <c r="J944" s="2">
        <v>15.3</v>
      </c>
      <c r="K944" s="2">
        <v>105</v>
      </c>
      <c r="L944" s="2">
        <v>57.61</v>
      </c>
      <c r="M944" s="2">
        <v>27.67</v>
      </c>
      <c r="N944" s="2">
        <v>21.67</v>
      </c>
      <c r="O944" s="2">
        <v>15.95</v>
      </c>
      <c r="P944" s="2">
        <v>27.67</v>
      </c>
      <c r="Q944" s="2">
        <v>21.67</v>
      </c>
      <c r="R944" s="2">
        <v>15.95</v>
      </c>
      <c r="S944" s="4">
        <f>VLOOKUP([1]Initial_Data8!C992,[1]Ratings_Numbers!$A$1:$B$21,2,FALSE)</f>
        <v>5</v>
      </c>
      <c r="T944" s="4">
        <v>5</v>
      </c>
      <c r="U944" s="4">
        <f t="shared" si="16"/>
        <v>0</v>
      </c>
      <c r="V944" s="7">
        <v>106320.24</v>
      </c>
      <c r="W944" s="3" t="s">
        <v>29</v>
      </c>
      <c r="X944" s="4"/>
      <c r="Y944" s="4"/>
      <c r="Z944" s="4"/>
      <c r="AA944" s="4"/>
    </row>
    <row r="945" spans="1:27" ht="55.5" customHeight="1" thickBot="1" x14ac:dyDescent="0.4">
      <c r="A945" s="5" t="s">
        <v>158</v>
      </c>
      <c r="B945" s="5" t="s">
        <v>84</v>
      </c>
      <c r="C945" s="5" t="s">
        <v>31</v>
      </c>
      <c r="D945" s="2">
        <v>40019</v>
      </c>
      <c r="E945" s="2">
        <v>-2.72</v>
      </c>
      <c r="F945" s="2">
        <v>1.41</v>
      </c>
      <c r="G945" s="2">
        <v>-3.37</v>
      </c>
      <c r="H945" s="2">
        <v>17.399999999999999</v>
      </c>
      <c r="I945" s="2">
        <v>15.55</v>
      </c>
      <c r="J945" s="2">
        <v>12.81</v>
      </c>
      <c r="K945" s="2">
        <v>114</v>
      </c>
      <c r="L945" s="2">
        <v>56.73</v>
      </c>
      <c r="M945" s="2">
        <v>26.62</v>
      </c>
      <c r="N945" s="2">
        <v>21.02</v>
      </c>
      <c r="O945" s="2">
        <v>15.11</v>
      </c>
      <c r="P945" s="2">
        <v>26.62</v>
      </c>
      <c r="Q945" s="2">
        <v>21.02</v>
      </c>
      <c r="R945" s="2">
        <v>15.11</v>
      </c>
      <c r="S945" s="4">
        <f>VLOOKUP([1]Initial_Data8!C993,[1]Ratings_Numbers!$A$1:$B$21,2,FALSE)</f>
        <v>5</v>
      </c>
      <c r="T945" s="4">
        <v>5</v>
      </c>
      <c r="U945" s="4">
        <f t="shared" si="16"/>
        <v>0</v>
      </c>
      <c r="V945" s="7">
        <v>126575.8</v>
      </c>
      <c r="W945" s="3" t="s">
        <v>29</v>
      </c>
      <c r="X945" s="4"/>
      <c r="Y945" s="4"/>
      <c r="Z945" s="4"/>
      <c r="AA945" s="4"/>
    </row>
    <row r="946" spans="1:27" ht="55.5" customHeight="1" thickBot="1" x14ac:dyDescent="0.4">
      <c r="A946" s="5" t="s">
        <v>158</v>
      </c>
      <c r="B946" s="5" t="s">
        <v>85</v>
      </c>
      <c r="C946" s="5" t="s">
        <v>31</v>
      </c>
      <c r="D946" s="2">
        <v>40110</v>
      </c>
      <c r="E946" s="2">
        <v>-2.86</v>
      </c>
      <c r="F946" s="2">
        <v>1.48</v>
      </c>
      <c r="G946" s="2">
        <v>-3.6</v>
      </c>
      <c r="H946" s="2">
        <v>22.39</v>
      </c>
      <c r="I946" s="2">
        <v>20.99</v>
      </c>
      <c r="J946" s="2">
        <v>18.63</v>
      </c>
      <c r="K946" s="2">
        <v>114</v>
      </c>
      <c r="L946" s="2">
        <v>58.24</v>
      </c>
      <c r="M946" s="2">
        <v>25.67</v>
      </c>
      <c r="N946" s="2">
        <v>20.420000000000002</v>
      </c>
      <c r="O946" s="2">
        <v>14.96</v>
      </c>
      <c r="P946" s="2">
        <v>25.67</v>
      </c>
      <c r="Q946" s="2">
        <v>20.420000000000002</v>
      </c>
      <c r="R946" s="2">
        <v>14.96</v>
      </c>
      <c r="S946" s="4">
        <f>VLOOKUP([1]Initial_Data8!C994,[1]Ratings_Numbers!$A$1:$B$21,2,FALSE)</f>
        <v>5</v>
      </c>
      <c r="T946" s="4">
        <v>5</v>
      </c>
      <c r="U946" s="4">
        <f t="shared" si="16"/>
        <v>0</v>
      </c>
      <c r="V946" s="7">
        <v>139001.67000000001</v>
      </c>
      <c r="W946" s="3" t="s">
        <v>29</v>
      </c>
      <c r="X946" s="4"/>
      <c r="Y946" s="4"/>
      <c r="Z946" s="4"/>
      <c r="AA946" s="4"/>
    </row>
    <row r="947" spans="1:27" ht="55.5" customHeight="1" thickBot="1" x14ac:dyDescent="0.4">
      <c r="A947" s="5" t="s">
        <v>158</v>
      </c>
      <c r="B947" s="5" t="s">
        <v>109</v>
      </c>
      <c r="C947" s="5" t="s">
        <v>31</v>
      </c>
      <c r="D947" s="2">
        <v>40201</v>
      </c>
      <c r="E947" s="2">
        <v>-2.59</v>
      </c>
      <c r="F947" s="2">
        <v>2.0099999999999998</v>
      </c>
      <c r="G947" s="2">
        <v>-3.23</v>
      </c>
      <c r="H947" s="2">
        <v>18.25</v>
      </c>
      <c r="I947" s="2">
        <v>16.68</v>
      </c>
      <c r="J947" s="2">
        <v>15</v>
      </c>
      <c r="K947" s="2">
        <v>158</v>
      </c>
      <c r="L947" s="2">
        <v>54.33</v>
      </c>
      <c r="M947" s="2">
        <v>36.58</v>
      </c>
      <c r="N947" s="2">
        <v>26.78</v>
      </c>
      <c r="O947" s="2">
        <v>19.89</v>
      </c>
      <c r="P947" s="2">
        <v>36.58</v>
      </c>
      <c r="Q947" s="2">
        <v>26.78</v>
      </c>
      <c r="R947" s="2">
        <v>19.89</v>
      </c>
      <c r="S947" s="4">
        <f>VLOOKUP([1]Initial_Data8!C995,[1]Ratings_Numbers!$A$1:$B$21,2,FALSE)</f>
        <v>5</v>
      </c>
      <c r="T947" s="4">
        <v>5</v>
      </c>
      <c r="U947" s="4">
        <f t="shared" si="16"/>
        <v>0</v>
      </c>
      <c r="V947" s="7">
        <v>131709.98000000001</v>
      </c>
      <c r="W947" s="3" t="s">
        <v>29</v>
      </c>
      <c r="X947" s="4"/>
      <c r="Y947" s="4"/>
      <c r="Z947" s="4"/>
      <c r="AA947" s="4"/>
    </row>
    <row r="948" spans="1:27" ht="55.5" customHeight="1" thickBot="1" x14ac:dyDescent="0.4">
      <c r="A948" s="5" t="s">
        <v>158</v>
      </c>
      <c r="B948" s="5" t="s">
        <v>110</v>
      </c>
      <c r="C948" s="5" t="s">
        <v>31</v>
      </c>
      <c r="D948" s="2">
        <v>40299</v>
      </c>
      <c r="E948" s="2">
        <v>-2.33</v>
      </c>
      <c r="F948" s="2">
        <v>1.84</v>
      </c>
      <c r="G948" s="2">
        <v>-2.88</v>
      </c>
      <c r="H948" s="2">
        <v>15.48</v>
      </c>
      <c r="I948" s="2">
        <v>13.88</v>
      </c>
      <c r="J948" s="2">
        <v>12.88</v>
      </c>
      <c r="K948" s="2">
        <v>182</v>
      </c>
      <c r="L948" s="2">
        <v>55.28</v>
      </c>
      <c r="M948" s="2">
        <v>27.64</v>
      </c>
      <c r="N948" s="2">
        <v>20.51</v>
      </c>
      <c r="O948" s="2">
        <v>15.28</v>
      </c>
      <c r="P948" s="2">
        <v>34.770000000000003</v>
      </c>
      <c r="Q948" s="2">
        <v>25.8</v>
      </c>
      <c r="R948" s="2">
        <v>19.23</v>
      </c>
      <c r="S948" s="4">
        <f>VLOOKUP([1]Initial_Data8!C996,[1]Ratings_Numbers!$A$1:$B$21,2,FALSE)</f>
        <v>5</v>
      </c>
      <c r="T948" s="4">
        <v>5</v>
      </c>
      <c r="U948" s="4">
        <f t="shared" si="16"/>
        <v>0</v>
      </c>
      <c r="V948" s="7">
        <v>154093.46</v>
      </c>
      <c r="W948" s="3" t="s">
        <v>29</v>
      </c>
      <c r="X948" s="4"/>
      <c r="Y948" s="4"/>
      <c r="Z948" s="4"/>
      <c r="AA948" s="4"/>
    </row>
    <row r="949" spans="1:27" ht="55.5" customHeight="1" thickBot="1" x14ac:dyDescent="0.4">
      <c r="A949" s="5" t="s">
        <v>158</v>
      </c>
      <c r="B949" s="5" t="s">
        <v>111</v>
      </c>
      <c r="C949" s="5" t="s">
        <v>31</v>
      </c>
      <c r="D949" s="2">
        <v>40390</v>
      </c>
      <c r="E949" s="2">
        <v>-2.2000000000000002</v>
      </c>
      <c r="F949" s="2">
        <v>1.67</v>
      </c>
      <c r="G949" s="2">
        <v>-2.68</v>
      </c>
      <c r="H949" s="2">
        <v>17.399999999999999</v>
      </c>
      <c r="I949" s="2">
        <v>15.57</v>
      </c>
      <c r="J949" s="2">
        <v>13.76</v>
      </c>
      <c r="K949" s="2">
        <v>169</v>
      </c>
      <c r="L949" s="2">
        <v>54.56</v>
      </c>
      <c r="M949" s="2">
        <v>27.52</v>
      </c>
      <c r="N949" s="2">
        <v>20.46</v>
      </c>
      <c r="O949" s="2">
        <v>15.02</v>
      </c>
      <c r="P949" s="2">
        <v>34.51</v>
      </c>
      <c r="Q949" s="2">
        <v>25.66</v>
      </c>
      <c r="R949" s="2">
        <v>18.84</v>
      </c>
      <c r="S949" s="4">
        <f>VLOOKUP([1]Initial_Data8!C997,[1]Ratings_Numbers!$A$1:$B$21,2,FALSE)</f>
        <v>5</v>
      </c>
      <c r="T949" s="4">
        <v>5</v>
      </c>
      <c r="U949" s="4">
        <f t="shared" si="16"/>
        <v>0</v>
      </c>
      <c r="V949" s="7">
        <v>130460.85</v>
      </c>
      <c r="W949" s="3" t="s">
        <v>29</v>
      </c>
      <c r="X949" s="4"/>
      <c r="Y949" s="4"/>
      <c r="Z949" s="4"/>
      <c r="AA949" s="4"/>
    </row>
    <row r="950" spans="1:27" ht="55.5" customHeight="1" thickBot="1" x14ac:dyDescent="0.4">
      <c r="A950" s="5" t="s">
        <v>158</v>
      </c>
      <c r="B950" s="5" t="s">
        <v>112</v>
      </c>
      <c r="C950" s="5" t="s">
        <v>31</v>
      </c>
      <c r="D950" s="2">
        <v>40481</v>
      </c>
      <c r="E950" s="2">
        <v>-2.0499999999999998</v>
      </c>
      <c r="F950" s="2">
        <v>1.63</v>
      </c>
      <c r="G950" s="2">
        <v>-2.52</v>
      </c>
      <c r="H950" s="2">
        <v>17.489999999999998</v>
      </c>
      <c r="I950" s="2">
        <v>15.53</v>
      </c>
      <c r="J950" s="2">
        <v>14.16</v>
      </c>
      <c r="K950" s="2">
        <v>166</v>
      </c>
      <c r="L950" s="2">
        <v>55.83</v>
      </c>
      <c r="M950" s="2">
        <v>27.33</v>
      </c>
      <c r="N950" s="2">
        <v>20.37</v>
      </c>
      <c r="O950" s="2">
        <v>15.26</v>
      </c>
      <c r="P950" s="2">
        <v>34.18</v>
      </c>
      <c r="Q950" s="2">
        <v>25.47</v>
      </c>
      <c r="R950" s="2">
        <v>19.09</v>
      </c>
      <c r="S950" s="4">
        <f>VLOOKUP([1]Initial_Data8!C998,[1]Ratings_Numbers!$A$1:$B$21,2,FALSE)</f>
        <v>5</v>
      </c>
      <c r="T950" s="4">
        <v>5</v>
      </c>
      <c r="U950" s="4">
        <f t="shared" si="16"/>
        <v>0</v>
      </c>
      <c r="V950" s="7">
        <v>127490.22</v>
      </c>
      <c r="W950" s="3" t="s">
        <v>29</v>
      </c>
      <c r="X950" s="4"/>
      <c r="Y950" s="4"/>
      <c r="Z950" s="4"/>
      <c r="AA950" s="4"/>
    </row>
    <row r="951" spans="1:27" ht="55.5" customHeight="1" thickBot="1" x14ac:dyDescent="0.4">
      <c r="A951" s="5" t="s">
        <v>158</v>
      </c>
      <c r="B951" s="5" t="s">
        <v>86</v>
      </c>
      <c r="C951" s="5" t="s">
        <v>31</v>
      </c>
      <c r="D951" s="2">
        <v>40572</v>
      </c>
      <c r="E951" s="2">
        <v>-2.2599999999999998</v>
      </c>
      <c r="F951" s="2">
        <v>1.75</v>
      </c>
      <c r="G951" s="2">
        <v>-2.87</v>
      </c>
      <c r="H951" s="2">
        <v>14.73</v>
      </c>
      <c r="I951" s="2">
        <v>12.7</v>
      </c>
      <c r="J951" s="2">
        <v>10.46</v>
      </c>
      <c r="K951" s="2">
        <v>161</v>
      </c>
      <c r="L951" s="2">
        <v>55.67</v>
      </c>
      <c r="M951" s="2">
        <v>26.6</v>
      </c>
      <c r="N951" s="2">
        <v>19.95</v>
      </c>
      <c r="O951" s="2">
        <v>14.82</v>
      </c>
      <c r="P951" s="2">
        <v>33.36</v>
      </c>
      <c r="Q951" s="2">
        <v>25.02</v>
      </c>
      <c r="R951" s="2">
        <v>18.59</v>
      </c>
      <c r="S951" s="4">
        <f>VLOOKUP([1]Initial_Data8!C999,[1]Ratings_Numbers!$A$1:$B$21,2,FALSE)</f>
        <v>5</v>
      </c>
      <c r="T951" s="4">
        <v>5</v>
      </c>
      <c r="U951" s="4">
        <f t="shared" si="16"/>
        <v>0</v>
      </c>
      <c r="V951" s="7">
        <v>115805.69</v>
      </c>
      <c r="W951" s="3" t="s">
        <v>29</v>
      </c>
      <c r="X951" s="4"/>
      <c r="Y951" s="4"/>
      <c r="Z951" s="4"/>
      <c r="AA951" s="4"/>
    </row>
    <row r="952" spans="1:27" ht="14.25" customHeight="1" thickBot="1" x14ac:dyDescent="0.4">
      <c r="A952" s="5" t="s">
        <v>158</v>
      </c>
      <c r="B952" s="5" t="s">
        <v>87</v>
      </c>
      <c r="C952" s="5" t="s">
        <v>31</v>
      </c>
      <c r="D952" s="2">
        <v>40663</v>
      </c>
      <c r="E952" s="2">
        <v>-2.4300000000000002</v>
      </c>
      <c r="F952" s="2">
        <v>1.96</v>
      </c>
      <c r="G952" s="2">
        <v>-3.12</v>
      </c>
      <c r="H952" s="2">
        <v>18.010000000000002</v>
      </c>
      <c r="I952" s="2">
        <v>16.2</v>
      </c>
      <c r="J952" s="2">
        <v>14.27</v>
      </c>
      <c r="K952" s="2">
        <v>153</v>
      </c>
      <c r="L952" s="2">
        <v>55.26</v>
      </c>
      <c r="M952" s="2">
        <v>34.25</v>
      </c>
      <c r="N952" s="2">
        <v>25.28</v>
      </c>
      <c r="O952" s="2">
        <v>18.940000000000001</v>
      </c>
      <c r="P952" s="2">
        <v>35.479999999999997</v>
      </c>
      <c r="Q952" s="2">
        <v>26.19</v>
      </c>
      <c r="R952" s="2">
        <v>19.62</v>
      </c>
      <c r="S952" s="4">
        <f>VLOOKUP([1]Initial_Data8!C1000,[1]Ratings_Numbers!$A$1:$B$21,2,FALSE)</f>
        <v>5</v>
      </c>
      <c r="T952" s="4">
        <v>5</v>
      </c>
      <c r="U952" s="4">
        <f t="shared" si="16"/>
        <v>0</v>
      </c>
      <c r="V952" s="7">
        <v>96377.52</v>
      </c>
      <c r="W952" s="3" t="s">
        <v>29</v>
      </c>
      <c r="X952" s="4"/>
      <c r="Y952" s="4"/>
      <c r="Z952" s="4"/>
      <c r="AA952" s="4"/>
    </row>
    <row r="953" spans="1:27" ht="37.5" customHeight="1" thickBot="1" x14ac:dyDescent="0.4">
      <c r="A953" s="5" t="s">
        <v>158</v>
      </c>
      <c r="B953" s="5" t="s">
        <v>88</v>
      </c>
      <c r="C953" s="5" t="s">
        <v>31</v>
      </c>
      <c r="D953" s="2">
        <v>40754</v>
      </c>
      <c r="E953" s="2">
        <v>-2.73</v>
      </c>
      <c r="F953" s="2">
        <v>2.19</v>
      </c>
      <c r="G953" s="2">
        <v>-3.62</v>
      </c>
      <c r="H953" s="2">
        <v>14.39</v>
      </c>
      <c r="I953" s="2">
        <v>12.74</v>
      </c>
      <c r="J953" s="2">
        <v>9.84</v>
      </c>
      <c r="K953" s="2">
        <v>148</v>
      </c>
      <c r="L953" s="2">
        <v>54.22</v>
      </c>
      <c r="M953" s="2">
        <v>34.35</v>
      </c>
      <c r="N953" s="2">
        <v>25.33</v>
      </c>
      <c r="O953" s="2">
        <v>18.64</v>
      </c>
      <c r="P953" s="2">
        <v>35.6</v>
      </c>
      <c r="Q953" s="2">
        <v>26.25</v>
      </c>
      <c r="R953" s="2">
        <v>19.309999999999999</v>
      </c>
      <c r="S953" s="4">
        <f>VLOOKUP([1]Initial_Data8!C1001,[1]Ratings_Numbers!$A$1:$B$21,2,FALSE)</f>
        <v>5</v>
      </c>
      <c r="T953" s="4">
        <v>5</v>
      </c>
      <c r="U953" s="4">
        <f t="shared" si="16"/>
        <v>0</v>
      </c>
      <c r="V953" s="7">
        <v>86796.95</v>
      </c>
      <c r="W953" s="3" t="s">
        <v>29</v>
      </c>
      <c r="X953" s="4"/>
      <c r="Y953" s="4"/>
      <c r="Z953" s="4"/>
      <c r="AA953" s="4"/>
    </row>
    <row r="954" spans="1:27" ht="37.5" customHeight="1" thickBot="1" x14ac:dyDescent="0.4">
      <c r="A954" s="5" t="s">
        <v>158</v>
      </c>
      <c r="B954" s="5" t="s">
        <v>89</v>
      </c>
      <c r="C954" s="5" t="s">
        <v>31</v>
      </c>
      <c r="D954" s="2">
        <v>40845</v>
      </c>
      <c r="E954" s="2">
        <v>-2.73</v>
      </c>
      <c r="F954" s="2">
        <v>2.2400000000000002</v>
      </c>
      <c r="G954" s="2">
        <v>-3.66</v>
      </c>
      <c r="H954" s="2">
        <v>19.13</v>
      </c>
      <c r="I954" s="2">
        <v>17.34</v>
      </c>
      <c r="J954" s="2">
        <v>14.93</v>
      </c>
      <c r="K954" s="2">
        <v>148</v>
      </c>
      <c r="L954" s="2">
        <v>54.26</v>
      </c>
      <c r="M954" s="2">
        <v>34.450000000000003</v>
      </c>
      <c r="N954" s="2">
        <v>25.39</v>
      </c>
      <c r="O954" s="2">
        <v>18.7</v>
      </c>
      <c r="P954" s="2">
        <v>35.69</v>
      </c>
      <c r="Q954" s="2">
        <v>26.31</v>
      </c>
      <c r="R954" s="2">
        <v>19.38</v>
      </c>
      <c r="S954" s="4">
        <f>VLOOKUP([1]Initial_Data8!C1002,[1]Ratings_Numbers!$A$1:$B$21,2,FALSE)</f>
        <v>5</v>
      </c>
      <c r="T954" s="4">
        <v>5</v>
      </c>
      <c r="U954" s="4">
        <f t="shared" si="16"/>
        <v>0</v>
      </c>
      <c r="V954" s="7">
        <v>99685.759999999995</v>
      </c>
      <c r="W954" s="3" t="s">
        <v>29</v>
      </c>
      <c r="X954" s="4"/>
      <c r="Y954" s="4"/>
      <c r="Z954" s="4"/>
      <c r="AA954" s="4"/>
    </row>
    <row r="955" spans="1:27" ht="37.5" customHeight="1" thickBot="1" x14ac:dyDescent="0.4">
      <c r="A955" s="5" t="s">
        <v>158</v>
      </c>
      <c r="B955" s="5" t="s">
        <v>90</v>
      </c>
      <c r="C955" s="5" t="s">
        <v>31</v>
      </c>
      <c r="D955" s="2">
        <v>40936</v>
      </c>
      <c r="E955" s="2">
        <v>-2.71</v>
      </c>
      <c r="F955" s="2">
        <v>1.97</v>
      </c>
      <c r="G955" s="2">
        <v>-3.48</v>
      </c>
      <c r="H955" s="2">
        <v>21.99</v>
      </c>
      <c r="I955" s="2">
        <v>20.09</v>
      </c>
      <c r="J955" s="2">
        <v>18.23</v>
      </c>
      <c r="K955" s="2">
        <v>150</v>
      </c>
      <c r="L955" s="2">
        <v>55.17</v>
      </c>
      <c r="M955" s="2">
        <v>33.08</v>
      </c>
      <c r="N955" s="2">
        <v>24.63</v>
      </c>
      <c r="O955" s="2">
        <v>18.260000000000002</v>
      </c>
      <c r="P955" s="2">
        <v>34.31</v>
      </c>
      <c r="Q955" s="2">
        <v>25.55</v>
      </c>
      <c r="R955" s="2">
        <v>18.940000000000001</v>
      </c>
      <c r="S955" s="4">
        <f>VLOOKUP([1]Initial_Data8!C1003,[1]Ratings_Numbers!$A$1:$B$21,2,FALSE)</f>
        <v>5</v>
      </c>
      <c r="T955" s="4">
        <v>5</v>
      </c>
      <c r="U955" s="4">
        <f t="shared" si="16"/>
        <v>0</v>
      </c>
      <c r="V955" s="7">
        <v>105193.68</v>
      </c>
      <c r="W955" s="3" t="s">
        <v>29</v>
      </c>
      <c r="X955" s="4"/>
      <c r="Y955" s="4"/>
      <c r="Z955" s="4"/>
      <c r="AA955" s="4"/>
    </row>
    <row r="956" spans="1:27" ht="14.25" customHeight="1" thickBot="1" x14ac:dyDescent="0.4">
      <c r="A956" s="5" t="s">
        <v>158</v>
      </c>
      <c r="B956" s="5" t="s">
        <v>91</v>
      </c>
      <c r="C956" s="5" t="s">
        <v>31</v>
      </c>
      <c r="D956" s="2">
        <v>41027</v>
      </c>
      <c r="E956" s="2">
        <v>-2.75</v>
      </c>
      <c r="F956" s="2">
        <v>1.79</v>
      </c>
      <c r="G956" s="2">
        <v>-3.5</v>
      </c>
      <c r="H956" s="2">
        <v>22.39</v>
      </c>
      <c r="I956" s="2">
        <v>20.53</v>
      </c>
      <c r="J956" s="2">
        <v>18.21</v>
      </c>
      <c r="K956" s="2">
        <v>151</v>
      </c>
      <c r="L956" s="2">
        <v>56.34</v>
      </c>
      <c r="M956" s="2">
        <v>31.7</v>
      </c>
      <c r="N956" s="2">
        <v>24.04</v>
      </c>
      <c r="O956" s="2">
        <v>17.87</v>
      </c>
      <c r="P956" s="2">
        <v>31.86</v>
      </c>
      <c r="Q956" s="2">
        <v>24.16</v>
      </c>
      <c r="R956" s="2">
        <v>17.96</v>
      </c>
      <c r="S956" s="4">
        <f>VLOOKUP([1]Initial_Data8!C1004,[1]Ratings_Numbers!$A$1:$B$21,2,FALSE)</f>
        <v>5</v>
      </c>
      <c r="T956" s="4">
        <v>5</v>
      </c>
      <c r="U956" s="4">
        <f t="shared" si="16"/>
        <v>0</v>
      </c>
      <c r="V956" s="7">
        <v>107552.34</v>
      </c>
      <c r="W956" s="3" t="s">
        <v>29</v>
      </c>
      <c r="X956" s="4"/>
      <c r="Y956" s="4"/>
      <c r="Z956" s="4"/>
      <c r="AA956" s="4"/>
    </row>
    <row r="957" spans="1:27" ht="46.5" customHeight="1" thickBot="1" x14ac:dyDescent="0.4">
      <c r="A957" s="5" t="s">
        <v>158</v>
      </c>
      <c r="B957" s="5" t="s">
        <v>113</v>
      </c>
      <c r="C957" s="5" t="s">
        <v>31</v>
      </c>
      <c r="D957" s="2">
        <v>41118</v>
      </c>
      <c r="E957" s="2">
        <v>-2.56</v>
      </c>
      <c r="F957" s="2">
        <v>1.62</v>
      </c>
      <c r="G957" s="2">
        <v>-3.22</v>
      </c>
      <c r="H957" s="2">
        <v>21.48</v>
      </c>
      <c r="I957" s="2">
        <v>19.46</v>
      </c>
      <c r="J957" s="2">
        <v>16.13</v>
      </c>
      <c r="K957" s="2">
        <v>147</v>
      </c>
      <c r="L957" s="2">
        <v>55.89</v>
      </c>
      <c r="M957" s="2">
        <v>31.77</v>
      </c>
      <c r="N957" s="2">
        <v>24.1</v>
      </c>
      <c r="O957" s="2">
        <v>17.760000000000002</v>
      </c>
      <c r="P957" s="2">
        <v>31.83</v>
      </c>
      <c r="Q957" s="2">
        <v>24.14</v>
      </c>
      <c r="R957" s="2">
        <v>17.79</v>
      </c>
      <c r="S957" s="4">
        <f>VLOOKUP([1]Initial_Data8!C1005,[1]Ratings_Numbers!$A$1:$B$21,2,FALSE)</f>
        <v>5</v>
      </c>
      <c r="T957" s="4">
        <v>5</v>
      </c>
      <c r="U957" s="4">
        <f t="shared" si="16"/>
        <v>0</v>
      </c>
      <c r="V957" s="7">
        <v>83125.62</v>
      </c>
      <c r="W957" s="3" t="s">
        <v>29</v>
      </c>
      <c r="X957" s="4"/>
      <c r="Y957" s="4"/>
      <c r="Z957" s="4"/>
      <c r="AA957" s="4"/>
    </row>
    <row r="958" spans="1:27" ht="46.5" customHeight="1" thickBot="1" x14ac:dyDescent="0.4">
      <c r="A958" s="5" t="s">
        <v>158</v>
      </c>
      <c r="B958" s="5" t="s">
        <v>114</v>
      </c>
      <c r="C958" s="5" t="s">
        <v>31</v>
      </c>
      <c r="D958" s="2">
        <v>41211</v>
      </c>
      <c r="E958" s="2">
        <v>-2.19</v>
      </c>
      <c r="F958" s="2">
        <v>1.55</v>
      </c>
      <c r="G958" s="2">
        <v>-2.73</v>
      </c>
      <c r="H958" s="2">
        <v>22.05</v>
      </c>
      <c r="I958" s="2">
        <v>20.260000000000002</v>
      </c>
      <c r="J958" s="2">
        <v>17.91</v>
      </c>
      <c r="K958" s="2">
        <v>148</v>
      </c>
      <c r="L958" s="2">
        <v>56.87</v>
      </c>
      <c r="M958" s="2">
        <v>30.88</v>
      </c>
      <c r="N958" s="2">
        <v>23.57</v>
      </c>
      <c r="O958" s="2">
        <v>17.559999999999999</v>
      </c>
      <c r="P958" s="2">
        <v>30.98</v>
      </c>
      <c r="Q958" s="2">
        <v>23.65</v>
      </c>
      <c r="R958" s="2">
        <v>17.62</v>
      </c>
      <c r="S958" s="4">
        <f>VLOOKUP([1]Initial_Data8!C1006,[1]Ratings_Numbers!$A$1:$B$21,2,FALSE)</f>
        <v>5</v>
      </c>
      <c r="T958" s="4">
        <v>5</v>
      </c>
      <c r="U958" s="4">
        <f t="shared" si="16"/>
        <v>0</v>
      </c>
      <c r="V958" s="7">
        <v>91827.19</v>
      </c>
      <c r="W958" s="3" t="s">
        <v>29</v>
      </c>
      <c r="X958" s="4"/>
      <c r="Y958" s="4"/>
      <c r="Z958" s="4"/>
      <c r="AA958" s="4"/>
    </row>
    <row r="959" spans="1:27" ht="46.5" customHeight="1" thickBot="1" x14ac:dyDescent="0.4">
      <c r="A959" s="5" t="s">
        <v>158</v>
      </c>
      <c r="B959" s="5" t="s">
        <v>115</v>
      </c>
      <c r="C959" s="5" t="s">
        <v>31</v>
      </c>
      <c r="D959" s="2">
        <v>41300</v>
      </c>
      <c r="E959" s="2">
        <v>-2.2799999999999998</v>
      </c>
      <c r="F959" s="2">
        <v>1.54</v>
      </c>
      <c r="G959" s="2">
        <v>-2.85</v>
      </c>
      <c r="H959" s="2">
        <v>23.13</v>
      </c>
      <c r="I959" s="2">
        <v>21.18</v>
      </c>
      <c r="J959" s="2">
        <v>18.97</v>
      </c>
      <c r="K959" s="2">
        <v>147</v>
      </c>
      <c r="L959" s="2">
        <v>57.6</v>
      </c>
      <c r="M959" s="2">
        <v>29.27</v>
      </c>
      <c r="N959" s="2">
        <v>22.63</v>
      </c>
      <c r="O959" s="2">
        <v>16.86</v>
      </c>
      <c r="P959" s="2">
        <v>29.34</v>
      </c>
      <c r="Q959" s="2">
        <v>22.68</v>
      </c>
      <c r="R959" s="2">
        <v>16.899999999999999</v>
      </c>
      <c r="S959" s="4">
        <f>VLOOKUP([1]Initial_Data8!C1007,[1]Ratings_Numbers!$A$1:$B$21,2,FALSE)</f>
        <v>5</v>
      </c>
      <c r="T959" s="4">
        <v>5</v>
      </c>
      <c r="U959" s="4">
        <f t="shared" si="16"/>
        <v>0</v>
      </c>
      <c r="V959" s="7">
        <v>112581.45</v>
      </c>
      <c r="W959" s="3" t="s">
        <v>29</v>
      </c>
      <c r="X959" s="4"/>
      <c r="Y959" s="4"/>
      <c r="Z959" s="4"/>
      <c r="AA959" s="4"/>
    </row>
    <row r="960" spans="1:27" ht="46.5" customHeight="1" thickBot="1" x14ac:dyDescent="0.4">
      <c r="A960" s="5" t="s">
        <v>158</v>
      </c>
      <c r="B960" s="5" t="s">
        <v>116</v>
      </c>
      <c r="C960" s="5" t="s">
        <v>31</v>
      </c>
      <c r="D960" s="2">
        <v>41391</v>
      </c>
      <c r="E960" s="2">
        <v>-2.34</v>
      </c>
      <c r="F960" s="2">
        <v>1.51</v>
      </c>
      <c r="G960" s="2">
        <v>-2.9</v>
      </c>
      <c r="H960" s="2">
        <v>23.99</v>
      </c>
      <c r="I960" s="2">
        <v>21.99</v>
      </c>
      <c r="J960" s="2">
        <v>20.29</v>
      </c>
      <c r="K960" s="2">
        <v>145</v>
      </c>
      <c r="L960" s="2">
        <v>58.49</v>
      </c>
      <c r="M960" s="2">
        <v>22.81</v>
      </c>
      <c r="N960" s="2">
        <v>17.739999999999998</v>
      </c>
      <c r="O960" s="2">
        <v>13.35</v>
      </c>
      <c r="P960" s="2">
        <v>28.61</v>
      </c>
      <c r="Q960" s="2">
        <v>22.24</v>
      </c>
      <c r="R960" s="2">
        <v>16.739999999999998</v>
      </c>
      <c r="S960" s="4">
        <f>VLOOKUP([1]Initial_Data8!C1008,[1]Ratings_Numbers!$A$1:$B$21,2,FALSE)</f>
        <v>5</v>
      </c>
      <c r="T960" s="4">
        <v>5</v>
      </c>
      <c r="U960" s="4">
        <f t="shared" si="16"/>
        <v>0</v>
      </c>
      <c r="V960" s="7">
        <v>109861.05</v>
      </c>
      <c r="W960" s="3" t="s">
        <v>29</v>
      </c>
      <c r="X960" s="4"/>
      <c r="Y960" s="4"/>
      <c r="Z960" s="4"/>
      <c r="AA960" s="4"/>
    </row>
    <row r="961" spans="1:27" ht="46.5" customHeight="1" thickBot="1" x14ac:dyDescent="0.4">
      <c r="A961" s="5" t="s">
        <v>158</v>
      </c>
      <c r="B961" s="5" t="s">
        <v>92</v>
      </c>
      <c r="C961" s="5" t="s">
        <v>31</v>
      </c>
      <c r="D961" s="2">
        <v>41482</v>
      </c>
      <c r="E961" s="2">
        <v>-2.54</v>
      </c>
      <c r="F961" s="2">
        <v>1.45</v>
      </c>
      <c r="G961" s="2">
        <v>-3.07</v>
      </c>
      <c r="H961" s="2">
        <v>23.81</v>
      </c>
      <c r="I961" s="2">
        <v>21.59</v>
      </c>
      <c r="J961" s="2">
        <v>19.68</v>
      </c>
      <c r="K961" s="2">
        <v>143</v>
      </c>
      <c r="L961" s="2">
        <v>58.42</v>
      </c>
      <c r="M961" s="2">
        <v>21.86</v>
      </c>
      <c r="N961" s="2">
        <v>17.16</v>
      </c>
      <c r="O961" s="2">
        <v>12.78</v>
      </c>
      <c r="P961" s="2">
        <v>27.42</v>
      </c>
      <c r="Q961" s="2">
        <v>21.52</v>
      </c>
      <c r="R961" s="2">
        <v>16.02</v>
      </c>
      <c r="S961" s="4">
        <f>VLOOKUP([1]Initial_Data8!C1009,[1]Ratings_Numbers!$A$1:$B$21,2,FALSE)</f>
        <v>5</v>
      </c>
      <c r="T961" s="4">
        <v>5</v>
      </c>
      <c r="U961" s="4">
        <f t="shared" si="16"/>
        <v>0</v>
      </c>
      <c r="V961" s="7">
        <v>137397.94399999999</v>
      </c>
      <c r="W961" s="3" t="s">
        <v>29</v>
      </c>
      <c r="X961" s="4"/>
      <c r="Y961" s="4"/>
      <c r="Z961" s="4"/>
      <c r="AA961" s="4"/>
    </row>
    <row r="962" spans="1:27" ht="46.5" customHeight="1" thickBot="1" x14ac:dyDescent="0.4">
      <c r="A962" s="5" t="s">
        <v>158</v>
      </c>
      <c r="B962" s="5" t="s">
        <v>93</v>
      </c>
      <c r="C962" s="5" t="s">
        <v>31</v>
      </c>
      <c r="D962" s="2">
        <v>41573</v>
      </c>
      <c r="E962" s="2">
        <v>-2.4</v>
      </c>
      <c r="F962" s="2">
        <v>1.48</v>
      </c>
      <c r="G962" s="2">
        <v>-2.91</v>
      </c>
      <c r="H962" s="2">
        <v>21.76</v>
      </c>
      <c r="I962" s="2">
        <v>19.510000000000002</v>
      </c>
      <c r="J962" s="2">
        <v>17.54</v>
      </c>
      <c r="K962" s="2">
        <v>140</v>
      </c>
      <c r="L962" s="2">
        <v>58.46</v>
      </c>
      <c r="M962" s="2">
        <v>21.98</v>
      </c>
      <c r="N962" s="2">
        <v>17.23</v>
      </c>
      <c r="O962" s="2">
        <v>12.85</v>
      </c>
      <c r="P962" s="2">
        <v>27.54</v>
      </c>
      <c r="Q962" s="2">
        <v>21.6</v>
      </c>
      <c r="R962" s="2">
        <v>16.11</v>
      </c>
      <c r="S962" s="4">
        <f>VLOOKUP([1]Initial_Data8!C1010,[1]Ratings_Numbers!$A$1:$B$21,2,FALSE)</f>
        <v>5</v>
      </c>
      <c r="T962" s="4">
        <v>5</v>
      </c>
      <c r="U962" s="4">
        <f t="shared" si="16"/>
        <v>0</v>
      </c>
      <c r="V962" s="7">
        <v>120156.705</v>
      </c>
      <c r="W962" s="3" t="s">
        <v>29</v>
      </c>
      <c r="X962" s="4"/>
      <c r="Y962" s="4"/>
      <c r="Z962" s="4"/>
      <c r="AA962" s="4"/>
    </row>
    <row r="963" spans="1:27" ht="46.5" customHeight="1" thickBot="1" x14ac:dyDescent="0.4">
      <c r="A963" s="5" t="s">
        <v>158</v>
      </c>
      <c r="B963" s="5" t="s">
        <v>94</v>
      </c>
      <c r="C963" s="5" t="s">
        <v>31</v>
      </c>
      <c r="D963" s="2">
        <v>41664</v>
      </c>
      <c r="E963" s="2">
        <v>-2.4500000000000002</v>
      </c>
      <c r="F963" s="2">
        <v>1.74</v>
      </c>
      <c r="G963" s="2">
        <v>-3.03</v>
      </c>
      <c r="H963" s="2">
        <v>16.760000000000002</v>
      </c>
      <c r="I963" s="2">
        <v>14.83</v>
      </c>
      <c r="J963" s="2">
        <v>12.26</v>
      </c>
      <c r="K963" s="2">
        <v>136</v>
      </c>
      <c r="L963" s="2">
        <v>56.97</v>
      </c>
      <c r="M963" s="2">
        <v>22.08</v>
      </c>
      <c r="N963" s="2">
        <v>16.91</v>
      </c>
      <c r="O963" s="2">
        <v>12.58</v>
      </c>
      <c r="P963" s="2">
        <v>30.57</v>
      </c>
      <c r="Q963" s="2">
        <v>23.41</v>
      </c>
      <c r="R963" s="2">
        <v>17.420000000000002</v>
      </c>
      <c r="S963" s="4">
        <f>VLOOKUP([1]Initial_Data8!C1011,[1]Ratings_Numbers!$A$1:$B$21,2,FALSE)</f>
        <v>5</v>
      </c>
      <c r="T963" s="4">
        <v>5</v>
      </c>
      <c r="U963" s="4">
        <f t="shared" si="16"/>
        <v>0</v>
      </c>
      <c r="V963" s="7">
        <v>115240.2</v>
      </c>
      <c r="W963" s="3" t="s">
        <v>29</v>
      </c>
      <c r="X963" s="4"/>
      <c r="Y963" s="4"/>
      <c r="Z963" s="4"/>
      <c r="AA963" s="4"/>
    </row>
    <row r="964" spans="1:27" ht="46.5" customHeight="1" thickBot="1" x14ac:dyDescent="0.4">
      <c r="A964" s="5" t="s">
        <v>158</v>
      </c>
      <c r="B964" s="5" t="s">
        <v>95</v>
      </c>
      <c r="C964" s="5" t="s">
        <v>31</v>
      </c>
      <c r="D964" s="2">
        <v>41755</v>
      </c>
      <c r="E964" s="2">
        <v>-2.4900000000000002</v>
      </c>
      <c r="F964" s="2">
        <v>2.2000000000000002</v>
      </c>
      <c r="G964" s="2">
        <v>-3.12</v>
      </c>
      <c r="H964" s="2">
        <v>21.58</v>
      </c>
      <c r="I964" s="2">
        <v>19.02</v>
      </c>
      <c r="J964" s="2">
        <v>17.41</v>
      </c>
      <c r="K964" s="2">
        <v>146</v>
      </c>
      <c r="L964" s="2">
        <v>54.77</v>
      </c>
      <c r="M964" s="2">
        <v>36.53</v>
      </c>
      <c r="N964" s="2">
        <v>26.58</v>
      </c>
      <c r="O964" s="2">
        <v>20.010000000000002</v>
      </c>
      <c r="P964" s="2">
        <v>37.44</v>
      </c>
      <c r="Q964" s="2">
        <v>27.24</v>
      </c>
      <c r="R964" s="2">
        <v>20.51</v>
      </c>
      <c r="S964" s="4">
        <f>VLOOKUP([1]Initial_Data8!C1012,[1]Ratings_Numbers!$A$1:$B$21,2,FALSE)</f>
        <v>5</v>
      </c>
      <c r="T964" s="4">
        <v>5</v>
      </c>
      <c r="U964" s="4">
        <f t="shared" si="16"/>
        <v>0</v>
      </c>
      <c r="V964" s="7">
        <v>117668</v>
      </c>
      <c r="W964" s="3" t="s">
        <v>29</v>
      </c>
      <c r="X964" s="4"/>
      <c r="Y964" s="4"/>
      <c r="Z964" s="4"/>
      <c r="AA964" s="4"/>
    </row>
    <row r="965" spans="1:27" ht="46.5" customHeight="1" thickBot="1" x14ac:dyDescent="0.4">
      <c r="A965" s="5" t="s">
        <v>158</v>
      </c>
      <c r="B965" s="5" t="s">
        <v>96</v>
      </c>
      <c r="C965" s="5" t="s">
        <v>31</v>
      </c>
      <c r="D965" s="2">
        <v>41846</v>
      </c>
      <c r="E965" s="2">
        <v>-2.65</v>
      </c>
      <c r="F965" s="2">
        <v>2.23</v>
      </c>
      <c r="G965" s="2">
        <v>-3.34</v>
      </c>
      <c r="H965" s="2">
        <v>23.25</v>
      </c>
      <c r="I965" s="2">
        <v>20.96</v>
      </c>
      <c r="J965" s="2">
        <v>18.88</v>
      </c>
      <c r="K965" s="2">
        <v>142</v>
      </c>
      <c r="L965" s="2">
        <v>53.92</v>
      </c>
      <c r="M965" s="2">
        <v>35.89</v>
      </c>
      <c r="N965" s="2">
        <v>26.24</v>
      </c>
      <c r="O965" s="2">
        <v>19.36</v>
      </c>
      <c r="P965" s="2">
        <v>36.79</v>
      </c>
      <c r="Q965" s="2">
        <v>26.89</v>
      </c>
      <c r="R965" s="2">
        <v>19.84</v>
      </c>
      <c r="S965" s="4">
        <f>VLOOKUP([1]Initial_Data8!C1013,[1]Ratings_Numbers!$A$1:$B$21,2,FALSE)</f>
        <v>5</v>
      </c>
      <c r="T965" s="4">
        <v>5</v>
      </c>
      <c r="U965" s="4">
        <f t="shared" si="16"/>
        <v>0</v>
      </c>
      <c r="V965" s="7">
        <v>132628.79</v>
      </c>
      <c r="W965" s="3" t="s">
        <v>29</v>
      </c>
      <c r="X965" s="4"/>
      <c r="Y965" s="4"/>
      <c r="Z965" s="4"/>
      <c r="AA965" s="4"/>
    </row>
    <row r="966" spans="1:27" ht="46.5" customHeight="1" thickBot="1" x14ac:dyDescent="0.4">
      <c r="A966" s="5" t="s">
        <v>158</v>
      </c>
      <c r="B966" s="5" t="s">
        <v>97</v>
      </c>
      <c r="C966" s="5" t="s">
        <v>31</v>
      </c>
      <c r="D966" s="2">
        <v>41937</v>
      </c>
      <c r="E966" s="2">
        <v>-2.67</v>
      </c>
      <c r="F966" s="2">
        <v>2.27</v>
      </c>
      <c r="G966" s="2">
        <v>-3.37</v>
      </c>
      <c r="H966" s="2">
        <v>21.14</v>
      </c>
      <c r="I966" s="2">
        <v>19.09</v>
      </c>
      <c r="J966" s="2">
        <v>16.850000000000001</v>
      </c>
      <c r="K966" s="2">
        <v>139</v>
      </c>
      <c r="L966" s="2">
        <v>54.54</v>
      </c>
      <c r="M966" s="2">
        <v>34.590000000000003</v>
      </c>
      <c r="N966" s="2">
        <v>25.25</v>
      </c>
      <c r="O966" s="2">
        <v>18.86</v>
      </c>
      <c r="P966" s="2">
        <v>36.979999999999997</v>
      </c>
      <c r="Q966" s="2">
        <v>27</v>
      </c>
      <c r="R966" s="2">
        <v>20.170000000000002</v>
      </c>
      <c r="S966" s="4">
        <f>VLOOKUP([1]Initial_Data8!C1014,[1]Ratings_Numbers!$A$1:$B$21,2,FALSE)</f>
        <v>5</v>
      </c>
      <c r="T966" s="4">
        <v>5</v>
      </c>
      <c r="U966" s="4">
        <f t="shared" si="16"/>
        <v>0</v>
      </c>
      <c r="V966" s="7">
        <v>121492.02</v>
      </c>
      <c r="W966" s="3" t="s">
        <v>29</v>
      </c>
      <c r="X966" s="4"/>
      <c r="Y966" s="4"/>
      <c r="Z966" s="4"/>
      <c r="AA966" s="4"/>
    </row>
    <row r="967" spans="1:27" ht="46.5" customHeight="1" thickBot="1" x14ac:dyDescent="0.4">
      <c r="A967" s="5" t="s">
        <v>158</v>
      </c>
      <c r="B967" s="5" t="s">
        <v>98</v>
      </c>
      <c r="C967" s="5" t="s">
        <v>31</v>
      </c>
      <c r="D967" s="2">
        <v>42028</v>
      </c>
      <c r="E967" s="2">
        <v>-2.57</v>
      </c>
      <c r="F967" s="2">
        <v>2.0099999999999998</v>
      </c>
      <c r="G967" s="2">
        <v>-3.19</v>
      </c>
      <c r="H967" s="2">
        <v>23.38</v>
      </c>
      <c r="I967" s="2">
        <v>21.47</v>
      </c>
      <c r="J967" s="2">
        <v>18.86</v>
      </c>
      <c r="K967" s="2">
        <v>139</v>
      </c>
      <c r="L967" s="2">
        <v>55.01</v>
      </c>
      <c r="M967" s="2">
        <v>34.07</v>
      </c>
      <c r="N967" s="2">
        <v>25.13</v>
      </c>
      <c r="O967" s="2">
        <v>18.739999999999998</v>
      </c>
      <c r="P967" s="2">
        <v>35.549999999999997</v>
      </c>
      <c r="Q967" s="2">
        <v>26.22</v>
      </c>
      <c r="R967" s="2">
        <v>19.559999999999999</v>
      </c>
      <c r="S967" s="4">
        <f>VLOOKUP([1]Initial_Data8!C1015,[1]Ratings_Numbers!$A$1:$B$21,2,FALSE)</f>
        <v>5</v>
      </c>
      <c r="T967" s="4">
        <v>5</v>
      </c>
      <c r="U967" s="4">
        <f t="shared" si="16"/>
        <v>0</v>
      </c>
      <c r="V967" s="7">
        <v>144068.47</v>
      </c>
      <c r="W967" s="3" t="s">
        <v>29</v>
      </c>
      <c r="X967" s="4"/>
      <c r="Y967" s="4"/>
      <c r="Z967" s="4"/>
      <c r="AA967" s="4"/>
    </row>
    <row r="968" spans="1:27" ht="46.5" customHeight="1" thickBot="1" x14ac:dyDescent="0.4">
      <c r="A968" s="5" t="s">
        <v>158</v>
      </c>
      <c r="B968" s="5" t="s">
        <v>99</v>
      </c>
      <c r="C968" s="5" t="s">
        <v>31</v>
      </c>
      <c r="D968" s="2">
        <v>42119</v>
      </c>
      <c r="E968" s="2">
        <v>-2.57</v>
      </c>
      <c r="F968" s="2">
        <v>1.99</v>
      </c>
      <c r="G968" s="2">
        <v>-3.16</v>
      </c>
      <c r="H968" s="2">
        <v>25.12</v>
      </c>
      <c r="I968" s="2">
        <v>22.55</v>
      </c>
      <c r="J968" s="2">
        <v>21.04</v>
      </c>
      <c r="K968" s="2">
        <v>139</v>
      </c>
      <c r="L968" s="2">
        <v>55.38</v>
      </c>
      <c r="M968" s="2">
        <v>28.19</v>
      </c>
      <c r="N968" s="2">
        <v>20.77</v>
      </c>
      <c r="O968" s="2">
        <v>15.62</v>
      </c>
      <c r="P968" s="2">
        <v>35.700000000000003</v>
      </c>
      <c r="Q968" s="2">
        <v>26.31</v>
      </c>
      <c r="R968" s="2">
        <v>19.78</v>
      </c>
      <c r="S968" s="4">
        <f>VLOOKUP([1]Initial_Data8!C1016,[1]Ratings_Numbers!$A$1:$B$21,2,FALSE)</f>
        <v>5</v>
      </c>
      <c r="T968" s="4">
        <v>5</v>
      </c>
      <c r="U968" s="4">
        <f t="shared" si="16"/>
        <v>0</v>
      </c>
      <c r="V968" s="7">
        <v>146780.26</v>
      </c>
      <c r="W968" s="3" t="s">
        <v>29</v>
      </c>
      <c r="X968" s="4"/>
      <c r="Y968" s="4"/>
      <c r="Z968" s="4"/>
      <c r="AA968" s="4"/>
    </row>
    <row r="969" spans="1:27" ht="46.5" customHeight="1" thickBot="1" x14ac:dyDescent="0.4">
      <c r="A969" s="5" t="s">
        <v>158</v>
      </c>
      <c r="B969" s="5" t="s">
        <v>100</v>
      </c>
      <c r="C969" s="5" t="s">
        <v>31</v>
      </c>
      <c r="D969" s="2">
        <v>42210</v>
      </c>
      <c r="E969" s="2">
        <v>-2.65</v>
      </c>
      <c r="F969" s="2">
        <v>2.35</v>
      </c>
      <c r="G969" s="2">
        <v>-3.26</v>
      </c>
      <c r="H969" s="2">
        <v>23.7</v>
      </c>
      <c r="I969" s="2">
        <v>21.56</v>
      </c>
      <c r="J969" s="2">
        <v>19.34</v>
      </c>
      <c r="K969" s="2">
        <v>149</v>
      </c>
      <c r="L969" s="2">
        <v>52.66</v>
      </c>
      <c r="M969" s="2">
        <v>35.94</v>
      </c>
      <c r="N969" s="2">
        <v>25.23</v>
      </c>
      <c r="O969" s="2">
        <v>18.93</v>
      </c>
      <c r="P969" s="2">
        <v>42.46</v>
      </c>
      <c r="Q969" s="2">
        <v>29.81</v>
      </c>
      <c r="R969" s="2">
        <v>22.36</v>
      </c>
      <c r="S969" s="4">
        <f>VLOOKUP([1]Initial_Data8!C1017,[1]Ratings_Numbers!$A$1:$B$21,2,FALSE)</f>
        <v>5</v>
      </c>
      <c r="T969" s="4">
        <v>5</v>
      </c>
      <c r="U969" s="4">
        <f t="shared" si="16"/>
        <v>0</v>
      </c>
      <c r="V969" s="7">
        <v>144414</v>
      </c>
      <c r="W969" s="3" t="s">
        <v>29</v>
      </c>
      <c r="X969" s="4"/>
      <c r="Y969" s="4"/>
      <c r="Z969" s="4"/>
      <c r="AA969" s="4"/>
    </row>
    <row r="970" spans="1:27" ht="46.5" customHeight="1" thickBot="1" x14ac:dyDescent="0.4">
      <c r="A970" s="5" t="s">
        <v>158</v>
      </c>
      <c r="B970" s="5" t="s">
        <v>101</v>
      </c>
      <c r="C970" s="5" t="s">
        <v>31</v>
      </c>
      <c r="D970" s="2">
        <v>42301</v>
      </c>
      <c r="E970" s="2">
        <v>-2.4900000000000002</v>
      </c>
      <c r="F970" s="2">
        <v>2.14</v>
      </c>
      <c r="G970" s="2">
        <v>-3</v>
      </c>
      <c r="H970" s="2">
        <v>22.55</v>
      </c>
      <c r="I970" s="2">
        <v>20.91</v>
      </c>
      <c r="J970" s="2">
        <v>19.36</v>
      </c>
      <c r="K970" s="2">
        <v>159</v>
      </c>
      <c r="L970" s="2">
        <v>53.66</v>
      </c>
      <c r="M970" s="2">
        <v>36</v>
      </c>
      <c r="N970" s="2">
        <v>25.52</v>
      </c>
      <c r="O970" s="2">
        <v>19.32</v>
      </c>
      <c r="P970" s="2">
        <v>41.05</v>
      </c>
      <c r="Q970" s="2">
        <v>29.1</v>
      </c>
      <c r="R970" s="2">
        <v>22.03</v>
      </c>
      <c r="S970" s="4">
        <f>VLOOKUP([1]Initial_Data8!C1018,[1]Ratings_Numbers!$A$1:$B$21,2,FALSE)</f>
        <v>5</v>
      </c>
      <c r="T970" s="4">
        <v>5</v>
      </c>
      <c r="U970" s="4">
        <f t="shared" si="16"/>
        <v>0</v>
      </c>
      <c r="V970" s="7">
        <v>149156.70000000001</v>
      </c>
      <c r="W970" s="3" t="s">
        <v>29</v>
      </c>
      <c r="X970" s="4"/>
      <c r="Y970" s="4"/>
      <c r="Z970" s="4"/>
      <c r="AA970" s="4"/>
    </row>
    <row r="971" spans="1:27" ht="46.5" customHeight="1" thickBot="1" x14ac:dyDescent="0.4">
      <c r="A971" s="5" t="s">
        <v>158</v>
      </c>
      <c r="B971" s="5" t="s">
        <v>102</v>
      </c>
      <c r="C971" s="5" t="s">
        <v>31</v>
      </c>
      <c r="D971" s="2">
        <v>42392</v>
      </c>
      <c r="E971" s="2">
        <v>-2.48</v>
      </c>
      <c r="F971" s="2">
        <v>2.02</v>
      </c>
      <c r="G971" s="2">
        <v>-2.94</v>
      </c>
      <c r="H971" s="2">
        <v>23.41</v>
      </c>
      <c r="I971" s="2">
        <v>21.47</v>
      </c>
      <c r="J971" s="2">
        <v>20.329999999999998</v>
      </c>
      <c r="K971" s="2">
        <v>162</v>
      </c>
      <c r="L971" s="2">
        <v>54.04</v>
      </c>
      <c r="M971" s="2">
        <v>35.47</v>
      </c>
      <c r="N971" s="2">
        <v>25.26</v>
      </c>
      <c r="O971" s="2">
        <v>19.170000000000002</v>
      </c>
      <c r="P971" s="2">
        <v>40.409999999999997</v>
      </c>
      <c r="Q971" s="2">
        <v>28.78</v>
      </c>
      <c r="R971" s="2">
        <v>21.84</v>
      </c>
      <c r="S971" s="4">
        <f>VLOOKUP([1]Initial_Data8!C1019,[1]Ratings_Numbers!$A$1:$B$21,2,FALSE)</f>
        <v>5</v>
      </c>
      <c r="T971" s="4">
        <v>5</v>
      </c>
      <c r="U971" s="4">
        <f t="shared" si="16"/>
        <v>0</v>
      </c>
      <c r="V971" s="7">
        <v>118065.24</v>
      </c>
      <c r="W971" s="3" t="s">
        <v>29</v>
      </c>
      <c r="X971" s="4"/>
      <c r="Y971" s="4"/>
      <c r="Z971" s="4"/>
      <c r="AA971" s="4"/>
    </row>
    <row r="972" spans="1:27" ht="46.5" customHeight="1" thickBot="1" x14ac:dyDescent="0.4">
      <c r="A972" s="5" t="s">
        <v>158</v>
      </c>
      <c r="B972" s="5" t="s">
        <v>130</v>
      </c>
      <c r="C972" s="5" t="s">
        <v>31</v>
      </c>
      <c r="D972" s="2">
        <v>42490</v>
      </c>
      <c r="E972" s="2">
        <v>-2.42</v>
      </c>
      <c r="F972" s="2">
        <v>2.34</v>
      </c>
      <c r="G972" s="2">
        <v>-2.85</v>
      </c>
      <c r="H972" s="2">
        <v>20.14</v>
      </c>
      <c r="I972" s="2">
        <v>18.41</v>
      </c>
      <c r="J972" s="2">
        <v>17.05</v>
      </c>
      <c r="K972" s="2">
        <v>175</v>
      </c>
      <c r="L972" s="2">
        <v>52.55</v>
      </c>
      <c r="M972" s="2">
        <v>39.18</v>
      </c>
      <c r="N972" s="2">
        <v>26.86</v>
      </c>
      <c r="O972" s="2">
        <v>20.59</v>
      </c>
      <c r="P972" s="2">
        <v>45.86</v>
      </c>
      <c r="Q972" s="2">
        <v>31.44</v>
      </c>
      <c r="R972" s="2">
        <v>24.1</v>
      </c>
      <c r="S972" s="4">
        <f>VLOOKUP([1]Initial_Data8!C1020,[1]Ratings_Numbers!$A$1:$B$21,2,FALSE)</f>
        <v>5</v>
      </c>
      <c r="T972" s="4">
        <v>5</v>
      </c>
      <c r="U972" s="4">
        <f t="shared" si="16"/>
        <v>0</v>
      </c>
      <c r="V972" s="7">
        <v>138384.66</v>
      </c>
      <c r="W972" s="3" t="s">
        <v>29</v>
      </c>
      <c r="X972" s="4"/>
      <c r="Y972" s="4"/>
      <c r="Z972" s="4"/>
      <c r="AA972" s="4"/>
    </row>
    <row r="973" spans="1:27" ht="46.5" customHeight="1" thickBot="1" x14ac:dyDescent="0.4">
      <c r="A973" s="5" t="s">
        <v>160</v>
      </c>
      <c r="B973" s="5" t="s">
        <v>83</v>
      </c>
      <c r="C973" s="5" t="s">
        <v>26</v>
      </c>
      <c r="D973" s="2">
        <v>40086</v>
      </c>
      <c r="E973" s="2">
        <v>0.88</v>
      </c>
      <c r="F973" s="2">
        <v>3.05</v>
      </c>
      <c r="G973" s="2">
        <v>1.85</v>
      </c>
      <c r="H973" s="2">
        <v>36.369999999999997</v>
      </c>
      <c r="I973" s="2">
        <v>3.47</v>
      </c>
      <c r="J973" s="2">
        <v>19.79</v>
      </c>
      <c r="K973" s="2">
        <v>189</v>
      </c>
      <c r="L973" s="2">
        <v>46.04</v>
      </c>
      <c r="M973" s="2">
        <v>22.76</v>
      </c>
      <c r="N973" s="2">
        <v>18.03</v>
      </c>
      <c r="O973" s="2">
        <v>10.6</v>
      </c>
      <c r="P973" s="2">
        <v>26.2</v>
      </c>
      <c r="Q973" s="2">
        <v>20.76</v>
      </c>
      <c r="R973" s="2">
        <v>12.21</v>
      </c>
      <c r="S973" s="4">
        <f>VLOOKUP([1]Initial_Data8!C1023,[1]Ratings_Numbers!$A$1:$B$21,2,FALSE)</f>
        <v>2</v>
      </c>
      <c r="T973" s="4">
        <v>2</v>
      </c>
      <c r="U973" s="6">
        <v>0</v>
      </c>
      <c r="V973" s="7">
        <v>174974.4</v>
      </c>
      <c r="W973" s="3" t="s">
        <v>104</v>
      </c>
      <c r="X973" s="4"/>
      <c r="Y973" s="4"/>
      <c r="Z973" s="4"/>
      <c r="AA973" s="4"/>
    </row>
    <row r="974" spans="1:27" ht="46.5" customHeight="1" thickBot="1" x14ac:dyDescent="0.4">
      <c r="A974" s="5" t="s">
        <v>160</v>
      </c>
      <c r="B974" s="5" t="s">
        <v>84</v>
      </c>
      <c r="C974" s="5" t="s">
        <v>26</v>
      </c>
      <c r="D974" s="2">
        <v>40178</v>
      </c>
      <c r="E974" s="2">
        <v>0.93</v>
      </c>
      <c r="F974" s="2">
        <v>2.4</v>
      </c>
      <c r="G974" s="2">
        <v>1.73</v>
      </c>
      <c r="H974" s="2">
        <v>1335</v>
      </c>
      <c r="I974" s="2">
        <v>-541.5</v>
      </c>
      <c r="J974" s="2">
        <v>546</v>
      </c>
      <c r="K974" s="2">
        <v>4</v>
      </c>
      <c r="L974" s="2">
        <v>46.69</v>
      </c>
      <c r="M974" s="2">
        <v>22.34</v>
      </c>
      <c r="N974" s="2">
        <v>17.82</v>
      </c>
      <c r="O974" s="2">
        <v>10.56</v>
      </c>
      <c r="P974" s="2">
        <v>25.36</v>
      </c>
      <c r="Q974" s="2">
        <v>20.23</v>
      </c>
      <c r="R974" s="2">
        <v>11.99</v>
      </c>
      <c r="S974" s="4">
        <f>VLOOKUP([1]Initial_Data8!C1024,[1]Ratings_Numbers!$A$1:$B$21,2,FALSE)</f>
        <v>2</v>
      </c>
      <c r="T974" s="4">
        <v>2</v>
      </c>
      <c r="U974" s="4">
        <f t="shared" ref="U974:U983" si="17">S974-S973</f>
        <v>0</v>
      </c>
      <c r="V974" s="7">
        <v>187125.9</v>
      </c>
      <c r="W974" s="3" t="s">
        <v>104</v>
      </c>
      <c r="X974" s="4"/>
      <c r="Y974" s="4"/>
      <c r="Z974" s="4"/>
      <c r="AA974" s="4"/>
    </row>
    <row r="975" spans="1:27" ht="46.5" customHeight="1" thickBot="1" x14ac:dyDescent="0.4">
      <c r="A975" s="5" t="s">
        <v>160</v>
      </c>
      <c r="B975" s="5" t="s">
        <v>85</v>
      </c>
      <c r="C975" s="5" t="s">
        <v>26</v>
      </c>
      <c r="D975" s="2">
        <v>40268</v>
      </c>
      <c r="E975" s="2">
        <v>0.94</v>
      </c>
      <c r="F975" s="2">
        <v>2.06</v>
      </c>
      <c r="G975" s="2">
        <v>1.59</v>
      </c>
      <c r="H975" s="2">
        <v>42.87</v>
      </c>
      <c r="I975" s="2">
        <v>22.77</v>
      </c>
      <c r="J975" s="2">
        <v>31.66</v>
      </c>
      <c r="K975" s="2">
        <v>261</v>
      </c>
      <c r="L975" s="2">
        <v>46.44</v>
      </c>
      <c r="M975" s="2">
        <v>24.97</v>
      </c>
      <c r="N975" s="2">
        <v>19.71</v>
      </c>
      <c r="O975" s="2">
        <v>11.74</v>
      </c>
      <c r="P975" s="2">
        <v>26.7</v>
      </c>
      <c r="Q975" s="2">
        <v>21.07</v>
      </c>
      <c r="R975" s="2">
        <v>12.55</v>
      </c>
      <c r="S975" s="4">
        <f>VLOOKUP([1]Initial_Data8!C1025,[1]Ratings_Numbers!$A$1:$B$21,2,FALSE)</f>
        <v>2</v>
      </c>
      <c r="T975" s="4">
        <v>2</v>
      </c>
      <c r="U975" s="4">
        <f t="shared" si="17"/>
        <v>0</v>
      </c>
      <c r="V975" s="7">
        <v>177770.8</v>
      </c>
      <c r="W975" s="3" t="s">
        <v>104</v>
      </c>
      <c r="X975" s="4"/>
      <c r="Y975" s="4"/>
      <c r="Z975" s="4"/>
      <c r="AA975" s="4"/>
    </row>
    <row r="976" spans="1:27" ht="46.5" customHeight="1" thickBot="1" x14ac:dyDescent="0.4">
      <c r="A976" s="5" t="s">
        <v>160</v>
      </c>
      <c r="B976" s="5" t="s">
        <v>109</v>
      </c>
      <c r="C976" s="5" t="s">
        <v>26</v>
      </c>
      <c r="D976" s="2">
        <v>40359</v>
      </c>
      <c r="E976" s="2">
        <v>0.83</v>
      </c>
      <c r="F976" s="2">
        <v>1.85</v>
      </c>
      <c r="G976" s="2">
        <v>1.3</v>
      </c>
      <c r="H976" s="2">
        <v>56.9</v>
      </c>
      <c r="I976" s="2">
        <v>22.8</v>
      </c>
      <c r="J976" s="2">
        <v>39.950000000000003</v>
      </c>
      <c r="K976" s="2">
        <v>191</v>
      </c>
      <c r="L976" s="2">
        <v>46.25</v>
      </c>
      <c r="M976" s="2">
        <v>25.72</v>
      </c>
      <c r="N976" s="2">
        <v>19.95</v>
      </c>
      <c r="O976" s="2">
        <v>12.04</v>
      </c>
      <c r="P976" s="2">
        <v>28.96</v>
      </c>
      <c r="Q976" s="2">
        <v>22.46</v>
      </c>
      <c r="R976" s="2">
        <v>13.56</v>
      </c>
      <c r="S976" s="4">
        <f>VLOOKUP([1]Initial_Data8!C1026,[1]Ratings_Numbers!$A$1:$B$21,2,FALSE)</f>
        <v>2</v>
      </c>
      <c r="T976" s="4">
        <v>2</v>
      </c>
      <c r="U976" s="4">
        <f t="shared" si="17"/>
        <v>0</v>
      </c>
      <c r="V976" s="7">
        <v>158858.29999999999</v>
      </c>
      <c r="W976" s="3" t="s">
        <v>104</v>
      </c>
      <c r="X976" s="4"/>
      <c r="Y976" s="4"/>
      <c r="Z976" s="4"/>
      <c r="AA976" s="4"/>
    </row>
    <row r="977" spans="1:27" ht="46.5" customHeight="1" thickBot="1" x14ac:dyDescent="0.4">
      <c r="A977" s="5" t="s">
        <v>160</v>
      </c>
      <c r="B977" s="5" t="s">
        <v>110</v>
      </c>
      <c r="C977" s="5" t="s">
        <v>26</v>
      </c>
      <c r="D977" s="2">
        <v>40451</v>
      </c>
      <c r="E977" s="2">
        <v>0.91</v>
      </c>
      <c r="F977" s="2">
        <v>2.0699999999999998</v>
      </c>
      <c r="G977" s="2">
        <v>1.55</v>
      </c>
      <c r="H977" s="2">
        <v>31.13</v>
      </c>
      <c r="I977" s="2">
        <v>0.82</v>
      </c>
      <c r="J977" s="2">
        <v>11.58</v>
      </c>
      <c r="K977" s="2">
        <v>317</v>
      </c>
      <c r="L977" s="2">
        <v>45.95</v>
      </c>
      <c r="M977" s="2">
        <v>24.33</v>
      </c>
      <c r="N977" s="2">
        <v>18.55</v>
      </c>
      <c r="O977" s="2">
        <v>11.31</v>
      </c>
      <c r="P977" s="2">
        <v>31.21</v>
      </c>
      <c r="Q977" s="2">
        <v>23.79</v>
      </c>
      <c r="R977" s="2">
        <v>14.51</v>
      </c>
      <c r="S977" s="4">
        <f>VLOOKUP([1]Initial_Data8!C1027,[1]Ratings_Numbers!$A$1:$B$21,2,FALSE)</f>
        <v>2</v>
      </c>
      <c r="T977" s="4">
        <v>2</v>
      </c>
      <c r="U977" s="4">
        <f t="shared" si="17"/>
        <v>0</v>
      </c>
      <c r="V977" s="7">
        <v>184786.9</v>
      </c>
      <c r="W977" s="3" t="s">
        <v>104</v>
      </c>
      <c r="X977" s="4"/>
      <c r="Y977" s="4"/>
      <c r="Z977" s="4"/>
      <c r="AA977" s="4"/>
    </row>
    <row r="978" spans="1:27" ht="46.5" customHeight="1" thickBot="1" x14ac:dyDescent="0.4">
      <c r="A978" s="5" t="s">
        <v>160</v>
      </c>
      <c r="B978" s="5" t="s">
        <v>111</v>
      </c>
      <c r="C978" s="5" t="s">
        <v>26</v>
      </c>
      <c r="D978" s="2">
        <v>40543</v>
      </c>
      <c r="E978" s="2">
        <v>0.74</v>
      </c>
      <c r="F978" s="2">
        <v>1.69</v>
      </c>
      <c r="G978" s="2">
        <v>1.18</v>
      </c>
      <c r="H978" s="2">
        <v>43.67</v>
      </c>
      <c r="I978" s="2">
        <v>19.13</v>
      </c>
      <c r="J978" s="2">
        <v>29.41</v>
      </c>
      <c r="K978" s="2">
        <v>227</v>
      </c>
      <c r="L978" s="2">
        <v>45.89</v>
      </c>
      <c r="M978" s="2">
        <v>22.95</v>
      </c>
      <c r="N978" s="2">
        <v>17.71</v>
      </c>
      <c r="O978" s="2">
        <v>10.66</v>
      </c>
      <c r="P978" s="2">
        <v>29.6</v>
      </c>
      <c r="Q978" s="2">
        <v>22.84</v>
      </c>
      <c r="R978" s="2">
        <v>13.74</v>
      </c>
      <c r="S978" s="4">
        <f>VLOOKUP([1]Initial_Data8!C1028,[1]Ratings_Numbers!$A$1:$B$21,2,FALSE)</f>
        <v>2</v>
      </c>
      <c r="T978" s="4">
        <v>2</v>
      </c>
      <c r="U978" s="4">
        <f t="shared" si="17"/>
        <v>0</v>
      </c>
      <c r="V978" s="7">
        <v>205268.7</v>
      </c>
      <c r="W978" s="3" t="s">
        <v>104</v>
      </c>
      <c r="X978" s="4"/>
      <c r="Y978" s="4"/>
      <c r="Z978" s="4"/>
      <c r="AA978" s="4"/>
    </row>
    <row r="979" spans="1:27" ht="46.5" customHeight="1" thickBot="1" x14ac:dyDescent="0.4">
      <c r="A979" s="5" t="s">
        <v>160</v>
      </c>
      <c r="B979" s="5" t="s">
        <v>112</v>
      </c>
      <c r="C979" s="5" t="s">
        <v>26</v>
      </c>
      <c r="D979" s="2">
        <v>40633</v>
      </c>
      <c r="E979" s="2">
        <v>0.56999999999999995</v>
      </c>
      <c r="F979" s="2">
        <v>1.43</v>
      </c>
      <c r="G979" s="2">
        <v>0.87</v>
      </c>
      <c r="H979" s="2">
        <v>38.520000000000003</v>
      </c>
      <c r="I979" s="2">
        <v>28.02</v>
      </c>
      <c r="J979" s="2">
        <v>30.12</v>
      </c>
      <c r="K979" s="2">
        <v>395</v>
      </c>
      <c r="L979" s="2">
        <v>45.96</v>
      </c>
      <c r="M979" s="2">
        <v>19.91</v>
      </c>
      <c r="N979" s="2">
        <v>15.71</v>
      </c>
      <c r="O979" s="2">
        <v>9.26</v>
      </c>
      <c r="P979" s="2">
        <v>26.69</v>
      </c>
      <c r="Q979" s="2">
        <v>21.07</v>
      </c>
      <c r="R979" s="2">
        <v>12.42</v>
      </c>
      <c r="S979" s="4">
        <f>VLOOKUP([1]Initial_Data8!C1029,[1]Ratings_Numbers!$A$1:$B$21,2,FALSE)</f>
        <v>2</v>
      </c>
      <c r="T979" s="4">
        <v>2</v>
      </c>
      <c r="U979" s="4">
        <f t="shared" si="17"/>
        <v>0</v>
      </c>
      <c r="V979" s="7">
        <v>230745.5</v>
      </c>
      <c r="W979" s="3" t="s">
        <v>104</v>
      </c>
      <c r="X979" s="4"/>
      <c r="Y979" s="4"/>
      <c r="Z979" s="4"/>
      <c r="AA979" s="4"/>
    </row>
    <row r="980" spans="1:27" ht="46.5" customHeight="1" thickBot="1" x14ac:dyDescent="0.4">
      <c r="A980" s="5" t="s">
        <v>160</v>
      </c>
      <c r="B980" s="5" t="s">
        <v>86</v>
      </c>
      <c r="C980" s="5" t="s">
        <v>26</v>
      </c>
      <c r="D980" s="2">
        <v>40724</v>
      </c>
      <c r="E980" s="2">
        <v>0.46</v>
      </c>
      <c r="F980" s="2">
        <v>1.24</v>
      </c>
      <c r="G980" s="2">
        <v>0.67</v>
      </c>
      <c r="H980" s="2">
        <v>41.16</v>
      </c>
      <c r="I980" s="2">
        <v>27.33</v>
      </c>
      <c r="J980" s="2">
        <v>33.200000000000003</v>
      </c>
      <c r="K980" s="2">
        <v>360</v>
      </c>
      <c r="L980" s="2">
        <v>47.17</v>
      </c>
      <c r="M980" s="2">
        <v>18.809999999999999</v>
      </c>
      <c r="N980" s="2">
        <v>15</v>
      </c>
      <c r="O980" s="2">
        <v>8.9700000000000006</v>
      </c>
      <c r="P980" s="2">
        <v>25.4</v>
      </c>
      <c r="Q980" s="2">
        <v>20.260000000000002</v>
      </c>
      <c r="R980" s="2">
        <v>12.11</v>
      </c>
      <c r="S980" s="4">
        <f>VLOOKUP([1]Initial_Data8!C1030,[1]Ratings_Numbers!$A$1:$B$21,2,FALSE)</f>
        <v>2</v>
      </c>
      <c r="T980" s="4">
        <v>2</v>
      </c>
      <c r="U980" s="4">
        <f t="shared" si="17"/>
        <v>0</v>
      </c>
      <c r="V980" s="7">
        <v>225298.5</v>
      </c>
      <c r="W980" s="3" t="s">
        <v>104</v>
      </c>
      <c r="X980" s="4"/>
      <c r="Y980" s="4"/>
      <c r="Z980" s="4"/>
      <c r="AA980" s="4"/>
    </row>
    <row r="981" spans="1:27" ht="46.5" customHeight="1" thickBot="1" x14ac:dyDescent="0.4">
      <c r="A981" s="5" t="s">
        <v>160</v>
      </c>
      <c r="B981" s="5" t="s">
        <v>87</v>
      </c>
      <c r="C981" s="5" t="s">
        <v>26</v>
      </c>
      <c r="D981" s="2">
        <v>40816</v>
      </c>
      <c r="E981" s="2">
        <v>0.37</v>
      </c>
      <c r="F981" s="2">
        <v>0.96</v>
      </c>
      <c r="G981" s="2">
        <v>0.49</v>
      </c>
      <c r="H981" s="2">
        <v>42.68</v>
      </c>
      <c r="I981" s="2">
        <v>20.74</v>
      </c>
      <c r="J981" s="2">
        <v>31.19</v>
      </c>
      <c r="K981" s="2">
        <v>331</v>
      </c>
      <c r="L981" s="2">
        <v>47.37</v>
      </c>
      <c r="M981" s="2">
        <v>18.71</v>
      </c>
      <c r="N981" s="2">
        <v>15.13</v>
      </c>
      <c r="O981" s="2">
        <v>8.9499999999999993</v>
      </c>
      <c r="P981" s="2">
        <v>23.68</v>
      </c>
      <c r="Q981" s="2">
        <v>19.149999999999999</v>
      </c>
      <c r="R981" s="2">
        <v>11.33</v>
      </c>
      <c r="S981" s="4">
        <f>VLOOKUP([1]Initial_Data8!C1031,[1]Ratings_Numbers!$A$1:$B$21,2,FALSE)</f>
        <v>2</v>
      </c>
      <c r="T981" s="4">
        <v>2</v>
      </c>
      <c r="U981" s="4">
        <f t="shared" si="17"/>
        <v>0</v>
      </c>
      <c r="V981" s="7">
        <v>198035.3</v>
      </c>
      <c r="W981" s="3" t="s">
        <v>104</v>
      </c>
      <c r="X981" s="4"/>
      <c r="Y981" s="4"/>
      <c r="Z981" s="4"/>
      <c r="AA981" s="4"/>
    </row>
    <row r="982" spans="1:27" ht="46.5" customHeight="1" thickBot="1" x14ac:dyDescent="0.4">
      <c r="A982" s="5" t="s">
        <v>160</v>
      </c>
      <c r="B982" s="5" t="s">
        <v>88</v>
      </c>
      <c r="C982" s="5" t="s">
        <v>26</v>
      </c>
      <c r="D982" s="2">
        <v>40908</v>
      </c>
      <c r="E982" s="2">
        <v>0.46</v>
      </c>
      <c r="F982" s="2">
        <v>0.87</v>
      </c>
      <c r="G982" s="2">
        <v>0.61</v>
      </c>
      <c r="H982" s="2">
        <v>41.05</v>
      </c>
      <c r="I982" s="2">
        <v>1.94</v>
      </c>
      <c r="J982" s="2">
        <v>29.75</v>
      </c>
      <c r="K982" s="2">
        <v>287</v>
      </c>
      <c r="L982" s="2">
        <v>49.1</v>
      </c>
      <c r="M982" s="2">
        <v>17.809999999999999</v>
      </c>
      <c r="N982" s="2">
        <v>14.63</v>
      </c>
      <c r="O982" s="2">
        <v>8.82</v>
      </c>
      <c r="P982" s="2">
        <v>21.74</v>
      </c>
      <c r="Q982" s="2">
        <v>17.86</v>
      </c>
      <c r="R982" s="2">
        <v>10.77</v>
      </c>
      <c r="S982" s="4">
        <f>VLOOKUP([1]Initial_Data8!C1032,[1]Ratings_Numbers!$A$1:$B$21,2,FALSE)</f>
        <v>2</v>
      </c>
      <c r="T982" s="4">
        <v>2</v>
      </c>
      <c r="U982" s="4">
        <f t="shared" si="17"/>
        <v>0</v>
      </c>
      <c r="V982" s="7">
        <v>237378.6</v>
      </c>
      <c r="W982" s="3" t="s">
        <v>104</v>
      </c>
      <c r="X982" s="4"/>
      <c r="Y982" s="4"/>
      <c r="Z982" s="4"/>
      <c r="AA982" s="4"/>
    </row>
    <row r="983" spans="1:27" ht="46.5" customHeight="1" thickBot="1" x14ac:dyDescent="0.4">
      <c r="A983" s="5" t="s">
        <v>160</v>
      </c>
      <c r="B983" s="5" t="s">
        <v>89</v>
      </c>
      <c r="C983" s="5" t="s">
        <v>26</v>
      </c>
      <c r="D983" s="2">
        <v>40999</v>
      </c>
      <c r="E983" s="2">
        <v>0.35</v>
      </c>
      <c r="F983" s="2">
        <v>0.81</v>
      </c>
      <c r="G983" s="2">
        <v>0.46</v>
      </c>
      <c r="H983" s="2">
        <v>28.08</v>
      </c>
      <c r="I983" s="2">
        <v>16.38</v>
      </c>
      <c r="J983" s="2">
        <v>21.91</v>
      </c>
      <c r="K983" s="2">
        <v>552</v>
      </c>
      <c r="L983" s="2">
        <v>47.35</v>
      </c>
      <c r="M983" s="2">
        <v>17.34</v>
      </c>
      <c r="N983" s="2">
        <v>14.37</v>
      </c>
      <c r="O983" s="2">
        <v>8.2899999999999991</v>
      </c>
      <c r="P983" s="2">
        <v>20.71</v>
      </c>
      <c r="Q983" s="2">
        <v>17.16</v>
      </c>
      <c r="R983" s="2">
        <v>9.9</v>
      </c>
      <c r="S983" s="4">
        <f>VLOOKUP([1]Initial_Data8!C1033,[1]Ratings_Numbers!$A$1:$B$21,2,FALSE)</f>
        <v>2</v>
      </c>
      <c r="T983" s="4">
        <v>2</v>
      </c>
      <c r="U983" s="4">
        <f t="shared" si="17"/>
        <v>0</v>
      </c>
      <c r="V983" s="7">
        <v>222372.2</v>
      </c>
      <c r="W983" s="3" t="s">
        <v>104</v>
      </c>
      <c r="X983" s="4"/>
      <c r="Y983" s="4"/>
      <c r="Z983" s="4"/>
      <c r="AA983" s="4"/>
    </row>
    <row r="984" spans="1:27" ht="46.5" customHeight="1" thickBot="1" x14ac:dyDescent="0.4">
      <c r="A984" s="5" t="s">
        <v>161</v>
      </c>
      <c r="B984" s="5" t="s">
        <v>84</v>
      </c>
      <c r="C984" s="5" t="s">
        <v>27</v>
      </c>
      <c r="D984" s="2">
        <v>40178</v>
      </c>
      <c r="E984" s="2">
        <v>-7.44</v>
      </c>
      <c r="F984" s="2">
        <v>2.95</v>
      </c>
      <c r="G984" s="2">
        <v>-9.25</v>
      </c>
      <c r="H984" s="2">
        <v>17.239999999999998</v>
      </c>
      <c r="I984" s="2">
        <v>13.75</v>
      </c>
      <c r="J984" s="2">
        <v>14.74</v>
      </c>
      <c r="K984" s="2">
        <v>325</v>
      </c>
      <c r="L984" s="2">
        <v>44.12</v>
      </c>
      <c r="M984" s="2">
        <v>10.76</v>
      </c>
      <c r="N984" s="2">
        <v>8.41</v>
      </c>
      <c r="O984" s="2">
        <v>4.92</v>
      </c>
      <c r="P984" s="2">
        <v>27.92</v>
      </c>
      <c r="Q984" s="2">
        <v>21.83</v>
      </c>
      <c r="R984" s="2">
        <v>12.76</v>
      </c>
      <c r="S984" s="4">
        <f>VLOOKUP([1]Initial_Data8!C1036,[1]Ratings_Numbers!$A$1:$B$21,2,FALSE)</f>
        <v>3</v>
      </c>
      <c r="T984" s="4">
        <v>3</v>
      </c>
      <c r="U984" s="6">
        <v>0</v>
      </c>
      <c r="V984" s="7">
        <v>153933.5</v>
      </c>
      <c r="W984" s="3" t="s">
        <v>146</v>
      </c>
      <c r="X984" s="4"/>
      <c r="Y984" s="4"/>
      <c r="Z984" s="4"/>
      <c r="AA984" s="4"/>
    </row>
    <row r="985" spans="1:27" ht="46.5" customHeight="1" thickBot="1" x14ac:dyDescent="0.4">
      <c r="A985" s="5" t="s">
        <v>161</v>
      </c>
      <c r="B985" s="5" t="s">
        <v>85</v>
      </c>
      <c r="C985" s="5" t="s">
        <v>27</v>
      </c>
      <c r="D985" s="2">
        <v>40268</v>
      </c>
      <c r="E985" s="2">
        <v>-3.73</v>
      </c>
      <c r="F985" s="2">
        <v>2.8</v>
      </c>
      <c r="G985" s="2">
        <v>-4.32</v>
      </c>
      <c r="H985" s="2">
        <v>15.52</v>
      </c>
      <c r="I985" s="2">
        <v>12.7</v>
      </c>
      <c r="J985" s="2">
        <v>13.31</v>
      </c>
      <c r="K985" s="2">
        <v>414</v>
      </c>
      <c r="L985" s="2">
        <v>41.31</v>
      </c>
      <c r="M985" s="2">
        <v>9.67</v>
      </c>
      <c r="N985" s="2">
        <v>7.01</v>
      </c>
      <c r="O985" s="2">
        <v>4.12</v>
      </c>
      <c r="P985" s="2">
        <v>37.93</v>
      </c>
      <c r="Q985" s="2">
        <v>27.5</v>
      </c>
      <c r="R985" s="2">
        <v>16.170000000000002</v>
      </c>
      <c r="S985" s="4">
        <f>VLOOKUP([1]Initial_Data8!C1037,[1]Ratings_Numbers!$A$1:$B$21,2,FALSE)</f>
        <v>3</v>
      </c>
      <c r="T985" s="4">
        <v>3</v>
      </c>
      <c r="U985" s="4">
        <f t="shared" ref="U985:U1010" si="18">S985-S984</f>
        <v>0</v>
      </c>
      <c r="V985" s="7">
        <v>200684.7</v>
      </c>
      <c r="W985" s="3" t="s">
        <v>146</v>
      </c>
      <c r="X985" s="4"/>
      <c r="Y985" s="4"/>
      <c r="Z985" s="4"/>
      <c r="AA985" s="4"/>
    </row>
    <row r="986" spans="1:27" ht="46.5" customHeight="1" thickBot="1" x14ac:dyDescent="0.4">
      <c r="A986" s="5" t="s">
        <v>161</v>
      </c>
      <c r="B986" s="5" t="s">
        <v>109</v>
      </c>
      <c r="C986" s="5" t="s">
        <v>27</v>
      </c>
      <c r="D986" s="2">
        <v>40359</v>
      </c>
      <c r="E986" s="2">
        <v>-3.63</v>
      </c>
      <c r="F986" s="2">
        <v>3.07</v>
      </c>
      <c r="G986" s="2">
        <v>-4.32</v>
      </c>
      <c r="H986" s="2">
        <v>9.74</v>
      </c>
      <c r="I986" s="2">
        <v>6.39</v>
      </c>
      <c r="J986" s="2">
        <v>7.36</v>
      </c>
      <c r="K986" s="2">
        <v>462</v>
      </c>
      <c r="L986" s="2">
        <v>40.880000000000003</v>
      </c>
      <c r="M986" s="2">
        <v>9.93</v>
      </c>
      <c r="N986" s="2">
        <v>7.13</v>
      </c>
      <c r="O986" s="2">
        <v>4.1900000000000004</v>
      </c>
      <c r="P986" s="2">
        <v>39.299999999999997</v>
      </c>
      <c r="Q986" s="2">
        <v>28.21</v>
      </c>
      <c r="R986" s="2">
        <v>16.600000000000001</v>
      </c>
      <c r="S986" s="4">
        <f>VLOOKUP([1]Initial_Data8!C1038,[1]Ratings_Numbers!$A$1:$B$21,2,FALSE)</f>
        <v>3</v>
      </c>
      <c r="T986" s="4">
        <v>3</v>
      </c>
      <c r="U986" s="4">
        <f t="shared" si="18"/>
        <v>0</v>
      </c>
      <c r="V986" s="7">
        <v>197684.8</v>
      </c>
      <c r="W986" s="3" t="s">
        <v>146</v>
      </c>
      <c r="X986" s="4"/>
      <c r="Y986" s="4"/>
      <c r="Z986" s="4"/>
      <c r="AA986" s="4"/>
    </row>
    <row r="987" spans="1:27" ht="46.5" customHeight="1" thickBot="1" x14ac:dyDescent="0.4">
      <c r="A987" s="5" t="s">
        <v>161</v>
      </c>
      <c r="B987" s="5" t="s">
        <v>110</v>
      </c>
      <c r="C987" s="5" t="s">
        <v>27</v>
      </c>
      <c r="D987" s="2">
        <v>40451</v>
      </c>
      <c r="E987" s="2">
        <v>-4.0999999999999996</v>
      </c>
      <c r="F987" s="2">
        <v>3.13</v>
      </c>
      <c r="G987" s="2">
        <v>-4.96</v>
      </c>
      <c r="H987" s="2">
        <v>12.44</v>
      </c>
      <c r="I987" s="2">
        <v>9.24</v>
      </c>
      <c r="J987" s="2">
        <v>10.220000000000001</v>
      </c>
      <c r="K987" s="2">
        <v>492</v>
      </c>
      <c r="L987" s="2">
        <v>41.12</v>
      </c>
      <c r="M987" s="2">
        <v>9.41</v>
      </c>
      <c r="N987" s="2">
        <v>6.82</v>
      </c>
      <c r="O987" s="2">
        <v>4</v>
      </c>
      <c r="P987" s="2">
        <v>37.950000000000003</v>
      </c>
      <c r="Q987" s="2">
        <v>27.51</v>
      </c>
      <c r="R987" s="2">
        <v>16.12</v>
      </c>
      <c r="S987" s="4">
        <f>VLOOKUP([1]Initial_Data8!C1039,[1]Ratings_Numbers!$A$1:$B$21,2,FALSE)</f>
        <v>3</v>
      </c>
      <c r="T987" s="4">
        <v>3</v>
      </c>
      <c r="U987" s="4">
        <f t="shared" si="18"/>
        <v>0</v>
      </c>
      <c r="V987" s="7">
        <v>205169.5</v>
      </c>
      <c r="W987" s="3" t="s">
        <v>146</v>
      </c>
      <c r="X987" s="4"/>
      <c r="Y987" s="4"/>
      <c r="Z987" s="4"/>
      <c r="AA987" s="4"/>
    </row>
    <row r="988" spans="1:27" ht="46.5" customHeight="1" thickBot="1" x14ac:dyDescent="0.4">
      <c r="A988" s="5" t="s">
        <v>161</v>
      </c>
      <c r="B988" s="5" t="s">
        <v>111</v>
      </c>
      <c r="C988" s="5" t="s">
        <v>27</v>
      </c>
      <c r="D988" s="2">
        <v>40543</v>
      </c>
      <c r="E988" s="2">
        <v>-3.87</v>
      </c>
      <c r="F988" s="2">
        <v>2.8</v>
      </c>
      <c r="G988" s="2">
        <v>-4.66</v>
      </c>
      <c r="H988" s="2">
        <v>16.71</v>
      </c>
      <c r="I988" s="2">
        <v>13.24</v>
      </c>
      <c r="J988" s="2">
        <v>14.31</v>
      </c>
      <c r="K988" s="2">
        <v>487</v>
      </c>
      <c r="L988" s="2">
        <v>42.26</v>
      </c>
      <c r="M988" s="2">
        <v>19.41</v>
      </c>
      <c r="N988" s="2">
        <v>14.28</v>
      </c>
      <c r="O988" s="2">
        <v>8.5</v>
      </c>
      <c r="P988" s="2">
        <v>35.950000000000003</v>
      </c>
      <c r="Q988" s="2">
        <v>26.44</v>
      </c>
      <c r="R988" s="2">
        <v>15.74</v>
      </c>
      <c r="S988" s="4">
        <f>VLOOKUP([1]Initial_Data8!C1040,[1]Ratings_Numbers!$A$1:$B$21,2,FALSE)</f>
        <v>3</v>
      </c>
      <c r="T988" s="4">
        <v>3</v>
      </c>
      <c r="U988" s="4">
        <f t="shared" si="18"/>
        <v>0</v>
      </c>
      <c r="V988" s="7">
        <v>198316.4</v>
      </c>
      <c r="W988" s="3" t="s">
        <v>146</v>
      </c>
      <c r="X988" s="4"/>
      <c r="Y988" s="4"/>
      <c r="Z988" s="4"/>
      <c r="AA988" s="4"/>
    </row>
    <row r="989" spans="1:27" ht="46.5" customHeight="1" thickBot="1" x14ac:dyDescent="0.4">
      <c r="A989" s="5" t="s">
        <v>161</v>
      </c>
      <c r="B989" s="5" t="s">
        <v>112</v>
      </c>
      <c r="C989" s="5" t="s">
        <v>27</v>
      </c>
      <c r="D989" s="2">
        <v>40633</v>
      </c>
      <c r="E989" s="2">
        <v>-4.5999999999999996</v>
      </c>
      <c r="F989" s="2">
        <v>3.12</v>
      </c>
      <c r="G989" s="2">
        <v>-5.74</v>
      </c>
      <c r="H989" s="2">
        <v>7.85</v>
      </c>
      <c r="I989" s="2">
        <v>4.84</v>
      </c>
      <c r="J989" s="2">
        <v>5.54</v>
      </c>
      <c r="K989" s="2">
        <v>492</v>
      </c>
      <c r="L989" s="2">
        <v>42.51</v>
      </c>
      <c r="M989" s="2">
        <v>19.34</v>
      </c>
      <c r="N989" s="2">
        <v>14.38</v>
      </c>
      <c r="O989" s="2">
        <v>8.44</v>
      </c>
      <c r="P989" s="2">
        <v>34.42</v>
      </c>
      <c r="Q989" s="2">
        <v>25.61</v>
      </c>
      <c r="R989" s="2">
        <v>15.02</v>
      </c>
      <c r="S989" s="4">
        <f>VLOOKUP([1]Initial_Data8!C1041,[1]Ratings_Numbers!$A$1:$B$21,2,FALSE)</f>
        <v>3</v>
      </c>
      <c r="T989" s="4">
        <v>3</v>
      </c>
      <c r="U989" s="4">
        <f t="shared" si="18"/>
        <v>0</v>
      </c>
      <c r="V989" s="7">
        <v>206681.7</v>
      </c>
      <c r="W989" s="3" t="s">
        <v>146</v>
      </c>
      <c r="X989" s="4"/>
      <c r="Y989" s="4"/>
      <c r="Z989" s="4"/>
      <c r="AA989" s="4"/>
    </row>
    <row r="990" spans="1:27" ht="46.5" customHeight="1" thickBot="1" x14ac:dyDescent="0.4">
      <c r="A990" s="5" t="s">
        <v>161</v>
      </c>
      <c r="B990" s="5" t="s">
        <v>86</v>
      </c>
      <c r="C990" s="5" t="s">
        <v>27</v>
      </c>
      <c r="D990" s="2">
        <v>40724</v>
      </c>
      <c r="E990" s="2">
        <v>-4.37</v>
      </c>
      <c r="F990" s="2">
        <v>2.77</v>
      </c>
      <c r="G990" s="2">
        <v>-5.34</v>
      </c>
      <c r="H990" s="2">
        <v>13.89</v>
      </c>
      <c r="I990" s="2">
        <v>9.94</v>
      </c>
      <c r="J990" s="2">
        <v>11.59</v>
      </c>
      <c r="K990" s="2">
        <v>497</v>
      </c>
      <c r="L990" s="2">
        <v>42.59</v>
      </c>
      <c r="M990" s="2">
        <v>19.350000000000001</v>
      </c>
      <c r="N990" s="2">
        <v>14.44</v>
      </c>
      <c r="O990" s="2">
        <v>8.43</v>
      </c>
      <c r="P990" s="2">
        <v>34.01</v>
      </c>
      <c r="Q990" s="2">
        <v>25.38</v>
      </c>
      <c r="R990" s="2">
        <v>14.82</v>
      </c>
      <c r="S990" s="4">
        <f>VLOOKUP([1]Initial_Data8!C1042,[1]Ratings_Numbers!$A$1:$B$21,2,FALSE)</f>
        <v>3</v>
      </c>
      <c r="T990" s="4">
        <v>3</v>
      </c>
      <c r="U990" s="4">
        <f t="shared" si="18"/>
        <v>0</v>
      </c>
      <c r="V990" s="7">
        <v>191706.8</v>
      </c>
      <c r="W990" s="3" t="s">
        <v>146</v>
      </c>
      <c r="X990" s="4"/>
      <c r="Y990" s="4"/>
      <c r="Z990" s="4"/>
      <c r="AA990" s="4"/>
    </row>
    <row r="991" spans="1:27" ht="46.5" customHeight="1" thickBot="1" x14ac:dyDescent="0.4">
      <c r="A991" s="5" t="s">
        <v>161</v>
      </c>
      <c r="B991" s="5" t="s">
        <v>87</v>
      </c>
      <c r="C991" s="5" t="s">
        <v>27</v>
      </c>
      <c r="D991" s="2">
        <v>40816</v>
      </c>
      <c r="E991" s="2">
        <v>-4.0199999999999996</v>
      </c>
      <c r="F991" s="2">
        <v>3.13</v>
      </c>
      <c r="G991" s="2">
        <v>-4.97</v>
      </c>
      <c r="H991" s="2">
        <v>9.89</v>
      </c>
      <c r="I991" s="2">
        <v>5.49</v>
      </c>
      <c r="J991" s="2">
        <v>7.63</v>
      </c>
      <c r="K991" s="2">
        <v>507</v>
      </c>
      <c r="L991" s="2">
        <v>41.49</v>
      </c>
      <c r="M991" s="2">
        <v>19.920000000000002</v>
      </c>
      <c r="N991" s="2">
        <v>14.55</v>
      </c>
      <c r="O991" s="2">
        <v>8.4700000000000006</v>
      </c>
      <c r="P991" s="2">
        <v>36.909999999999997</v>
      </c>
      <c r="Q991" s="2">
        <v>26.96</v>
      </c>
      <c r="R991" s="2">
        <v>15.69</v>
      </c>
      <c r="S991" s="4">
        <f>VLOOKUP([1]Initial_Data8!C1043,[1]Ratings_Numbers!$A$1:$B$21,2,FALSE)</f>
        <v>3</v>
      </c>
      <c r="T991" s="4">
        <v>3</v>
      </c>
      <c r="U991" s="4">
        <f t="shared" si="18"/>
        <v>0</v>
      </c>
      <c r="V991" s="7">
        <v>176172.5</v>
      </c>
      <c r="W991" s="3" t="s">
        <v>146</v>
      </c>
      <c r="X991" s="4"/>
      <c r="Y991" s="4"/>
      <c r="Z991" s="4"/>
      <c r="AA991" s="4"/>
    </row>
    <row r="992" spans="1:27" ht="46.5" customHeight="1" thickBot="1" x14ac:dyDescent="0.4">
      <c r="A992" s="5" t="s">
        <v>161</v>
      </c>
      <c r="B992" s="5" t="s">
        <v>88</v>
      </c>
      <c r="C992" s="5" t="s">
        <v>27</v>
      </c>
      <c r="D992" s="2">
        <v>40908</v>
      </c>
      <c r="E992" s="2">
        <v>-4.6399999999999997</v>
      </c>
      <c r="F992" s="2">
        <v>3.49</v>
      </c>
      <c r="G992" s="2">
        <v>-5.89</v>
      </c>
      <c r="H992" s="2">
        <v>12.1</v>
      </c>
      <c r="I992" s="2">
        <v>7.21</v>
      </c>
      <c r="J992" s="2">
        <v>9.64</v>
      </c>
      <c r="K992" s="2">
        <v>515</v>
      </c>
      <c r="L992" s="2">
        <v>41.98</v>
      </c>
      <c r="M992" s="2">
        <v>19.28</v>
      </c>
      <c r="N992" s="2">
        <v>14.21</v>
      </c>
      <c r="O992" s="2">
        <v>8.3000000000000007</v>
      </c>
      <c r="P992" s="2">
        <v>35.74</v>
      </c>
      <c r="Q992" s="2">
        <v>26.33</v>
      </c>
      <c r="R992" s="2">
        <v>15.38</v>
      </c>
      <c r="S992" s="4">
        <f>VLOOKUP([1]Initial_Data8!C1044,[1]Ratings_Numbers!$A$1:$B$21,2,FALSE)</f>
        <v>3</v>
      </c>
      <c r="T992" s="4">
        <v>3</v>
      </c>
      <c r="U992" s="4">
        <f t="shared" si="18"/>
        <v>0</v>
      </c>
      <c r="V992" s="7">
        <v>189220.9</v>
      </c>
      <c r="W992" s="3" t="s">
        <v>146</v>
      </c>
      <c r="X992" s="4"/>
      <c r="Y992" s="4"/>
      <c r="Z992" s="4"/>
      <c r="AA992" s="4"/>
    </row>
    <row r="993" spans="1:27" ht="46.5" customHeight="1" thickBot="1" x14ac:dyDescent="0.4">
      <c r="A993" s="5" t="s">
        <v>161</v>
      </c>
      <c r="B993" s="5" t="s">
        <v>89</v>
      </c>
      <c r="C993" s="5" t="s">
        <v>27</v>
      </c>
      <c r="D993" s="2">
        <v>40999</v>
      </c>
      <c r="E993" s="2">
        <v>-4.63</v>
      </c>
      <c r="F993" s="2">
        <v>3.08</v>
      </c>
      <c r="G993" s="2">
        <v>-5.74</v>
      </c>
      <c r="H993" s="2">
        <v>12.65</v>
      </c>
      <c r="I993" s="2">
        <v>8.58</v>
      </c>
      <c r="J993" s="2">
        <v>10.29</v>
      </c>
      <c r="K993" s="2">
        <v>531</v>
      </c>
      <c r="L993" s="2">
        <v>42.78</v>
      </c>
      <c r="M993" s="2">
        <v>19.149999999999999</v>
      </c>
      <c r="N993" s="2">
        <v>14.26</v>
      </c>
      <c r="O993" s="2">
        <v>8.39</v>
      </c>
      <c r="P993" s="2">
        <v>34.299999999999997</v>
      </c>
      <c r="Q993" s="2">
        <v>25.54</v>
      </c>
      <c r="R993" s="2">
        <v>15.03</v>
      </c>
      <c r="S993" s="4">
        <f>VLOOKUP([1]Initial_Data8!C1045,[1]Ratings_Numbers!$A$1:$B$21,2,FALSE)</f>
        <v>3</v>
      </c>
      <c r="T993" s="4">
        <v>3</v>
      </c>
      <c r="U993" s="4">
        <f t="shared" si="18"/>
        <v>0</v>
      </c>
      <c r="V993" s="7">
        <v>201155.1</v>
      </c>
      <c r="W993" s="3" t="s">
        <v>146</v>
      </c>
      <c r="X993" s="4"/>
      <c r="Y993" s="4"/>
      <c r="Z993" s="4"/>
      <c r="AA993" s="4"/>
    </row>
    <row r="994" spans="1:27" ht="46.5" customHeight="1" thickBot="1" x14ac:dyDescent="0.4">
      <c r="A994" s="5" t="s">
        <v>161</v>
      </c>
      <c r="B994" s="5" t="s">
        <v>90</v>
      </c>
      <c r="C994" s="5" t="s">
        <v>27</v>
      </c>
      <c r="D994" s="2">
        <v>41090</v>
      </c>
      <c r="E994" s="2">
        <v>-4.71</v>
      </c>
      <c r="F994" s="2">
        <v>3.14</v>
      </c>
      <c r="G994" s="2">
        <v>-5.91</v>
      </c>
      <c r="H994" s="2">
        <v>11.79</v>
      </c>
      <c r="I994" s="2">
        <v>7.35</v>
      </c>
      <c r="J994" s="2">
        <v>9.4700000000000006</v>
      </c>
      <c r="K994" s="2">
        <v>545</v>
      </c>
      <c r="L994" s="2">
        <v>43.12</v>
      </c>
      <c r="M994" s="2">
        <v>18.79</v>
      </c>
      <c r="N994" s="2">
        <v>14.06</v>
      </c>
      <c r="O994" s="2">
        <v>8.3000000000000007</v>
      </c>
      <c r="P994" s="2">
        <v>33.64</v>
      </c>
      <c r="Q994" s="2">
        <v>25.17</v>
      </c>
      <c r="R994" s="2">
        <v>14.86</v>
      </c>
      <c r="S994" s="4">
        <f>VLOOKUP([1]Initial_Data8!C1046,[1]Ratings_Numbers!$A$1:$B$21,2,FALSE)</f>
        <v>3</v>
      </c>
      <c r="T994" s="4">
        <v>3</v>
      </c>
      <c r="U994" s="4">
        <f t="shared" si="18"/>
        <v>0</v>
      </c>
      <c r="V994" s="7">
        <v>206399.4</v>
      </c>
      <c r="W994" s="3" t="s">
        <v>146</v>
      </c>
      <c r="X994" s="4"/>
      <c r="Y994" s="4"/>
      <c r="Z994" s="4"/>
      <c r="AA994" s="4"/>
    </row>
    <row r="995" spans="1:27" ht="46.5" customHeight="1" thickBot="1" x14ac:dyDescent="0.4">
      <c r="A995" s="5" t="s">
        <v>161</v>
      </c>
      <c r="B995" s="5" t="s">
        <v>91</v>
      </c>
      <c r="C995" s="5" t="s">
        <v>27</v>
      </c>
      <c r="D995" s="2">
        <v>41182</v>
      </c>
      <c r="E995" s="2">
        <v>-4.57</v>
      </c>
      <c r="F995" s="2">
        <v>2.83</v>
      </c>
      <c r="G995" s="2">
        <v>-5.62</v>
      </c>
      <c r="H995" s="2">
        <v>14.29</v>
      </c>
      <c r="I995" s="2">
        <v>9.49</v>
      </c>
      <c r="J995" s="2">
        <v>11.91</v>
      </c>
      <c r="K995" s="2">
        <v>544</v>
      </c>
      <c r="L995" s="2">
        <v>43.53</v>
      </c>
      <c r="M995" s="2">
        <v>18.899999999999999</v>
      </c>
      <c r="N995" s="2">
        <v>14.2</v>
      </c>
      <c r="O995" s="2">
        <v>8.43</v>
      </c>
      <c r="P995" s="2">
        <v>33.06</v>
      </c>
      <c r="Q995" s="2">
        <v>24.85</v>
      </c>
      <c r="R995" s="2">
        <v>14.74</v>
      </c>
      <c r="S995" s="4">
        <f>VLOOKUP([1]Initial_Data8!C1047,[1]Ratings_Numbers!$A$1:$B$21,2,FALSE)</f>
        <v>3</v>
      </c>
      <c r="T995" s="4">
        <v>3</v>
      </c>
      <c r="U995" s="4">
        <f t="shared" si="18"/>
        <v>0</v>
      </c>
      <c r="V995" s="7">
        <v>219271.9</v>
      </c>
      <c r="W995" s="3" t="s">
        <v>146</v>
      </c>
      <c r="X995" s="4"/>
      <c r="Y995" s="4"/>
      <c r="Z995" s="4"/>
      <c r="AA995" s="4"/>
    </row>
    <row r="996" spans="1:27" ht="46.5" customHeight="1" thickBot="1" x14ac:dyDescent="0.4">
      <c r="A996" s="5" t="s">
        <v>161</v>
      </c>
      <c r="B996" s="5" t="s">
        <v>113</v>
      </c>
      <c r="C996" s="5" t="s">
        <v>27</v>
      </c>
      <c r="D996" s="2">
        <v>41274</v>
      </c>
      <c r="E996" s="2">
        <v>-4.2</v>
      </c>
      <c r="F996" s="2">
        <v>2.57</v>
      </c>
      <c r="G996" s="2">
        <v>-5.09</v>
      </c>
      <c r="H996" s="2">
        <v>16.489999999999998</v>
      </c>
      <c r="I996" s="2">
        <v>11.54</v>
      </c>
      <c r="J996" s="2">
        <v>13.94</v>
      </c>
      <c r="K996" s="2">
        <v>522</v>
      </c>
      <c r="L996" s="2">
        <v>43.9</v>
      </c>
      <c r="M996" s="2">
        <v>18.87</v>
      </c>
      <c r="N996" s="2">
        <v>14.22</v>
      </c>
      <c r="O996" s="2">
        <v>8.4600000000000009</v>
      </c>
      <c r="P996" s="2">
        <v>32.75</v>
      </c>
      <c r="Q996" s="2">
        <v>24.67</v>
      </c>
      <c r="R996" s="2">
        <v>14.68</v>
      </c>
      <c r="S996" s="4">
        <f>VLOOKUP([1]Initial_Data8!C1048,[1]Ratings_Numbers!$A$1:$B$21,2,FALSE)</f>
        <v>3</v>
      </c>
      <c r="T996" s="4">
        <v>3</v>
      </c>
      <c r="U996" s="4">
        <f t="shared" si="18"/>
        <v>0</v>
      </c>
      <c r="V996" s="7">
        <v>220253.2</v>
      </c>
      <c r="W996" s="3" t="s">
        <v>146</v>
      </c>
      <c r="X996" s="4"/>
      <c r="Y996" s="4"/>
      <c r="Z996" s="4"/>
      <c r="AA996" s="4"/>
    </row>
    <row r="997" spans="1:27" ht="46.5" customHeight="1" thickBot="1" x14ac:dyDescent="0.4">
      <c r="A997" s="5" t="s">
        <v>161</v>
      </c>
      <c r="B997" s="5" t="s">
        <v>114</v>
      </c>
      <c r="C997" s="5" t="s">
        <v>27</v>
      </c>
      <c r="D997" s="2">
        <v>41364</v>
      </c>
      <c r="E997" s="2">
        <v>-4.1900000000000004</v>
      </c>
      <c r="F997" s="2">
        <v>2.36</v>
      </c>
      <c r="G997" s="2">
        <v>-5.05</v>
      </c>
      <c r="H997" s="2">
        <v>17.47</v>
      </c>
      <c r="I997" s="2">
        <v>13.39</v>
      </c>
      <c r="J997" s="2">
        <v>14.51</v>
      </c>
      <c r="K997" s="2">
        <v>540</v>
      </c>
      <c r="L997" s="2">
        <v>44.78</v>
      </c>
      <c r="M997" s="2">
        <v>18.25</v>
      </c>
      <c r="N997" s="2">
        <v>13.9</v>
      </c>
      <c r="O997" s="2">
        <v>8.34</v>
      </c>
      <c r="P997" s="2">
        <v>31.29</v>
      </c>
      <c r="Q997" s="2">
        <v>23.84</v>
      </c>
      <c r="R997" s="2">
        <v>14.3</v>
      </c>
      <c r="S997" s="4">
        <f>VLOOKUP([1]Initial_Data8!C1049,[1]Ratings_Numbers!$A$1:$B$21,2,FALSE)</f>
        <v>3</v>
      </c>
      <c r="T997" s="4">
        <v>3</v>
      </c>
      <c r="U997" s="4">
        <f t="shared" si="18"/>
        <v>0</v>
      </c>
      <c r="V997" s="7">
        <v>256830.1</v>
      </c>
      <c r="W997" s="3" t="s">
        <v>146</v>
      </c>
      <c r="X997" s="4"/>
      <c r="Y997" s="4"/>
      <c r="Z997" s="4"/>
      <c r="AA997" s="4"/>
    </row>
    <row r="998" spans="1:27" ht="14.25" customHeight="1" thickBot="1" x14ac:dyDescent="0.4">
      <c r="A998" s="5" t="s">
        <v>161</v>
      </c>
      <c r="B998" s="5" t="s">
        <v>115</v>
      </c>
      <c r="C998" s="5" t="s">
        <v>27</v>
      </c>
      <c r="D998" s="2">
        <v>41455</v>
      </c>
      <c r="E998" s="2">
        <v>-3.98</v>
      </c>
      <c r="F998" s="2">
        <v>2.2000000000000002</v>
      </c>
      <c r="G998" s="2">
        <v>-4.75</v>
      </c>
      <c r="H998" s="2">
        <v>15.73</v>
      </c>
      <c r="I998" s="2">
        <v>11.17</v>
      </c>
      <c r="J998" s="2">
        <v>13.33</v>
      </c>
      <c r="K998" s="2">
        <v>559</v>
      </c>
      <c r="L998" s="2">
        <v>45.24</v>
      </c>
      <c r="M998" s="2">
        <v>18.47</v>
      </c>
      <c r="N998" s="2">
        <v>14.08</v>
      </c>
      <c r="O998" s="2">
        <v>8.48</v>
      </c>
      <c r="P998" s="2">
        <v>31.2</v>
      </c>
      <c r="Q998" s="2">
        <v>23.78</v>
      </c>
      <c r="R998" s="2">
        <v>14.32</v>
      </c>
      <c r="S998" s="4">
        <f>VLOOKUP([1]Initial_Data8!C1050,[1]Ratings_Numbers!$A$1:$B$21,2,FALSE)</f>
        <v>3</v>
      </c>
      <c r="T998" s="4">
        <v>3</v>
      </c>
      <c r="U998" s="4">
        <f t="shared" si="18"/>
        <v>0</v>
      </c>
      <c r="V998" s="7">
        <v>277135.09999999998</v>
      </c>
      <c r="W998" s="3" t="s">
        <v>146</v>
      </c>
      <c r="X998" s="4"/>
      <c r="Y998" s="4"/>
      <c r="Z998" s="4"/>
      <c r="AA998" s="4"/>
    </row>
    <row r="999" spans="1:27" ht="28.5" customHeight="1" thickBot="1" x14ac:dyDescent="0.4">
      <c r="A999" s="5" t="s">
        <v>161</v>
      </c>
      <c r="B999" s="5" t="s">
        <v>116</v>
      </c>
      <c r="C999" s="5" t="s">
        <v>27</v>
      </c>
      <c r="D999" s="2">
        <v>41547</v>
      </c>
      <c r="E999" s="2">
        <v>-3.87</v>
      </c>
      <c r="F999" s="2">
        <v>2.15</v>
      </c>
      <c r="G999" s="2">
        <v>-4.58</v>
      </c>
      <c r="H999" s="2">
        <v>16.03</v>
      </c>
      <c r="I999" s="2">
        <v>10.92</v>
      </c>
      <c r="J999" s="2">
        <v>13.7</v>
      </c>
      <c r="K999" s="2">
        <v>581</v>
      </c>
      <c r="L999" s="2">
        <v>45.49</v>
      </c>
      <c r="M999" s="2">
        <v>18.93</v>
      </c>
      <c r="N999" s="2">
        <v>14.44</v>
      </c>
      <c r="O999" s="2">
        <v>8.74</v>
      </c>
      <c r="P999" s="2">
        <v>31.1</v>
      </c>
      <c r="Q999" s="2">
        <v>23.72</v>
      </c>
      <c r="R999" s="2">
        <v>14.35</v>
      </c>
      <c r="S999" s="4">
        <f>VLOOKUP([1]Initial_Data8!C1051,[1]Ratings_Numbers!$A$1:$B$21,2,FALSE)</f>
        <v>3</v>
      </c>
      <c r="T999" s="4">
        <v>3</v>
      </c>
      <c r="U999" s="4">
        <f t="shared" si="18"/>
        <v>0</v>
      </c>
      <c r="V999" s="7">
        <v>280126.3</v>
      </c>
      <c r="W999" s="3" t="s">
        <v>146</v>
      </c>
      <c r="X999" s="4"/>
      <c r="Y999" s="4"/>
      <c r="Z999" s="4"/>
      <c r="AA999" s="4"/>
    </row>
    <row r="1000" spans="1:27" ht="28.5" customHeight="1" thickBot="1" x14ac:dyDescent="0.4">
      <c r="A1000" s="5" t="s">
        <v>161</v>
      </c>
      <c r="B1000" s="5" t="s">
        <v>92</v>
      </c>
      <c r="C1000" s="5" t="s">
        <v>27</v>
      </c>
      <c r="D1000" s="2">
        <v>41639</v>
      </c>
      <c r="E1000" s="2">
        <v>-4.01</v>
      </c>
      <c r="F1000" s="2">
        <v>2.3199999999999998</v>
      </c>
      <c r="G1000" s="2">
        <v>-4.88</v>
      </c>
      <c r="H1000" s="2">
        <v>17.09</v>
      </c>
      <c r="I1000" s="2">
        <v>11.52</v>
      </c>
      <c r="J1000" s="2">
        <v>12.99</v>
      </c>
      <c r="K1000" s="2">
        <v>603</v>
      </c>
      <c r="L1000" s="2">
        <v>45.76</v>
      </c>
      <c r="M1000" s="2">
        <v>20.78</v>
      </c>
      <c r="N1000" s="2">
        <v>15.72</v>
      </c>
      <c r="O1000" s="2">
        <v>9.6199999999999992</v>
      </c>
      <c r="P1000" s="2">
        <v>32.17</v>
      </c>
      <c r="Q1000" s="2">
        <v>24.34</v>
      </c>
      <c r="R1000" s="2">
        <v>14.89</v>
      </c>
      <c r="S1000" s="4">
        <f>VLOOKUP([1]Initial_Data8!C1052,[1]Ratings_Numbers!$A$1:$B$21,2,FALSE)</f>
        <v>3</v>
      </c>
      <c r="T1000" s="4">
        <v>3</v>
      </c>
      <c r="U1000" s="4">
        <f t="shared" si="18"/>
        <v>0</v>
      </c>
      <c r="V1000" s="7">
        <v>292459.40000000002</v>
      </c>
      <c r="W1000" s="3" t="s">
        <v>146</v>
      </c>
      <c r="X1000" s="4"/>
      <c r="Y1000" s="4"/>
      <c r="Z1000" s="4"/>
      <c r="AA1000" s="4"/>
    </row>
    <row r="1001" spans="1:27" ht="28.5" customHeight="1" thickBot="1" x14ac:dyDescent="0.4">
      <c r="A1001" s="5" t="s">
        <v>161</v>
      </c>
      <c r="B1001" s="5" t="s">
        <v>93</v>
      </c>
      <c r="C1001" s="5" t="s">
        <v>27</v>
      </c>
      <c r="D1001" s="2">
        <v>41729</v>
      </c>
      <c r="E1001" s="2">
        <v>-4.0999999999999996</v>
      </c>
      <c r="F1001" s="2">
        <v>2.4</v>
      </c>
      <c r="G1001" s="2">
        <v>-5.04</v>
      </c>
      <c r="H1001" s="2">
        <v>13.62</v>
      </c>
      <c r="I1001" s="2">
        <v>9.41</v>
      </c>
      <c r="J1001" s="2">
        <v>10.95</v>
      </c>
      <c r="K1001" s="2">
        <v>663</v>
      </c>
      <c r="L1001" s="2">
        <v>45.99</v>
      </c>
      <c r="M1001" s="2">
        <v>20.74</v>
      </c>
      <c r="N1001" s="2">
        <v>15.73</v>
      </c>
      <c r="O1001" s="2">
        <v>9.65</v>
      </c>
      <c r="P1001" s="2">
        <v>31.8</v>
      </c>
      <c r="Q1001" s="2">
        <v>24.13</v>
      </c>
      <c r="R1001" s="2">
        <v>14.79</v>
      </c>
      <c r="S1001" s="4">
        <f>VLOOKUP([1]Initial_Data8!C1053,[1]Ratings_Numbers!$A$1:$B$21,2,FALSE)</f>
        <v>3</v>
      </c>
      <c r="T1001" s="4">
        <v>3</v>
      </c>
      <c r="U1001" s="4">
        <f t="shared" si="18"/>
        <v>0</v>
      </c>
      <c r="V1001" s="7">
        <v>308057.59999999998</v>
      </c>
      <c r="W1001" s="3" t="s">
        <v>146</v>
      </c>
      <c r="X1001" s="4"/>
      <c r="Y1001" s="4"/>
      <c r="Z1001" s="4"/>
      <c r="AA1001" s="4"/>
    </row>
    <row r="1002" spans="1:27" ht="28.5" customHeight="1" thickBot="1" x14ac:dyDescent="0.4">
      <c r="A1002" s="5" t="s">
        <v>161</v>
      </c>
      <c r="B1002" s="5" t="s">
        <v>94</v>
      </c>
      <c r="C1002" s="5" t="s">
        <v>27</v>
      </c>
      <c r="D1002" s="2">
        <v>41820</v>
      </c>
      <c r="E1002" s="2">
        <v>-4.17</v>
      </c>
      <c r="F1002" s="2">
        <v>2.27</v>
      </c>
      <c r="G1002" s="2">
        <v>-5.1100000000000003</v>
      </c>
      <c r="H1002" s="2">
        <v>16.170000000000002</v>
      </c>
      <c r="I1002" s="2">
        <v>11.5</v>
      </c>
      <c r="J1002" s="2">
        <v>13.61</v>
      </c>
      <c r="K1002" s="2">
        <v>707</v>
      </c>
      <c r="L1002" s="2">
        <v>46.39</v>
      </c>
      <c r="M1002" s="2">
        <v>20.63</v>
      </c>
      <c r="N1002" s="2">
        <v>15.71</v>
      </c>
      <c r="O1002" s="2">
        <v>9.68</v>
      </c>
      <c r="P1002" s="2">
        <v>31.29</v>
      </c>
      <c r="Q1002" s="2">
        <v>23.83</v>
      </c>
      <c r="R1002" s="2">
        <v>14.69</v>
      </c>
      <c r="S1002" s="4">
        <f>VLOOKUP([1]Initial_Data8!C1054,[1]Ratings_Numbers!$A$1:$B$21,2,FALSE)</f>
        <v>3</v>
      </c>
      <c r="T1002" s="4">
        <v>3</v>
      </c>
      <c r="U1002" s="4">
        <f t="shared" si="18"/>
        <v>0</v>
      </c>
      <c r="V1002" s="7">
        <v>311880.2</v>
      </c>
      <c r="W1002" s="3" t="s">
        <v>146</v>
      </c>
      <c r="X1002" s="4"/>
      <c r="Y1002" s="4"/>
      <c r="Z1002" s="4"/>
      <c r="AA1002" s="4"/>
    </row>
    <row r="1003" spans="1:27" ht="28.5" customHeight="1" thickBot="1" x14ac:dyDescent="0.4">
      <c r="A1003" s="5" t="s">
        <v>161</v>
      </c>
      <c r="B1003" s="5" t="s">
        <v>95</v>
      </c>
      <c r="C1003" s="5" t="s">
        <v>27</v>
      </c>
      <c r="D1003" s="2">
        <v>41912</v>
      </c>
      <c r="E1003" s="2">
        <v>-4.37</v>
      </c>
      <c r="F1003" s="2">
        <v>2.3199999999999998</v>
      </c>
      <c r="G1003" s="2">
        <v>-5.44</v>
      </c>
      <c r="H1003" s="2">
        <v>11.53</v>
      </c>
      <c r="I1003" s="2">
        <v>6.54</v>
      </c>
      <c r="J1003" s="2">
        <v>9.26</v>
      </c>
      <c r="K1003" s="2">
        <v>817</v>
      </c>
      <c r="L1003" s="2">
        <v>45.9</v>
      </c>
      <c r="M1003" s="2">
        <v>20.68</v>
      </c>
      <c r="N1003" s="2">
        <v>15.77</v>
      </c>
      <c r="O1003" s="2">
        <v>9.61</v>
      </c>
      <c r="P1003" s="2">
        <v>31.13</v>
      </c>
      <c r="Q1003" s="2">
        <v>23.74</v>
      </c>
      <c r="R1003" s="2">
        <v>14.46</v>
      </c>
      <c r="S1003" s="4">
        <f>VLOOKUP([1]Initial_Data8!C1055,[1]Ratings_Numbers!$A$1:$B$21,2,FALSE)</f>
        <v>3</v>
      </c>
      <c r="T1003" s="4">
        <v>3</v>
      </c>
      <c r="U1003" s="4">
        <f t="shared" si="18"/>
        <v>0</v>
      </c>
      <c r="V1003" s="7">
        <v>339898.2</v>
      </c>
      <c r="W1003" s="3" t="s">
        <v>146</v>
      </c>
      <c r="X1003" s="4"/>
      <c r="Y1003" s="4"/>
      <c r="Z1003" s="4"/>
      <c r="AA1003" s="4"/>
    </row>
    <row r="1004" spans="1:27" ht="28.5" customHeight="1" thickBot="1" x14ac:dyDescent="0.4">
      <c r="A1004" s="5" t="s">
        <v>161</v>
      </c>
      <c r="B1004" s="5" t="s">
        <v>96</v>
      </c>
      <c r="C1004" s="5" t="s">
        <v>27</v>
      </c>
      <c r="D1004" s="2">
        <v>42004</v>
      </c>
      <c r="E1004" s="2">
        <v>-4.17</v>
      </c>
      <c r="F1004" s="2">
        <v>2.5499999999999998</v>
      </c>
      <c r="G1004" s="2">
        <v>-5.15</v>
      </c>
      <c r="H1004" s="2">
        <v>8.2899999999999991</v>
      </c>
      <c r="I1004" s="2">
        <v>3.59</v>
      </c>
      <c r="J1004" s="2">
        <v>6.48</v>
      </c>
      <c r="K1004" s="2">
        <v>1066</v>
      </c>
      <c r="L1004" s="2">
        <v>45.67</v>
      </c>
      <c r="M1004" s="2">
        <v>22.76</v>
      </c>
      <c r="N1004" s="2">
        <v>17.13</v>
      </c>
      <c r="O1004" s="2">
        <v>10.52</v>
      </c>
      <c r="P1004" s="2">
        <v>32.869999999999997</v>
      </c>
      <c r="Q1004" s="2">
        <v>24.74</v>
      </c>
      <c r="R1004" s="2">
        <v>15.19</v>
      </c>
      <c r="S1004" s="4">
        <f>VLOOKUP([1]Initial_Data8!C1056,[1]Ratings_Numbers!$A$1:$B$21,2,FALSE)</f>
        <v>3</v>
      </c>
      <c r="T1004" s="4">
        <v>3</v>
      </c>
      <c r="U1004" s="4">
        <f t="shared" si="18"/>
        <v>0</v>
      </c>
      <c r="V1004" s="7">
        <v>371318</v>
      </c>
      <c r="W1004" s="3" t="s">
        <v>146</v>
      </c>
      <c r="X1004" s="4"/>
      <c r="Y1004" s="4"/>
      <c r="Z1004" s="4"/>
      <c r="AA1004" s="4"/>
    </row>
    <row r="1005" spans="1:27" ht="28.5" customHeight="1" thickBot="1" x14ac:dyDescent="0.4">
      <c r="A1005" s="5" t="s">
        <v>161</v>
      </c>
      <c r="B1005" s="5" t="s">
        <v>97</v>
      </c>
      <c r="C1005" s="5" t="s">
        <v>27</v>
      </c>
      <c r="D1005" s="2">
        <v>42094</v>
      </c>
      <c r="E1005" s="2">
        <v>-3.85</v>
      </c>
      <c r="F1005" s="2">
        <v>2.57</v>
      </c>
      <c r="G1005" s="2">
        <v>-4.7300000000000004</v>
      </c>
      <c r="H1005" s="2">
        <v>11.88</v>
      </c>
      <c r="I1005" s="2">
        <v>7.94</v>
      </c>
      <c r="J1005" s="2">
        <v>9.74</v>
      </c>
      <c r="K1005" s="2">
        <v>875</v>
      </c>
      <c r="L1005" s="2">
        <v>45.47</v>
      </c>
      <c r="M1005" s="2">
        <v>23.12</v>
      </c>
      <c r="N1005" s="2">
        <v>17.22</v>
      </c>
      <c r="O1005" s="2">
        <v>10.66</v>
      </c>
      <c r="P1005" s="2">
        <v>34.22</v>
      </c>
      <c r="Q1005" s="2">
        <v>25.5</v>
      </c>
      <c r="R1005" s="2">
        <v>15.78</v>
      </c>
      <c r="S1005" s="4">
        <f>VLOOKUP([1]Initial_Data8!C1057,[1]Ratings_Numbers!$A$1:$B$21,2,FALSE)</f>
        <v>3</v>
      </c>
      <c r="T1005" s="4">
        <v>3</v>
      </c>
      <c r="U1005" s="4">
        <f t="shared" si="18"/>
        <v>0</v>
      </c>
      <c r="V1005" s="7">
        <v>357348.6</v>
      </c>
      <c r="W1005" s="3" t="s">
        <v>146</v>
      </c>
      <c r="X1005" s="4"/>
      <c r="Y1005" s="4"/>
      <c r="Z1005" s="4"/>
      <c r="AA1005" s="4"/>
    </row>
    <row r="1006" spans="1:27" ht="28.5" customHeight="1" thickBot="1" x14ac:dyDescent="0.4">
      <c r="A1006" s="5" t="s">
        <v>161</v>
      </c>
      <c r="B1006" s="5" t="s">
        <v>98</v>
      </c>
      <c r="C1006" s="5" t="s">
        <v>27</v>
      </c>
      <c r="D1006" s="2">
        <v>42185</v>
      </c>
      <c r="E1006" s="2">
        <v>-4.26</v>
      </c>
      <c r="F1006" s="2">
        <v>2.84</v>
      </c>
      <c r="G1006" s="2">
        <v>-5.34</v>
      </c>
      <c r="H1006" s="2">
        <v>9.0500000000000007</v>
      </c>
      <c r="I1006" s="2">
        <v>5.55</v>
      </c>
      <c r="J1006" s="2">
        <v>7.05</v>
      </c>
      <c r="K1006" s="2">
        <v>967</v>
      </c>
      <c r="L1006" s="2">
        <v>45.5</v>
      </c>
      <c r="M1006" s="2">
        <v>22.98</v>
      </c>
      <c r="N1006" s="2">
        <v>17.16</v>
      </c>
      <c r="O1006" s="2">
        <v>10.59</v>
      </c>
      <c r="P1006" s="2">
        <v>33.94</v>
      </c>
      <c r="Q1006" s="2">
        <v>25.34</v>
      </c>
      <c r="R1006" s="2">
        <v>15.64</v>
      </c>
      <c r="S1006" s="4">
        <f>VLOOKUP([1]Initial_Data8!C1058,[1]Ratings_Numbers!$A$1:$B$21,2,FALSE)</f>
        <v>3</v>
      </c>
      <c r="T1006" s="4">
        <v>3</v>
      </c>
      <c r="U1006" s="4">
        <f t="shared" si="18"/>
        <v>0</v>
      </c>
      <c r="V1006" s="7">
        <v>336607.5</v>
      </c>
      <c r="W1006" s="3" t="s">
        <v>146</v>
      </c>
      <c r="X1006" s="4"/>
      <c r="Y1006" s="4"/>
      <c r="Z1006" s="4"/>
      <c r="AA1006" s="4"/>
    </row>
    <row r="1007" spans="1:27" ht="28.5" customHeight="1" thickBot="1" x14ac:dyDescent="0.4">
      <c r="A1007" s="5" t="s">
        <v>161</v>
      </c>
      <c r="B1007" s="5" t="s">
        <v>99</v>
      </c>
      <c r="C1007" s="5" t="s">
        <v>27</v>
      </c>
      <c r="D1007" s="2">
        <v>42277</v>
      </c>
      <c r="E1007" s="2">
        <v>-3.6</v>
      </c>
      <c r="F1007" s="2">
        <v>2.2799999999999998</v>
      </c>
      <c r="G1007" s="2">
        <v>-4.3499999999999996</v>
      </c>
      <c r="H1007" s="2">
        <v>19.57</v>
      </c>
      <c r="I1007" s="2">
        <v>13.83</v>
      </c>
      <c r="J1007" s="2">
        <v>17.27</v>
      </c>
      <c r="K1007" s="2">
        <v>865</v>
      </c>
      <c r="L1007" s="2">
        <v>45.52</v>
      </c>
      <c r="M1007" s="2">
        <v>23.03</v>
      </c>
      <c r="N1007" s="2">
        <v>17.21</v>
      </c>
      <c r="O1007" s="2">
        <v>10.61</v>
      </c>
      <c r="P1007" s="2">
        <v>33.79</v>
      </c>
      <c r="Q1007" s="2">
        <v>25.25</v>
      </c>
      <c r="R1007" s="2">
        <v>15.57</v>
      </c>
      <c r="S1007" s="4">
        <f>VLOOKUP([1]Initial_Data8!C1059,[1]Ratings_Numbers!$A$1:$B$21,2,FALSE)</f>
        <v>3</v>
      </c>
      <c r="T1007" s="4">
        <v>3</v>
      </c>
      <c r="U1007" s="4">
        <f t="shared" si="18"/>
        <v>0</v>
      </c>
      <c r="V1007" s="7">
        <v>320848.59999999998</v>
      </c>
      <c r="W1007" s="3" t="s">
        <v>146</v>
      </c>
      <c r="X1007" s="4"/>
      <c r="Y1007" s="4"/>
      <c r="Z1007" s="4"/>
      <c r="AA1007" s="4"/>
    </row>
    <row r="1008" spans="1:27" ht="28.5" customHeight="1" thickBot="1" x14ac:dyDescent="0.4">
      <c r="A1008" s="5" t="s">
        <v>161</v>
      </c>
      <c r="B1008" s="5" t="s">
        <v>100</v>
      </c>
      <c r="C1008" s="5" t="s">
        <v>27</v>
      </c>
      <c r="D1008" s="2">
        <v>42369</v>
      </c>
      <c r="E1008" s="2">
        <v>-3.66</v>
      </c>
      <c r="F1008" s="2">
        <v>2.19</v>
      </c>
      <c r="G1008" s="2">
        <v>-4.4000000000000004</v>
      </c>
      <c r="H1008" s="2">
        <v>12.58</v>
      </c>
      <c r="I1008" s="2">
        <v>7.29</v>
      </c>
      <c r="J1008" s="2">
        <v>10.130000000000001</v>
      </c>
      <c r="K1008" s="2">
        <v>808</v>
      </c>
      <c r="L1008" s="2">
        <v>46.27</v>
      </c>
      <c r="M1008" s="2">
        <v>22.33</v>
      </c>
      <c r="N1008" s="2">
        <v>16.84</v>
      </c>
      <c r="O1008" s="2">
        <v>10.46</v>
      </c>
      <c r="P1008" s="2">
        <v>32.590000000000003</v>
      </c>
      <c r="Q1008" s="2">
        <v>24.58</v>
      </c>
      <c r="R1008" s="2">
        <v>15.26</v>
      </c>
      <c r="S1008" s="4">
        <f>VLOOKUP([1]Initial_Data8!C1060,[1]Ratings_Numbers!$A$1:$B$21,2,FALSE)</f>
        <v>3</v>
      </c>
      <c r="T1008" s="4">
        <v>3</v>
      </c>
      <c r="U1008" s="4">
        <f t="shared" si="18"/>
        <v>0</v>
      </c>
      <c r="V1008" s="7">
        <v>324985.40000000002</v>
      </c>
      <c r="W1008" s="3" t="s">
        <v>146</v>
      </c>
      <c r="X1008" s="4"/>
      <c r="Y1008" s="4"/>
      <c r="Z1008" s="4"/>
      <c r="AA1008" s="4"/>
    </row>
    <row r="1009" spans="1:27" ht="28.5" customHeight="1" thickBot="1" x14ac:dyDescent="0.4">
      <c r="A1009" s="5" t="s">
        <v>161</v>
      </c>
      <c r="B1009" s="5" t="s">
        <v>101</v>
      </c>
      <c r="C1009" s="5" t="s">
        <v>27</v>
      </c>
      <c r="D1009" s="2">
        <v>42460</v>
      </c>
      <c r="E1009" s="2">
        <v>-2.85</v>
      </c>
      <c r="F1009" s="2">
        <v>2.7</v>
      </c>
      <c r="G1009" s="2">
        <v>-3.46</v>
      </c>
      <c r="H1009" s="2">
        <v>8.32</v>
      </c>
      <c r="I1009" s="2">
        <v>5.89</v>
      </c>
      <c r="J1009" s="2">
        <v>6.5</v>
      </c>
      <c r="K1009" s="2">
        <v>1173</v>
      </c>
      <c r="L1009" s="2">
        <v>44.12</v>
      </c>
      <c r="M1009" s="2">
        <v>22.19</v>
      </c>
      <c r="N1009" s="2">
        <v>15.99</v>
      </c>
      <c r="O1009" s="2">
        <v>9.91</v>
      </c>
      <c r="P1009" s="2">
        <v>38.78</v>
      </c>
      <c r="Q1009" s="2">
        <v>27.94</v>
      </c>
      <c r="R1009" s="2">
        <v>17.32</v>
      </c>
      <c r="S1009" s="4">
        <f>VLOOKUP([1]Initial_Data8!C1061,[1]Ratings_Numbers!$A$1:$B$21,2,FALSE)</f>
        <v>3</v>
      </c>
      <c r="T1009" s="4">
        <v>3</v>
      </c>
      <c r="U1009" s="4">
        <f t="shared" si="18"/>
        <v>0</v>
      </c>
      <c r="V1009" s="7">
        <v>350839</v>
      </c>
      <c r="W1009" s="3" t="s">
        <v>146</v>
      </c>
      <c r="X1009" s="4"/>
      <c r="Y1009" s="4"/>
      <c r="Z1009" s="4"/>
      <c r="AA1009" s="4"/>
    </row>
    <row r="1010" spans="1:27" ht="14.25" customHeight="1" thickBot="1" x14ac:dyDescent="0.4">
      <c r="A1010" s="5" t="s">
        <v>161</v>
      </c>
      <c r="B1010" s="5" t="s">
        <v>102</v>
      </c>
      <c r="C1010" s="5" t="s">
        <v>27</v>
      </c>
      <c r="D1010" s="2">
        <v>42551</v>
      </c>
      <c r="E1010" s="2">
        <v>-2.85</v>
      </c>
      <c r="F1010" s="2">
        <v>2.61</v>
      </c>
      <c r="G1010" s="2">
        <v>-3.46</v>
      </c>
      <c r="H1010" s="2">
        <v>14.21</v>
      </c>
      <c r="I1010" s="2">
        <v>9.67</v>
      </c>
      <c r="J1010" s="2">
        <v>11.14</v>
      </c>
      <c r="K1010" s="2">
        <v>727</v>
      </c>
      <c r="L1010" s="2">
        <v>44.37</v>
      </c>
      <c r="M1010" s="2">
        <v>22.01</v>
      </c>
      <c r="N1010" s="2">
        <v>15.94</v>
      </c>
      <c r="O1010" s="2">
        <v>9.8800000000000008</v>
      </c>
      <c r="P1010" s="2">
        <v>38.090000000000003</v>
      </c>
      <c r="Q1010" s="2">
        <v>27.58</v>
      </c>
      <c r="R1010" s="2">
        <v>17.11</v>
      </c>
      <c r="S1010" s="4">
        <f>VLOOKUP([1]Initial_Data8!C1062,[1]Ratings_Numbers!$A$1:$B$21,2,FALSE)</f>
        <v>3</v>
      </c>
      <c r="T1010" s="4">
        <v>3</v>
      </c>
      <c r="U1010" s="4">
        <f t="shared" si="18"/>
        <v>0</v>
      </c>
      <c r="V1010" s="7">
        <v>356666.3</v>
      </c>
      <c r="W1010" s="3" t="s">
        <v>146</v>
      </c>
      <c r="X1010" s="4"/>
      <c r="Y1010" s="4"/>
      <c r="Z1010" s="4"/>
      <c r="AA1010" s="4"/>
    </row>
    <row r="1011" spans="1:27" ht="64.5" customHeight="1" thickBot="1" x14ac:dyDescent="0.4">
      <c r="A1011" s="5" t="s">
        <v>162</v>
      </c>
      <c r="B1011" s="5" t="s">
        <v>88</v>
      </c>
      <c r="C1011" s="5" t="s">
        <v>31</v>
      </c>
      <c r="D1011" s="2">
        <v>40908</v>
      </c>
      <c r="E1011" s="2">
        <v>-0.34</v>
      </c>
      <c r="F1011" s="2">
        <v>0.42</v>
      </c>
      <c r="G1011" s="2">
        <v>-0.46</v>
      </c>
      <c r="H1011" s="2">
        <v>176.8</v>
      </c>
      <c r="I1011" s="2">
        <v>38.44</v>
      </c>
      <c r="J1011" s="2">
        <v>131.4</v>
      </c>
      <c r="K1011" s="2">
        <v>35</v>
      </c>
      <c r="L1011" s="2">
        <v>64.56</v>
      </c>
      <c r="M1011" s="2">
        <v>15.43</v>
      </c>
      <c r="N1011" s="2">
        <v>13.31</v>
      </c>
      <c r="O1011" s="2">
        <v>9.9600000000000009</v>
      </c>
      <c r="P1011" s="2">
        <v>15.97</v>
      </c>
      <c r="Q1011" s="2">
        <v>13.77</v>
      </c>
      <c r="R1011" s="2">
        <v>10.31</v>
      </c>
      <c r="S1011" s="4">
        <f>VLOOKUP([1]Initial_Data8!C1065,[1]Ratings_Numbers!$A$1:$B$21,2,FALSE)</f>
        <v>5</v>
      </c>
      <c r="T1011" s="4">
        <v>5</v>
      </c>
      <c r="U1011" s="6">
        <v>0</v>
      </c>
      <c r="V1011" s="7">
        <v>445.6635</v>
      </c>
      <c r="W1011" s="3" t="s">
        <v>29</v>
      </c>
      <c r="X1011" s="4"/>
      <c r="Y1011" s="4"/>
      <c r="Z1011" s="4"/>
      <c r="AA1011" s="4"/>
    </row>
    <row r="1012" spans="1:27" ht="64.5" customHeight="1" thickBot="1" x14ac:dyDescent="0.4">
      <c r="A1012" s="5" t="s">
        <v>162</v>
      </c>
      <c r="B1012" s="5" t="s">
        <v>89</v>
      </c>
      <c r="C1012" s="5" t="s">
        <v>31</v>
      </c>
      <c r="D1012" s="2">
        <v>40999</v>
      </c>
      <c r="E1012" s="2">
        <v>-0.3</v>
      </c>
      <c r="F1012" s="2">
        <v>0.43</v>
      </c>
      <c r="G1012" s="2">
        <v>-0.42</v>
      </c>
      <c r="H1012" s="2">
        <v>180.48</v>
      </c>
      <c r="I1012" s="2">
        <v>32.36</v>
      </c>
      <c r="J1012" s="2">
        <v>122.9</v>
      </c>
      <c r="K1012" s="2">
        <v>31</v>
      </c>
      <c r="L1012" s="2">
        <v>65.11</v>
      </c>
      <c r="M1012" s="2">
        <v>15.16</v>
      </c>
      <c r="N1012" s="2">
        <v>13.08</v>
      </c>
      <c r="O1012" s="2">
        <v>9.8699999999999992</v>
      </c>
      <c r="P1012" s="2">
        <v>15.93</v>
      </c>
      <c r="Q1012" s="2">
        <v>13.74</v>
      </c>
      <c r="R1012" s="2">
        <v>10.37</v>
      </c>
      <c r="S1012" s="4">
        <f>VLOOKUP([1]Initial_Data8!C1066,[1]Ratings_Numbers!$A$1:$B$21,2,FALSE)</f>
        <v>5</v>
      </c>
      <c r="T1012" s="4">
        <v>5</v>
      </c>
      <c r="U1012" s="4">
        <f t="shared" ref="U1012:U1029" si="19">S1012-S1011</f>
        <v>0</v>
      </c>
      <c r="V1012" s="7">
        <v>402.37670000000003</v>
      </c>
      <c r="W1012" s="3" t="s">
        <v>29</v>
      </c>
      <c r="X1012" s="4"/>
      <c r="Y1012" s="4"/>
      <c r="Z1012" s="4"/>
      <c r="AA1012" s="4"/>
    </row>
    <row r="1013" spans="1:27" ht="64.5" customHeight="1" thickBot="1" x14ac:dyDescent="0.4">
      <c r="A1013" s="5" t="s">
        <v>162</v>
      </c>
      <c r="B1013" s="5" t="s">
        <v>90</v>
      </c>
      <c r="C1013" s="5" t="s">
        <v>31</v>
      </c>
      <c r="D1013" s="2">
        <v>41090</v>
      </c>
      <c r="E1013" s="2">
        <v>-0.3</v>
      </c>
      <c r="F1013" s="2">
        <v>0.42</v>
      </c>
      <c r="G1013" s="2">
        <v>-0.41</v>
      </c>
      <c r="H1013" s="2">
        <v>270.05</v>
      </c>
      <c r="I1013" s="2">
        <v>37.61</v>
      </c>
      <c r="J1013" s="2">
        <v>182.48</v>
      </c>
      <c r="K1013" s="2">
        <v>21</v>
      </c>
      <c r="L1013" s="2">
        <v>67.42</v>
      </c>
      <c r="M1013" s="2">
        <v>14.54</v>
      </c>
      <c r="N1013" s="2">
        <v>12.67</v>
      </c>
      <c r="O1013" s="2">
        <v>9.8000000000000007</v>
      </c>
      <c r="P1013" s="2">
        <v>14.73</v>
      </c>
      <c r="Q1013" s="2">
        <v>12.84</v>
      </c>
      <c r="R1013" s="2">
        <v>9.93</v>
      </c>
      <c r="S1013" s="4">
        <f>VLOOKUP([1]Initial_Data8!C1067,[1]Ratings_Numbers!$A$1:$B$21,2,FALSE)</f>
        <v>5</v>
      </c>
      <c r="T1013" s="4">
        <v>5</v>
      </c>
      <c r="U1013" s="4">
        <f t="shared" si="19"/>
        <v>0</v>
      </c>
      <c r="V1013" s="7">
        <v>367.75139999999999</v>
      </c>
      <c r="W1013" s="3" t="s">
        <v>29</v>
      </c>
      <c r="X1013" s="4"/>
      <c r="Y1013" s="4"/>
      <c r="Z1013" s="4"/>
      <c r="AA1013" s="4"/>
    </row>
    <row r="1014" spans="1:27" ht="64.5" customHeight="1" thickBot="1" x14ac:dyDescent="0.4">
      <c r="A1014" s="5" t="s">
        <v>162</v>
      </c>
      <c r="B1014" s="5" t="s">
        <v>91</v>
      </c>
      <c r="C1014" s="5" t="s">
        <v>31</v>
      </c>
      <c r="D1014" s="2">
        <v>41181</v>
      </c>
      <c r="E1014" s="2">
        <v>-0.31</v>
      </c>
      <c r="F1014" s="2">
        <v>0.44</v>
      </c>
      <c r="G1014" s="2">
        <v>-0.45</v>
      </c>
      <c r="H1014" s="2">
        <v>409.57</v>
      </c>
      <c r="I1014" s="2">
        <v>37.46</v>
      </c>
      <c r="J1014" s="2">
        <v>274.36</v>
      </c>
      <c r="K1014" s="2">
        <v>14</v>
      </c>
      <c r="L1014" s="2">
        <v>66.19</v>
      </c>
      <c r="M1014" s="2">
        <v>14.41</v>
      </c>
      <c r="N1014" s="2">
        <v>12.58</v>
      </c>
      <c r="O1014" s="2">
        <v>9.5399999999999991</v>
      </c>
      <c r="P1014" s="2">
        <v>14.52</v>
      </c>
      <c r="Q1014" s="2">
        <v>12.68</v>
      </c>
      <c r="R1014" s="2">
        <v>9.61</v>
      </c>
      <c r="S1014" s="4">
        <f>VLOOKUP([1]Initial_Data8!C1068,[1]Ratings_Numbers!$A$1:$B$21,2,FALSE)</f>
        <v>5</v>
      </c>
      <c r="T1014" s="4">
        <v>5</v>
      </c>
      <c r="U1014" s="4">
        <f t="shared" si="19"/>
        <v>0</v>
      </c>
      <c r="V1014" s="7">
        <v>361.85320000000002</v>
      </c>
      <c r="W1014" s="3" t="s">
        <v>29</v>
      </c>
      <c r="X1014" s="4"/>
      <c r="Y1014" s="4"/>
      <c r="Z1014" s="4"/>
      <c r="AA1014" s="4"/>
    </row>
    <row r="1015" spans="1:27" ht="64.5" customHeight="1" thickBot="1" x14ac:dyDescent="0.4">
      <c r="A1015" s="5" t="s">
        <v>162</v>
      </c>
      <c r="B1015" s="5" t="s">
        <v>113</v>
      </c>
      <c r="C1015" s="5" t="s">
        <v>31</v>
      </c>
      <c r="D1015" s="2">
        <v>41272</v>
      </c>
      <c r="E1015" s="2">
        <v>-0.41</v>
      </c>
      <c r="F1015" s="2">
        <v>0.92</v>
      </c>
      <c r="G1015" s="2">
        <v>-0.62</v>
      </c>
      <c r="H1015" s="2">
        <v>215</v>
      </c>
      <c r="I1015" s="2">
        <v>28.56</v>
      </c>
      <c r="J1015" s="2">
        <v>131.46</v>
      </c>
      <c r="K1015" s="2">
        <v>24</v>
      </c>
      <c r="L1015" s="2">
        <v>60.7</v>
      </c>
      <c r="M1015" s="2">
        <v>25.65</v>
      </c>
      <c r="N1015" s="2">
        <v>20.32</v>
      </c>
      <c r="O1015" s="2">
        <v>15.57</v>
      </c>
      <c r="P1015" s="2">
        <v>26.26</v>
      </c>
      <c r="Q1015" s="2">
        <v>20.8</v>
      </c>
      <c r="R1015" s="2">
        <v>15.94</v>
      </c>
      <c r="S1015" s="4">
        <f>VLOOKUP([1]Initial_Data8!C1069,[1]Ratings_Numbers!$A$1:$B$21,2,FALSE)</f>
        <v>5</v>
      </c>
      <c r="T1015" s="4">
        <v>5</v>
      </c>
      <c r="U1015" s="4">
        <f t="shared" si="19"/>
        <v>0</v>
      </c>
      <c r="V1015" s="7">
        <v>331.97770000000003</v>
      </c>
      <c r="W1015" s="3" t="s">
        <v>29</v>
      </c>
      <c r="X1015" s="4"/>
      <c r="Y1015" s="4"/>
      <c r="Z1015" s="4"/>
      <c r="AA1015" s="4"/>
    </row>
    <row r="1016" spans="1:27" ht="64.5" customHeight="1" thickBot="1" x14ac:dyDescent="0.4">
      <c r="A1016" s="5" t="s">
        <v>162</v>
      </c>
      <c r="B1016" s="5" t="s">
        <v>114</v>
      </c>
      <c r="C1016" s="5" t="s">
        <v>31</v>
      </c>
      <c r="D1016" s="2">
        <v>41363</v>
      </c>
      <c r="E1016" s="2">
        <v>-0.4</v>
      </c>
      <c r="F1016" s="2">
        <v>0.99</v>
      </c>
      <c r="G1016" s="2">
        <v>-0.64</v>
      </c>
      <c r="H1016" s="2">
        <v>62.78</v>
      </c>
      <c r="I1016" s="2">
        <v>18.97</v>
      </c>
      <c r="J1016" s="2">
        <v>34.51</v>
      </c>
      <c r="K1016" s="2">
        <v>73</v>
      </c>
      <c r="L1016" s="2">
        <v>61.62</v>
      </c>
      <c r="M1016" s="2">
        <v>25.67</v>
      </c>
      <c r="N1016" s="2">
        <v>20.399999999999999</v>
      </c>
      <c r="O1016" s="2">
        <v>15.82</v>
      </c>
      <c r="P1016" s="2">
        <v>25.84</v>
      </c>
      <c r="Q1016" s="2">
        <v>20.54</v>
      </c>
      <c r="R1016" s="2">
        <v>15.93</v>
      </c>
      <c r="S1016" s="4">
        <f>VLOOKUP([1]Initial_Data8!C1070,[1]Ratings_Numbers!$A$1:$B$21,2,FALSE)</f>
        <v>5</v>
      </c>
      <c r="T1016" s="4">
        <v>5</v>
      </c>
      <c r="U1016" s="4">
        <f t="shared" si="19"/>
        <v>0</v>
      </c>
      <c r="V1016" s="7">
        <v>333.72829999999999</v>
      </c>
      <c r="W1016" s="3" t="s">
        <v>29</v>
      </c>
      <c r="X1016" s="4"/>
      <c r="Y1016" s="4"/>
      <c r="Z1016" s="4"/>
      <c r="AA1016" s="4"/>
    </row>
    <row r="1017" spans="1:27" ht="64.5" customHeight="1" thickBot="1" x14ac:dyDescent="0.4">
      <c r="A1017" s="5" t="s">
        <v>162</v>
      </c>
      <c r="B1017" s="5" t="s">
        <v>115</v>
      </c>
      <c r="C1017" s="5" t="s">
        <v>31</v>
      </c>
      <c r="D1017" s="2">
        <v>41454</v>
      </c>
      <c r="E1017" s="2">
        <v>-0.46</v>
      </c>
      <c r="F1017" s="2">
        <v>1.1000000000000001</v>
      </c>
      <c r="G1017" s="2">
        <v>-0.76</v>
      </c>
      <c r="H1017" s="2">
        <v>78.5</v>
      </c>
      <c r="I1017" s="2">
        <v>15.65</v>
      </c>
      <c r="J1017" s="2">
        <v>45.32</v>
      </c>
      <c r="K1017" s="2">
        <v>60</v>
      </c>
      <c r="L1017" s="2">
        <v>62.85</v>
      </c>
      <c r="M1017" s="2">
        <v>24.42</v>
      </c>
      <c r="N1017" s="2">
        <v>19.55</v>
      </c>
      <c r="O1017" s="2">
        <v>15.35</v>
      </c>
      <c r="P1017" s="2">
        <v>24.91</v>
      </c>
      <c r="Q1017" s="2">
        <v>19.940000000000001</v>
      </c>
      <c r="R1017" s="2">
        <v>15.66</v>
      </c>
      <c r="S1017" s="4">
        <f>VLOOKUP([1]Initial_Data8!C1071,[1]Ratings_Numbers!$A$1:$B$21,2,FALSE)</f>
        <v>5</v>
      </c>
      <c r="T1017" s="4">
        <v>5</v>
      </c>
      <c r="U1017" s="4">
        <f t="shared" si="19"/>
        <v>0</v>
      </c>
      <c r="V1017" s="7">
        <v>335.0598</v>
      </c>
      <c r="W1017" s="3" t="s">
        <v>29</v>
      </c>
      <c r="X1017" s="4"/>
      <c r="Y1017" s="4"/>
      <c r="Z1017" s="4"/>
      <c r="AA1017" s="4"/>
    </row>
    <row r="1018" spans="1:27" ht="64.5" customHeight="1" thickBot="1" x14ac:dyDescent="0.4">
      <c r="A1018" s="5" t="s">
        <v>162</v>
      </c>
      <c r="B1018" s="5" t="s">
        <v>116</v>
      </c>
      <c r="C1018" s="5" t="s">
        <v>31</v>
      </c>
      <c r="D1018" s="2">
        <v>41545</v>
      </c>
      <c r="E1018" s="2">
        <v>-0.61</v>
      </c>
      <c r="F1018" s="2">
        <v>1.1399999999999999</v>
      </c>
      <c r="G1018" s="2">
        <v>-1.02</v>
      </c>
      <c r="H1018" s="2">
        <v>98.66</v>
      </c>
      <c r="I1018" s="2">
        <v>23.95</v>
      </c>
      <c r="J1018" s="2">
        <v>62.57</v>
      </c>
      <c r="K1018" s="2">
        <v>56</v>
      </c>
      <c r="L1018" s="2">
        <v>61.24</v>
      </c>
      <c r="M1018" s="2">
        <v>23.73</v>
      </c>
      <c r="N1018" s="2">
        <v>19.079999999999998</v>
      </c>
      <c r="O1018" s="2">
        <v>14.53</v>
      </c>
      <c r="P1018" s="2">
        <v>24.36</v>
      </c>
      <c r="Q1018" s="2">
        <v>19.59</v>
      </c>
      <c r="R1018" s="2">
        <v>14.92</v>
      </c>
      <c r="S1018" s="4">
        <f>VLOOKUP([1]Initial_Data8!C1072,[1]Ratings_Numbers!$A$1:$B$21,2,FALSE)</f>
        <v>5</v>
      </c>
      <c r="T1018" s="4">
        <v>5</v>
      </c>
      <c r="U1018" s="4">
        <f t="shared" si="19"/>
        <v>0</v>
      </c>
      <c r="V1018" s="7">
        <v>392.82729999999998</v>
      </c>
      <c r="W1018" s="3" t="s">
        <v>29</v>
      </c>
      <c r="X1018" s="4"/>
      <c r="Y1018" s="4"/>
      <c r="Z1018" s="4"/>
      <c r="AA1018" s="4"/>
    </row>
    <row r="1019" spans="1:27" ht="64.5" customHeight="1" thickBot="1" x14ac:dyDescent="0.4">
      <c r="A1019" s="5" t="s">
        <v>162</v>
      </c>
      <c r="B1019" s="5" t="s">
        <v>92</v>
      </c>
      <c r="C1019" s="5" t="s">
        <v>31</v>
      </c>
      <c r="D1019" s="2">
        <v>41636</v>
      </c>
      <c r="E1019" s="2">
        <v>-0.63</v>
      </c>
      <c r="F1019" s="2">
        <v>1.0900000000000001</v>
      </c>
      <c r="G1019" s="2">
        <v>-1.05</v>
      </c>
      <c r="H1019" s="2">
        <v>100.09</v>
      </c>
      <c r="I1019" s="2">
        <v>20.46</v>
      </c>
      <c r="J1019" s="2">
        <v>64.53</v>
      </c>
      <c r="K1019" s="2">
        <v>55</v>
      </c>
      <c r="L1019" s="2">
        <v>63.08</v>
      </c>
      <c r="M1019" s="2">
        <v>22.6</v>
      </c>
      <c r="N1019" s="2">
        <v>18.36</v>
      </c>
      <c r="O1019" s="2">
        <v>14.25</v>
      </c>
      <c r="P1019" s="2">
        <v>23.08</v>
      </c>
      <c r="Q1019" s="2">
        <v>18.75</v>
      </c>
      <c r="R1019" s="2">
        <v>14.56</v>
      </c>
      <c r="S1019" s="4">
        <f>VLOOKUP([1]Initial_Data8!C1073,[1]Ratings_Numbers!$A$1:$B$21,2,FALSE)</f>
        <v>5</v>
      </c>
      <c r="T1019" s="4">
        <v>5</v>
      </c>
      <c r="U1019" s="4">
        <f t="shared" si="19"/>
        <v>0</v>
      </c>
      <c r="V1019" s="7">
        <v>354.7176</v>
      </c>
      <c r="W1019" s="3" t="s">
        <v>29</v>
      </c>
      <c r="X1019" s="4"/>
      <c r="Y1019" s="4"/>
      <c r="Z1019" s="4"/>
      <c r="AA1019" s="4"/>
    </row>
    <row r="1020" spans="1:27" ht="64.5" customHeight="1" thickBot="1" x14ac:dyDescent="0.4">
      <c r="A1020" s="5" t="s">
        <v>162</v>
      </c>
      <c r="B1020" s="5" t="s">
        <v>93</v>
      </c>
      <c r="C1020" s="5" t="s">
        <v>31</v>
      </c>
      <c r="D1020" s="2">
        <v>41727</v>
      </c>
      <c r="E1020" s="2">
        <v>-0.59</v>
      </c>
      <c r="F1020" s="2">
        <v>1.08</v>
      </c>
      <c r="G1020" s="2">
        <v>-0.97</v>
      </c>
      <c r="H1020" s="2">
        <v>122.08</v>
      </c>
      <c r="I1020" s="2">
        <v>16.04</v>
      </c>
      <c r="J1020" s="2">
        <v>67.84</v>
      </c>
      <c r="K1020" s="2">
        <v>37</v>
      </c>
      <c r="L1020" s="2">
        <v>63.13</v>
      </c>
      <c r="M1020" s="2">
        <v>22.7</v>
      </c>
      <c r="N1020" s="2">
        <v>18.489999999999998</v>
      </c>
      <c r="O1020" s="2">
        <v>14.33</v>
      </c>
      <c r="P1020" s="2">
        <v>22.76</v>
      </c>
      <c r="Q1020" s="2">
        <v>18.54</v>
      </c>
      <c r="R1020" s="2">
        <v>14.37</v>
      </c>
      <c r="S1020" s="4">
        <f>VLOOKUP([1]Initial_Data8!C1074,[1]Ratings_Numbers!$A$1:$B$21,2,FALSE)</f>
        <v>5</v>
      </c>
      <c r="T1020" s="4">
        <v>5</v>
      </c>
      <c r="U1020" s="4">
        <f t="shared" si="19"/>
        <v>0</v>
      </c>
      <c r="V1020" s="7">
        <v>357.08100000000002</v>
      </c>
      <c r="W1020" s="3" t="s">
        <v>29</v>
      </c>
      <c r="X1020" s="4"/>
      <c r="Y1020" s="4"/>
      <c r="Z1020" s="4"/>
      <c r="AA1020" s="4"/>
    </row>
    <row r="1021" spans="1:27" ht="64.5" customHeight="1" thickBot="1" x14ac:dyDescent="0.4">
      <c r="A1021" s="5" t="s">
        <v>162</v>
      </c>
      <c r="B1021" s="5" t="s">
        <v>94</v>
      </c>
      <c r="C1021" s="5" t="s">
        <v>31</v>
      </c>
      <c r="D1021" s="2">
        <v>41818</v>
      </c>
      <c r="E1021" s="2">
        <v>-0.47</v>
      </c>
      <c r="F1021" s="2">
        <v>0.98</v>
      </c>
      <c r="G1021" s="2">
        <v>-0.76</v>
      </c>
      <c r="H1021" s="2">
        <v>122.73</v>
      </c>
      <c r="I1021" s="2">
        <v>28.45</v>
      </c>
      <c r="J1021" s="2">
        <v>78.45</v>
      </c>
      <c r="K1021" s="2">
        <v>49</v>
      </c>
      <c r="L1021" s="2">
        <v>64.540000000000006</v>
      </c>
      <c r="M1021" s="2">
        <v>22.25</v>
      </c>
      <c r="N1021" s="2">
        <v>18.190000000000001</v>
      </c>
      <c r="O1021" s="2">
        <v>14.36</v>
      </c>
      <c r="P1021" s="2">
        <v>22.27</v>
      </c>
      <c r="Q1021" s="2">
        <v>18.21</v>
      </c>
      <c r="R1021" s="2">
        <v>14.37</v>
      </c>
      <c r="S1021" s="4">
        <f>VLOOKUP([1]Initial_Data8!C1075,[1]Ratings_Numbers!$A$1:$B$21,2,FALSE)</f>
        <v>5</v>
      </c>
      <c r="T1021" s="4">
        <v>5</v>
      </c>
      <c r="U1021" s="4">
        <f t="shared" si="19"/>
        <v>0</v>
      </c>
      <c r="V1021" s="7">
        <v>376.02480000000003</v>
      </c>
      <c r="W1021" s="3" t="s">
        <v>29</v>
      </c>
      <c r="X1021" s="4"/>
      <c r="Y1021" s="4"/>
      <c r="Z1021" s="4"/>
      <c r="AA1021" s="4"/>
    </row>
    <row r="1022" spans="1:27" ht="64.5" customHeight="1" thickBot="1" x14ac:dyDescent="0.4">
      <c r="A1022" s="5" t="s">
        <v>162</v>
      </c>
      <c r="B1022" s="5" t="s">
        <v>95</v>
      </c>
      <c r="C1022" s="5" t="s">
        <v>31</v>
      </c>
      <c r="D1022" s="2">
        <v>41909</v>
      </c>
      <c r="E1022" s="2">
        <v>-0.39</v>
      </c>
      <c r="F1022" s="2">
        <v>0.92</v>
      </c>
      <c r="G1022" s="2">
        <v>-0.61</v>
      </c>
      <c r="H1022" s="2">
        <v>127.13</v>
      </c>
      <c r="I1022" s="2">
        <v>37.01</v>
      </c>
      <c r="J1022" s="2">
        <v>85.66</v>
      </c>
      <c r="K1022" s="2">
        <v>53</v>
      </c>
      <c r="L1022" s="2">
        <v>62.89</v>
      </c>
      <c r="M1022" s="2">
        <v>21.24</v>
      </c>
      <c r="N1022" s="2">
        <v>17.23</v>
      </c>
      <c r="O1022" s="2">
        <v>13.36</v>
      </c>
      <c r="P1022" s="2">
        <v>23.28</v>
      </c>
      <c r="Q1022" s="2">
        <v>18.88</v>
      </c>
      <c r="R1022" s="2">
        <v>14.64</v>
      </c>
      <c r="S1022" s="4">
        <f>VLOOKUP([1]Initial_Data8!C1076,[1]Ratings_Numbers!$A$1:$B$21,2,FALSE)</f>
        <v>5</v>
      </c>
      <c r="T1022" s="4">
        <v>5</v>
      </c>
      <c r="U1022" s="4">
        <f t="shared" si="19"/>
        <v>0</v>
      </c>
      <c r="V1022" s="7">
        <v>327.065</v>
      </c>
      <c r="W1022" s="3" t="s">
        <v>29</v>
      </c>
      <c r="X1022" s="4"/>
      <c r="Y1022" s="4"/>
      <c r="Z1022" s="4"/>
      <c r="AA1022" s="4"/>
    </row>
    <row r="1023" spans="1:27" ht="64.5" customHeight="1" thickBot="1" x14ac:dyDescent="0.4">
      <c r="A1023" s="5" t="s">
        <v>162</v>
      </c>
      <c r="B1023" s="5" t="s">
        <v>96</v>
      </c>
      <c r="C1023" s="5" t="s">
        <v>31</v>
      </c>
      <c r="D1023" s="2">
        <v>42000</v>
      </c>
      <c r="E1023" s="2">
        <v>-0.31</v>
      </c>
      <c r="F1023" s="2">
        <v>0.89</v>
      </c>
      <c r="G1023" s="2">
        <v>-0.49</v>
      </c>
      <c r="H1023" s="2">
        <v>125.04</v>
      </c>
      <c r="I1023" s="2">
        <v>35.590000000000003</v>
      </c>
      <c r="J1023" s="2">
        <v>84.02</v>
      </c>
      <c r="K1023" s="2">
        <v>53</v>
      </c>
      <c r="L1023" s="2">
        <v>61.78</v>
      </c>
      <c r="M1023" s="2">
        <v>21.24</v>
      </c>
      <c r="N1023" s="2">
        <v>17.12</v>
      </c>
      <c r="O1023" s="2">
        <v>13.12</v>
      </c>
      <c r="P1023" s="2">
        <v>24.05</v>
      </c>
      <c r="Q1023" s="2">
        <v>19.39</v>
      </c>
      <c r="R1023" s="2">
        <v>14.86</v>
      </c>
      <c r="S1023" s="4">
        <f>VLOOKUP([1]Initial_Data8!C1077,[1]Ratings_Numbers!$A$1:$B$21,2,FALSE)</f>
        <v>5</v>
      </c>
      <c r="T1023" s="4">
        <v>5</v>
      </c>
      <c r="U1023" s="4">
        <f t="shared" si="19"/>
        <v>0</v>
      </c>
      <c r="V1023" s="7">
        <v>390.90710000000001</v>
      </c>
      <c r="W1023" s="3" t="s">
        <v>29</v>
      </c>
      <c r="X1023" s="4"/>
      <c r="Y1023" s="4"/>
      <c r="Z1023" s="4"/>
      <c r="AA1023" s="4"/>
    </row>
    <row r="1024" spans="1:27" ht="64.5" customHeight="1" thickBot="1" x14ac:dyDescent="0.4">
      <c r="A1024" s="5" t="s">
        <v>162</v>
      </c>
      <c r="B1024" s="5" t="s">
        <v>97</v>
      </c>
      <c r="C1024" s="5" t="s">
        <v>31</v>
      </c>
      <c r="D1024" s="2">
        <v>42091</v>
      </c>
      <c r="E1024" s="2">
        <v>-0.31</v>
      </c>
      <c r="F1024" s="2">
        <v>0.86</v>
      </c>
      <c r="G1024" s="2">
        <v>-0.48</v>
      </c>
      <c r="H1024" s="2">
        <v>112.24</v>
      </c>
      <c r="I1024" s="2">
        <v>21.86</v>
      </c>
      <c r="J1024" s="2">
        <v>62.26</v>
      </c>
      <c r="K1024" s="2">
        <v>42</v>
      </c>
      <c r="L1024" s="2">
        <v>62.34</v>
      </c>
      <c r="M1024" s="2">
        <v>21.69</v>
      </c>
      <c r="N1024" s="2">
        <v>17.54</v>
      </c>
      <c r="O1024" s="2">
        <v>13.52</v>
      </c>
      <c r="P1024" s="2">
        <v>23.7</v>
      </c>
      <c r="Q1024" s="2">
        <v>19.16</v>
      </c>
      <c r="R1024" s="2">
        <v>14.77</v>
      </c>
      <c r="S1024" s="4">
        <f>VLOOKUP([1]Initial_Data8!C1078,[1]Ratings_Numbers!$A$1:$B$21,2,FALSE)</f>
        <v>5</v>
      </c>
      <c r="T1024" s="4">
        <v>5</v>
      </c>
      <c r="U1024" s="4">
        <f t="shared" si="19"/>
        <v>0</v>
      </c>
      <c r="V1024" s="7">
        <v>563.84400000000005</v>
      </c>
      <c r="W1024" s="3" t="s">
        <v>29</v>
      </c>
      <c r="X1024" s="4"/>
      <c r="Y1024" s="4"/>
      <c r="Z1024" s="4"/>
      <c r="AA1024" s="4"/>
    </row>
    <row r="1025" spans="1:27" ht="64.5" customHeight="1" thickBot="1" x14ac:dyDescent="0.4">
      <c r="A1025" s="5" t="s">
        <v>162</v>
      </c>
      <c r="B1025" s="5" t="s">
        <v>98</v>
      </c>
      <c r="C1025" s="5" t="s">
        <v>31</v>
      </c>
      <c r="D1025" s="2">
        <v>42182</v>
      </c>
      <c r="E1025" s="2">
        <v>-0.34</v>
      </c>
      <c r="F1025" s="2">
        <v>0.91</v>
      </c>
      <c r="G1025" s="2">
        <v>-0.54</v>
      </c>
      <c r="H1025" s="2">
        <v>95.98</v>
      </c>
      <c r="I1025" s="2">
        <v>27.21</v>
      </c>
      <c r="J1025" s="2">
        <v>54.64</v>
      </c>
      <c r="K1025" s="2">
        <v>53</v>
      </c>
      <c r="L1025" s="2">
        <v>64.760000000000005</v>
      </c>
      <c r="M1025" s="2">
        <v>20.68</v>
      </c>
      <c r="N1025" s="2">
        <v>16.87</v>
      </c>
      <c r="O1025" s="2">
        <v>13.39</v>
      </c>
      <c r="P1025" s="2">
        <v>22.58</v>
      </c>
      <c r="Q1025" s="2">
        <v>18.420000000000002</v>
      </c>
      <c r="R1025" s="2">
        <v>14.62</v>
      </c>
      <c r="S1025" s="4">
        <f>VLOOKUP([1]Initial_Data8!C1079,[1]Ratings_Numbers!$A$1:$B$21,2,FALSE)</f>
        <v>5</v>
      </c>
      <c r="T1025" s="4">
        <v>5</v>
      </c>
      <c r="U1025" s="4">
        <f t="shared" si="19"/>
        <v>0</v>
      </c>
      <c r="V1025" s="7">
        <v>631.90710000000001</v>
      </c>
      <c r="W1025" s="3" t="s">
        <v>29</v>
      </c>
      <c r="X1025" s="4"/>
      <c r="Y1025" s="4"/>
      <c r="Z1025" s="4"/>
      <c r="AA1025" s="4"/>
    </row>
    <row r="1026" spans="1:27" ht="64.5" customHeight="1" thickBot="1" x14ac:dyDescent="0.4">
      <c r="A1026" s="5" t="s">
        <v>162</v>
      </c>
      <c r="B1026" s="5" t="s">
        <v>99</v>
      </c>
      <c r="C1026" s="5" t="s">
        <v>31</v>
      </c>
      <c r="D1026" s="2">
        <v>42273</v>
      </c>
      <c r="E1026" s="2">
        <v>-0.23</v>
      </c>
      <c r="F1026" s="2">
        <v>1.5</v>
      </c>
      <c r="G1026" s="2">
        <v>-0.37</v>
      </c>
      <c r="H1026" s="2">
        <v>55.75</v>
      </c>
      <c r="I1026" s="2">
        <v>31.32</v>
      </c>
      <c r="J1026" s="2">
        <v>36.14</v>
      </c>
      <c r="K1026" s="2">
        <v>116</v>
      </c>
      <c r="L1026" s="2">
        <v>58.85</v>
      </c>
      <c r="M1026" s="2">
        <v>34.58</v>
      </c>
      <c r="N1026" s="2">
        <v>25.33</v>
      </c>
      <c r="O1026" s="2">
        <v>20.350000000000001</v>
      </c>
      <c r="P1026" s="2">
        <v>36.53</v>
      </c>
      <c r="Q1026" s="2">
        <v>26.76</v>
      </c>
      <c r="R1026" s="2">
        <v>21.5</v>
      </c>
      <c r="S1026" s="4">
        <f>VLOOKUP([1]Initial_Data8!C1080,[1]Ratings_Numbers!$A$1:$B$21,2,FALSE)</f>
        <v>5</v>
      </c>
      <c r="T1026" s="4">
        <v>5</v>
      </c>
      <c r="U1026" s="4">
        <f t="shared" si="19"/>
        <v>0</v>
      </c>
      <c r="V1026" s="7">
        <v>464.48809999999997</v>
      </c>
      <c r="W1026" s="3" t="s">
        <v>29</v>
      </c>
      <c r="X1026" s="4"/>
      <c r="Y1026" s="4"/>
      <c r="Z1026" s="4"/>
      <c r="AA1026" s="4"/>
    </row>
    <row r="1027" spans="1:27" ht="64.5" customHeight="1" thickBot="1" x14ac:dyDescent="0.4">
      <c r="A1027" s="5" t="s">
        <v>162</v>
      </c>
      <c r="B1027" s="5" t="s">
        <v>100</v>
      </c>
      <c r="C1027" s="5" t="s">
        <v>31</v>
      </c>
      <c r="D1027" s="2">
        <v>42364</v>
      </c>
      <c r="E1027" s="2">
        <v>-0.38</v>
      </c>
      <c r="F1027" s="2">
        <v>1.62</v>
      </c>
      <c r="G1027" s="2">
        <v>-0.61</v>
      </c>
      <c r="H1027" s="2">
        <v>51.15</v>
      </c>
      <c r="I1027" s="2">
        <v>22.62</v>
      </c>
      <c r="J1027" s="2">
        <v>34.119999999999997</v>
      </c>
      <c r="K1027" s="2">
        <v>126</v>
      </c>
      <c r="L1027" s="2">
        <v>60.14</v>
      </c>
      <c r="M1027" s="2">
        <v>32.33</v>
      </c>
      <c r="N1027" s="2">
        <v>23.67</v>
      </c>
      <c r="O1027" s="2">
        <v>19.440000000000001</v>
      </c>
      <c r="P1027" s="2">
        <v>36.58</v>
      </c>
      <c r="Q1027" s="2">
        <v>26.78</v>
      </c>
      <c r="R1027" s="2">
        <v>22</v>
      </c>
      <c r="S1027" s="4">
        <f>VLOOKUP([1]Initial_Data8!C1081,[1]Ratings_Numbers!$A$1:$B$21,2,FALSE)</f>
        <v>5</v>
      </c>
      <c r="T1027" s="4">
        <v>5</v>
      </c>
      <c r="U1027" s="4">
        <f t="shared" si="19"/>
        <v>0</v>
      </c>
      <c r="V1027" s="7">
        <v>637.61829999999998</v>
      </c>
      <c r="W1027" s="3" t="s">
        <v>29</v>
      </c>
      <c r="X1027" s="4"/>
      <c r="Y1027" s="4"/>
      <c r="Z1027" s="4"/>
      <c r="AA1027" s="4"/>
    </row>
    <row r="1028" spans="1:27" ht="64.5" customHeight="1" thickBot="1" x14ac:dyDescent="0.4">
      <c r="A1028" s="5" t="s">
        <v>162</v>
      </c>
      <c r="B1028" s="5" t="s">
        <v>101</v>
      </c>
      <c r="C1028" s="5" t="s">
        <v>31</v>
      </c>
      <c r="D1028" s="2">
        <v>42462</v>
      </c>
      <c r="E1028" s="2">
        <v>0.17</v>
      </c>
      <c r="F1028" s="2">
        <v>1.82</v>
      </c>
      <c r="G1028" s="2">
        <v>0.28000000000000003</v>
      </c>
      <c r="H1028" s="2">
        <v>22.03</v>
      </c>
      <c r="I1028" s="2">
        <v>14.07</v>
      </c>
      <c r="J1028" s="2">
        <v>12.35</v>
      </c>
      <c r="K1028" s="2">
        <v>208</v>
      </c>
      <c r="L1028" s="2">
        <v>58.85</v>
      </c>
      <c r="M1028" s="2">
        <v>35.08</v>
      </c>
      <c r="N1028" s="2">
        <v>24.9</v>
      </c>
      <c r="O1028" s="2">
        <v>20.65</v>
      </c>
      <c r="P1028" s="2">
        <v>40.869999999999997</v>
      </c>
      <c r="Q1028" s="2">
        <v>29.01</v>
      </c>
      <c r="R1028" s="2">
        <v>24.05</v>
      </c>
      <c r="S1028" s="4">
        <f>VLOOKUP([1]Initial_Data8!C1082,[1]Ratings_Numbers!$A$1:$B$21,2,FALSE)</f>
        <v>5</v>
      </c>
      <c r="T1028" s="4">
        <v>5</v>
      </c>
      <c r="U1028" s="4">
        <f t="shared" si="19"/>
        <v>0</v>
      </c>
      <c r="V1028" s="7">
        <v>499.54969999999997</v>
      </c>
      <c r="W1028" s="3" t="s">
        <v>29</v>
      </c>
      <c r="X1028" s="4"/>
      <c r="Y1028" s="4"/>
      <c r="Z1028" s="4"/>
      <c r="AA1028" s="4"/>
    </row>
    <row r="1029" spans="1:27" ht="64.5" customHeight="1" thickBot="1" x14ac:dyDescent="0.4">
      <c r="A1029" s="5" t="s">
        <v>162</v>
      </c>
      <c r="B1029" s="5" t="s">
        <v>102</v>
      </c>
      <c r="C1029" s="5" t="s">
        <v>31</v>
      </c>
      <c r="D1029" s="2">
        <v>42553</v>
      </c>
      <c r="E1029" s="2">
        <v>0.27</v>
      </c>
      <c r="F1029" s="2">
        <v>2.31</v>
      </c>
      <c r="G1029" s="2">
        <v>0.45</v>
      </c>
      <c r="H1029" s="2">
        <v>17.3</v>
      </c>
      <c r="I1029" s="2">
        <v>4.5</v>
      </c>
      <c r="J1029" s="2">
        <v>7.05</v>
      </c>
      <c r="K1029" s="2">
        <v>187</v>
      </c>
      <c r="L1029" s="2">
        <v>56.68</v>
      </c>
      <c r="M1029" s="2">
        <v>38.64</v>
      </c>
      <c r="N1029" s="2">
        <v>26.47</v>
      </c>
      <c r="O1029" s="2">
        <v>21.9</v>
      </c>
      <c r="P1029" s="2">
        <v>45.96</v>
      </c>
      <c r="Q1029" s="2">
        <v>31.49</v>
      </c>
      <c r="R1029" s="2">
        <v>26.05</v>
      </c>
      <c r="S1029" s="4">
        <f>VLOOKUP([1]Initial_Data8!C1083,[1]Ratings_Numbers!$A$1:$B$21,2,FALSE)</f>
        <v>5</v>
      </c>
      <c r="T1029" s="4">
        <v>5</v>
      </c>
      <c r="U1029" s="4">
        <f t="shared" si="19"/>
        <v>0</v>
      </c>
      <c r="V1029" s="7">
        <v>502.05430000000001</v>
      </c>
      <c r="W1029" s="3" t="s">
        <v>29</v>
      </c>
      <c r="X1029" s="4"/>
      <c r="Y1029" s="4"/>
      <c r="Z1029" s="4"/>
      <c r="AA1029" s="4"/>
    </row>
    <row r="1030" spans="1:27" ht="64.5" customHeight="1" thickBot="1" x14ac:dyDescent="0.4">
      <c r="A1030" s="5" t="s">
        <v>163</v>
      </c>
      <c r="B1030" s="5" t="s">
        <v>72</v>
      </c>
      <c r="C1030" s="5" t="s">
        <v>35</v>
      </c>
      <c r="D1030" s="2">
        <v>38352</v>
      </c>
      <c r="E1030" s="2">
        <v>0.96</v>
      </c>
      <c r="F1030" s="2">
        <v>1.41</v>
      </c>
      <c r="G1030" s="2">
        <v>1.05</v>
      </c>
      <c r="H1030" s="2">
        <v>3.71</v>
      </c>
      <c r="I1030" s="2">
        <v>3.08</v>
      </c>
      <c r="J1030" s="2">
        <v>3.32</v>
      </c>
      <c r="K1030" s="2">
        <v>1120</v>
      </c>
      <c r="L1030" s="2">
        <v>30.22</v>
      </c>
      <c r="M1030" s="2">
        <v>52.66</v>
      </c>
      <c r="N1030" s="2">
        <v>31.96</v>
      </c>
      <c r="O1030" s="2">
        <v>18.38</v>
      </c>
      <c r="P1030" s="2">
        <v>64.77</v>
      </c>
      <c r="Q1030" s="2">
        <v>39.31</v>
      </c>
      <c r="R1030" s="2">
        <v>22.61</v>
      </c>
      <c r="S1030" s="4">
        <f>VLOOKUP([1]Initial_Data8!C1086,[1]Ratings_Numbers!$A$1:$B$21,2,FALSE)</f>
        <v>9</v>
      </c>
      <c r="T1030" s="4">
        <v>9</v>
      </c>
      <c r="U1030" s="6">
        <v>0</v>
      </c>
      <c r="V1030" s="7">
        <v>125837.12880000001</v>
      </c>
      <c r="W1030" s="3" t="s">
        <v>127</v>
      </c>
      <c r="X1030" s="4"/>
      <c r="Y1030" s="4"/>
      <c r="Z1030" s="4"/>
      <c r="AA1030" s="4"/>
    </row>
    <row r="1031" spans="1:27" ht="64.5" customHeight="1" thickBot="1" x14ac:dyDescent="0.4">
      <c r="A1031" s="5" t="s">
        <v>163</v>
      </c>
      <c r="B1031" s="5" t="s">
        <v>73</v>
      </c>
      <c r="C1031" s="5" t="s">
        <v>35</v>
      </c>
      <c r="D1031" s="2">
        <v>38442</v>
      </c>
      <c r="E1031" s="2">
        <v>1.1599999999999999</v>
      </c>
      <c r="F1031" s="2">
        <v>1.52</v>
      </c>
      <c r="G1031" s="2">
        <v>1.27</v>
      </c>
      <c r="H1031" s="2">
        <v>16.510000000000002</v>
      </c>
      <c r="I1031" s="2">
        <v>15.25</v>
      </c>
      <c r="J1031" s="2">
        <v>15.06</v>
      </c>
      <c r="K1031" s="2">
        <v>281</v>
      </c>
      <c r="L1031" s="2">
        <v>31.69</v>
      </c>
      <c r="M1031" s="2">
        <v>49.02</v>
      </c>
      <c r="N1031" s="2">
        <v>29.22</v>
      </c>
      <c r="O1031" s="2">
        <v>17.82</v>
      </c>
      <c r="P1031" s="2">
        <v>67.77</v>
      </c>
      <c r="Q1031" s="2">
        <v>40.39</v>
      </c>
      <c r="R1031" s="2">
        <v>24.63</v>
      </c>
      <c r="S1031" s="4">
        <f>VLOOKUP([1]Initial_Data8!C1087,[1]Ratings_Numbers!$A$1:$B$21,2,FALSE)</f>
        <v>9</v>
      </c>
      <c r="T1031" s="4">
        <v>9</v>
      </c>
      <c r="U1031" s="4">
        <f t="shared" ref="U1031:U1042" si="20">S1031-S1030</f>
        <v>0</v>
      </c>
      <c r="V1031" s="7">
        <v>135299.84570000001</v>
      </c>
      <c r="W1031" s="3" t="s">
        <v>127</v>
      </c>
      <c r="X1031" s="4"/>
      <c r="Y1031" s="4"/>
      <c r="Z1031" s="4"/>
      <c r="AA1031" s="4"/>
    </row>
    <row r="1032" spans="1:27" ht="64.5" customHeight="1" thickBot="1" x14ac:dyDescent="0.4">
      <c r="A1032" s="5" t="s">
        <v>163</v>
      </c>
      <c r="B1032" s="5" t="s">
        <v>122</v>
      </c>
      <c r="C1032" s="5" t="s">
        <v>35</v>
      </c>
      <c r="D1032" s="2">
        <v>38533</v>
      </c>
      <c r="E1032" s="2">
        <v>1.05</v>
      </c>
      <c r="F1032" s="2">
        <v>1.66</v>
      </c>
      <c r="G1032" s="2">
        <v>1.1499999999999999</v>
      </c>
      <c r="H1032" s="2">
        <v>15.48</v>
      </c>
      <c r="I1032" s="2">
        <v>13.8</v>
      </c>
      <c r="J1032" s="2">
        <v>14.2</v>
      </c>
      <c r="K1032" s="2">
        <v>320</v>
      </c>
      <c r="L1032" s="2">
        <v>30.86</v>
      </c>
      <c r="M1032" s="2">
        <v>50.05</v>
      </c>
      <c r="N1032" s="2">
        <v>28.92</v>
      </c>
      <c r="O1032" s="2">
        <v>17.59</v>
      </c>
      <c r="P1032" s="2">
        <v>73.099999999999994</v>
      </c>
      <c r="Q1032" s="2">
        <v>42.23</v>
      </c>
      <c r="R1032" s="2">
        <v>25.69</v>
      </c>
      <c r="S1032" s="4">
        <f>VLOOKUP([1]Initial_Data8!C1088,[1]Ratings_Numbers!$A$1:$B$21,2,FALSE)</f>
        <v>9</v>
      </c>
      <c r="T1032" s="4">
        <v>9</v>
      </c>
      <c r="U1032" s="4">
        <f t="shared" si="20"/>
        <v>0</v>
      </c>
      <c r="V1032" s="7">
        <v>134163.7009</v>
      </c>
      <c r="W1032" s="3" t="s">
        <v>127</v>
      </c>
      <c r="X1032" s="4"/>
      <c r="Y1032" s="4"/>
      <c r="Z1032" s="4"/>
      <c r="AA1032" s="4"/>
    </row>
    <row r="1033" spans="1:27" ht="64.5" customHeight="1" thickBot="1" x14ac:dyDescent="0.4">
      <c r="A1033" s="5" t="s">
        <v>163</v>
      </c>
      <c r="B1033" s="5" t="s">
        <v>123</v>
      </c>
      <c r="C1033" s="5" t="s">
        <v>35</v>
      </c>
      <c r="D1033" s="2">
        <v>38625</v>
      </c>
      <c r="E1033" s="2">
        <v>0.99</v>
      </c>
      <c r="F1033" s="2">
        <v>1.45</v>
      </c>
      <c r="G1033" s="2">
        <v>1.08</v>
      </c>
      <c r="H1033" s="2">
        <v>16.36</v>
      </c>
      <c r="I1033" s="2">
        <v>14.41</v>
      </c>
      <c r="J1033" s="2">
        <v>15.03</v>
      </c>
      <c r="K1033" s="2">
        <v>306</v>
      </c>
      <c r="L1033" s="2">
        <v>32.53</v>
      </c>
      <c r="M1033" s="2">
        <v>49.15</v>
      </c>
      <c r="N1033" s="2">
        <v>30.07</v>
      </c>
      <c r="O1033" s="2">
        <v>18.05</v>
      </c>
      <c r="P1033" s="2">
        <v>63.43</v>
      </c>
      <c r="Q1033" s="2">
        <v>38.81</v>
      </c>
      <c r="R1033" s="2">
        <v>23.3</v>
      </c>
      <c r="S1033" s="4">
        <f>VLOOKUP([1]Initial_Data8!C1089,[1]Ratings_Numbers!$A$1:$B$21,2,FALSE)</f>
        <v>9</v>
      </c>
      <c r="T1033" s="4">
        <v>9</v>
      </c>
      <c r="U1033" s="4">
        <f t="shared" si="20"/>
        <v>0</v>
      </c>
      <c r="V1033" s="7">
        <v>153334.03700000001</v>
      </c>
      <c r="W1033" s="3" t="s">
        <v>127</v>
      </c>
      <c r="X1033" s="4"/>
      <c r="Y1033" s="4"/>
      <c r="Z1033" s="4"/>
      <c r="AA1033" s="4"/>
    </row>
    <row r="1034" spans="1:27" ht="64.5" customHeight="1" thickBot="1" x14ac:dyDescent="0.4">
      <c r="A1034" s="5" t="s">
        <v>163</v>
      </c>
      <c r="B1034" s="5" t="s">
        <v>124</v>
      </c>
      <c r="C1034" s="5" t="s">
        <v>35</v>
      </c>
      <c r="D1034" s="2">
        <v>38717</v>
      </c>
      <c r="E1034" s="2">
        <v>0.94</v>
      </c>
      <c r="F1034" s="2">
        <v>1.39</v>
      </c>
      <c r="G1034" s="2">
        <v>1.03</v>
      </c>
      <c r="H1034" s="2">
        <v>6.79</v>
      </c>
      <c r="I1034" s="2">
        <v>5.68</v>
      </c>
      <c r="J1034" s="2">
        <v>6.09</v>
      </c>
      <c r="K1034" s="2">
        <v>649</v>
      </c>
      <c r="L1034" s="2">
        <v>33.08</v>
      </c>
      <c r="M1034" s="2">
        <v>44.84</v>
      </c>
      <c r="N1034" s="2">
        <v>27.93</v>
      </c>
      <c r="O1034" s="2">
        <v>16.55</v>
      </c>
      <c r="P1034" s="2">
        <v>60.57</v>
      </c>
      <c r="Q1034" s="2">
        <v>37.72</v>
      </c>
      <c r="R1034" s="2">
        <v>22.36</v>
      </c>
      <c r="S1034" s="4">
        <f>VLOOKUP([1]Initial_Data8!C1090,[1]Ratings_Numbers!$A$1:$B$21,2,FALSE)</f>
        <v>9</v>
      </c>
      <c r="T1034" s="4">
        <v>9</v>
      </c>
      <c r="U1034" s="4">
        <f t="shared" si="20"/>
        <v>0</v>
      </c>
      <c r="V1034" s="7">
        <v>155736.2359</v>
      </c>
      <c r="W1034" s="3" t="s">
        <v>127</v>
      </c>
      <c r="X1034" s="4"/>
      <c r="Y1034" s="4"/>
      <c r="Z1034" s="4"/>
      <c r="AA1034" s="4"/>
    </row>
    <row r="1035" spans="1:27" ht="64.5" customHeight="1" thickBot="1" x14ac:dyDescent="0.4">
      <c r="A1035" s="5" t="s">
        <v>163</v>
      </c>
      <c r="B1035" s="5" t="s">
        <v>74</v>
      </c>
      <c r="C1035" s="5" t="s">
        <v>35</v>
      </c>
      <c r="D1035" s="2">
        <v>38898</v>
      </c>
      <c r="E1035" s="2">
        <v>0.98</v>
      </c>
      <c r="F1035" s="2">
        <v>1.44</v>
      </c>
      <c r="G1035" s="2">
        <v>1.06</v>
      </c>
      <c r="H1035" s="2">
        <v>30.27</v>
      </c>
      <c r="I1035" s="2">
        <v>28.14</v>
      </c>
      <c r="J1035" s="2">
        <v>28.42</v>
      </c>
      <c r="K1035" s="2">
        <v>119</v>
      </c>
      <c r="L1035" s="2">
        <v>37.18</v>
      </c>
      <c r="M1035" s="2">
        <v>35.56</v>
      </c>
      <c r="N1035" s="2">
        <v>23.77</v>
      </c>
      <c r="O1035" s="2">
        <v>14.51</v>
      </c>
      <c r="P1035" s="2">
        <v>49.59</v>
      </c>
      <c r="Q1035" s="2">
        <v>33.15</v>
      </c>
      <c r="R1035" s="2">
        <v>20.239999999999998</v>
      </c>
      <c r="S1035" s="4">
        <f>VLOOKUP([1]Initial_Data8!C1091,[1]Ratings_Numbers!$A$1:$B$21,2,FALSE)</f>
        <v>9</v>
      </c>
      <c r="T1035" s="4">
        <v>8</v>
      </c>
      <c r="U1035" s="4">
        <f t="shared" si="20"/>
        <v>0</v>
      </c>
      <c r="V1035" s="7">
        <v>153508.2476</v>
      </c>
      <c r="W1035" s="3" t="s">
        <v>127</v>
      </c>
      <c r="X1035" s="4"/>
      <c r="Y1035" s="4"/>
      <c r="Z1035" s="4"/>
      <c r="AA1035" s="4"/>
    </row>
    <row r="1036" spans="1:27" ht="64.5" customHeight="1" thickBot="1" x14ac:dyDescent="0.4">
      <c r="A1036" s="5" t="s">
        <v>163</v>
      </c>
      <c r="B1036" s="5" t="s">
        <v>75</v>
      </c>
      <c r="C1036" s="5" t="s">
        <v>33</v>
      </c>
      <c r="D1036" s="2">
        <v>38990</v>
      </c>
      <c r="E1036" s="2">
        <v>0.93</v>
      </c>
      <c r="F1036" s="2">
        <v>1.41</v>
      </c>
      <c r="G1036" s="2">
        <v>1</v>
      </c>
      <c r="H1036" s="2">
        <v>62.02</v>
      </c>
      <c r="I1036" s="2">
        <v>56.27</v>
      </c>
      <c r="J1036" s="2">
        <v>58.03</v>
      </c>
      <c r="K1036" s="2">
        <v>59</v>
      </c>
      <c r="L1036" s="2">
        <v>38.22</v>
      </c>
      <c r="M1036" s="2">
        <v>29.39</v>
      </c>
      <c r="N1036" s="2">
        <v>20.46</v>
      </c>
      <c r="O1036" s="2">
        <v>12.27</v>
      </c>
      <c r="P1036" s="2">
        <v>43.65</v>
      </c>
      <c r="Q1036" s="2">
        <v>30.39</v>
      </c>
      <c r="R1036" s="2">
        <v>18.22</v>
      </c>
      <c r="S1036" s="4">
        <f>VLOOKUP([1]Initial_Data8!C1092,[1]Ratings_Numbers!$A$1:$B$21,2,FALSE)</f>
        <v>8</v>
      </c>
      <c r="T1036" s="4">
        <v>8</v>
      </c>
      <c r="U1036" s="4">
        <f t="shared" si="20"/>
        <v>-1</v>
      </c>
      <c r="V1036" s="7">
        <v>160413.67079999999</v>
      </c>
      <c r="W1036" s="3" t="s">
        <v>127</v>
      </c>
      <c r="X1036" s="4"/>
      <c r="Y1036" s="4"/>
      <c r="Z1036" s="4"/>
      <c r="AA1036" s="4"/>
    </row>
    <row r="1037" spans="1:27" ht="64.5" customHeight="1" thickBot="1" x14ac:dyDescent="0.4">
      <c r="A1037" s="5" t="s">
        <v>163</v>
      </c>
      <c r="B1037" s="5" t="s">
        <v>76</v>
      </c>
      <c r="C1037" s="5" t="s">
        <v>33</v>
      </c>
      <c r="D1037" s="2">
        <v>39082</v>
      </c>
      <c r="E1037" s="2">
        <v>0.27</v>
      </c>
      <c r="F1037" s="2">
        <v>0.67</v>
      </c>
      <c r="G1037" s="2">
        <v>0.28999999999999998</v>
      </c>
      <c r="H1037" s="2">
        <v>4.8899999999999997</v>
      </c>
      <c r="I1037" s="2">
        <v>4.1399999999999997</v>
      </c>
      <c r="J1037" s="2">
        <v>4.53</v>
      </c>
      <c r="K1037" s="2">
        <v>621</v>
      </c>
      <c r="L1037" s="2">
        <v>38</v>
      </c>
      <c r="M1037" s="2">
        <v>18.72</v>
      </c>
      <c r="N1037" s="2">
        <v>15.42</v>
      </c>
      <c r="O1037" s="2">
        <v>7.11</v>
      </c>
      <c r="P1037" s="2">
        <v>21.42</v>
      </c>
      <c r="Q1037" s="2">
        <v>17.64</v>
      </c>
      <c r="R1037" s="2">
        <v>8.14</v>
      </c>
      <c r="S1037" s="4">
        <f>VLOOKUP([1]Initial_Data8!C1093,[1]Ratings_Numbers!$A$1:$B$21,2,FALSE)</f>
        <v>8</v>
      </c>
      <c r="T1037" s="4">
        <v>8</v>
      </c>
      <c r="U1037" s="4">
        <f t="shared" si="20"/>
        <v>0</v>
      </c>
      <c r="V1037" s="7">
        <v>179971.4852</v>
      </c>
      <c r="W1037" s="3" t="s">
        <v>127</v>
      </c>
      <c r="X1037" s="4"/>
      <c r="Y1037" s="4"/>
      <c r="Z1037" s="4"/>
      <c r="AA1037" s="4"/>
    </row>
    <row r="1038" spans="1:27" ht="14.25" customHeight="1" thickBot="1" x14ac:dyDescent="0.4">
      <c r="A1038" s="5" t="s">
        <v>163</v>
      </c>
      <c r="B1038" s="5" t="s">
        <v>78</v>
      </c>
      <c r="C1038" s="5" t="s">
        <v>33</v>
      </c>
      <c r="D1038" s="2">
        <v>39263</v>
      </c>
      <c r="E1038" s="2">
        <v>0.24</v>
      </c>
      <c r="F1038" s="2">
        <v>0.97</v>
      </c>
      <c r="G1038" s="2">
        <v>0.25</v>
      </c>
      <c r="H1038" s="2">
        <v>22.51</v>
      </c>
      <c r="I1038" s="2">
        <v>21.25</v>
      </c>
      <c r="J1038" s="2">
        <v>21.47</v>
      </c>
      <c r="K1038" s="2">
        <v>59</v>
      </c>
      <c r="L1038" s="2">
        <v>32.71</v>
      </c>
      <c r="M1038" s="2">
        <v>26.59</v>
      </c>
      <c r="N1038" s="2">
        <v>17.57</v>
      </c>
      <c r="O1038" s="2">
        <v>8.6999999999999993</v>
      </c>
      <c r="P1038" s="2">
        <v>51.32</v>
      </c>
      <c r="Q1038" s="2">
        <v>33.909999999999997</v>
      </c>
      <c r="R1038" s="2">
        <v>16.79</v>
      </c>
      <c r="S1038" s="4">
        <f>VLOOKUP([1]Initial_Data8!C1094,[1]Ratings_Numbers!$A$1:$B$21,2,FALSE)</f>
        <v>8</v>
      </c>
      <c r="T1038" s="4">
        <v>8</v>
      </c>
      <c r="U1038" s="4">
        <f t="shared" si="20"/>
        <v>0</v>
      </c>
      <c r="V1038" s="7">
        <v>147636.7886</v>
      </c>
      <c r="W1038" s="3" t="s">
        <v>127</v>
      </c>
      <c r="X1038" s="4"/>
      <c r="Y1038" s="4"/>
      <c r="Z1038" s="4"/>
      <c r="AA1038" s="4"/>
    </row>
    <row r="1039" spans="1:27" ht="28.5" customHeight="1" thickBot="1" x14ac:dyDescent="0.4">
      <c r="A1039" s="5" t="s">
        <v>163</v>
      </c>
      <c r="B1039" s="5" t="s">
        <v>79</v>
      </c>
      <c r="C1039" s="5" t="s">
        <v>33</v>
      </c>
      <c r="D1039" s="2">
        <v>39355</v>
      </c>
      <c r="E1039" s="2">
        <v>0.11</v>
      </c>
      <c r="F1039" s="2">
        <v>1.26</v>
      </c>
      <c r="G1039" s="2">
        <v>0.11</v>
      </c>
      <c r="H1039" s="2">
        <v>47.33</v>
      </c>
      <c r="I1039" s="2">
        <v>44.74</v>
      </c>
      <c r="J1039" s="2">
        <v>45.48</v>
      </c>
      <c r="K1039" s="2">
        <v>27</v>
      </c>
      <c r="L1039" s="2">
        <v>33.33</v>
      </c>
      <c r="M1039" s="2">
        <v>20.53</v>
      </c>
      <c r="N1039" s="2">
        <v>14.01</v>
      </c>
      <c r="O1039" s="2">
        <v>6.84</v>
      </c>
      <c r="P1039" s="2">
        <v>46.55</v>
      </c>
      <c r="Q1039" s="2">
        <v>31.76</v>
      </c>
      <c r="R1039" s="2">
        <v>15.51</v>
      </c>
      <c r="S1039" s="4">
        <f>VLOOKUP([1]Initial_Data8!C1095,[1]Ratings_Numbers!$A$1:$B$21,2,FALSE)</f>
        <v>8</v>
      </c>
      <c r="T1039" s="4">
        <v>8</v>
      </c>
      <c r="U1039" s="4">
        <f t="shared" si="20"/>
        <v>0</v>
      </c>
      <c r="V1039" s="7">
        <v>146408.14430000001</v>
      </c>
      <c r="W1039" s="3" t="s">
        <v>127</v>
      </c>
      <c r="X1039" s="4"/>
      <c r="Y1039" s="4"/>
      <c r="Z1039" s="4"/>
      <c r="AA1039" s="4"/>
    </row>
    <row r="1040" spans="1:27" ht="28.5" customHeight="1" thickBot="1" x14ac:dyDescent="0.4">
      <c r="A1040" s="5" t="s">
        <v>163</v>
      </c>
      <c r="B1040" s="5" t="s">
        <v>105</v>
      </c>
      <c r="C1040" s="5" t="s">
        <v>33</v>
      </c>
      <c r="D1040" s="2">
        <v>39447</v>
      </c>
      <c r="E1040" s="2">
        <v>-0.02</v>
      </c>
      <c r="F1040" s="2">
        <v>1.03</v>
      </c>
      <c r="G1040" s="2">
        <v>-0.02</v>
      </c>
      <c r="H1040" s="2">
        <v>74.2</v>
      </c>
      <c r="I1040" s="2">
        <v>62.47</v>
      </c>
      <c r="J1040" s="2">
        <v>70.33</v>
      </c>
      <c r="K1040" s="2">
        <v>15</v>
      </c>
      <c r="L1040" s="2">
        <v>32.729999999999997</v>
      </c>
      <c r="M1040" s="2">
        <v>12.62</v>
      </c>
      <c r="N1040" s="2">
        <v>10.09</v>
      </c>
      <c r="O1040" s="2">
        <v>4.13</v>
      </c>
      <c r="P1040" s="2">
        <v>25.07</v>
      </c>
      <c r="Q1040" s="2">
        <v>20.05</v>
      </c>
      <c r="R1040" s="2">
        <v>8.2100000000000009</v>
      </c>
      <c r="S1040" s="4">
        <f>VLOOKUP([1]Initial_Data8!C1096,[1]Ratings_Numbers!$A$1:$B$21,2,FALSE)</f>
        <v>8</v>
      </c>
      <c r="T1040" s="4">
        <v>8</v>
      </c>
      <c r="U1040" s="4">
        <f t="shared" si="20"/>
        <v>0</v>
      </c>
      <c r="V1040" s="7">
        <v>159298.20970000001</v>
      </c>
      <c r="W1040" s="3" t="s">
        <v>127</v>
      </c>
      <c r="X1040" s="4"/>
      <c r="Y1040" s="4"/>
      <c r="Z1040" s="4"/>
      <c r="AA1040" s="4"/>
    </row>
    <row r="1041" spans="1:27" ht="28.5" customHeight="1" thickBot="1" x14ac:dyDescent="0.4">
      <c r="A1041" s="5" t="s">
        <v>163</v>
      </c>
      <c r="B1041" s="5" t="s">
        <v>107</v>
      </c>
      <c r="C1041" s="5" t="s">
        <v>33</v>
      </c>
      <c r="D1041" s="2">
        <v>39629</v>
      </c>
      <c r="E1041" s="2">
        <v>0.46</v>
      </c>
      <c r="F1041" s="2">
        <v>0.56999999999999995</v>
      </c>
      <c r="G1041" s="2">
        <v>0.48</v>
      </c>
      <c r="H1041" s="2">
        <v>78.44</v>
      </c>
      <c r="I1041" s="2">
        <v>76.22</v>
      </c>
      <c r="J1041" s="2">
        <v>75.61</v>
      </c>
      <c r="K1041" s="2">
        <v>18</v>
      </c>
      <c r="L1041" s="2">
        <v>18.87</v>
      </c>
      <c r="M1041" s="2">
        <v>15.28</v>
      </c>
      <c r="N1041" s="2">
        <v>9.07</v>
      </c>
      <c r="O1041" s="2">
        <v>2.88</v>
      </c>
      <c r="P1041" s="2">
        <v>68.38</v>
      </c>
      <c r="Q1041" s="2">
        <v>40.61</v>
      </c>
      <c r="R1041" s="2">
        <v>12.9</v>
      </c>
      <c r="S1041" s="4">
        <f>VLOOKUP([1]Initial_Data8!C1097,[1]Ratings_Numbers!$A$1:$B$21,2,FALSE)</f>
        <v>8</v>
      </c>
      <c r="T1041" s="4">
        <v>8</v>
      </c>
      <c r="U1041" s="4">
        <f t="shared" si="20"/>
        <v>0</v>
      </c>
      <c r="V1041" s="7">
        <v>42344.316200000001</v>
      </c>
      <c r="W1041" s="3" t="s">
        <v>127</v>
      </c>
      <c r="X1041" s="4"/>
      <c r="Y1041" s="4"/>
      <c r="Z1041" s="4"/>
      <c r="AA1041" s="4"/>
    </row>
    <row r="1042" spans="1:27" ht="28.5" customHeight="1" thickBot="1" x14ac:dyDescent="0.4">
      <c r="A1042" s="5" t="s">
        <v>163</v>
      </c>
      <c r="B1042" s="5" t="s">
        <v>108</v>
      </c>
      <c r="C1042" s="5" t="s">
        <v>33</v>
      </c>
      <c r="D1042" s="2">
        <v>39721</v>
      </c>
      <c r="E1042" s="2">
        <v>-0.01</v>
      </c>
      <c r="F1042" s="2">
        <v>0.18</v>
      </c>
      <c r="G1042" s="2">
        <v>-0.01</v>
      </c>
      <c r="H1042" s="2">
        <v>55.92</v>
      </c>
      <c r="I1042" s="2">
        <v>54.08</v>
      </c>
      <c r="J1042" s="2">
        <v>53.84</v>
      </c>
      <c r="K1042" s="2">
        <v>25</v>
      </c>
      <c r="L1042" s="2">
        <v>20.21</v>
      </c>
      <c r="M1042" s="2">
        <v>14.38</v>
      </c>
      <c r="N1042" s="2">
        <v>11.87</v>
      </c>
      <c r="O1042" s="2">
        <v>2.91</v>
      </c>
      <c r="P1042" s="2">
        <v>21.18</v>
      </c>
      <c r="Q1042" s="2">
        <v>17.48</v>
      </c>
      <c r="R1042" s="2">
        <v>4.28</v>
      </c>
      <c r="S1042" s="4">
        <f>VLOOKUP([1]Initial_Data8!C1098,[1]Ratings_Numbers!$A$1:$B$21,2,FALSE)</f>
        <v>8</v>
      </c>
      <c r="T1042" s="4">
        <v>8</v>
      </c>
      <c r="U1042" s="4">
        <f t="shared" si="20"/>
        <v>0</v>
      </c>
      <c r="V1042" s="7">
        <v>40875.5625</v>
      </c>
      <c r="W1042" s="3" t="s">
        <v>127</v>
      </c>
      <c r="X1042" s="4"/>
      <c r="Y1042" s="4"/>
      <c r="Z1042" s="4"/>
      <c r="AA1042" s="4"/>
    </row>
    <row r="1043" spans="1:27" ht="28.5" customHeight="1" thickBot="1" x14ac:dyDescent="0.4">
      <c r="A1043" s="5" t="s">
        <v>164</v>
      </c>
      <c r="B1043" s="5" t="s">
        <v>24</v>
      </c>
      <c r="C1043" s="5" t="s">
        <v>32</v>
      </c>
      <c r="D1043" s="2">
        <v>34789</v>
      </c>
      <c r="E1043" s="2">
        <v>1.0900000000000001</v>
      </c>
      <c r="F1043" s="2">
        <v>2.37</v>
      </c>
      <c r="G1043" s="2">
        <v>1.94</v>
      </c>
      <c r="H1043" s="2">
        <v>7.98</v>
      </c>
      <c r="I1043" s="2">
        <v>5.6</v>
      </c>
      <c r="J1043" s="2">
        <v>4.6500000000000004</v>
      </c>
      <c r="K1043" s="2">
        <v>62</v>
      </c>
      <c r="L1043" s="2">
        <v>24.24</v>
      </c>
      <c r="M1043" s="2">
        <v>40.03</v>
      </c>
      <c r="N1043" s="2">
        <v>25.97</v>
      </c>
      <c r="O1043" s="2">
        <v>12.01</v>
      </c>
      <c r="P1043" s="2">
        <v>54.13</v>
      </c>
      <c r="Q1043" s="2">
        <v>35.119999999999997</v>
      </c>
      <c r="R1043" s="2">
        <v>16.239999999999998</v>
      </c>
      <c r="S1043" s="4">
        <f>VLOOKUP([1]Initial_Data8!C1101,[1]Ratings_Numbers!$A$1:$B$21,2,FALSE)</f>
        <v>6</v>
      </c>
      <c r="T1043" s="4">
        <v>6</v>
      </c>
      <c r="U1043" s="6">
        <v>0</v>
      </c>
      <c r="V1043" s="7">
        <v>8528.2278000000006</v>
      </c>
      <c r="W1043" s="3" t="s">
        <v>165</v>
      </c>
      <c r="X1043" s="4"/>
      <c r="Y1043" s="4"/>
      <c r="Z1043" s="4"/>
      <c r="AA1043" s="4"/>
    </row>
    <row r="1044" spans="1:27" ht="28.5" customHeight="1" thickBot="1" x14ac:dyDescent="0.4">
      <c r="A1044" s="5" t="s">
        <v>164</v>
      </c>
      <c r="B1044" s="5" t="s">
        <v>30</v>
      </c>
      <c r="C1044" s="5" t="s">
        <v>32</v>
      </c>
      <c r="D1044" s="2">
        <v>34880</v>
      </c>
      <c r="E1044" s="2">
        <v>0.62</v>
      </c>
      <c r="F1044" s="2">
        <v>1.64</v>
      </c>
      <c r="G1044" s="2">
        <v>1.04</v>
      </c>
      <c r="H1044" s="2">
        <v>8.91</v>
      </c>
      <c r="I1044" s="2">
        <v>6.18</v>
      </c>
      <c r="J1044" s="2">
        <v>5.72</v>
      </c>
      <c r="K1044" s="2">
        <v>67</v>
      </c>
      <c r="L1044" s="2">
        <v>24.82</v>
      </c>
      <c r="M1044" s="2">
        <v>40.78</v>
      </c>
      <c r="N1044" s="2">
        <v>27.54</v>
      </c>
      <c r="O1044" s="2">
        <v>11.08</v>
      </c>
      <c r="P1044" s="2">
        <v>48.08</v>
      </c>
      <c r="Q1044" s="2">
        <v>32.47</v>
      </c>
      <c r="R1044" s="2">
        <v>13.06</v>
      </c>
      <c r="S1044" s="4">
        <f>VLOOKUP([1]Initial_Data8!C1102,[1]Ratings_Numbers!$A$1:$B$21,2,FALSE)</f>
        <v>6</v>
      </c>
      <c r="T1044" s="4">
        <v>6</v>
      </c>
      <c r="U1044" s="4">
        <f t="shared" ref="U1044:U1123" si="21">S1044-S1043</f>
        <v>0</v>
      </c>
      <c r="V1044" s="7">
        <v>9627.7343999999994</v>
      </c>
      <c r="W1044" s="3" t="s">
        <v>165</v>
      </c>
      <c r="X1044" s="4"/>
      <c r="Y1044" s="4"/>
      <c r="Z1044" s="4"/>
      <c r="AA1044" s="4"/>
    </row>
    <row r="1045" spans="1:27" ht="28.5" customHeight="1" thickBot="1" x14ac:dyDescent="0.4">
      <c r="A1045" s="5" t="s">
        <v>164</v>
      </c>
      <c r="B1045" s="5" t="s">
        <v>34</v>
      </c>
      <c r="C1045" s="5" t="s">
        <v>32</v>
      </c>
      <c r="D1045" s="2">
        <v>34972</v>
      </c>
      <c r="E1045" s="2">
        <v>1.18</v>
      </c>
      <c r="F1045" s="2">
        <v>2.56</v>
      </c>
      <c r="G1045" s="2">
        <v>1.9</v>
      </c>
      <c r="H1045" s="2">
        <v>10.28</v>
      </c>
      <c r="I1045" s="2">
        <v>7.56</v>
      </c>
      <c r="J1045" s="2">
        <v>6.77</v>
      </c>
      <c r="K1045" s="2">
        <v>57</v>
      </c>
      <c r="L1045" s="2">
        <v>25.11</v>
      </c>
      <c r="M1045" s="2">
        <v>72.5</v>
      </c>
      <c r="N1045" s="2">
        <v>40.11</v>
      </c>
      <c r="O1045" s="2">
        <v>19.98</v>
      </c>
      <c r="P1045" s="2">
        <v>80.73</v>
      </c>
      <c r="Q1045" s="2">
        <v>44.67</v>
      </c>
      <c r="R1045" s="2">
        <v>22.25</v>
      </c>
      <c r="S1045" s="4">
        <f>VLOOKUP([1]Initial_Data8!C1103,[1]Ratings_Numbers!$A$1:$B$21,2,FALSE)</f>
        <v>6</v>
      </c>
      <c r="T1045" s="4">
        <v>6</v>
      </c>
      <c r="U1045" s="4">
        <f t="shared" si="21"/>
        <v>0</v>
      </c>
      <c r="V1045" s="7">
        <v>10782.4573</v>
      </c>
      <c r="W1045" s="3" t="s">
        <v>165</v>
      </c>
      <c r="X1045" s="4"/>
      <c r="Y1045" s="4"/>
      <c r="Z1045" s="4"/>
      <c r="AA1045" s="4"/>
    </row>
    <row r="1046" spans="1:27" ht="28.5" customHeight="1" thickBot="1" x14ac:dyDescent="0.4">
      <c r="A1046" s="5" t="s">
        <v>164</v>
      </c>
      <c r="B1046" s="5" t="s">
        <v>38</v>
      </c>
      <c r="C1046" s="5" t="s">
        <v>32</v>
      </c>
      <c r="D1046" s="2">
        <v>35064</v>
      </c>
      <c r="E1046" s="2">
        <v>0.47</v>
      </c>
      <c r="F1046" s="2">
        <v>1.29</v>
      </c>
      <c r="G1046" s="2">
        <v>0.72</v>
      </c>
      <c r="H1046" s="2">
        <v>13</v>
      </c>
      <c r="I1046" s="2">
        <v>7.93</v>
      </c>
      <c r="J1046" s="2">
        <v>9.16</v>
      </c>
      <c r="K1046" s="2">
        <v>58</v>
      </c>
      <c r="L1046" s="2">
        <v>25.2</v>
      </c>
      <c r="M1046" s="2">
        <v>33.74</v>
      </c>
      <c r="N1046" s="2">
        <v>23.8</v>
      </c>
      <c r="O1046" s="2">
        <v>10.33</v>
      </c>
      <c r="P1046" s="2">
        <v>41.76</v>
      </c>
      <c r="Q1046" s="2">
        <v>29.46</v>
      </c>
      <c r="R1046" s="2">
        <v>12.79</v>
      </c>
      <c r="S1046" s="4">
        <f>VLOOKUP([1]Initial_Data8!C1104,[1]Ratings_Numbers!$A$1:$B$21,2,FALSE)</f>
        <v>6</v>
      </c>
      <c r="T1046" s="4">
        <v>6</v>
      </c>
      <c r="U1046" s="4">
        <f t="shared" si="21"/>
        <v>0</v>
      </c>
      <c r="V1046" s="7">
        <v>11581.486000000001</v>
      </c>
      <c r="W1046" s="3" t="s">
        <v>165</v>
      </c>
      <c r="X1046" s="4"/>
      <c r="Y1046" s="4"/>
      <c r="Z1046" s="4"/>
      <c r="AA1046" s="4"/>
    </row>
    <row r="1047" spans="1:27" ht="28.5" customHeight="1" thickBot="1" x14ac:dyDescent="0.4">
      <c r="A1047" s="5" t="s">
        <v>164</v>
      </c>
      <c r="B1047" s="5" t="s">
        <v>40</v>
      </c>
      <c r="C1047" s="5" t="s">
        <v>32</v>
      </c>
      <c r="D1047" s="2">
        <v>35155</v>
      </c>
      <c r="E1047" s="2">
        <v>0.39</v>
      </c>
      <c r="F1047" s="2">
        <v>1.28</v>
      </c>
      <c r="G1047" s="2">
        <v>0.6</v>
      </c>
      <c r="H1047" s="2">
        <v>8.9</v>
      </c>
      <c r="I1047" s="2">
        <v>6.67</v>
      </c>
      <c r="J1047" s="2">
        <v>5.29</v>
      </c>
      <c r="K1047" s="2">
        <v>58</v>
      </c>
      <c r="L1047" s="2">
        <v>25.41</v>
      </c>
      <c r="M1047" s="2">
        <v>36.619999999999997</v>
      </c>
      <c r="N1047" s="2">
        <v>25.12</v>
      </c>
      <c r="O1047" s="2">
        <v>10.24</v>
      </c>
      <c r="P1047" s="2">
        <v>45.79</v>
      </c>
      <c r="Q1047" s="2">
        <v>31.41</v>
      </c>
      <c r="R1047" s="2">
        <v>12.8</v>
      </c>
      <c r="S1047" s="4">
        <f>VLOOKUP([1]Initial_Data8!C1105,[1]Ratings_Numbers!$A$1:$B$21,2,FALSE)</f>
        <v>6</v>
      </c>
      <c r="T1047" s="4">
        <v>6</v>
      </c>
      <c r="U1047" s="4">
        <f t="shared" si="21"/>
        <v>0</v>
      </c>
      <c r="V1047" s="7">
        <v>13671.152</v>
      </c>
      <c r="W1047" s="3" t="s">
        <v>165</v>
      </c>
      <c r="X1047" s="4"/>
      <c r="Y1047" s="4"/>
      <c r="Z1047" s="4"/>
      <c r="AA1047" s="4"/>
    </row>
    <row r="1048" spans="1:27" ht="28.5" customHeight="1" thickBot="1" x14ac:dyDescent="0.4">
      <c r="A1048" s="5" t="s">
        <v>164</v>
      </c>
      <c r="B1048" s="5" t="s">
        <v>166</v>
      </c>
      <c r="C1048" s="5" t="s">
        <v>32</v>
      </c>
      <c r="D1048" s="2">
        <v>35246</v>
      </c>
      <c r="E1048" s="2">
        <v>0.32</v>
      </c>
      <c r="F1048" s="2">
        <v>1.1200000000000001</v>
      </c>
      <c r="G1048" s="2">
        <v>0.48</v>
      </c>
      <c r="H1048" s="2">
        <v>12.07</v>
      </c>
      <c r="I1048" s="2">
        <v>8.89</v>
      </c>
      <c r="J1048" s="2">
        <v>8.23</v>
      </c>
      <c r="K1048" s="2">
        <v>56</v>
      </c>
      <c r="L1048" s="2">
        <v>25.6</v>
      </c>
      <c r="M1048" s="2">
        <v>33.840000000000003</v>
      </c>
      <c r="N1048" s="2">
        <v>23.95</v>
      </c>
      <c r="O1048" s="2">
        <v>9.5299999999999994</v>
      </c>
      <c r="P1048" s="2">
        <v>41.27</v>
      </c>
      <c r="Q1048" s="2">
        <v>29.21</v>
      </c>
      <c r="R1048" s="2">
        <v>11.63</v>
      </c>
      <c r="S1048" s="4">
        <f>VLOOKUP([1]Initial_Data8!C1106,[1]Ratings_Numbers!$A$1:$B$21,2,FALSE)</f>
        <v>6</v>
      </c>
      <c r="T1048" s="4">
        <v>6</v>
      </c>
      <c r="U1048" s="4">
        <f t="shared" si="21"/>
        <v>0</v>
      </c>
      <c r="V1048" s="7">
        <v>13898.6702</v>
      </c>
      <c r="W1048" s="3" t="s">
        <v>165</v>
      </c>
      <c r="X1048" s="4"/>
      <c r="Y1048" s="4"/>
      <c r="Z1048" s="4"/>
      <c r="AA1048" s="4"/>
    </row>
    <row r="1049" spans="1:27" ht="28.5" customHeight="1" thickBot="1" x14ac:dyDescent="0.4">
      <c r="A1049" s="5" t="s">
        <v>164</v>
      </c>
      <c r="B1049" s="5" t="s">
        <v>167</v>
      </c>
      <c r="C1049" s="5" t="s">
        <v>32</v>
      </c>
      <c r="D1049" s="2">
        <v>35338</v>
      </c>
      <c r="E1049" s="2">
        <v>0.22</v>
      </c>
      <c r="F1049" s="2">
        <v>1.05</v>
      </c>
      <c r="G1049" s="2">
        <v>0.33</v>
      </c>
      <c r="H1049" s="2">
        <v>12.31</v>
      </c>
      <c r="I1049" s="2">
        <v>9.2200000000000006</v>
      </c>
      <c r="J1049" s="2">
        <v>8.41</v>
      </c>
      <c r="K1049" s="2">
        <v>54</v>
      </c>
      <c r="L1049" s="2">
        <v>25.95</v>
      </c>
      <c r="M1049" s="2">
        <v>31.35</v>
      </c>
      <c r="N1049" s="2">
        <v>22.5</v>
      </c>
      <c r="O1049" s="2">
        <v>8.9499999999999993</v>
      </c>
      <c r="P1049" s="2">
        <v>39.33</v>
      </c>
      <c r="Q1049" s="2">
        <v>28.23</v>
      </c>
      <c r="R1049" s="2">
        <v>11.23</v>
      </c>
      <c r="S1049" s="4">
        <f>VLOOKUP([1]Initial_Data8!C1107,[1]Ratings_Numbers!$A$1:$B$21,2,FALSE)</f>
        <v>6</v>
      </c>
      <c r="T1049" s="4">
        <v>6</v>
      </c>
      <c r="U1049" s="4">
        <f t="shared" si="21"/>
        <v>0</v>
      </c>
      <c r="V1049" s="7">
        <v>14469.677100000001</v>
      </c>
      <c r="W1049" s="3" t="s">
        <v>165</v>
      </c>
      <c r="X1049" s="4"/>
      <c r="Y1049" s="4"/>
      <c r="Z1049" s="4"/>
      <c r="AA1049" s="4"/>
    </row>
    <row r="1050" spans="1:27" ht="28.5" customHeight="1" thickBot="1" x14ac:dyDescent="0.4">
      <c r="A1050" s="5" t="s">
        <v>164</v>
      </c>
      <c r="B1050" s="5" t="s">
        <v>168</v>
      </c>
      <c r="C1050" s="5" t="s">
        <v>32</v>
      </c>
      <c r="D1050" s="2">
        <v>35430</v>
      </c>
      <c r="E1050" s="2">
        <v>0.25</v>
      </c>
      <c r="F1050" s="2">
        <v>1</v>
      </c>
      <c r="G1050" s="2">
        <v>0.37</v>
      </c>
      <c r="H1050" s="2">
        <v>14.66</v>
      </c>
      <c r="I1050" s="2">
        <v>8.6199999999999992</v>
      </c>
      <c r="J1050" s="2">
        <v>10.55</v>
      </c>
      <c r="K1050" s="2">
        <v>53</v>
      </c>
      <c r="L1050" s="2">
        <v>25.72</v>
      </c>
      <c r="M1050" s="2">
        <v>27.54</v>
      </c>
      <c r="N1050" s="2">
        <v>20.52</v>
      </c>
      <c r="O1050" s="2">
        <v>8.58</v>
      </c>
      <c r="P1050" s="2">
        <v>34.21</v>
      </c>
      <c r="Q1050" s="2">
        <v>25.49</v>
      </c>
      <c r="R1050" s="2">
        <v>10.66</v>
      </c>
      <c r="S1050" s="4">
        <f>VLOOKUP([1]Initial_Data8!C1108,[1]Ratings_Numbers!$A$1:$B$21,2,FALSE)</f>
        <v>6</v>
      </c>
      <c r="T1050" s="4">
        <v>6</v>
      </c>
      <c r="U1050" s="4">
        <f t="shared" si="21"/>
        <v>0</v>
      </c>
      <c r="V1050" s="7">
        <v>15765.8441</v>
      </c>
      <c r="W1050" s="3" t="s">
        <v>165</v>
      </c>
      <c r="X1050" s="4"/>
      <c r="Y1050" s="4"/>
      <c r="Z1050" s="4"/>
      <c r="AA1050" s="4"/>
    </row>
    <row r="1051" spans="1:27" ht="28.5" customHeight="1" thickBot="1" x14ac:dyDescent="0.4">
      <c r="A1051" s="5" t="s">
        <v>164</v>
      </c>
      <c r="B1051" s="5" t="s">
        <v>169</v>
      </c>
      <c r="C1051" s="5" t="s">
        <v>32</v>
      </c>
      <c r="D1051" s="2">
        <v>35520</v>
      </c>
      <c r="E1051" s="2">
        <v>0.18</v>
      </c>
      <c r="F1051" s="2">
        <v>0.94</v>
      </c>
      <c r="G1051" s="2">
        <v>0.26</v>
      </c>
      <c r="H1051" s="2">
        <v>12.25</v>
      </c>
      <c r="I1051" s="2">
        <v>8.9</v>
      </c>
      <c r="J1051" s="2">
        <v>7.85</v>
      </c>
      <c r="K1051" s="2">
        <v>48</v>
      </c>
      <c r="L1051" s="2">
        <v>25.4</v>
      </c>
      <c r="M1051" s="2">
        <v>29.88</v>
      </c>
      <c r="N1051" s="2">
        <v>21.77</v>
      </c>
      <c r="O1051" s="2">
        <v>8.3800000000000008</v>
      </c>
      <c r="P1051" s="2">
        <v>37.299999999999997</v>
      </c>
      <c r="Q1051" s="2">
        <v>27.17</v>
      </c>
      <c r="R1051" s="2">
        <v>10.46</v>
      </c>
      <c r="S1051" s="4">
        <f>VLOOKUP([1]Initial_Data8!C1109,[1]Ratings_Numbers!$A$1:$B$21,2,FALSE)</f>
        <v>6</v>
      </c>
      <c r="T1051" s="4">
        <v>6</v>
      </c>
      <c r="U1051" s="4">
        <f t="shared" si="21"/>
        <v>0</v>
      </c>
      <c r="V1051" s="7">
        <v>17944.342400000001</v>
      </c>
      <c r="W1051" s="3" t="s">
        <v>165</v>
      </c>
      <c r="X1051" s="4"/>
      <c r="Y1051" s="4"/>
      <c r="Z1051" s="4"/>
      <c r="AA1051" s="4"/>
    </row>
    <row r="1052" spans="1:27" ht="28.5" customHeight="1" thickBot="1" x14ac:dyDescent="0.4">
      <c r="A1052" s="5" t="s">
        <v>164</v>
      </c>
      <c r="B1052" s="5" t="s">
        <v>42</v>
      </c>
      <c r="C1052" s="5" t="s">
        <v>32</v>
      </c>
      <c r="D1052" s="2">
        <v>35611</v>
      </c>
      <c r="E1052" s="2">
        <v>0.12</v>
      </c>
      <c r="F1052" s="2">
        <v>0.92</v>
      </c>
      <c r="G1052" s="2">
        <v>0.17</v>
      </c>
      <c r="H1052" s="2">
        <v>14.69</v>
      </c>
      <c r="I1052" s="2">
        <v>10.84</v>
      </c>
      <c r="J1052" s="2">
        <v>10.220000000000001</v>
      </c>
      <c r="K1052" s="2">
        <v>49</v>
      </c>
      <c r="L1052" s="2">
        <v>25.44</v>
      </c>
      <c r="M1052" s="2">
        <v>28.93</v>
      </c>
      <c r="N1052" s="2">
        <v>21.22</v>
      </c>
      <c r="O1052" s="2">
        <v>8.11</v>
      </c>
      <c r="P1052" s="2">
        <v>36.299999999999997</v>
      </c>
      <c r="Q1052" s="2">
        <v>26.63</v>
      </c>
      <c r="R1052" s="2">
        <v>10.18</v>
      </c>
      <c r="S1052" s="4">
        <f>VLOOKUP([1]Initial_Data8!C1110,[1]Ratings_Numbers!$A$1:$B$21,2,FALSE)</f>
        <v>6</v>
      </c>
      <c r="T1052" s="4">
        <v>6</v>
      </c>
      <c r="U1052" s="4">
        <f t="shared" si="21"/>
        <v>0</v>
      </c>
      <c r="V1052" s="7">
        <v>19540.2752</v>
      </c>
      <c r="W1052" s="3" t="s">
        <v>165</v>
      </c>
      <c r="X1052" s="4"/>
      <c r="Y1052" s="4"/>
      <c r="Z1052" s="4"/>
      <c r="AA1052" s="4"/>
    </row>
    <row r="1053" spans="1:27" ht="28.5" customHeight="1" thickBot="1" x14ac:dyDescent="0.4">
      <c r="A1053" s="5" t="s">
        <v>164</v>
      </c>
      <c r="B1053" s="5" t="s">
        <v>44</v>
      </c>
      <c r="C1053" s="5" t="s">
        <v>32</v>
      </c>
      <c r="D1053" s="2">
        <v>35703</v>
      </c>
      <c r="E1053" s="2">
        <v>0.14000000000000001</v>
      </c>
      <c r="F1053" s="2">
        <v>0.87</v>
      </c>
      <c r="G1053" s="2">
        <v>0.21</v>
      </c>
      <c r="H1053" s="2">
        <v>14.22</v>
      </c>
      <c r="I1053" s="2">
        <v>10.71</v>
      </c>
      <c r="J1053" s="2">
        <v>10.1</v>
      </c>
      <c r="K1053" s="2">
        <v>49</v>
      </c>
      <c r="L1053" s="2">
        <v>25.4</v>
      </c>
      <c r="M1053" s="2">
        <v>28.74</v>
      </c>
      <c r="N1053" s="2">
        <v>21.22</v>
      </c>
      <c r="O1053" s="2">
        <v>8.06</v>
      </c>
      <c r="P1053" s="2">
        <v>35.450000000000003</v>
      </c>
      <c r="Q1053" s="2">
        <v>26.17</v>
      </c>
      <c r="R1053" s="2">
        <v>9.93</v>
      </c>
      <c r="S1053" s="4">
        <f>VLOOKUP([1]Initial_Data8!C1111,[1]Ratings_Numbers!$A$1:$B$21,2,FALSE)</f>
        <v>6</v>
      </c>
      <c r="T1053" s="4">
        <v>6</v>
      </c>
      <c r="U1053" s="4">
        <f t="shared" si="21"/>
        <v>0</v>
      </c>
      <c r="V1053" s="7">
        <v>18871.1374</v>
      </c>
      <c r="W1053" s="3" t="s">
        <v>165</v>
      </c>
      <c r="X1053" s="4"/>
      <c r="Y1053" s="4"/>
      <c r="Z1053" s="4"/>
      <c r="AA1053" s="4"/>
    </row>
    <row r="1054" spans="1:27" ht="28.5" customHeight="1" thickBot="1" x14ac:dyDescent="0.4">
      <c r="A1054" s="5" t="s">
        <v>164</v>
      </c>
      <c r="B1054" s="5" t="s">
        <v>46</v>
      </c>
      <c r="C1054" s="5" t="s">
        <v>32</v>
      </c>
      <c r="D1054" s="2">
        <v>35795</v>
      </c>
      <c r="E1054" s="2">
        <v>0.33</v>
      </c>
      <c r="F1054" s="2">
        <v>0.81</v>
      </c>
      <c r="G1054" s="2">
        <v>0.48</v>
      </c>
      <c r="H1054" s="2">
        <v>16.809999999999999</v>
      </c>
      <c r="I1054" s="2">
        <v>10.49</v>
      </c>
      <c r="J1054" s="2">
        <v>12.51</v>
      </c>
      <c r="K1054" s="2">
        <v>47</v>
      </c>
      <c r="L1054" s="2">
        <v>24.77</v>
      </c>
      <c r="M1054" s="2">
        <v>26.16</v>
      </c>
      <c r="N1054" s="2">
        <v>19.73</v>
      </c>
      <c r="O1054" s="2">
        <v>7.76</v>
      </c>
      <c r="P1054" s="2">
        <v>32.56</v>
      </c>
      <c r="Q1054" s="2">
        <v>24.56</v>
      </c>
      <c r="R1054" s="2">
        <v>9.65</v>
      </c>
      <c r="S1054" s="4">
        <f>VLOOKUP([1]Initial_Data8!C1112,[1]Ratings_Numbers!$A$1:$B$21,2,FALSE)</f>
        <v>6</v>
      </c>
      <c r="T1054" s="4">
        <v>6</v>
      </c>
      <c r="U1054" s="4">
        <f t="shared" si="21"/>
        <v>0</v>
      </c>
      <c r="V1054" s="7">
        <v>16679.232100000001</v>
      </c>
      <c r="W1054" s="3" t="s">
        <v>165</v>
      </c>
      <c r="X1054" s="4"/>
      <c r="Y1054" s="4"/>
      <c r="Z1054" s="4"/>
      <c r="AA1054" s="4"/>
    </row>
    <row r="1055" spans="1:27" ht="28.5" customHeight="1" thickBot="1" x14ac:dyDescent="0.4">
      <c r="A1055" s="5" t="s">
        <v>164</v>
      </c>
      <c r="B1055" s="5" t="s">
        <v>48</v>
      </c>
      <c r="C1055" s="5" t="s">
        <v>32</v>
      </c>
      <c r="D1055" s="2">
        <v>35885</v>
      </c>
      <c r="E1055" s="2">
        <v>0.32</v>
      </c>
      <c r="F1055" s="2">
        <v>0.82</v>
      </c>
      <c r="G1055" s="2">
        <v>0.45</v>
      </c>
      <c r="H1055" s="2">
        <v>10.68</v>
      </c>
      <c r="I1055" s="2">
        <v>7.92</v>
      </c>
      <c r="J1055" s="2">
        <v>6.83</v>
      </c>
      <c r="K1055" s="2">
        <v>47</v>
      </c>
      <c r="L1055" s="2">
        <v>24.43</v>
      </c>
      <c r="M1055" s="2">
        <v>26.77</v>
      </c>
      <c r="N1055" s="2">
        <v>20.079999999999998</v>
      </c>
      <c r="O1055" s="2">
        <v>7.24</v>
      </c>
      <c r="P1055" s="2">
        <v>33.340000000000003</v>
      </c>
      <c r="Q1055" s="2">
        <v>25</v>
      </c>
      <c r="R1055" s="2">
        <v>9.01</v>
      </c>
      <c r="S1055" s="4">
        <f>VLOOKUP([1]Initial_Data8!C1113,[1]Ratings_Numbers!$A$1:$B$21,2,FALSE)</f>
        <v>6</v>
      </c>
      <c r="T1055" s="4">
        <v>6</v>
      </c>
      <c r="U1055" s="4">
        <f t="shared" si="21"/>
        <v>0</v>
      </c>
      <c r="V1055" s="7">
        <v>21186.8259</v>
      </c>
      <c r="W1055" s="3" t="s">
        <v>165</v>
      </c>
      <c r="X1055" s="4"/>
      <c r="Y1055" s="4"/>
      <c r="Z1055" s="4"/>
      <c r="AA1055" s="4"/>
    </row>
    <row r="1056" spans="1:27" ht="28.5" customHeight="1" thickBot="1" x14ac:dyDescent="0.4">
      <c r="A1056" s="5" t="s">
        <v>164</v>
      </c>
      <c r="B1056" s="5" t="s">
        <v>51</v>
      </c>
      <c r="C1056" s="5" t="s">
        <v>32</v>
      </c>
      <c r="D1056" s="2">
        <v>35976</v>
      </c>
      <c r="E1056" s="2">
        <v>0.3</v>
      </c>
      <c r="F1056" s="2">
        <v>0.78</v>
      </c>
      <c r="G1056" s="2">
        <v>0.41</v>
      </c>
      <c r="H1056" s="2">
        <v>16.93</v>
      </c>
      <c r="I1056" s="2">
        <v>13.25</v>
      </c>
      <c r="J1056" s="2">
        <v>12.96</v>
      </c>
      <c r="K1056" s="2">
        <v>45</v>
      </c>
      <c r="L1056" s="2">
        <v>24.58</v>
      </c>
      <c r="M1056" s="2">
        <v>25.74</v>
      </c>
      <c r="N1056" s="2">
        <v>19.43</v>
      </c>
      <c r="O1056" s="2">
        <v>6.99</v>
      </c>
      <c r="P1056" s="2">
        <v>32.51</v>
      </c>
      <c r="Q1056" s="2">
        <v>24.53</v>
      </c>
      <c r="R1056" s="2">
        <v>8.83</v>
      </c>
      <c r="S1056" s="4">
        <f>VLOOKUP([1]Initial_Data8!C1114,[1]Ratings_Numbers!$A$1:$B$21,2,FALSE)</f>
        <v>6</v>
      </c>
      <c r="T1056" s="4">
        <v>6</v>
      </c>
      <c r="U1056" s="4">
        <f t="shared" si="21"/>
        <v>0</v>
      </c>
      <c r="V1056" s="7">
        <v>21092.7749</v>
      </c>
      <c r="W1056" s="3" t="s">
        <v>165</v>
      </c>
      <c r="X1056" s="4"/>
      <c r="Y1056" s="4"/>
      <c r="Z1056" s="4"/>
      <c r="AA1056" s="4"/>
    </row>
    <row r="1057" spans="1:27" ht="28.5" customHeight="1" thickBot="1" x14ac:dyDescent="0.4">
      <c r="A1057" s="5" t="s">
        <v>164</v>
      </c>
      <c r="B1057" s="5" t="s">
        <v>53</v>
      </c>
      <c r="C1057" s="5" t="s">
        <v>32</v>
      </c>
      <c r="D1057" s="2">
        <v>36068</v>
      </c>
      <c r="E1057" s="2">
        <v>0.51</v>
      </c>
      <c r="F1057" s="2">
        <v>1.02</v>
      </c>
      <c r="G1057" s="2">
        <v>0.7</v>
      </c>
      <c r="H1057" s="2">
        <v>15.94</v>
      </c>
      <c r="I1057" s="2">
        <v>11.65</v>
      </c>
      <c r="J1057" s="2">
        <v>12.1</v>
      </c>
      <c r="K1057" s="2">
        <v>48</v>
      </c>
      <c r="L1057" s="2">
        <v>23.93</v>
      </c>
      <c r="M1057" s="2">
        <v>33.22</v>
      </c>
      <c r="N1057" s="2">
        <v>23.14</v>
      </c>
      <c r="O1057" s="2">
        <v>8.7799999999999994</v>
      </c>
      <c r="P1057" s="2">
        <v>43.56</v>
      </c>
      <c r="Q1057" s="2">
        <v>30.34</v>
      </c>
      <c r="R1057" s="2">
        <v>11.51</v>
      </c>
      <c r="S1057" s="4">
        <f>VLOOKUP([1]Initial_Data8!C1115,[1]Ratings_Numbers!$A$1:$B$21,2,FALSE)</f>
        <v>6</v>
      </c>
      <c r="T1057" s="4">
        <v>6</v>
      </c>
      <c r="U1057" s="4">
        <f t="shared" si="21"/>
        <v>0</v>
      </c>
      <c r="V1057" s="7">
        <v>17261.651000000002</v>
      </c>
      <c r="W1057" s="3" t="s">
        <v>165</v>
      </c>
      <c r="X1057" s="4"/>
      <c r="Y1057" s="4"/>
      <c r="Z1057" s="4"/>
      <c r="AA1057" s="4"/>
    </row>
    <row r="1058" spans="1:27" ht="14.25" customHeight="1" thickBot="1" x14ac:dyDescent="0.4">
      <c r="A1058" s="5" t="s">
        <v>164</v>
      </c>
      <c r="B1058" s="5" t="s">
        <v>155</v>
      </c>
      <c r="C1058" s="5" t="s">
        <v>32</v>
      </c>
      <c r="D1058" s="2">
        <v>36160</v>
      </c>
      <c r="E1058" s="2">
        <v>0.59</v>
      </c>
      <c r="F1058" s="2">
        <v>1.0900000000000001</v>
      </c>
      <c r="G1058" s="2">
        <v>0.82</v>
      </c>
      <c r="H1058" s="2">
        <v>12.46</v>
      </c>
      <c r="I1058" s="2">
        <v>6.6</v>
      </c>
      <c r="J1058" s="2">
        <v>8.77</v>
      </c>
      <c r="K1058" s="2">
        <v>57</v>
      </c>
      <c r="L1058" s="2">
        <v>24.64</v>
      </c>
      <c r="M1058" s="2">
        <v>29.88</v>
      </c>
      <c r="N1058" s="2">
        <v>21.14</v>
      </c>
      <c r="O1058" s="2">
        <v>8.84</v>
      </c>
      <c r="P1058" s="2">
        <v>41.35</v>
      </c>
      <c r="Q1058" s="2">
        <v>29.25</v>
      </c>
      <c r="R1058" s="2">
        <v>12.23</v>
      </c>
      <c r="S1058" s="4">
        <f>VLOOKUP([1]Initial_Data8!C1116,[1]Ratings_Numbers!$A$1:$B$21,2,FALSE)</f>
        <v>6</v>
      </c>
      <c r="T1058" s="4">
        <v>6</v>
      </c>
      <c r="U1058" s="4">
        <f t="shared" si="21"/>
        <v>0</v>
      </c>
      <c r="V1058" s="7">
        <v>24474.404999999999</v>
      </c>
      <c r="W1058" s="3" t="s">
        <v>165</v>
      </c>
      <c r="X1058" s="4"/>
      <c r="Y1058" s="4"/>
      <c r="Z1058" s="4"/>
      <c r="AA1058" s="4"/>
    </row>
    <row r="1059" spans="1:27" ht="28.5" customHeight="1" thickBot="1" x14ac:dyDescent="0.4">
      <c r="A1059" s="5" t="s">
        <v>164</v>
      </c>
      <c r="B1059" s="5" t="s">
        <v>156</v>
      </c>
      <c r="C1059" s="5" t="s">
        <v>32</v>
      </c>
      <c r="D1059" s="2">
        <v>36250</v>
      </c>
      <c r="E1059" s="2">
        <v>0.54</v>
      </c>
      <c r="F1059" s="2">
        <v>1.05</v>
      </c>
      <c r="G1059" s="2">
        <v>0.73</v>
      </c>
      <c r="H1059" s="2">
        <v>11.15</v>
      </c>
      <c r="I1059" s="2">
        <v>8.34</v>
      </c>
      <c r="J1059" s="2">
        <v>7.82</v>
      </c>
      <c r="K1059" s="2">
        <v>55</v>
      </c>
      <c r="L1059" s="2">
        <v>25.12</v>
      </c>
      <c r="M1059" s="2">
        <v>31.35</v>
      </c>
      <c r="N1059" s="2">
        <v>21.73</v>
      </c>
      <c r="O1059" s="2">
        <v>8.67</v>
      </c>
      <c r="P1059" s="2">
        <v>44.3</v>
      </c>
      <c r="Q1059" s="2">
        <v>30.7</v>
      </c>
      <c r="R1059" s="2">
        <v>12.25</v>
      </c>
      <c r="S1059" s="4">
        <f>VLOOKUP([1]Initial_Data8!C1117,[1]Ratings_Numbers!$A$1:$B$21,2,FALSE)</f>
        <v>6</v>
      </c>
      <c r="T1059" s="4">
        <v>6</v>
      </c>
      <c r="U1059" s="4">
        <f t="shared" si="21"/>
        <v>0</v>
      </c>
      <c r="V1059" s="7">
        <v>30575.557400000002</v>
      </c>
      <c r="W1059" s="3" t="s">
        <v>165</v>
      </c>
      <c r="X1059" s="4"/>
      <c r="Y1059" s="4"/>
      <c r="Z1059" s="4"/>
      <c r="AA1059" s="4"/>
    </row>
    <row r="1060" spans="1:27" ht="28.5" customHeight="1" thickBot="1" x14ac:dyDescent="0.4">
      <c r="A1060" s="5" t="s">
        <v>164</v>
      </c>
      <c r="B1060" s="5" t="s">
        <v>136</v>
      </c>
      <c r="C1060" s="5" t="s">
        <v>32</v>
      </c>
      <c r="D1060" s="2">
        <v>36341</v>
      </c>
      <c r="E1060" s="2">
        <v>0.56000000000000005</v>
      </c>
      <c r="F1060" s="2">
        <v>1.17</v>
      </c>
      <c r="G1060" s="2">
        <v>0.76</v>
      </c>
      <c r="H1060" s="2">
        <v>14.65</v>
      </c>
      <c r="I1060" s="2">
        <v>11.02</v>
      </c>
      <c r="J1060" s="2">
        <v>11.19</v>
      </c>
      <c r="K1060" s="2">
        <v>57</v>
      </c>
      <c r="L1060" s="2">
        <v>33.22</v>
      </c>
      <c r="M1060" s="2">
        <v>27.16</v>
      </c>
      <c r="N1060" s="2">
        <v>20.53</v>
      </c>
      <c r="O1060" s="2">
        <v>9.58</v>
      </c>
      <c r="P1060" s="2">
        <v>32.299999999999997</v>
      </c>
      <c r="Q1060" s="2">
        <v>24.41</v>
      </c>
      <c r="R1060" s="2">
        <v>11.39</v>
      </c>
      <c r="S1060" s="4">
        <f>VLOOKUP([1]Initial_Data8!C1118,[1]Ratings_Numbers!$A$1:$B$21,2,FALSE)</f>
        <v>6</v>
      </c>
      <c r="T1060" s="4">
        <v>6</v>
      </c>
      <c r="U1060" s="4">
        <f t="shared" si="21"/>
        <v>0</v>
      </c>
      <c r="V1060" s="7">
        <v>34657.487999999998</v>
      </c>
      <c r="W1060" s="3" t="s">
        <v>165</v>
      </c>
      <c r="X1060" s="4"/>
      <c r="Y1060" s="4"/>
      <c r="Z1060" s="4"/>
      <c r="AA1060" s="4"/>
    </row>
    <row r="1061" spans="1:27" ht="28.5" customHeight="1" thickBot="1" x14ac:dyDescent="0.4">
      <c r="A1061" s="5" t="s">
        <v>164</v>
      </c>
      <c r="B1061" s="5" t="s">
        <v>137</v>
      </c>
      <c r="C1061" s="5" t="s">
        <v>32</v>
      </c>
      <c r="D1061" s="2">
        <v>36433</v>
      </c>
      <c r="E1061" s="2">
        <v>0.97</v>
      </c>
      <c r="F1061" s="2">
        <v>2.09</v>
      </c>
      <c r="G1061" s="2">
        <v>1.43</v>
      </c>
      <c r="H1061" s="2">
        <v>5.21</v>
      </c>
      <c r="I1061" s="2">
        <v>2.0099999999999998</v>
      </c>
      <c r="J1061" s="2">
        <v>1.89</v>
      </c>
      <c r="K1061" s="2">
        <v>63</v>
      </c>
      <c r="L1061" s="2">
        <v>30.77</v>
      </c>
      <c r="M1061" s="2">
        <v>37.659999999999997</v>
      </c>
      <c r="N1061" s="2">
        <v>25.68</v>
      </c>
      <c r="O1061" s="2">
        <v>12.32</v>
      </c>
      <c r="P1061" s="2">
        <v>46.64</v>
      </c>
      <c r="Q1061" s="2">
        <v>31.81</v>
      </c>
      <c r="R1061" s="2">
        <v>15.26</v>
      </c>
      <c r="S1061" s="4">
        <f>VLOOKUP([1]Initial_Data8!C1119,[1]Ratings_Numbers!$A$1:$B$21,2,FALSE)</f>
        <v>6</v>
      </c>
      <c r="T1061" s="4">
        <v>6</v>
      </c>
      <c r="U1061" s="4">
        <f t="shared" si="21"/>
        <v>0</v>
      </c>
      <c r="V1061" s="7">
        <v>28395.3256</v>
      </c>
      <c r="W1061" s="3" t="s">
        <v>165</v>
      </c>
      <c r="X1061" s="4"/>
      <c r="Y1061" s="4"/>
      <c r="Z1061" s="4"/>
      <c r="AA1061" s="4"/>
    </row>
    <row r="1062" spans="1:27" ht="28.5" customHeight="1" thickBot="1" x14ac:dyDescent="0.4">
      <c r="A1062" s="5" t="s">
        <v>164</v>
      </c>
      <c r="B1062" s="5" t="s">
        <v>56</v>
      </c>
      <c r="C1062" s="5" t="s">
        <v>32</v>
      </c>
      <c r="D1062" s="2">
        <v>36525</v>
      </c>
      <c r="E1062" s="2">
        <v>1.64</v>
      </c>
      <c r="F1062" s="2">
        <v>3.5</v>
      </c>
      <c r="G1062" s="2">
        <v>2.73</v>
      </c>
      <c r="H1062" s="2">
        <v>3.26</v>
      </c>
      <c r="I1062" s="2">
        <v>0</v>
      </c>
      <c r="J1062" s="2">
        <v>0.55000000000000004</v>
      </c>
      <c r="K1062" s="2">
        <v>85</v>
      </c>
      <c r="L1062" s="2">
        <v>29.21</v>
      </c>
      <c r="M1062" s="2">
        <v>38.130000000000003</v>
      </c>
      <c r="N1062" s="2">
        <v>24.86</v>
      </c>
      <c r="O1062" s="2">
        <v>12.67</v>
      </c>
      <c r="P1062" s="2">
        <v>53.39</v>
      </c>
      <c r="Q1062" s="2">
        <v>34.81</v>
      </c>
      <c r="R1062" s="2">
        <v>17.73</v>
      </c>
      <c r="S1062" s="4">
        <f>VLOOKUP([1]Initial_Data8!C1120,[1]Ratings_Numbers!$A$1:$B$21,2,FALSE)</f>
        <v>6</v>
      </c>
      <c r="T1062" s="4">
        <v>6</v>
      </c>
      <c r="U1062" s="4">
        <f t="shared" si="21"/>
        <v>0</v>
      </c>
      <c r="V1062" s="7">
        <v>30845.49</v>
      </c>
      <c r="W1062" s="3" t="s">
        <v>165</v>
      </c>
      <c r="X1062" s="4"/>
      <c r="Y1062" s="4"/>
      <c r="Z1062" s="4"/>
      <c r="AA1062" s="4"/>
    </row>
    <row r="1063" spans="1:27" ht="28.5" customHeight="1" thickBot="1" x14ac:dyDescent="0.4">
      <c r="A1063" s="5" t="s">
        <v>164</v>
      </c>
      <c r="B1063" s="5" t="s">
        <v>57</v>
      </c>
      <c r="C1063" s="5" t="s">
        <v>32</v>
      </c>
      <c r="D1063" s="2">
        <v>36616</v>
      </c>
      <c r="E1063" s="2">
        <v>1.56</v>
      </c>
      <c r="F1063" s="2">
        <v>2.9</v>
      </c>
      <c r="G1063" s="2">
        <v>2.4500000000000002</v>
      </c>
      <c r="H1063" s="2">
        <v>10.220000000000001</v>
      </c>
      <c r="I1063" s="2">
        <v>8.11</v>
      </c>
      <c r="J1063" s="2">
        <v>7.76</v>
      </c>
      <c r="K1063" s="2">
        <v>86</v>
      </c>
      <c r="L1063" s="2">
        <v>29.07</v>
      </c>
      <c r="M1063" s="2">
        <v>43.4</v>
      </c>
      <c r="N1063" s="2">
        <v>27.64</v>
      </c>
      <c r="O1063" s="2">
        <v>13.41</v>
      </c>
      <c r="P1063" s="2">
        <v>57.03</v>
      </c>
      <c r="Q1063" s="2">
        <v>36.32</v>
      </c>
      <c r="R1063" s="2">
        <v>17.62</v>
      </c>
      <c r="S1063" s="4">
        <f>VLOOKUP([1]Initial_Data8!C1121,[1]Ratings_Numbers!$A$1:$B$21,2,FALSE)</f>
        <v>6</v>
      </c>
      <c r="T1063" s="4">
        <v>6</v>
      </c>
      <c r="U1063" s="4">
        <f t="shared" si="21"/>
        <v>0</v>
      </c>
      <c r="V1063" s="7">
        <v>29730.982499999998</v>
      </c>
      <c r="W1063" s="3" t="s">
        <v>165</v>
      </c>
      <c r="X1063" s="4"/>
      <c r="Y1063" s="4"/>
      <c r="Z1063" s="4"/>
      <c r="AA1063" s="4"/>
    </row>
    <row r="1064" spans="1:27" ht="28.5" customHeight="1" thickBot="1" x14ac:dyDescent="0.4">
      <c r="A1064" s="5" t="s">
        <v>164</v>
      </c>
      <c r="B1064" s="5" t="s">
        <v>58</v>
      </c>
      <c r="C1064" s="5" t="s">
        <v>32</v>
      </c>
      <c r="D1064" s="2">
        <v>36707</v>
      </c>
      <c r="E1064" s="2">
        <v>1.4</v>
      </c>
      <c r="F1064" s="2">
        <v>2.58</v>
      </c>
      <c r="G1064" s="2">
        <v>2.11</v>
      </c>
      <c r="H1064" s="2">
        <v>11.77</v>
      </c>
      <c r="I1064" s="2">
        <v>9.4600000000000009</v>
      </c>
      <c r="J1064" s="2">
        <v>9.44</v>
      </c>
      <c r="K1064" s="2">
        <v>93</v>
      </c>
      <c r="L1064" s="2">
        <v>29.33</v>
      </c>
      <c r="M1064" s="2">
        <v>42.83</v>
      </c>
      <c r="N1064" s="2">
        <v>27.03</v>
      </c>
      <c r="O1064" s="2">
        <v>13.33</v>
      </c>
      <c r="P1064" s="2">
        <v>58.41</v>
      </c>
      <c r="Q1064" s="2">
        <v>36.869999999999997</v>
      </c>
      <c r="R1064" s="2">
        <v>18.190000000000001</v>
      </c>
      <c r="S1064" s="4">
        <f>VLOOKUP([1]Initial_Data8!C1122,[1]Ratings_Numbers!$A$1:$B$21,2,FALSE)</f>
        <v>6</v>
      </c>
      <c r="T1064" s="4">
        <v>6</v>
      </c>
      <c r="U1064" s="4">
        <f t="shared" si="21"/>
        <v>0</v>
      </c>
      <c r="V1064" s="7">
        <v>27563.567599999998</v>
      </c>
      <c r="W1064" s="3" t="s">
        <v>165</v>
      </c>
      <c r="X1064" s="4"/>
      <c r="Y1064" s="4"/>
      <c r="Z1064" s="4"/>
      <c r="AA1064" s="4"/>
    </row>
    <row r="1065" spans="1:27" ht="28.5" customHeight="1" thickBot="1" x14ac:dyDescent="0.4">
      <c r="A1065" s="5" t="s">
        <v>164</v>
      </c>
      <c r="B1065" s="5" t="s">
        <v>59</v>
      </c>
      <c r="C1065" s="5" t="s">
        <v>32</v>
      </c>
      <c r="D1065" s="2">
        <v>36799</v>
      </c>
      <c r="E1065" s="2">
        <v>1.03</v>
      </c>
      <c r="F1065" s="2">
        <v>1.74</v>
      </c>
      <c r="G1065" s="2">
        <v>1.4</v>
      </c>
      <c r="H1065" s="2">
        <v>10.93</v>
      </c>
      <c r="I1065" s="2">
        <v>7.78</v>
      </c>
      <c r="J1065" s="2">
        <v>8.76</v>
      </c>
      <c r="K1065" s="2">
        <v>97</v>
      </c>
      <c r="L1065" s="2">
        <v>30.73</v>
      </c>
      <c r="M1065" s="2">
        <v>41.12</v>
      </c>
      <c r="N1065" s="2">
        <v>26.71</v>
      </c>
      <c r="O1065" s="2">
        <v>13.38</v>
      </c>
      <c r="P1065" s="2">
        <v>53.97</v>
      </c>
      <c r="Q1065" s="2">
        <v>35.049999999999997</v>
      </c>
      <c r="R1065" s="2">
        <v>17.559999999999999</v>
      </c>
      <c r="S1065" s="4">
        <f>VLOOKUP([1]Initial_Data8!C1123,[1]Ratings_Numbers!$A$1:$B$21,2,FALSE)</f>
        <v>6</v>
      </c>
      <c r="T1065" s="4">
        <v>6</v>
      </c>
      <c r="U1065" s="4">
        <f t="shared" si="21"/>
        <v>0</v>
      </c>
      <c r="V1065" s="7">
        <v>32492.405599999998</v>
      </c>
      <c r="W1065" s="3" t="s">
        <v>165</v>
      </c>
      <c r="X1065" s="4"/>
      <c r="Y1065" s="4"/>
      <c r="Z1065" s="4"/>
      <c r="AA1065" s="4"/>
    </row>
    <row r="1066" spans="1:27" ht="28.5" customHeight="1" thickBot="1" x14ac:dyDescent="0.4">
      <c r="A1066" s="5" t="s">
        <v>164</v>
      </c>
      <c r="B1066" s="5" t="s">
        <v>60</v>
      </c>
      <c r="C1066" s="5" t="s">
        <v>32</v>
      </c>
      <c r="D1066" s="2">
        <v>36891</v>
      </c>
      <c r="E1066" s="2">
        <v>1.02</v>
      </c>
      <c r="F1066" s="2">
        <v>1.53</v>
      </c>
      <c r="G1066" s="2">
        <v>1.29</v>
      </c>
      <c r="H1066" s="2">
        <v>9.1</v>
      </c>
      <c r="I1066" s="2">
        <v>5.61</v>
      </c>
      <c r="J1066" s="2">
        <v>7.03</v>
      </c>
      <c r="K1066" s="2">
        <v>106</v>
      </c>
      <c r="L1066" s="2">
        <v>30.21</v>
      </c>
      <c r="M1066" s="2">
        <v>40.46</v>
      </c>
      <c r="N1066" s="2">
        <v>25.94</v>
      </c>
      <c r="O1066" s="2">
        <v>13.7</v>
      </c>
      <c r="P1066" s="2">
        <v>56</v>
      </c>
      <c r="Q1066" s="2">
        <v>35.9</v>
      </c>
      <c r="R1066" s="2">
        <v>18.97</v>
      </c>
      <c r="S1066" s="4">
        <f>VLOOKUP([1]Initial_Data8!C1124,[1]Ratings_Numbers!$A$1:$B$21,2,FALSE)</f>
        <v>6</v>
      </c>
      <c r="T1066" s="4">
        <v>6</v>
      </c>
      <c r="U1066" s="4">
        <f t="shared" si="21"/>
        <v>0</v>
      </c>
      <c r="V1066" s="7">
        <v>36977.809200000003</v>
      </c>
      <c r="W1066" s="3" t="s">
        <v>165</v>
      </c>
      <c r="X1066" s="4"/>
      <c r="Y1066" s="4"/>
      <c r="Z1066" s="4"/>
      <c r="AA1066" s="4"/>
    </row>
    <row r="1067" spans="1:27" ht="28.5" customHeight="1" thickBot="1" x14ac:dyDescent="0.4">
      <c r="A1067" s="5" t="s">
        <v>164</v>
      </c>
      <c r="B1067" s="5" t="s">
        <v>61</v>
      </c>
      <c r="C1067" s="5" t="s">
        <v>32</v>
      </c>
      <c r="D1067" s="2">
        <v>36981</v>
      </c>
      <c r="E1067" s="2">
        <v>0.99</v>
      </c>
      <c r="F1067" s="2">
        <v>1.5</v>
      </c>
      <c r="G1067" s="2">
        <v>1.26</v>
      </c>
      <c r="H1067" s="2">
        <v>9.34</v>
      </c>
      <c r="I1067" s="2">
        <v>7.01</v>
      </c>
      <c r="J1067" s="2">
        <v>7.26</v>
      </c>
      <c r="K1067" s="2">
        <v>107</v>
      </c>
      <c r="L1067" s="2">
        <v>30.12</v>
      </c>
      <c r="M1067" s="2">
        <v>48.5</v>
      </c>
      <c r="N1067" s="2">
        <v>30.37</v>
      </c>
      <c r="O1067" s="2">
        <v>15.42</v>
      </c>
      <c r="P1067" s="2">
        <v>59.69</v>
      </c>
      <c r="Q1067" s="2">
        <v>37.380000000000003</v>
      </c>
      <c r="R1067" s="2">
        <v>18.97</v>
      </c>
      <c r="S1067" s="4">
        <f>VLOOKUP([1]Initial_Data8!C1125,[1]Ratings_Numbers!$A$1:$B$21,2,FALSE)</f>
        <v>6</v>
      </c>
      <c r="T1067" s="4">
        <v>6</v>
      </c>
      <c r="U1067" s="4">
        <f t="shared" si="21"/>
        <v>0</v>
      </c>
      <c r="V1067" s="7">
        <v>34504.948799999998</v>
      </c>
      <c r="W1067" s="3" t="s">
        <v>165</v>
      </c>
      <c r="X1067" s="4"/>
      <c r="Y1067" s="4"/>
      <c r="Z1067" s="4"/>
      <c r="AA1067" s="4"/>
    </row>
    <row r="1068" spans="1:27" ht="28.5" customHeight="1" thickBot="1" x14ac:dyDescent="0.4">
      <c r="A1068" s="5" t="s">
        <v>164</v>
      </c>
      <c r="B1068" s="5" t="s">
        <v>118</v>
      </c>
      <c r="C1068" s="5" t="s">
        <v>32</v>
      </c>
      <c r="D1068" s="2">
        <v>37072</v>
      </c>
      <c r="E1068" s="2">
        <v>0.94</v>
      </c>
      <c r="F1068" s="2">
        <v>1.47</v>
      </c>
      <c r="G1068" s="2">
        <v>1.18</v>
      </c>
      <c r="H1068" s="2">
        <v>11.14</v>
      </c>
      <c r="I1068" s="2">
        <v>8.83</v>
      </c>
      <c r="J1068" s="2">
        <v>9.07</v>
      </c>
      <c r="K1068" s="2">
        <v>109</v>
      </c>
      <c r="L1068" s="2">
        <v>31.31</v>
      </c>
      <c r="M1068" s="2">
        <v>45.13</v>
      </c>
      <c r="N1068" s="2">
        <v>28.64</v>
      </c>
      <c r="O1068" s="2">
        <v>14.87</v>
      </c>
      <c r="P1068" s="2">
        <v>57.56</v>
      </c>
      <c r="Q1068" s="2">
        <v>36.53</v>
      </c>
      <c r="R1068" s="2">
        <v>18.96</v>
      </c>
      <c r="S1068" s="4">
        <f>VLOOKUP([1]Initial_Data8!C1126,[1]Ratings_Numbers!$A$1:$B$21,2,FALSE)</f>
        <v>6</v>
      </c>
      <c r="T1068" s="4">
        <v>6</v>
      </c>
      <c r="U1068" s="4">
        <f t="shared" si="21"/>
        <v>0</v>
      </c>
      <c r="V1068" s="7">
        <v>34501.504000000001</v>
      </c>
      <c r="W1068" s="3" t="s">
        <v>165</v>
      </c>
      <c r="X1068" s="4"/>
      <c r="Y1068" s="4"/>
      <c r="Z1068" s="4"/>
      <c r="AA1068" s="4"/>
    </row>
    <row r="1069" spans="1:27" ht="28.5" customHeight="1" thickBot="1" x14ac:dyDescent="0.4">
      <c r="A1069" s="5" t="s">
        <v>164</v>
      </c>
      <c r="B1069" s="5" t="s">
        <v>119</v>
      </c>
      <c r="C1069" s="5" t="s">
        <v>32</v>
      </c>
      <c r="D1069" s="2">
        <v>37164</v>
      </c>
      <c r="E1069" s="2">
        <v>0.92</v>
      </c>
      <c r="F1069" s="2">
        <v>1.57</v>
      </c>
      <c r="G1069" s="2">
        <v>1.1599999999999999</v>
      </c>
      <c r="H1069" s="2">
        <v>10.42</v>
      </c>
      <c r="I1069" s="2">
        <v>8.0399999999999991</v>
      </c>
      <c r="J1069" s="2">
        <v>8.2200000000000006</v>
      </c>
      <c r="K1069" s="2">
        <v>100</v>
      </c>
      <c r="L1069" s="2">
        <v>31.69</v>
      </c>
      <c r="M1069" s="2">
        <v>43.74</v>
      </c>
      <c r="N1069" s="2">
        <v>27.48</v>
      </c>
      <c r="O1069" s="2">
        <v>14.56</v>
      </c>
      <c r="P1069" s="2">
        <v>59.17</v>
      </c>
      <c r="Q1069" s="2">
        <v>37.18</v>
      </c>
      <c r="R1069" s="2">
        <v>19.7</v>
      </c>
      <c r="S1069" s="4">
        <f>VLOOKUP([1]Initial_Data8!C1127,[1]Ratings_Numbers!$A$1:$B$21,2,FALSE)</f>
        <v>6</v>
      </c>
      <c r="T1069" s="4">
        <v>6</v>
      </c>
      <c r="U1069" s="4">
        <f t="shared" si="21"/>
        <v>0</v>
      </c>
      <c r="V1069" s="7">
        <v>21787.0635</v>
      </c>
      <c r="W1069" s="3" t="s">
        <v>165</v>
      </c>
      <c r="X1069" s="4"/>
      <c r="Y1069" s="4"/>
      <c r="Z1069" s="4"/>
      <c r="AA1069" s="4"/>
    </row>
    <row r="1070" spans="1:27" ht="28.5" customHeight="1" thickBot="1" x14ac:dyDescent="0.4">
      <c r="A1070" s="5" t="s">
        <v>164</v>
      </c>
      <c r="B1070" s="5" t="s">
        <v>120</v>
      </c>
      <c r="C1070" s="5" t="s">
        <v>32</v>
      </c>
      <c r="D1070" s="2">
        <v>37256</v>
      </c>
      <c r="E1070" s="2">
        <v>0.82</v>
      </c>
      <c r="F1070" s="2">
        <v>1.53</v>
      </c>
      <c r="G1070" s="2">
        <v>1.05</v>
      </c>
      <c r="H1070" s="2">
        <v>8.0299999999999994</v>
      </c>
      <c r="I1070" s="2">
        <v>6</v>
      </c>
      <c r="J1070" s="2">
        <v>5.86</v>
      </c>
      <c r="K1070" s="2">
        <v>110</v>
      </c>
      <c r="L1070" s="2">
        <v>31.03</v>
      </c>
      <c r="M1070" s="2">
        <v>45.33</v>
      </c>
      <c r="N1070" s="2">
        <v>29.61</v>
      </c>
      <c r="O1070" s="2">
        <v>15.71</v>
      </c>
      <c r="P1070" s="2">
        <v>53.05</v>
      </c>
      <c r="Q1070" s="2">
        <v>34.659999999999997</v>
      </c>
      <c r="R1070" s="2">
        <v>18.39</v>
      </c>
      <c r="S1070" s="4">
        <f>VLOOKUP([1]Initial_Data8!C1128,[1]Ratings_Numbers!$A$1:$B$21,2,FALSE)</f>
        <v>6</v>
      </c>
      <c r="T1070" s="4">
        <v>6</v>
      </c>
      <c r="U1070" s="4">
        <f t="shared" si="21"/>
        <v>0</v>
      </c>
      <c r="V1070" s="7">
        <v>30515.636200000001</v>
      </c>
      <c r="W1070" s="3" t="s">
        <v>165</v>
      </c>
      <c r="X1070" s="4"/>
      <c r="Y1070" s="4"/>
      <c r="Z1070" s="4"/>
      <c r="AA1070" s="4"/>
    </row>
    <row r="1071" spans="1:27" ht="28.5" customHeight="1" thickBot="1" x14ac:dyDescent="0.4">
      <c r="A1071" s="5" t="s">
        <v>164</v>
      </c>
      <c r="B1071" s="5" t="s">
        <v>121</v>
      </c>
      <c r="C1071" s="5" t="s">
        <v>32</v>
      </c>
      <c r="D1071" s="2">
        <v>37346</v>
      </c>
      <c r="E1071" s="2">
        <v>0.8</v>
      </c>
      <c r="F1071" s="2">
        <v>1.42</v>
      </c>
      <c r="G1071" s="2">
        <v>1.01</v>
      </c>
      <c r="H1071" s="2">
        <v>9.82</v>
      </c>
      <c r="I1071" s="2">
        <v>7.92</v>
      </c>
      <c r="J1071" s="2">
        <v>8.0500000000000007</v>
      </c>
      <c r="K1071" s="2">
        <v>99</v>
      </c>
      <c r="L1071" s="2">
        <v>32.01</v>
      </c>
      <c r="M1071" s="2">
        <v>45.67</v>
      </c>
      <c r="N1071" s="2">
        <v>30.27</v>
      </c>
      <c r="O1071" s="2">
        <v>15.34</v>
      </c>
      <c r="P1071" s="2">
        <v>50.88</v>
      </c>
      <c r="Q1071" s="2">
        <v>33.72</v>
      </c>
      <c r="R1071" s="2">
        <v>17.100000000000001</v>
      </c>
      <c r="S1071" s="4">
        <f>VLOOKUP([1]Initial_Data8!C1129,[1]Ratings_Numbers!$A$1:$B$21,2,FALSE)</f>
        <v>6</v>
      </c>
      <c r="T1071" s="4">
        <v>6</v>
      </c>
      <c r="U1071" s="4">
        <f t="shared" si="21"/>
        <v>0</v>
      </c>
      <c r="V1071" s="7">
        <v>35086.137799999997</v>
      </c>
      <c r="W1071" s="3" t="s">
        <v>165</v>
      </c>
      <c r="X1071" s="4"/>
      <c r="Y1071" s="4"/>
      <c r="Z1071" s="4"/>
      <c r="AA1071" s="4"/>
    </row>
    <row r="1072" spans="1:27" ht="14.25" customHeight="1" thickBot="1" x14ac:dyDescent="0.4">
      <c r="A1072" s="5" t="s">
        <v>164</v>
      </c>
      <c r="B1072" s="5" t="s">
        <v>62</v>
      </c>
      <c r="C1072" s="5" t="s">
        <v>32</v>
      </c>
      <c r="D1072" s="2">
        <v>37437</v>
      </c>
      <c r="E1072" s="2">
        <v>0.75</v>
      </c>
      <c r="F1072" s="2">
        <v>1.51</v>
      </c>
      <c r="G1072" s="2">
        <v>0.94</v>
      </c>
      <c r="H1072" s="2">
        <v>12.71</v>
      </c>
      <c r="I1072" s="2">
        <v>10.9</v>
      </c>
      <c r="J1072" s="2">
        <v>10.74</v>
      </c>
      <c r="K1072" s="2">
        <v>96</v>
      </c>
      <c r="L1072" s="2">
        <v>32.28</v>
      </c>
      <c r="M1072" s="2">
        <v>48.5</v>
      </c>
      <c r="N1072" s="2">
        <v>31.91</v>
      </c>
      <c r="O1072" s="2">
        <v>16.39</v>
      </c>
      <c r="P1072" s="2">
        <v>52.02</v>
      </c>
      <c r="Q1072" s="2">
        <v>34.22</v>
      </c>
      <c r="R1072" s="2">
        <v>17.57</v>
      </c>
      <c r="S1072" s="4">
        <f>VLOOKUP([1]Initial_Data8!C1130,[1]Ratings_Numbers!$A$1:$B$21,2,FALSE)</f>
        <v>6</v>
      </c>
      <c r="T1072" s="4">
        <v>6</v>
      </c>
      <c r="U1072" s="4">
        <f t="shared" si="21"/>
        <v>0</v>
      </c>
      <c r="V1072" s="7">
        <v>32029.991699999999</v>
      </c>
      <c r="W1072" s="3" t="s">
        <v>165</v>
      </c>
      <c r="X1072" s="4"/>
      <c r="Y1072" s="4"/>
      <c r="Z1072" s="4"/>
      <c r="AA1072" s="4"/>
    </row>
    <row r="1073" spans="1:27" ht="46.5" customHeight="1" thickBot="1" x14ac:dyDescent="0.4">
      <c r="A1073" s="5" t="s">
        <v>164</v>
      </c>
      <c r="B1073" s="5" t="s">
        <v>63</v>
      </c>
      <c r="C1073" s="5" t="s">
        <v>32</v>
      </c>
      <c r="D1073" s="2">
        <v>37529</v>
      </c>
      <c r="E1073" s="2">
        <v>0.64</v>
      </c>
      <c r="F1073" s="2">
        <v>1.44</v>
      </c>
      <c r="G1073" s="2">
        <v>0.78</v>
      </c>
      <c r="H1073" s="2">
        <v>12.63</v>
      </c>
      <c r="I1073" s="2">
        <v>10.89</v>
      </c>
      <c r="J1073" s="2">
        <v>10.77</v>
      </c>
      <c r="K1073" s="2">
        <v>93</v>
      </c>
      <c r="L1073" s="2">
        <v>33.96</v>
      </c>
      <c r="M1073" s="2">
        <v>46.2</v>
      </c>
      <c r="N1073" s="2">
        <v>30.87</v>
      </c>
      <c r="O1073" s="2">
        <v>16.38</v>
      </c>
      <c r="P1073" s="2">
        <v>49.66</v>
      </c>
      <c r="Q1073" s="2">
        <v>33.18</v>
      </c>
      <c r="R1073" s="2">
        <v>17.61</v>
      </c>
      <c r="S1073" s="4">
        <f>VLOOKUP([1]Initial_Data8!C1131,[1]Ratings_Numbers!$A$1:$B$21,2,FALSE)</f>
        <v>6</v>
      </c>
      <c r="T1073" s="4">
        <v>6</v>
      </c>
      <c r="U1073" s="4">
        <f t="shared" si="21"/>
        <v>0</v>
      </c>
      <c r="V1073" s="7">
        <v>26757.335899999998</v>
      </c>
      <c r="W1073" s="3" t="s">
        <v>165</v>
      </c>
      <c r="X1073" s="4"/>
      <c r="Y1073" s="4"/>
      <c r="Z1073" s="4"/>
      <c r="AA1073" s="4"/>
    </row>
    <row r="1074" spans="1:27" ht="46.5" customHeight="1" thickBot="1" x14ac:dyDescent="0.4">
      <c r="A1074" s="5" t="s">
        <v>164</v>
      </c>
      <c r="B1074" s="5" t="s">
        <v>64</v>
      </c>
      <c r="C1074" s="5" t="s">
        <v>32</v>
      </c>
      <c r="D1074" s="2">
        <v>37621</v>
      </c>
      <c r="E1074" s="2">
        <v>0.64</v>
      </c>
      <c r="F1074" s="2">
        <v>1.33</v>
      </c>
      <c r="G1074" s="2">
        <v>0.76</v>
      </c>
      <c r="H1074" s="2">
        <v>10.94</v>
      </c>
      <c r="I1074" s="2">
        <v>8.99</v>
      </c>
      <c r="J1074" s="2">
        <v>8.89</v>
      </c>
      <c r="K1074" s="2">
        <v>93</v>
      </c>
      <c r="L1074" s="2">
        <v>28.72</v>
      </c>
      <c r="M1074" s="2">
        <v>49.42</v>
      </c>
      <c r="N1074" s="2">
        <v>32.520000000000003</v>
      </c>
      <c r="O1074" s="2">
        <v>15.92</v>
      </c>
      <c r="P1074" s="2">
        <v>52</v>
      </c>
      <c r="Q1074" s="2">
        <v>34.21</v>
      </c>
      <c r="R1074" s="2">
        <v>16.75</v>
      </c>
      <c r="S1074" s="4">
        <f>VLOOKUP([1]Initial_Data8!C1132,[1]Ratings_Numbers!$A$1:$B$21,2,FALSE)</f>
        <v>6</v>
      </c>
      <c r="T1074" s="4">
        <v>6</v>
      </c>
      <c r="U1074" s="4">
        <f t="shared" si="21"/>
        <v>0</v>
      </c>
      <c r="V1074" s="7">
        <v>29088.2628</v>
      </c>
      <c r="W1074" s="3" t="s">
        <v>165</v>
      </c>
      <c r="X1074" s="4"/>
      <c r="Y1074" s="4"/>
      <c r="Z1074" s="4"/>
      <c r="AA1074" s="4"/>
    </row>
    <row r="1075" spans="1:27" ht="46.5" customHeight="1" thickBot="1" x14ac:dyDescent="0.4">
      <c r="A1075" s="5" t="s">
        <v>164</v>
      </c>
      <c r="B1075" s="5" t="s">
        <v>65</v>
      </c>
      <c r="C1075" s="5" t="s">
        <v>32</v>
      </c>
      <c r="D1075" s="2">
        <v>37711</v>
      </c>
      <c r="E1075" s="2">
        <v>0.67</v>
      </c>
      <c r="F1075" s="2">
        <v>1.33</v>
      </c>
      <c r="G1075" s="2">
        <v>0.81</v>
      </c>
      <c r="H1075" s="2">
        <v>11.18</v>
      </c>
      <c r="I1075" s="2">
        <v>9.89</v>
      </c>
      <c r="J1075" s="2">
        <v>9.1999999999999993</v>
      </c>
      <c r="K1075" s="2">
        <v>91</v>
      </c>
      <c r="L1075" s="2">
        <v>29.21</v>
      </c>
      <c r="M1075" s="2">
        <v>47.75</v>
      </c>
      <c r="N1075" s="2">
        <v>31.72</v>
      </c>
      <c r="O1075" s="2">
        <v>15.59</v>
      </c>
      <c r="P1075" s="2">
        <v>50.56</v>
      </c>
      <c r="Q1075" s="2">
        <v>33.58</v>
      </c>
      <c r="R1075" s="2">
        <v>16.5</v>
      </c>
      <c r="S1075" s="4">
        <f>VLOOKUP([1]Initial_Data8!C1133,[1]Ratings_Numbers!$A$1:$B$21,2,FALSE)</f>
        <v>6</v>
      </c>
      <c r="T1075" s="4">
        <v>6</v>
      </c>
      <c r="U1075" s="4">
        <f t="shared" si="21"/>
        <v>0</v>
      </c>
      <c r="V1075" s="7">
        <v>27034.915300000001</v>
      </c>
      <c r="W1075" s="3" t="s">
        <v>165</v>
      </c>
      <c r="X1075" s="4"/>
      <c r="Y1075" s="4"/>
      <c r="Z1075" s="4"/>
      <c r="AA1075" s="4"/>
    </row>
    <row r="1076" spans="1:27" ht="46.5" customHeight="1" thickBot="1" x14ac:dyDescent="0.4">
      <c r="A1076" s="5" t="s">
        <v>164</v>
      </c>
      <c r="B1076" s="5" t="s">
        <v>66</v>
      </c>
      <c r="C1076" s="5" t="s">
        <v>32</v>
      </c>
      <c r="D1076" s="2">
        <v>37802</v>
      </c>
      <c r="E1076" s="2">
        <v>0.56000000000000005</v>
      </c>
      <c r="F1076" s="2">
        <v>1.32</v>
      </c>
      <c r="G1076" s="2">
        <v>0.67</v>
      </c>
      <c r="H1076" s="2">
        <v>13.12</v>
      </c>
      <c r="I1076" s="2">
        <v>11.34</v>
      </c>
      <c r="J1076" s="2">
        <v>11.11</v>
      </c>
      <c r="K1076" s="2">
        <v>93</v>
      </c>
      <c r="L1076" s="2">
        <v>30.82</v>
      </c>
      <c r="M1076" s="2">
        <v>43.7</v>
      </c>
      <c r="N1076" s="2">
        <v>29.9</v>
      </c>
      <c r="O1076" s="2">
        <v>14.98</v>
      </c>
      <c r="P1076" s="2">
        <v>46.18</v>
      </c>
      <c r="Q1076" s="2">
        <v>31.59</v>
      </c>
      <c r="R1076" s="2">
        <v>15.83</v>
      </c>
      <c r="S1076" s="4">
        <f>VLOOKUP([1]Initial_Data8!C1134,[1]Ratings_Numbers!$A$1:$B$21,2,FALSE)</f>
        <v>6</v>
      </c>
      <c r="T1076" s="4">
        <v>6</v>
      </c>
      <c r="U1076" s="4">
        <f t="shared" si="21"/>
        <v>0</v>
      </c>
      <c r="V1076" s="7">
        <v>33206.166400000002</v>
      </c>
      <c r="W1076" s="3" t="s">
        <v>165</v>
      </c>
      <c r="X1076" s="4"/>
      <c r="Y1076" s="4"/>
      <c r="Z1076" s="4"/>
      <c r="AA1076" s="4"/>
    </row>
    <row r="1077" spans="1:27" ht="46.5" customHeight="1" thickBot="1" x14ac:dyDescent="0.4">
      <c r="A1077" s="5" t="s">
        <v>164</v>
      </c>
      <c r="B1077" s="5" t="s">
        <v>67</v>
      </c>
      <c r="C1077" s="5" t="s">
        <v>32</v>
      </c>
      <c r="D1077" s="2">
        <v>37894</v>
      </c>
      <c r="E1077" s="2">
        <v>0.9</v>
      </c>
      <c r="F1077" s="2">
        <v>1.46</v>
      </c>
      <c r="G1077" s="2">
        <v>1.08</v>
      </c>
      <c r="H1077" s="2">
        <v>13.17</v>
      </c>
      <c r="I1077" s="2">
        <v>11.84</v>
      </c>
      <c r="J1077" s="2">
        <v>11.03</v>
      </c>
      <c r="K1077" s="2">
        <v>95</v>
      </c>
      <c r="L1077" s="2">
        <v>29.71</v>
      </c>
      <c r="M1077" s="2">
        <v>41.5</v>
      </c>
      <c r="N1077" s="2">
        <v>27.91</v>
      </c>
      <c r="O1077" s="2">
        <v>13.65</v>
      </c>
      <c r="P1077" s="2">
        <v>48.69</v>
      </c>
      <c r="Q1077" s="2">
        <v>32.75</v>
      </c>
      <c r="R1077" s="2">
        <v>16.02</v>
      </c>
      <c r="S1077" s="4">
        <f>VLOOKUP([1]Initial_Data8!C1135,[1]Ratings_Numbers!$A$1:$B$21,2,FALSE)</f>
        <v>6</v>
      </c>
      <c r="T1077" s="4">
        <v>6</v>
      </c>
      <c r="U1077" s="4">
        <f t="shared" si="21"/>
        <v>0</v>
      </c>
      <c r="V1077" s="7">
        <v>36364.799500000001</v>
      </c>
      <c r="W1077" s="3" t="s">
        <v>165</v>
      </c>
      <c r="X1077" s="4"/>
      <c r="Y1077" s="4"/>
      <c r="Z1077" s="4"/>
      <c r="AA1077" s="4"/>
    </row>
    <row r="1078" spans="1:27" ht="46.5" customHeight="1" thickBot="1" x14ac:dyDescent="0.4">
      <c r="A1078" s="5" t="s">
        <v>164</v>
      </c>
      <c r="B1078" s="5" t="s">
        <v>68</v>
      </c>
      <c r="C1078" s="5" t="s">
        <v>32</v>
      </c>
      <c r="D1078" s="2">
        <v>37986</v>
      </c>
      <c r="E1078" s="2">
        <v>0.79</v>
      </c>
      <c r="F1078" s="2">
        <v>1.38</v>
      </c>
      <c r="G1078" s="2">
        <v>0.96</v>
      </c>
      <c r="H1078" s="2">
        <v>12.04</v>
      </c>
      <c r="I1078" s="2">
        <v>9.67</v>
      </c>
      <c r="J1078" s="2">
        <v>9.66</v>
      </c>
      <c r="K1078" s="2">
        <v>96</v>
      </c>
      <c r="L1078" s="2">
        <v>33.19</v>
      </c>
      <c r="M1078" s="2">
        <v>34.29</v>
      </c>
      <c r="N1078" s="2">
        <v>24.03</v>
      </c>
      <c r="O1078" s="2">
        <v>12.07</v>
      </c>
      <c r="P1078" s="2">
        <v>42.69</v>
      </c>
      <c r="Q1078" s="2">
        <v>29.92</v>
      </c>
      <c r="R1078" s="2">
        <v>15.03</v>
      </c>
      <c r="S1078" s="4">
        <f>VLOOKUP([1]Initial_Data8!C1136,[1]Ratings_Numbers!$A$1:$B$21,2,FALSE)</f>
        <v>6</v>
      </c>
      <c r="T1078" s="4">
        <v>6</v>
      </c>
      <c r="U1078" s="4">
        <f t="shared" si="21"/>
        <v>0</v>
      </c>
      <c r="V1078" s="7">
        <v>48717.655700000003</v>
      </c>
      <c r="W1078" s="3" t="s">
        <v>165</v>
      </c>
      <c r="X1078" s="4"/>
      <c r="Y1078" s="4"/>
      <c r="Z1078" s="4"/>
      <c r="AA1078" s="4"/>
    </row>
    <row r="1079" spans="1:27" ht="46.5" customHeight="1" thickBot="1" x14ac:dyDescent="0.4">
      <c r="A1079" s="5" t="s">
        <v>164</v>
      </c>
      <c r="B1079" s="5" t="s">
        <v>69</v>
      </c>
      <c r="C1079" s="5" t="s">
        <v>32</v>
      </c>
      <c r="D1079" s="2">
        <v>38077</v>
      </c>
      <c r="E1079" s="2">
        <v>0.67</v>
      </c>
      <c r="F1079" s="2">
        <v>1.26</v>
      </c>
      <c r="G1079" s="2">
        <v>0.82</v>
      </c>
      <c r="H1079" s="2">
        <v>14.08</v>
      </c>
      <c r="I1079" s="2">
        <v>12.24</v>
      </c>
      <c r="J1079" s="2">
        <v>11.07</v>
      </c>
      <c r="K1079" s="2">
        <v>87</v>
      </c>
      <c r="L1079" s="2">
        <v>33.64</v>
      </c>
      <c r="M1079" s="2">
        <v>33.07</v>
      </c>
      <c r="N1079" s="2">
        <v>23.82</v>
      </c>
      <c r="O1079" s="2">
        <v>11.86</v>
      </c>
      <c r="P1079" s="2">
        <v>38.85</v>
      </c>
      <c r="Q1079" s="2">
        <v>27.98</v>
      </c>
      <c r="R1079" s="2">
        <v>13.93</v>
      </c>
      <c r="S1079" s="4">
        <f>VLOOKUP([1]Initial_Data8!C1137,[1]Ratings_Numbers!$A$1:$B$21,2,FALSE)</f>
        <v>6</v>
      </c>
      <c r="T1079" s="4">
        <v>6</v>
      </c>
      <c r="U1079" s="4">
        <f t="shared" si="21"/>
        <v>0</v>
      </c>
      <c r="V1079" s="7">
        <v>44354.230199999998</v>
      </c>
      <c r="W1079" s="3" t="s">
        <v>165</v>
      </c>
      <c r="X1079" s="4"/>
      <c r="Y1079" s="4"/>
      <c r="Z1079" s="4"/>
      <c r="AA1079" s="4"/>
    </row>
    <row r="1080" spans="1:27" ht="46.5" customHeight="1" thickBot="1" x14ac:dyDescent="0.4">
      <c r="A1080" s="5" t="s">
        <v>164</v>
      </c>
      <c r="B1080" s="5" t="s">
        <v>70</v>
      </c>
      <c r="C1080" s="5" t="s">
        <v>32</v>
      </c>
      <c r="D1080" s="2">
        <v>38168</v>
      </c>
      <c r="E1080" s="2">
        <v>0.56999999999999995</v>
      </c>
      <c r="F1080" s="2">
        <v>1.19</v>
      </c>
      <c r="G1080" s="2">
        <v>0.7</v>
      </c>
      <c r="H1080" s="2">
        <v>16.510000000000002</v>
      </c>
      <c r="I1080" s="2">
        <v>14.4</v>
      </c>
      <c r="J1080" s="2">
        <v>13.74</v>
      </c>
      <c r="K1080" s="2">
        <v>91</v>
      </c>
      <c r="L1080" s="2">
        <v>34.01</v>
      </c>
      <c r="M1080" s="2">
        <v>31.95</v>
      </c>
      <c r="N1080" s="2">
        <v>23.26</v>
      </c>
      <c r="O1080" s="2">
        <v>11.57</v>
      </c>
      <c r="P1080" s="2">
        <v>37.35</v>
      </c>
      <c r="Q1080" s="2">
        <v>27.2</v>
      </c>
      <c r="R1080" s="2">
        <v>13.53</v>
      </c>
      <c r="S1080" s="4">
        <f>VLOOKUP([1]Initial_Data8!C1138,[1]Ratings_Numbers!$A$1:$B$21,2,FALSE)</f>
        <v>6</v>
      </c>
      <c r="T1080" s="4">
        <v>6</v>
      </c>
      <c r="U1080" s="4">
        <f t="shared" si="21"/>
        <v>0</v>
      </c>
      <c r="V1080" s="7">
        <v>46804.003900000003</v>
      </c>
      <c r="W1080" s="3" t="s">
        <v>165</v>
      </c>
      <c r="X1080" s="4"/>
      <c r="Y1080" s="4"/>
      <c r="Z1080" s="4"/>
      <c r="AA1080" s="4"/>
    </row>
    <row r="1081" spans="1:27" ht="46.5" customHeight="1" thickBot="1" x14ac:dyDescent="0.4">
      <c r="A1081" s="5" t="s">
        <v>164</v>
      </c>
      <c r="B1081" s="5" t="s">
        <v>71</v>
      </c>
      <c r="C1081" s="5" t="s">
        <v>32</v>
      </c>
      <c r="D1081" s="2">
        <v>38260</v>
      </c>
      <c r="E1081" s="2">
        <v>0.51</v>
      </c>
      <c r="F1081" s="2">
        <v>1.1599999999999999</v>
      </c>
      <c r="G1081" s="2">
        <v>0.62</v>
      </c>
      <c r="H1081" s="2">
        <v>16.45</v>
      </c>
      <c r="I1081" s="2">
        <v>14.11</v>
      </c>
      <c r="J1081" s="2">
        <v>13.87</v>
      </c>
      <c r="K1081" s="2">
        <v>89</v>
      </c>
      <c r="L1081" s="2">
        <v>34.65</v>
      </c>
      <c r="M1081" s="2">
        <v>30.66</v>
      </c>
      <c r="N1081" s="2">
        <v>22.47</v>
      </c>
      <c r="O1081" s="2">
        <v>11.3</v>
      </c>
      <c r="P1081" s="2">
        <v>36.46</v>
      </c>
      <c r="Q1081" s="2">
        <v>26.72</v>
      </c>
      <c r="R1081" s="2">
        <v>13.44</v>
      </c>
      <c r="S1081" s="4">
        <f>VLOOKUP([1]Initial_Data8!C1139,[1]Ratings_Numbers!$A$1:$B$21,2,FALSE)</f>
        <v>6</v>
      </c>
      <c r="T1081" s="4">
        <v>6</v>
      </c>
      <c r="U1081" s="4">
        <f t="shared" si="21"/>
        <v>0</v>
      </c>
      <c r="V1081" s="7">
        <v>47721.195299999999</v>
      </c>
      <c r="W1081" s="3" t="s">
        <v>165</v>
      </c>
      <c r="X1081" s="4"/>
      <c r="Y1081" s="4"/>
      <c r="Z1081" s="4"/>
      <c r="AA1081" s="4"/>
    </row>
    <row r="1082" spans="1:27" ht="46.5" customHeight="1" thickBot="1" x14ac:dyDescent="0.4">
      <c r="A1082" s="5" t="s">
        <v>164</v>
      </c>
      <c r="B1082" s="5" t="s">
        <v>72</v>
      </c>
      <c r="C1082" s="5" t="s">
        <v>32</v>
      </c>
      <c r="D1082" s="2">
        <v>38352</v>
      </c>
      <c r="E1082" s="2">
        <v>0.61</v>
      </c>
      <c r="F1082" s="2">
        <v>1.25</v>
      </c>
      <c r="G1082" s="2">
        <v>0.74</v>
      </c>
      <c r="H1082" s="2">
        <v>13.21</v>
      </c>
      <c r="I1082" s="2">
        <v>9.33</v>
      </c>
      <c r="J1082" s="2">
        <v>10.77</v>
      </c>
      <c r="K1082" s="2">
        <v>96</v>
      </c>
      <c r="L1082" s="2">
        <v>35.28</v>
      </c>
      <c r="M1082" s="2">
        <v>27.88</v>
      </c>
      <c r="N1082" s="2">
        <v>20.37</v>
      </c>
      <c r="O1082" s="2">
        <v>10.46</v>
      </c>
      <c r="P1082" s="2">
        <v>36.840000000000003</v>
      </c>
      <c r="Q1082" s="2">
        <v>26.92</v>
      </c>
      <c r="R1082" s="2">
        <v>13.83</v>
      </c>
      <c r="S1082" s="4">
        <f>VLOOKUP([1]Initial_Data8!C1140,[1]Ratings_Numbers!$A$1:$B$21,2,FALSE)</f>
        <v>6</v>
      </c>
      <c r="T1082" s="4">
        <v>6</v>
      </c>
      <c r="U1082" s="4">
        <f t="shared" si="21"/>
        <v>0</v>
      </c>
      <c r="V1082" s="7">
        <v>52821.978300000002</v>
      </c>
      <c r="W1082" s="3" t="s">
        <v>165</v>
      </c>
      <c r="X1082" s="4"/>
      <c r="Y1082" s="4"/>
      <c r="Z1082" s="4"/>
      <c r="AA1082" s="4"/>
    </row>
    <row r="1083" spans="1:27" ht="46.5" customHeight="1" thickBot="1" x14ac:dyDescent="0.4">
      <c r="A1083" s="5" t="s">
        <v>164</v>
      </c>
      <c r="B1083" s="5" t="s">
        <v>73</v>
      </c>
      <c r="C1083" s="5" t="s">
        <v>32</v>
      </c>
      <c r="D1083" s="2">
        <v>38442</v>
      </c>
      <c r="E1083" s="2">
        <v>0.52</v>
      </c>
      <c r="F1083" s="2">
        <v>1.05</v>
      </c>
      <c r="G1083" s="2">
        <v>0.63</v>
      </c>
      <c r="H1083" s="2">
        <v>13.14</v>
      </c>
      <c r="I1083" s="2">
        <v>11.17</v>
      </c>
      <c r="J1083" s="2">
        <v>10.88</v>
      </c>
      <c r="K1083" s="2">
        <v>100</v>
      </c>
      <c r="L1083" s="2">
        <v>36.26</v>
      </c>
      <c r="M1083" s="2">
        <v>27.02</v>
      </c>
      <c r="N1083" s="2">
        <v>20.63</v>
      </c>
      <c r="O1083" s="2">
        <v>10.42</v>
      </c>
      <c r="P1083" s="2">
        <v>31</v>
      </c>
      <c r="Q1083" s="2">
        <v>23.67</v>
      </c>
      <c r="R1083" s="2">
        <v>11.95</v>
      </c>
      <c r="S1083" s="4">
        <f>VLOOKUP([1]Initial_Data8!C1141,[1]Ratings_Numbers!$A$1:$B$21,2,FALSE)</f>
        <v>6</v>
      </c>
      <c r="T1083" s="4">
        <v>6</v>
      </c>
      <c r="U1083" s="4">
        <f t="shared" si="21"/>
        <v>0</v>
      </c>
      <c r="V1083" s="7">
        <v>52031.940399999999</v>
      </c>
      <c r="W1083" s="3" t="s">
        <v>165</v>
      </c>
      <c r="X1083" s="4"/>
      <c r="Y1083" s="4"/>
      <c r="Z1083" s="4"/>
      <c r="AA1083" s="4"/>
    </row>
    <row r="1084" spans="1:27" ht="46.5" customHeight="1" thickBot="1" x14ac:dyDescent="0.4">
      <c r="A1084" s="5" t="s">
        <v>164</v>
      </c>
      <c r="B1084" s="5" t="s">
        <v>122</v>
      </c>
      <c r="C1084" s="5" t="s">
        <v>32</v>
      </c>
      <c r="D1084" s="2">
        <v>38533</v>
      </c>
      <c r="E1084" s="2">
        <v>0.91</v>
      </c>
      <c r="F1084" s="2">
        <v>1.49</v>
      </c>
      <c r="G1084" s="2">
        <v>1.08</v>
      </c>
      <c r="H1084" s="2">
        <v>14.38</v>
      </c>
      <c r="I1084" s="2">
        <v>12.44</v>
      </c>
      <c r="J1084" s="2">
        <v>12.41</v>
      </c>
      <c r="K1084" s="2">
        <v>120</v>
      </c>
      <c r="L1084" s="2">
        <v>34.1</v>
      </c>
      <c r="M1084" s="2">
        <v>40.840000000000003</v>
      </c>
      <c r="N1084" s="2">
        <v>28.26</v>
      </c>
      <c r="O1084" s="2">
        <v>14.77</v>
      </c>
      <c r="P1084" s="2">
        <v>44.54</v>
      </c>
      <c r="Q1084" s="2">
        <v>30.81</v>
      </c>
      <c r="R1084" s="2">
        <v>16.100000000000001</v>
      </c>
      <c r="S1084" s="4">
        <f>VLOOKUP([1]Initial_Data8!C1142,[1]Ratings_Numbers!$A$1:$B$21,2,FALSE)</f>
        <v>6</v>
      </c>
      <c r="T1084" s="4">
        <v>6</v>
      </c>
      <c r="U1084" s="4">
        <f t="shared" si="21"/>
        <v>0</v>
      </c>
      <c r="V1084" s="7">
        <v>52621.355199999998</v>
      </c>
      <c r="W1084" s="3" t="s">
        <v>165</v>
      </c>
      <c r="X1084" s="4"/>
      <c r="Y1084" s="4"/>
      <c r="Z1084" s="4"/>
      <c r="AA1084" s="4"/>
    </row>
    <row r="1085" spans="1:27" ht="46.5" customHeight="1" thickBot="1" x14ac:dyDescent="0.4">
      <c r="A1085" s="5" t="s">
        <v>164</v>
      </c>
      <c r="B1085" s="5" t="s">
        <v>123</v>
      </c>
      <c r="C1085" s="5" t="s">
        <v>32</v>
      </c>
      <c r="D1085" s="2">
        <v>38625</v>
      </c>
      <c r="E1085" s="2">
        <v>0.96</v>
      </c>
      <c r="F1085" s="2">
        <v>1.56</v>
      </c>
      <c r="G1085" s="2">
        <v>1.1399999999999999</v>
      </c>
      <c r="H1085" s="2">
        <v>12.21</v>
      </c>
      <c r="I1085" s="2">
        <v>10.07</v>
      </c>
      <c r="J1085" s="2">
        <v>10.25</v>
      </c>
      <c r="K1085" s="2">
        <v>135</v>
      </c>
      <c r="L1085" s="2">
        <v>34.18</v>
      </c>
      <c r="M1085" s="2">
        <v>38.22</v>
      </c>
      <c r="N1085" s="2">
        <v>26.02</v>
      </c>
      <c r="O1085" s="2">
        <v>13.82</v>
      </c>
      <c r="P1085" s="2">
        <v>46.9</v>
      </c>
      <c r="Q1085" s="2">
        <v>31.93</v>
      </c>
      <c r="R1085" s="2">
        <v>16.96</v>
      </c>
      <c r="S1085" s="4">
        <f>VLOOKUP([1]Initial_Data8!C1143,[1]Ratings_Numbers!$A$1:$B$21,2,FALSE)</f>
        <v>6</v>
      </c>
      <c r="T1085" s="4">
        <v>6</v>
      </c>
      <c r="U1085" s="4">
        <f t="shared" si="21"/>
        <v>0</v>
      </c>
      <c r="V1085" s="7">
        <v>52806.946900000003</v>
      </c>
      <c r="W1085" s="3" t="s">
        <v>165</v>
      </c>
      <c r="X1085" s="4"/>
      <c r="Y1085" s="4"/>
      <c r="Z1085" s="4"/>
      <c r="AA1085" s="4"/>
    </row>
    <row r="1086" spans="1:27" ht="46.5" customHeight="1" thickBot="1" x14ac:dyDescent="0.4">
      <c r="A1086" s="5" t="s">
        <v>164</v>
      </c>
      <c r="B1086" s="5" t="s">
        <v>124</v>
      </c>
      <c r="C1086" s="5" t="s">
        <v>32</v>
      </c>
      <c r="D1086" s="2">
        <v>38717</v>
      </c>
      <c r="E1086" s="2">
        <v>0.97</v>
      </c>
      <c r="F1086" s="2">
        <v>1.59</v>
      </c>
      <c r="G1086" s="2">
        <v>1.1599999999999999</v>
      </c>
      <c r="H1086" s="2">
        <v>10.33</v>
      </c>
      <c r="I1086" s="2">
        <v>7.7</v>
      </c>
      <c r="J1086" s="2">
        <v>8.5399999999999991</v>
      </c>
      <c r="K1086" s="2">
        <v>143</v>
      </c>
      <c r="L1086" s="2">
        <v>37</v>
      </c>
      <c r="M1086" s="2">
        <v>33.4</v>
      </c>
      <c r="N1086" s="2">
        <v>22.82</v>
      </c>
      <c r="O1086" s="2">
        <v>12.92</v>
      </c>
      <c r="P1086" s="2">
        <v>46.37</v>
      </c>
      <c r="Q1086" s="2">
        <v>31.68</v>
      </c>
      <c r="R1086" s="2">
        <v>17.940000000000001</v>
      </c>
      <c r="S1086" s="4">
        <f>VLOOKUP([1]Initial_Data8!C1144,[1]Ratings_Numbers!$A$1:$B$21,2,FALSE)</f>
        <v>6</v>
      </c>
      <c r="T1086" s="4">
        <v>6</v>
      </c>
      <c r="U1086" s="4">
        <f t="shared" si="21"/>
        <v>0</v>
      </c>
      <c r="V1086" s="7">
        <v>56684.521200000003</v>
      </c>
      <c r="W1086" s="3" t="s">
        <v>165</v>
      </c>
      <c r="X1086" s="4"/>
      <c r="Y1086" s="4"/>
      <c r="Z1086" s="4"/>
      <c r="AA1086" s="4"/>
    </row>
    <row r="1087" spans="1:27" ht="46.5" customHeight="1" thickBot="1" x14ac:dyDescent="0.4">
      <c r="A1087" s="5" t="s">
        <v>164</v>
      </c>
      <c r="B1087" s="5" t="s">
        <v>125</v>
      </c>
      <c r="C1087" s="5" t="s">
        <v>32</v>
      </c>
      <c r="D1087" s="2">
        <v>38807</v>
      </c>
      <c r="E1087" s="2">
        <v>0.92</v>
      </c>
      <c r="F1087" s="2">
        <v>1.54</v>
      </c>
      <c r="G1087" s="2">
        <v>1.0900000000000001</v>
      </c>
      <c r="H1087" s="2">
        <v>10.89</v>
      </c>
      <c r="I1087" s="2">
        <v>9.09</v>
      </c>
      <c r="J1087" s="2">
        <v>9.0299999999999994</v>
      </c>
      <c r="K1087" s="2">
        <v>142</v>
      </c>
      <c r="L1087" s="2">
        <v>36.909999999999997</v>
      </c>
      <c r="M1087" s="2">
        <v>32.79</v>
      </c>
      <c r="N1087" s="2">
        <v>22.53</v>
      </c>
      <c r="O1087" s="2">
        <v>12.66</v>
      </c>
      <c r="P1087" s="2">
        <v>45.56</v>
      </c>
      <c r="Q1087" s="2">
        <v>31.3</v>
      </c>
      <c r="R1087" s="2">
        <v>17.59</v>
      </c>
      <c r="S1087" s="4">
        <f>VLOOKUP([1]Initial_Data8!C1145,[1]Ratings_Numbers!$A$1:$B$21,2,FALSE)</f>
        <v>6</v>
      </c>
      <c r="T1087" s="4">
        <v>6</v>
      </c>
      <c r="U1087" s="4">
        <f t="shared" si="21"/>
        <v>0</v>
      </c>
      <c r="V1087" s="7">
        <v>58600.036999999997</v>
      </c>
      <c r="W1087" s="3" t="s">
        <v>165</v>
      </c>
      <c r="X1087" s="4"/>
      <c r="Y1087" s="4"/>
      <c r="Z1087" s="4"/>
      <c r="AA1087" s="4"/>
    </row>
    <row r="1088" spans="1:27" ht="46.5" customHeight="1" thickBot="1" x14ac:dyDescent="0.4">
      <c r="A1088" s="5" t="s">
        <v>164</v>
      </c>
      <c r="B1088" s="5" t="s">
        <v>74</v>
      </c>
      <c r="C1088" s="5" t="s">
        <v>32</v>
      </c>
      <c r="D1088" s="2">
        <v>38898</v>
      </c>
      <c r="E1088" s="2">
        <v>0.88</v>
      </c>
      <c r="F1088" s="2">
        <v>1.56</v>
      </c>
      <c r="G1088" s="2">
        <v>1.04</v>
      </c>
      <c r="H1088" s="2">
        <v>12.88</v>
      </c>
      <c r="I1088" s="2">
        <v>11.12</v>
      </c>
      <c r="J1088" s="2">
        <v>11.23</v>
      </c>
      <c r="K1088" s="2">
        <v>155</v>
      </c>
      <c r="L1088" s="2">
        <v>37.520000000000003</v>
      </c>
      <c r="M1088" s="2">
        <v>36.630000000000003</v>
      </c>
      <c r="N1088" s="2">
        <v>25.19</v>
      </c>
      <c r="O1088" s="2">
        <v>14.36</v>
      </c>
      <c r="P1088" s="2">
        <v>45.44</v>
      </c>
      <c r="Q1088" s="2">
        <v>31.24</v>
      </c>
      <c r="R1088" s="2">
        <v>17.82</v>
      </c>
      <c r="S1088" s="4">
        <f>VLOOKUP([1]Initial_Data8!C1146,[1]Ratings_Numbers!$A$1:$B$21,2,FALSE)</f>
        <v>6</v>
      </c>
      <c r="T1088" s="4">
        <v>6</v>
      </c>
      <c r="U1088" s="4">
        <f t="shared" si="21"/>
        <v>0</v>
      </c>
      <c r="V1088" s="7">
        <v>64144.873</v>
      </c>
      <c r="W1088" s="3" t="s">
        <v>165</v>
      </c>
      <c r="X1088" s="4"/>
      <c r="Y1088" s="4"/>
      <c r="Z1088" s="4"/>
      <c r="AA1088" s="4"/>
    </row>
    <row r="1089" spans="1:27" ht="46.5" customHeight="1" thickBot="1" x14ac:dyDescent="0.4">
      <c r="A1089" s="5" t="s">
        <v>164</v>
      </c>
      <c r="B1089" s="5" t="s">
        <v>75</v>
      </c>
      <c r="C1089" s="5" t="s">
        <v>32</v>
      </c>
      <c r="D1089" s="2">
        <v>38990</v>
      </c>
      <c r="E1089" s="2">
        <v>0.78</v>
      </c>
      <c r="F1089" s="2">
        <v>1.41</v>
      </c>
      <c r="G1089" s="2">
        <v>0.91</v>
      </c>
      <c r="H1089" s="2">
        <v>12.17</v>
      </c>
      <c r="I1089" s="2">
        <v>10.72</v>
      </c>
      <c r="J1089" s="2">
        <v>10.56</v>
      </c>
      <c r="K1089" s="2">
        <v>156</v>
      </c>
      <c r="L1089" s="2">
        <v>38.18</v>
      </c>
      <c r="M1089" s="2">
        <v>35.72</v>
      </c>
      <c r="N1089" s="2">
        <v>25.17</v>
      </c>
      <c r="O1089" s="2">
        <v>14.25</v>
      </c>
      <c r="P1089" s="2">
        <v>41.91</v>
      </c>
      <c r="Q1089" s="2">
        <v>29.53</v>
      </c>
      <c r="R1089" s="2">
        <v>16.72</v>
      </c>
      <c r="S1089" s="4">
        <f>VLOOKUP([1]Initial_Data8!C1147,[1]Ratings_Numbers!$A$1:$B$21,2,FALSE)</f>
        <v>6</v>
      </c>
      <c r="T1089" s="4">
        <v>6</v>
      </c>
      <c r="U1089" s="4">
        <f t="shared" si="21"/>
        <v>0</v>
      </c>
      <c r="V1089" s="7">
        <v>63581.282599999999</v>
      </c>
      <c r="W1089" s="3" t="s">
        <v>165</v>
      </c>
      <c r="X1089" s="4"/>
      <c r="Y1089" s="4"/>
      <c r="Z1089" s="4"/>
      <c r="AA1089" s="4"/>
    </row>
    <row r="1090" spans="1:27" ht="46.5" customHeight="1" thickBot="1" x14ac:dyDescent="0.4">
      <c r="A1090" s="5" t="s">
        <v>164</v>
      </c>
      <c r="B1090" s="5" t="s">
        <v>76</v>
      </c>
      <c r="C1090" s="5" t="s">
        <v>32</v>
      </c>
      <c r="D1090" s="2">
        <v>39082</v>
      </c>
      <c r="E1090" s="2">
        <v>0.76</v>
      </c>
      <c r="F1090" s="2">
        <v>1.3</v>
      </c>
      <c r="G1090" s="2">
        <v>0.88</v>
      </c>
      <c r="H1090" s="2">
        <v>11.04</v>
      </c>
      <c r="I1090" s="2">
        <v>8.52</v>
      </c>
      <c r="J1090" s="2">
        <v>9.33</v>
      </c>
      <c r="K1090" s="2">
        <v>153</v>
      </c>
      <c r="L1090" s="2">
        <v>36.69</v>
      </c>
      <c r="M1090" s="2">
        <v>38.81</v>
      </c>
      <c r="N1090" s="2">
        <v>27</v>
      </c>
      <c r="O1090" s="2">
        <v>14.93</v>
      </c>
      <c r="P1090" s="2">
        <v>43.74</v>
      </c>
      <c r="Q1090" s="2">
        <v>30.43</v>
      </c>
      <c r="R1090" s="2">
        <v>16.82</v>
      </c>
      <c r="S1090" s="4">
        <f>VLOOKUP([1]Initial_Data8!C1148,[1]Ratings_Numbers!$A$1:$B$21,2,FALSE)</f>
        <v>6</v>
      </c>
      <c r="T1090" s="4">
        <v>6</v>
      </c>
      <c r="U1090" s="4">
        <f t="shared" si="21"/>
        <v>0</v>
      </c>
      <c r="V1090" s="7">
        <v>62251.163999999997</v>
      </c>
      <c r="W1090" s="3" t="s">
        <v>165</v>
      </c>
      <c r="X1090" s="4"/>
      <c r="Y1090" s="4"/>
      <c r="Z1090" s="4"/>
      <c r="AA1090" s="4"/>
    </row>
    <row r="1091" spans="1:27" ht="46.5" customHeight="1" thickBot="1" x14ac:dyDescent="0.4">
      <c r="A1091" s="5" t="s">
        <v>164</v>
      </c>
      <c r="B1091" s="5" t="s">
        <v>77</v>
      </c>
      <c r="C1091" s="5" t="s">
        <v>32</v>
      </c>
      <c r="D1091" s="2">
        <v>39172</v>
      </c>
      <c r="E1091" s="2">
        <v>0.78</v>
      </c>
      <c r="F1091" s="2">
        <v>1.31</v>
      </c>
      <c r="G1091" s="2">
        <v>0.92</v>
      </c>
      <c r="H1091" s="2">
        <v>11.88</v>
      </c>
      <c r="I1091" s="2">
        <v>10.220000000000001</v>
      </c>
      <c r="J1091" s="2">
        <v>10.029999999999999</v>
      </c>
      <c r="K1091" s="2">
        <v>150</v>
      </c>
      <c r="L1091" s="2">
        <v>37.270000000000003</v>
      </c>
      <c r="M1091" s="2">
        <v>37.1</v>
      </c>
      <c r="N1091" s="2">
        <v>25.84</v>
      </c>
      <c r="O1091" s="2">
        <v>14.48</v>
      </c>
      <c r="P1091" s="2">
        <v>43.59</v>
      </c>
      <c r="Q1091" s="2">
        <v>30.36</v>
      </c>
      <c r="R1091" s="2">
        <v>17.010000000000002</v>
      </c>
      <c r="S1091" s="4">
        <f>VLOOKUP([1]Initial_Data8!C1149,[1]Ratings_Numbers!$A$1:$B$21,2,FALSE)</f>
        <v>6</v>
      </c>
      <c r="T1091" s="4">
        <v>6</v>
      </c>
      <c r="U1091" s="4">
        <f t="shared" si="21"/>
        <v>0</v>
      </c>
      <c r="V1091" s="7">
        <v>64637.973899999997</v>
      </c>
      <c r="W1091" s="3" t="s">
        <v>165</v>
      </c>
      <c r="X1091" s="4"/>
      <c r="Y1091" s="4"/>
      <c r="Z1091" s="4"/>
      <c r="AA1091" s="4"/>
    </row>
    <row r="1092" spans="1:27" ht="46.5" customHeight="1" thickBot="1" x14ac:dyDescent="0.4">
      <c r="A1092" s="5" t="s">
        <v>164</v>
      </c>
      <c r="B1092" s="5" t="s">
        <v>78</v>
      </c>
      <c r="C1092" s="5" t="s">
        <v>32</v>
      </c>
      <c r="D1092" s="2">
        <v>39263</v>
      </c>
      <c r="E1092" s="2">
        <v>0.71</v>
      </c>
      <c r="F1092" s="2">
        <v>1.33</v>
      </c>
      <c r="G1092" s="2">
        <v>0.82</v>
      </c>
      <c r="H1092" s="2">
        <v>13.14</v>
      </c>
      <c r="I1092" s="2">
        <v>11.6</v>
      </c>
      <c r="J1092" s="2">
        <v>11.44</v>
      </c>
      <c r="K1092" s="2">
        <v>163</v>
      </c>
      <c r="L1092" s="2">
        <v>37.97</v>
      </c>
      <c r="M1092" s="2">
        <v>35.08</v>
      </c>
      <c r="N1092" s="2">
        <v>24.57</v>
      </c>
      <c r="O1092" s="2">
        <v>13.93</v>
      </c>
      <c r="P1092" s="2">
        <v>42.79</v>
      </c>
      <c r="Q1092" s="2">
        <v>29.97</v>
      </c>
      <c r="R1092" s="2">
        <v>17</v>
      </c>
      <c r="S1092" s="4">
        <f>VLOOKUP([1]Initial_Data8!C1150,[1]Ratings_Numbers!$A$1:$B$21,2,FALSE)</f>
        <v>6</v>
      </c>
      <c r="T1092" s="4">
        <v>6</v>
      </c>
      <c r="U1092" s="4">
        <f t="shared" si="21"/>
        <v>0</v>
      </c>
      <c r="V1092" s="7">
        <v>68518.38</v>
      </c>
      <c r="W1092" s="3" t="s">
        <v>165</v>
      </c>
      <c r="X1092" s="4"/>
      <c r="Y1092" s="4"/>
      <c r="Z1092" s="4"/>
      <c r="AA1092" s="4"/>
    </row>
    <row r="1093" spans="1:27" ht="46.5" customHeight="1" thickBot="1" x14ac:dyDescent="0.4">
      <c r="A1093" s="5" t="s">
        <v>164</v>
      </c>
      <c r="B1093" s="5" t="s">
        <v>79</v>
      </c>
      <c r="C1093" s="5" t="s">
        <v>32</v>
      </c>
      <c r="D1093" s="2">
        <v>39355</v>
      </c>
      <c r="E1093" s="2">
        <v>0.83</v>
      </c>
      <c r="F1093" s="2">
        <v>1.4</v>
      </c>
      <c r="G1093" s="2">
        <v>0.97</v>
      </c>
      <c r="H1093" s="2">
        <v>12.27</v>
      </c>
      <c r="I1093" s="2">
        <v>10.25</v>
      </c>
      <c r="J1093" s="2">
        <v>10.55</v>
      </c>
      <c r="K1093" s="2">
        <v>179</v>
      </c>
      <c r="L1093" s="2">
        <v>37.9</v>
      </c>
      <c r="M1093" s="2">
        <v>33.39</v>
      </c>
      <c r="N1093" s="2">
        <v>23.17</v>
      </c>
      <c r="O1093" s="2">
        <v>13.2</v>
      </c>
      <c r="P1093" s="2">
        <v>44.12</v>
      </c>
      <c r="Q1093" s="2">
        <v>30.61</v>
      </c>
      <c r="R1093" s="2">
        <v>17.43</v>
      </c>
      <c r="S1093" s="4">
        <f>VLOOKUP([1]Initial_Data8!C1151,[1]Ratings_Numbers!$A$1:$B$21,2,FALSE)</f>
        <v>6</v>
      </c>
      <c r="T1093" s="4">
        <v>6</v>
      </c>
      <c r="U1093" s="4">
        <f t="shared" si="21"/>
        <v>0</v>
      </c>
      <c r="V1093" s="7">
        <v>79555.131999999998</v>
      </c>
      <c r="W1093" s="3" t="s">
        <v>165</v>
      </c>
      <c r="X1093" s="4"/>
      <c r="Y1093" s="4"/>
      <c r="Z1093" s="4"/>
      <c r="AA1093" s="4"/>
    </row>
    <row r="1094" spans="1:27" ht="46.5" customHeight="1" thickBot="1" x14ac:dyDescent="0.4">
      <c r="A1094" s="5" t="s">
        <v>164</v>
      </c>
      <c r="B1094" s="5" t="s">
        <v>105</v>
      </c>
      <c r="C1094" s="5" t="s">
        <v>32</v>
      </c>
      <c r="D1094" s="2">
        <v>39447</v>
      </c>
      <c r="E1094" s="2">
        <v>0.76</v>
      </c>
      <c r="F1094" s="2">
        <v>1.3</v>
      </c>
      <c r="G1094" s="2">
        <v>0.89</v>
      </c>
      <c r="H1094" s="2">
        <v>12.09</v>
      </c>
      <c r="I1094" s="2">
        <v>9.25</v>
      </c>
      <c r="J1094" s="2">
        <v>10.3</v>
      </c>
      <c r="K1094" s="2">
        <v>174</v>
      </c>
      <c r="L1094" s="2">
        <v>39.130000000000003</v>
      </c>
      <c r="M1094" s="2">
        <v>35.99</v>
      </c>
      <c r="N1094" s="2">
        <v>25.51</v>
      </c>
      <c r="O1094" s="2">
        <v>14.69</v>
      </c>
      <c r="P1094" s="2">
        <v>41.08</v>
      </c>
      <c r="Q1094" s="2">
        <v>29.12</v>
      </c>
      <c r="R1094" s="2">
        <v>16.760000000000002</v>
      </c>
      <c r="S1094" s="4">
        <f>VLOOKUP([1]Initial_Data8!C1152,[1]Ratings_Numbers!$A$1:$B$21,2,FALSE)</f>
        <v>6</v>
      </c>
      <c r="T1094" s="4">
        <v>6</v>
      </c>
      <c r="U1094" s="4">
        <f t="shared" si="21"/>
        <v>0</v>
      </c>
      <c r="V1094" s="7">
        <v>75280.687399999995</v>
      </c>
      <c r="W1094" s="3" t="s">
        <v>165</v>
      </c>
      <c r="X1094" s="4"/>
      <c r="Y1094" s="4"/>
      <c r="Z1094" s="4"/>
      <c r="AA1094" s="4"/>
    </row>
    <row r="1095" spans="1:27" ht="46.5" customHeight="1" thickBot="1" x14ac:dyDescent="0.4">
      <c r="A1095" s="5" t="s">
        <v>164</v>
      </c>
      <c r="B1095" s="5" t="s">
        <v>106</v>
      </c>
      <c r="C1095" s="5" t="s">
        <v>32</v>
      </c>
      <c r="D1095" s="2">
        <v>39538</v>
      </c>
      <c r="E1095" s="2">
        <v>0.82</v>
      </c>
      <c r="F1095" s="2">
        <v>1.39</v>
      </c>
      <c r="G1095" s="2">
        <v>0.95</v>
      </c>
      <c r="H1095" s="2">
        <v>12.08</v>
      </c>
      <c r="I1095" s="2">
        <v>10.33</v>
      </c>
      <c r="J1095" s="2">
        <v>10.15</v>
      </c>
      <c r="K1095" s="2">
        <v>165</v>
      </c>
      <c r="L1095" s="2">
        <v>37.83</v>
      </c>
      <c r="M1095" s="2">
        <v>35.51</v>
      </c>
      <c r="N1095" s="2">
        <v>24.59</v>
      </c>
      <c r="O1095" s="2">
        <v>14.05</v>
      </c>
      <c r="P1095" s="2">
        <v>44.38</v>
      </c>
      <c r="Q1095" s="2">
        <v>30.74</v>
      </c>
      <c r="R1095" s="2">
        <v>17.559999999999999</v>
      </c>
      <c r="S1095" s="4">
        <f>VLOOKUP([1]Initial_Data8!C1153,[1]Ratings_Numbers!$A$1:$B$21,2,FALSE)</f>
        <v>6</v>
      </c>
      <c r="T1095" s="4">
        <v>6</v>
      </c>
      <c r="U1095" s="4">
        <f t="shared" si="21"/>
        <v>0</v>
      </c>
      <c r="V1095" s="7">
        <v>66975.874800000005</v>
      </c>
      <c r="W1095" s="3" t="s">
        <v>165</v>
      </c>
      <c r="X1095" s="4"/>
      <c r="Y1095" s="4"/>
      <c r="Z1095" s="4"/>
      <c r="AA1095" s="4"/>
    </row>
    <row r="1096" spans="1:27" ht="46.5" customHeight="1" thickBot="1" x14ac:dyDescent="0.4">
      <c r="A1096" s="5" t="s">
        <v>164</v>
      </c>
      <c r="B1096" s="5" t="s">
        <v>107</v>
      </c>
      <c r="C1096" s="5" t="s">
        <v>32</v>
      </c>
      <c r="D1096" s="2">
        <v>39629</v>
      </c>
      <c r="E1096" s="2">
        <v>0.84</v>
      </c>
      <c r="F1096" s="2">
        <v>1.44</v>
      </c>
      <c r="G1096" s="2">
        <v>0.98</v>
      </c>
      <c r="H1096" s="2">
        <v>13.78</v>
      </c>
      <c r="I1096" s="2">
        <v>11.71</v>
      </c>
      <c r="J1096" s="2">
        <v>11.93</v>
      </c>
      <c r="K1096" s="2">
        <v>176</v>
      </c>
      <c r="L1096" s="2">
        <v>37.47</v>
      </c>
      <c r="M1096" s="2">
        <v>35.450000000000003</v>
      </c>
      <c r="N1096" s="2">
        <v>24.13</v>
      </c>
      <c r="O1096" s="2">
        <v>13.86</v>
      </c>
      <c r="P1096" s="2">
        <v>46.92</v>
      </c>
      <c r="Q1096" s="2">
        <v>31.94</v>
      </c>
      <c r="R1096" s="2">
        <v>18.350000000000001</v>
      </c>
      <c r="S1096" s="4">
        <f>VLOOKUP([1]Initial_Data8!C1154,[1]Ratings_Numbers!$A$1:$B$21,2,FALSE)</f>
        <v>6</v>
      </c>
      <c r="T1096" s="4">
        <v>6</v>
      </c>
      <c r="U1096" s="4">
        <f t="shared" si="21"/>
        <v>0</v>
      </c>
      <c r="V1096" s="7">
        <v>59500.814899999998</v>
      </c>
      <c r="W1096" s="3" t="s">
        <v>165</v>
      </c>
      <c r="X1096" s="4"/>
      <c r="Y1096" s="4"/>
      <c r="Z1096" s="4"/>
      <c r="AA1096" s="4"/>
    </row>
    <row r="1097" spans="1:27" ht="46.5" customHeight="1" thickBot="1" x14ac:dyDescent="0.4">
      <c r="A1097" s="5" t="s">
        <v>164</v>
      </c>
      <c r="B1097" s="5" t="s">
        <v>108</v>
      </c>
      <c r="C1097" s="5" t="s">
        <v>32</v>
      </c>
      <c r="D1097" s="2">
        <v>39721</v>
      </c>
      <c r="E1097" s="2">
        <v>0.76</v>
      </c>
      <c r="F1097" s="2">
        <v>1.36</v>
      </c>
      <c r="G1097" s="2">
        <v>0.89</v>
      </c>
      <c r="H1097" s="2">
        <v>13.42</v>
      </c>
      <c r="I1097" s="2">
        <v>11.64</v>
      </c>
      <c r="J1097" s="2">
        <v>11.58</v>
      </c>
      <c r="K1097" s="2">
        <v>177</v>
      </c>
      <c r="L1097" s="2">
        <v>37.11</v>
      </c>
      <c r="M1097" s="2">
        <v>36.799999999999997</v>
      </c>
      <c r="N1097" s="2">
        <v>25.03</v>
      </c>
      <c r="O1097" s="2">
        <v>14.28</v>
      </c>
      <c r="P1097" s="2">
        <v>47.05</v>
      </c>
      <c r="Q1097" s="2">
        <v>32</v>
      </c>
      <c r="R1097" s="2">
        <v>18.260000000000002</v>
      </c>
      <c r="S1097" s="4">
        <f>VLOOKUP([1]Initial_Data8!C1155,[1]Ratings_Numbers!$A$1:$B$21,2,FALSE)</f>
        <v>6</v>
      </c>
      <c r="T1097" s="4">
        <v>6</v>
      </c>
      <c r="U1097" s="4">
        <f t="shared" si="21"/>
        <v>0</v>
      </c>
      <c r="V1097" s="7">
        <v>57093.999900000003</v>
      </c>
      <c r="W1097" s="3" t="s">
        <v>165</v>
      </c>
      <c r="X1097" s="4"/>
      <c r="Y1097" s="4"/>
      <c r="Z1097" s="4"/>
      <c r="AA1097" s="4"/>
    </row>
    <row r="1098" spans="1:27" ht="46.5" customHeight="1" thickBot="1" x14ac:dyDescent="0.4">
      <c r="A1098" s="5" t="s">
        <v>164</v>
      </c>
      <c r="B1098" s="5" t="s">
        <v>80</v>
      </c>
      <c r="C1098" s="5" t="s">
        <v>32</v>
      </c>
      <c r="D1098" s="2">
        <v>39813</v>
      </c>
      <c r="E1098" s="2">
        <v>0.8</v>
      </c>
      <c r="F1098" s="2">
        <v>1.51</v>
      </c>
      <c r="G1098" s="2">
        <v>0.94</v>
      </c>
      <c r="H1098" s="2">
        <v>12.59</v>
      </c>
      <c r="I1098" s="2">
        <v>9.93</v>
      </c>
      <c r="J1098" s="2">
        <v>10.54</v>
      </c>
      <c r="K1098" s="2">
        <v>171</v>
      </c>
      <c r="L1098" s="2">
        <v>27.73</v>
      </c>
      <c r="M1098" s="2">
        <v>55.16</v>
      </c>
      <c r="N1098" s="2">
        <v>32.869999999999997</v>
      </c>
      <c r="O1098" s="2">
        <v>16.43</v>
      </c>
      <c r="P1098" s="2">
        <v>67.8</v>
      </c>
      <c r="Q1098" s="2">
        <v>40.409999999999997</v>
      </c>
      <c r="R1098" s="2">
        <v>20.190000000000001</v>
      </c>
      <c r="S1098" s="4">
        <f>VLOOKUP([1]Initial_Data8!C1156,[1]Ratings_Numbers!$A$1:$B$21,2,FALSE)</f>
        <v>6</v>
      </c>
      <c r="T1098" s="4">
        <v>6</v>
      </c>
      <c r="U1098" s="4">
        <f t="shared" si="21"/>
        <v>0</v>
      </c>
      <c r="V1098" s="7">
        <v>50209.371200000001</v>
      </c>
      <c r="W1098" s="3" t="s">
        <v>165</v>
      </c>
      <c r="X1098" s="4"/>
      <c r="Y1098" s="4"/>
      <c r="Z1098" s="4"/>
      <c r="AA1098" s="4"/>
    </row>
    <row r="1099" spans="1:27" ht="46.5" customHeight="1" thickBot="1" x14ac:dyDescent="0.4">
      <c r="A1099" s="5" t="s">
        <v>164</v>
      </c>
      <c r="B1099" s="5" t="s">
        <v>81</v>
      </c>
      <c r="C1099" s="5" t="s">
        <v>32</v>
      </c>
      <c r="D1099" s="2">
        <v>39903</v>
      </c>
      <c r="E1099" s="2">
        <v>0.89</v>
      </c>
      <c r="F1099" s="2">
        <v>1.5</v>
      </c>
      <c r="G1099" s="2">
        <v>1.05</v>
      </c>
      <c r="H1099" s="2">
        <v>8.89</v>
      </c>
      <c r="I1099" s="2">
        <v>7.72</v>
      </c>
      <c r="J1099" s="2">
        <v>7.14</v>
      </c>
      <c r="K1099" s="2">
        <v>175</v>
      </c>
      <c r="L1099" s="2">
        <v>28.86</v>
      </c>
      <c r="M1099" s="2">
        <v>55.49</v>
      </c>
      <c r="N1099" s="2">
        <v>33.729999999999997</v>
      </c>
      <c r="O1099" s="2">
        <v>17</v>
      </c>
      <c r="P1099" s="2">
        <v>64.5</v>
      </c>
      <c r="Q1099" s="2">
        <v>39.21</v>
      </c>
      <c r="R1099" s="2">
        <v>19.760000000000002</v>
      </c>
      <c r="S1099" s="4">
        <f>VLOOKUP([1]Initial_Data8!C1157,[1]Ratings_Numbers!$A$1:$B$21,2,FALSE)</f>
        <v>6</v>
      </c>
      <c r="T1099" s="4">
        <v>6</v>
      </c>
      <c r="U1099" s="4">
        <f t="shared" si="21"/>
        <v>0</v>
      </c>
      <c r="V1099" s="7">
        <v>40488.692999999999</v>
      </c>
      <c r="W1099" s="3" t="s">
        <v>165</v>
      </c>
      <c r="X1099" s="4"/>
      <c r="Y1099" s="4"/>
      <c r="Z1099" s="4"/>
      <c r="AA1099" s="4"/>
    </row>
    <row r="1100" spans="1:27" ht="46.5" customHeight="1" thickBot="1" x14ac:dyDescent="0.4">
      <c r="A1100" s="5" t="s">
        <v>164</v>
      </c>
      <c r="B1100" s="5" t="s">
        <v>82</v>
      </c>
      <c r="C1100" s="5" t="s">
        <v>32</v>
      </c>
      <c r="D1100" s="2">
        <v>39994</v>
      </c>
      <c r="E1100" s="2">
        <v>0.85</v>
      </c>
      <c r="F1100" s="2">
        <v>1.6</v>
      </c>
      <c r="G1100" s="2">
        <v>1.01</v>
      </c>
      <c r="H1100" s="2">
        <v>10.96</v>
      </c>
      <c r="I1100" s="2">
        <v>9.7100000000000009</v>
      </c>
      <c r="J1100" s="2">
        <v>9.25</v>
      </c>
      <c r="K1100" s="2">
        <v>177</v>
      </c>
      <c r="L1100" s="2">
        <v>30.73</v>
      </c>
      <c r="M1100" s="2">
        <v>47.38</v>
      </c>
      <c r="N1100" s="2">
        <v>29.84</v>
      </c>
      <c r="O1100" s="2">
        <v>15.42</v>
      </c>
      <c r="P1100" s="2">
        <v>58.76</v>
      </c>
      <c r="Q1100" s="2">
        <v>37.01</v>
      </c>
      <c r="R1100" s="2">
        <v>19.13</v>
      </c>
      <c r="S1100" s="4">
        <f>VLOOKUP([1]Initial_Data8!C1158,[1]Ratings_Numbers!$A$1:$B$21,2,FALSE)</f>
        <v>6</v>
      </c>
      <c r="T1100" s="4">
        <v>6</v>
      </c>
      <c r="U1100" s="4">
        <f t="shared" si="21"/>
        <v>0</v>
      </c>
      <c r="V1100" s="7">
        <v>48908.565900000001</v>
      </c>
      <c r="W1100" s="3" t="s">
        <v>165</v>
      </c>
      <c r="X1100" s="4"/>
      <c r="Y1100" s="4"/>
      <c r="Z1100" s="4"/>
      <c r="AA1100" s="4"/>
    </row>
    <row r="1101" spans="1:27" ht="46.5" customHeight="1" thickBot="1" x14ac:dyDescent="0.4">
      <c r="A1101" s="5" t="s">
        <v>164</v>
      </c>
      <c r="B1101" s="5" t="s">
        <v>83</v>
      </c>
      <c r="C1101" s="5" t="s">
        <v>32</v>
      </c>
      <c r="D1101" s="2">
        <v>40086</v>
      </c>
      <c r="E1101" s="2">
        <v>0.75</v>
      </c>
      <c r="F1101" s="2">
        <v>1.61</v>
      </c>
      <c r="G1101" s="2">
        <v>0.9</v>
      </c>
      <c r="H1101" s="2">
        <v>12.28</v>
      </c>
      <c r="I1101" s="2">
        <v>11.07</v>
      </c>
      <c r="J1101" s="2">
        <v>10.42</v>
      </c>
      <c r="K1101" s="2">
        <v>170</v>
      </c>
      <c r="L1101" s="2">
        <v>32.11</v>
      </c>
      <c r="M1101" s="2">
        <v>44.43</v>
      </c>
      <c r="N1101" s="2">
        <v>29.02</v>
      </c>
      <c r="O1101" s="2">
        <v>15.16</v>
      </c>
      <c r="P1101" s="2">
        <v>53.1</v>
      </c>
      <c r="Q1101" s="2">
        <v>34.68</v>
      </c>
      <c r="R1101" s="2">
        <v>18.12</v>
      </c>
      <c r="S1101" s="4">
        <f>VLOOKUP([1]Initial_Data8!C1159,[1]Ratings_Numbers!$A$1:$B$21,2,FALSE)</f>
        <v>6</v>
      </c>
      <c r="T1101" s="4">
        <v>6</v>
      </c>
      <c r="U1101" s="4">
        <f t="shared" si="21"/>
        <v>0</v>
      </c>
      <c r="V1101" s="7">
        <v>57124.276700000002</v>
      </c>
      <c r="W1101" s="3" t="s">
        <v>165</v>
      </c>
      <c r="X1101" s="4"/>
      <c r="Y1101" s="4"/>
      <c r="Z1101" s="4"/>
      <c r="AA1101" s="4"/>
    </row>
    <row r="1102" spans="1:27" ht="46.5" customHeight="1" thickBot="1" x14ac:dyDescent="0.4">
      <c r="A1102" s="5" t="s">
        <v>164</v>
      </c>
      <c r="B1102" s="5" t="s">
        <v>84</v>
      </c>
      <c r="C1102" s="5" t="s">
        <v>32</v>
      </c>
      <c r="D1102" s="2">
        <v>40178</v>
      </c>
      <c r="E1102" s="2">
        <v>0.69</v>
      </c>
      <c r="F1102" s="2">
        <v>1.51</v>
      </c>
      <c r="G1102" s="2">
        <v>0.82</v>
      </c>
      <c r="H1102" s="2">
        <v>11.69</v>
      </c>
      <c r="I1102" s="2">
        <v>9.7100000000000009</v>
      </c>
      <c r="J1102" s="2">
        <v>9.8699999999999992</v>
      </c>
      <c r="K1102" s="2">
        <v>183</v>
      </c>
      <c r="L1102" s="2">
        <v>35.99</v>
      </c>
      <c r="M1102" s="2">
        <v>38.61</v>
      </c>
      <c r="N1102" s="2">
        <v>26.52</v>
      </c>
      <c r="O1102" s="2">
        <v>14.81</v>
      </c>
      <c r="P1102" s="2">
        <v>45.56</v>
      </c>
      <c r="Q1102" s="2">
        <v>31.3</v>
      </c>
      <c r="R1102" s="2">
        <v>17.47</v>
      </c>
      <c r="S1102" s="4">
        <f>VLOOKUP([1]Initial_Data8!C1160,[1]Ratings_Numbers!$A$1:$B$21,2,FALSE)</f>
        <v>6</v>
      </c>
      <c r="T1102" s="4">
        <v>6</v>
      </c>
      <c r="U1102" s="4">
        <f t="shared" si="21"/>
        <v>0</v>
      </c>
      <c r="V1102" s="7">
        <v>65019.262199999997</v>
      </c>
      <c r="W1102" s="3" t="s">
        <v>165</v>
      </c>
      <c r="X1102" s="4"/>
      <c r="Y1102" s="4"/>
      <c r="Z1102" s="4"/>
      <c r="AA1102" s="4"/>
    </row>
    <row r="1103" spans="1:27" ht="46.5" customHeight="1" thickBot="1" x14ac:dyDescent="0.4">
      <c r="A1103" s="5" t="s">
        <v>164</v>
      </c>
      <c r="B1103" s="5" t="s">
        <v>85</v>
      </c>
      <c r="C1103" s="5" t="s">
        <v>32</v>
      </c>
      <c r="D1103" s="2">
        <v>40268</v>
      </c>
      <c r="E1103" s="2">
        <v>0.89</v>
      </c>
      <c r="F1103" s="2">
        <v>1.77</v>
      </c>
      <c r="G1103" s="2">
        <v>1.06</v>
      </c>
      <c r="H1103" s="2">
        <v>9.9499999999999993</v>
      </c>
      <c r="I1103" s="2">
        <v>8.9600000000000009</v>
      </c>
      <c r="J1103" s="2">
        <v>8.19</v>
      </c>
      <c r="K1103" s="2">
        <v>186</v>
      </c>
      <c r="L1103" s="2">
        <v>34.19</v>
      </c>
      <c r="M1103" s="2">
        <v>46.96</v>
      </c>
      <c r="N1103" s="2">
        <v>30.08</v>
      </c>
      <c r="O1103" s="2">
        <v>17.13</v>
      </c>
      <c r="P1103" s="2">
        <v>56.11</v>
      </c>
      <c r="Q1103" s="2">
        <v>35.94</v>
      </c>
      <c r="R1103" s="2">
        <v>20.47</v>
      </c>
      <c r="S1103" s="4">
        <f>VLOOKUP([1]Initial_Data8!C1161,[1]Ratings_Numbers!$A$1:$B$21,2,FALSE)</f>
        <v>6</v>
      </c>
      <c r="T1103" s="4">
        <v>6</v>
      </c>
      <c r="U1103" s="4">
        <f t="shared" si="21"/>
        <v>0</v>
      </c>
      <c r="V1103" s="7">
        <v>68684.022299999997</v>
      </c>
      <c r="W1103" s="3" t="s">
        <v>165</v>
      </c>
      <c r="X1103" s="4"/>
      <c r="Y1103" s="4"/>
      <c r="Z1103" s="4"/>
      <c r="AA1103" s="4"/>
    </row>
    <row r="1104" spans="1:27" ht="46.5" customHeight="1" thickBot="1" x14ac:dyDescent="0.4">
      <c r="A1104" s="5" t="s">
        <v>164</v>
      </c>
      <c r="B1104" s="5" t="s">
        <v>109</v>
      </c>
      <c r="C1104" s="5" t="s">
        <v>32</v>
      </c>
      <c r="D1104" s="2">
        <v>40359</v>
      </c>
      <c r="E1104" s="2">
        <v>0.85</v>
      </c>
      <c r="F1104" s="2">
        <v>1.73</v>
      </c>
      <c r="G1104" s="2">
        <v>1.01</v>
      </c>
      <c r="H1104" s="2">
        <v>11.57</v>
      </c>
      <c r="I1104" s="2">
        <v>10.49</v>
      </c>
      <c r="J1104" s="2">
        <v>9.8000000000000007</v>
      </c>
      <c r="K1104" s="2">
        <v>192</v>
      </c>
      <c r="L1104" s="2">
        <v>34.17</v>
      </c>
      <c r="M1104" s="2">
        <v>48</v>
      </c>
      <c r="N1104" s="2">
        <v>30.44</v>
      </c>
      <c r="O1104" s="2">
        <v>17.21</v>
      </c>
      <c r="P1104" s="2">
        <v>57.69</v>
      </c>
      <c r="Q1104" s="2">
        <v>36.58</v>
      </c>
      <c r="R1104" s="2">
        <v>20.68</v>
      </c>
      <c r="S1104" s="4">
        <f>VLOOKUP([1]Initial_Data8!C1162,[1]Ratings_Numbers!$A$1:$B$21,2,FALSE)</f>
        <v>6</v>
      </c>
      <c r="T1104" s="4">
        <v>6</v>
      </c>
      <c r="U1104" s="4">
        <f t="shared" si="21"/>
        <v>0</v>
      </c>
      <c r="V1104" s="7">
        <v>60305.915300000001</v>
      </c>
      <c r="W1104" s="3" t="s">
        <v>165</v>
      </c>
      <c r="X1104" s="4"/>
      <c r="Y1104" s="4"/>
      <c r="Z1104" s="4"/>
      <c r="AA1104" s="4"/>
    </row>
    <row r="1105" spans="1:27" ht="46.5" customHeight="1" thickBot="1" x14ac:dyDescent="0.4">
      <c r="A1105" s="5" t="s">
        <v>164</v>
      </c>
      <c r="B1105" s="5" t="s">
        <v>110</v>
      </c>
      <c r="C1105" s="5" t="s">
        <v>32</v>
      </c>
      <c r="D1105" s="2">
        <v>40451</v>
      </c>
      <c r="E1105" s="2">
        <v>0.77</v>
      </c>
      <c r="F1105" s="2">
        <v>1.72</v>
      </c>
      <c r="G1105" s="2">
        <v>0.92</v>
      </c>
      <c r="H1105" s="2">
        <v>12.47</v>
      </c>
      <c r="I1105" s="2">
        <v>11.25</v>
      </c>
      <c r="J1105" s="2">
        <v>10.59</v>
      </c>
      <c r="K1105" s="2">
        <v>182</v>
      </c>
      <c r="L1105" s="2">
        <v>35.04</v>
      </c>
      <c r="M1105" s="2">
        <v>44.62</v>
      </c>
      <c r="N1105" s="2">
        <v>28.88</v>
      </c>
      <c r="O1105" s="2">
        <v>16.61</v>
      </c>
      <c r="P1105" s="2">
        <v>54.5</v>
      </c>
      <c r="Q1105" s="2">
        <v>35.28</v>
      </c>
      <c r="R1105" s="2">
        <v>20.28</v>
      </c>
      <c r="S1105" s="4">
        <f>VLOOKUP([1]Initial_Data8!C1163,[1]Ratings_Numbers!$A$1:$B$21,2,FALSE)</f>
        <v>6</v>
      </c>
      <c r="T1105" s="4">
        <v>6</v>
      </c>
      <c r="U1105" s="4">
        <f t="shared" si="21"/>
        <v>0</v>
      </c>
      <c r="V1105" s="7">
        <v>65774.287299999996</v>
      </c>
      <c r="W1105" s="3" t="s">
        <v>165</v>
      </c>
      <c r="X1105" s="4"/>
      <c r="Y1105" s="4"/>
      <c r="Z1105" s="4"/>
      <c r="AA1105" s="4"/>
    </row>
    <row r="1106" spans="1:27" ht="46.5" customHeight="1" thickBot="1" x14ac:dyDescent="0.4">
      <c r="A1106" s="5" t="s">
        <v>164</v>
      </c>
      <c r="B1106" s="5" t="s">
        <v>111</v>
      </c>
      <c r="C1106" s="5" t="s">
        <v>32</v>
      </c>
      <c r="D1106" s="2">
        <v>40543</v>
      </c>
      <c r="E1106" s="2">
        <v>0.73</v>
      </c>
      <c r="F1106" s="2">
        <v>1.43</v>
      </c>
      <c r="G1106" s="2">
        <v>0.86</v>
      </c>
      <c r="H1106" s="2">
        <v>13.18</v>
      </c>
      <c r="I1106" s="2">
        <v>10.61</v>
      </c>
      <c r="J1106" s="2">
        <v>11.1</v>
      </c>
      <c r="K1106" s="2">
        <v>167</v>
      </c>
      <c r="L1106" s="2">
        <v>36.56</v>
      </c>
      <c r="M1106" s="2">
        <v>44.2</v>
      </c>
      <c r="N1106" s="2">
        <v>30.39</v>
      </c>
      <c r="O1106" s="2">
        <v>17.11</v>
      </c>
      <c r="P1106" s="2">
        <v>45.43</v>
      </c>
      <c r="Q1106" s="2">
        <v>31.24</v>
      </c>
      <c r="R1106" s="2">
        <v>17.59</v>
      </c>
      <c r="S1106" s="4">
        <f>VLOOKUP([1]Initial_Data8!C1164,[1]Ratings_Numbers!$A$1:$B$21,2,FALSE)</f>
        <v>6</v>
      </c>
      <c r="T1106" s="4">
        <v>6</v>
      </c>
      <c r="U1106" s="4">
        <f t="shared" si="21"/>
        <v>0</v>
      </c>
      <c r="V1106" s="7">
        <v>72522.295700000002</v>
      </c>
      <c r="W1106" s="3" t="s">
        <v>165</v>
      </c>
      <c r="X1106" s="4"/>
      <c r="Y1106" s="4"/>
      <c r="Z1106" s="4"/>
      <c r="AA1106" s="4"/>
    </row>
    <row r="1107" spans="1:27" ht="46.5" customHeight="1" thickBot="1" x14ac:dyDescent="0.4">
      <c r="A1107" s="5" t="s">
        <v>164</v>
      </c>
      <c r="B1107" s="5" t="s">
        <v>112</v>
      </c>
      <c r="C1107" s="5" t="s">
        <v>32</v>
      </c>
      <c r="D1107" s="2">
        <v>40633</v>
      </c>
      <c r="E1107" s="2">
        <v>0.7</v>
      </c>
      <c r="F1107" s="2">
        <v>1.43</v>
      </c>
      <c r="G1107" s="2">
        <v>0.82</v>
      </c>
      <c r="H1107" s="2">
        <v>12.15</v>
      </c>
      <c r="I1107" s="2">
        <v>10.78</v>
      </c>
      <c r="J1107" s="2">
        <v>10.23</v>
      </c>
      <c r="K1107" s="2">
        <v>165</v>
      </c>
      <c r="L1107" s="2">
        <v>36.47</v>
      </c>
      <c r="M1107" s="2">
        <v>42.59</v>
      </c>
      <c r="N1107" s="2">
        <v>29.43</v>
      </c>
      <c r="O1107" s="2">
        <v>16.46</v>
      </c>
      <c r="P1107" s="2">
        <v>44.73</v>
      </c>
      <c r="Q1107" s="2">
        <v>30.91</v>
      </c>
      <c r="R1107" s="2">
        <v>17.29</v>
      </c>
      <c r="S1107" s="4">
        <f>VLOOKUP([1]Initial_Data8!C1165,[1]Ratings_Numbers!$A$1:$B$21,2,FALSE)</f>
        <v>6</v>
      </c>
      <c r="T1107" s="4">
        <v>6</v>
      </c>
      <c r="U1107" s="4">
        <f t="shared" si="21"/>
        <v>0</v>
      </c>
      <c r="V1107" s="7">
        <v>77476.9231</v>
      </c>
      <c r="W1107" s="3" t="s">
        <v>165</v>
      </c>
      <c r="X1107" s="4"/>
      <c r="Y1107" s="4"/>
      <c r="Z1107" s="4"/>
      <c r="AA1107" s="4"/>
    </row>
    <row r="1108" spans="1:27" ht="46.5" customHeight="1" thickBot="1" x14ac:dyDescent="0.4">
      <c r="A1108" s="5" t="s">
        <v>164</v>
      </c>
      <c r="B1108" s="5" t="s">
        <v>86</v>
      </c>
      <c r="C1108" s="5" t="s">
        <v>32</v>
      </c>
      <c r="D1108" s="2">
        <v>40724</v>
      </c>
      <c r="E1108" s="2">
        <v>0.67</v>
      </c>
      <c r="F1108" s="2">
        <v>1.5</v>
      </c>
      <c r="G1108" s="2">
        <v>0.79</v>
      </c>
      <c r="H1108" s="2">
        <v>14.97</v>
      </c>
      <c r="I1108" s="2">
        <v>13.32</v>
      </c>
      <c r="J1108" s="2">
        <v>13.11</v>
      </c>
      <c r="K1108" s="2">
        <v>164</v>
      </c>
      <c r="L1108" s="2">
        <v>36.56</v>
      </c>
      <c r="M1108" s="2">
        <v>39.409999999999997</v>
      </c>
      <c r="N1108" s="2">
        <v>26.75</v>
      </c>
      <c r="O1108" s="2">
        <v>15.27</v>
      </c>
      <c r="P1108" s="2">
        <v>47.32</v>
      </c>
      <c r="Q1108" s="2">
        <v>32.119999999999997</v>
      </c>
      <c r="R1108" s="2">
        <v>18.34</v>
      </c>
      <c r="S1108" s="4">
        <f>VLOOKUP([1]Initial_Data8!C1166,[1]Ratings_Numbers!$A$1:$B$21,2,FALSE)</f>
        <v>6</v>
      </c>
      <c r="T1108" s="4">
        <v>6</v>
      </c>
      <c r="U1108" s="4">
        <f t="shared" si="21"/>
        <v>0</v>
      </c>
      <c r="V1108" s="7">
        <v>80430.181500000006</v>
      </c>
      <c r="W1108" s="3" t="s">
        <v>165</v>
      </c>
      <c r="X1108" s="4"/>
      <c r="Y1108" s="4"/>
      <c r="Z1108" s="4"/>
      <c r="AA1108" s="4"/>
    </row>
    <row r="1109" spans="1:27" ht="46.5" customHeight="1" thickBot="1" x14ac:dyDescent="0.4">
      <c r="A1109" s="5" t="s">
        <v>164</v>
      </c>
      <c r="B1109" s="5" t="s">
        <v>87</v>
      </c>
      <c r="C1109" s="5" t="s">
        <v>32</v>
      </c>
      <c r="D1109" s="2">
        <v>40816</v>
      </c>
      <c r="E1109" s="2">
        <v>0.59</v>
      </c>
      <c r="F1109" s="2">
        <v>1.45</v>
      </c>
      <c r="G1109" s="2">
        <v>0.69</v>
      </c>
      <c r="H1109" s="2">
        <v>15.01</v>
      </c>
      <c r="I1109" s="2">
        <v>13.44</v>
      </c>
      <c r="J1109" s="2">
        <v>12.96</v>
      </c>
      <c r="K1109" s="2">
        <v>166</v>
      </c>
      <c r="L1109" s="2">
        <v>36.47</v>
      </c>
      <c r="M1109" s="2">
        <v>39.729999999999997</v>
      </c>
      <c r="N1109" s="2">
        <v>26.93</v>
      </c>
      <c r="O1109" s="2">
        <v>15.34</v>
      </c>
      <c r="P1109" s="2">
        <v>47.52</v>
      </c>
      <c r="Q1109" s="2">
        <v>32.21</v>
      </c>
      <c r="R1109" s="2">
        <v>18.34</v>
      </c>
      <c r="S1109" s="4">
        <f>VLOOKUP([1]Initial_Data8!C1167,[1]Ratings_Numbers!$A$1:$B$21,2,FALSE)</f>
        <v>6</v>
      </c>
      <c r="T1109" s="4">
        <v>6</v>
      </c>
      <c r="U1109" s="4">
        <f t="shared" si="21"/>
        <v>0</v>
      </c>
      <c r="V1109" s="7">
        <v>63752.328399999999</v>
      </c>
      <c r="W1109" s="3" t="s">
        <v>165</v>
      </c>
      <c r="X1109" s="4"/>
      <c r="Y1109" s="4"/>
      <c r="Z1109" s="4"/>
      <c r="AA1109" s="4"/>
    </row>
    <row r="1110" spans="1:27" ht="46.5" customHeight="1" thickBot="1" x14ac:dyDescent="0.4">
      <c r="A1110" s="5" t="s">
        <v>164</v>
      </c>
      <c r="B1110" s="5" t="s">
        <v>88</v>
      </c>
      <c r="C1110" s="5" t="s">
        <v>32</v>
      </c>
      <c r="D1110" s="2">
        <v>40908</v>
      </c>
      <c r="E1110" s="2">
        <v>0.47</v>
      </c>
      <c r="F1110" s="2">
        <v>1.31</v>
      </c>
      <c r="G1110" s="2">
        <v>0.55000000000000004</v>
      </c>
      <c r="H1110" s="2">
        <v>12.12</v>
      </c>
      <c r="I1110" s="2">
        <v>9.82</v>
      </c>
      <c r="J1110" s="2">
        <v>10.42</v>
      </c>
      <c r="K1110" s="2">
        <v>177</v>
      </c>
      <c r="L1110" s="2">
        <v>35.61</v>
      </c>
      <c r="M1110" s="2">
        <v>40.99</v>
      </c>
      <c r="N1110" s="2">
        <v>28.41</v>
      </c>
      <c r="O1110" s="2">
        <v>15.46</v>
      </c>
      <c r="P1110" s="2">
        <v>44.27</v>
      </c>
      <c r="Q1110" s="2">
        <v>30.68</v>
      </c>
      <c r="R1110" s="2">
        <v>16.7</v>
      </c>
      <c r="S1110" s="4">
        <f>VLOOKUP([1]Initial_Data8!C1168,[1]Ratings_Numbers!$A$1:$B$21,2,FALSE)</f>
        <v>6</v>
      </c>
      <c r="T1110" s="4">
        <v>6</v>
      </c>
      <c r="U1110" s="4">
        <f t="shared" si="21"/>
        <v>0</v>
      </c>
      <c r="V1110" s="7">
        <v>66308.856</v>
      </c>
      <c r="W1110" s="3" t="s">
        <v>165</v>
      </c>
      <c r="X1110" s="4"/>
      <c r="Y1110" s="4"/>
      <c r="Z1110" s="4"/>
      <c r="AA1110" s="4"/>
    </row>
    <row r="1111" spans="1:27" ht="46.5" customHeight="1" thickBot="1" x14ac:dyDescent="0.4">
      <c r="A1111" s="5" t="s">
        <v>164</v>
      </c>
      <c r="B1111" s="5" t="s">
        <v>89</v>
      </c>
      <c r="C1111" s="5" t="s">
        <v>32</v>
      </c>
      <c r="D1111" s="2">
        <v>40999</v>
      </c>
      <c r="E1111" s="2">
        <v>0.38</v>
      </c>
      <c r="F1111" s="2">
        <v>1.25</v>
      </c>
      <c r="G1111" s="2">
        <v>0.45</v>
      </c>
      <c r="H1111" s="2">
        <v>12.38</v>
      </c>
      <c r="I1111" s="2">
        <v>10.91</v>
      </c>
      <c r="J1111" s="2">
        <v>10.45</v>
      </c>
      <c r="K1111" s="2">
        <v>164</v>
      </c>
      <c r="L1111" s="2">
        <v>36.44</v>
      </c>
      <c r="M1111" s="2">
        <v>39.89</v>
      </c>
      <c r="N1111" s="2">
        <v>28.26</v>
      </c>
      <c r="O1111" s="2">
        <v>15.38</v>
      </c>
      <c r="P1111" s="2">
        <v>41.15</v>
      </c>
      <c r="Q1111" s="2">
        <v>29.15</v>
      </c>
      <c r="R1111" s="2">
        <v>15.86</v>
      </c>
      <c r="S1111" s="4">
        <f>VLOOKUP([1]Initial_Data8!C1169,[1]Ratings_Numbers!$A$1:$B$21,2,FALSE)</f>
        <v>6</v>
      </c>
      <c r="T1111" s="4">
        <v>6</v>
      </c>
      <c r="U1111" s="4">
        <f t="shared" si="21"/>
        <v>0</v>
      </c>
      <c r="V1111" s="7">
        <v>75588.045100000003</v>
      </c>
      <c r="W1111" s="3" t="s">
        <v>165</v>
      </c>
      <c r="X1111" s="4"/>
      <c r="Y1111" s="4"/>
      <c r="Z1111" s="4"/>
      <c r="AA1111" s="4"/>
    </row>
    <row r="1112" spans="1:27" ht="46.5" customHeight="1" thickBot="1" x14ac:dyDescent="0.4">
      <c r="A1112" s="5" t="s">
        <v>164</v>
      </c>
      <c r="B1112" s="5" t="s">
        <v>90</v>
      </c>
      <c r="C1112" s="5" t="s">
        <v>32</v>
      </c>
      <c r="D1112" s="2">
        <v>41090</v>
      </c>
      <c r="E1112" s="2">
        <v>1.61</v>
      </c>
      <c r="F1112" s="2">
        <v>2.63</v>
      </c>
      <c r="G1112" s="2">
        <v>1.87</v>
      </c>
      <c r="H1112" s="2">
        <v>13.07</v>
      </c>
      <c r="I1112" s="2">
        <v>11.49</v>
      </c>
      <c r="J1112" s="2">
        <v>11.47</v>
      </c>
      <c r="K1112" s="2">
        <v>190</v>
      </c>
      <c r="L1112" s="2">
        <v>30.28</v>
      </c>
      <c r="M1112" s="2">
        <v>85.34</v>
      </c>
      <c r="N1112" s="2">
        <v>45.77</v>
      </c>
      <c r="O1112" s="2">
        <v>27.39</v>
      </c>
      <c r="P1112" s="2">
        <v>86.47</v>
      </c>
      <c r="Q1112" s="2">
        <v>46.37</v>
      </c>
      <c r="R1112" s="2">
        <v>27.76</v>
      </c>
      <c r="S1112" s="4">
        <f>VLOOKUP([1]Initial_Data8!C1170,[1]Ratings_Numbers!$A$1:$B$21,2,FALSE)</f>
        <v>6</v>
      </c>
      <c r="T1112" s="4">
        <v>6</v>
      </c>
      <c r="U1112" s="4">
        <f t="shared" si="21"/>
        <v>0</v>
      </c>
      <c r="V1112" s="7">
        <v>68867.289900000003</v>
      </c>
      <c r="W1112" s="3" t="s">
        <v>165</v>
      </c>
      <c r="X1112" s="4"/>
      <c r="Y1112" s="4"/>
      <c r="Z1112" s="4"/>
      <c r="AA1112" s="4"/>
    </row>
    <row r="1113" spans="1:27" ht="46.5" customHeight="1" thickBot="1" x14ac:dyDescent="0.4">
      <c r="A1113" s="5" t="s">
        <v>164</v>
      </c>
      <c r="B1113" s="5" t="s">
        <v>91</v>
      </c>
      <c r="C1113" s="5" t="s">
        <v>32</v>
      </c>
      <c r="D1113" s="2">
        <v>41182</v>
      </c>
      <c r="E1113" s="2">
        <v>2.46</v>
      </c>
      <c r="F1113" s="2">
        <v>3.69</v>
      </c>
      <c r="G1113" s="2">
        <v>2.89</v>
      </c>
      <c r="H1113" s="2">
        <v>9.4700000000000006</v>
      </c>
      <c r="I1113" s="2">
        <v>8.1</v>
      </c>
      <c r="J1113" s="2">
        <v>7.85</v>
      </c>
      <c r="K1113" s="2">
        <v>260</v>
      </c>
      <c r="L1113" s="2">
        <v>27.14</v>
      </c>
      <c r="M1113" s="2">
        <v>88.93</v>
      </c>
      <c r="N1113" s="2">
        <v>42.54</v>
      </c>
      <c r="O1113" s="2">
        <v>25.46</v>
      </c>
      <c r="P1113" s="2">
        <v>109.03</v>
      </c>
      <c r="Q1113" s="2">
        <v>52.16</v>
      </c>
      <c r="R1113" s="2">
        <v>31.21</v>
      </c>
      <c r="S1113" s="4">
        <f>VLOOKUP([1]Initial_Data8!C1171,[1]Ratings_Numbers!$A$1:$B$21,2,FALSE)</f>
        <v>6</v>
      </c>
      <c r="T1113" s="4">
        <v>6</v>
      </c>
      <c r="U1113" s="4">
        <f t="shared" si="21"/>
        <v>0</v>
      </c>
      <c r="V1113" s="7">
        <v>71756.271099999998</v>
      </c>
      <c r="W1113" s="3" t="s">
        <v>165</v>
      </c>
      <c r="X1113" s="4"/>
      <c r="Y1113" s="4"/>
      <c r="Z1113" s="4"/>
      <c r="AA1113" s="4"/>
    </row>
    <row r="1114" spans="1:27" ht="46.5" customHeight="1" thickBot="1" x14ac:dyDescent="0.4">
      <c r="A1114" s="5" t="s">
        <v>164</v>
      </c>
      <c r="B1114" s="5" t="s">
        <v>113</v>
      </c>
      <c r="C1114" s="5" t="s">
        <v>32</v>
      </c>
      <c r="D1114" s="2">
        <v>41274</v>
      </c>
      <c r="E1114" s="2">
        <v>2</v>
      </c>
      <c r="F1114" s="2">
        <v>3.02</v>
      </c>
      <c r="G1114" s="2">
        <v>2.39</v>
      </c>
      <c r="H1114" s="2">
        <v>7.99</v>
      </c>
      <c r="I1114" s="2">
        <v>5.61</v>
      </c>
      <c r="J1114" s="2">
        <v>6.28</v>
      </c>
      <c r="K1114" s="2">
        <v>279</v>
      </c>
      <c r="L1114" s="2">
        <v>28.98</v>
      </c>
      <c r="M1114" s="2">
        <v>79.09</v>
      </c>
      <c r="N1114" s="2">
        <v>42.74</v>
      </c>
      <c r="O1114" s="2">
        <v>24.16</v>
      </c>
      <c r="P1114" s="2">
        <v>85.04</v>
      </c>
      <c r="Q1114" s="2">
        <v>45.96</v>
      </c>
      <c r="R1114" s="2">
        <v>25.97</v>
      </c>
      <c r="S1114" s="4">
        <f>VLOOKUP([1]Initial_Data8!C1172,[1]Ratings_Numbers!$A$1:$B$21,2,FALSE)</f>
        <v>6</v>
      </c>
      <c r="T1114" s="4">
        <v>6</v>
      </c>
      <c r="U1114" s="4">
        <f t="shared" si="21"/>
        <v>0</v>
      </c>
      <c r="V1114" s="7">
        <v>75354.806500000006</v>
      </c>
      <c r="W1114" s="3" t="s">
        <v>165</v>
      </c>
      <c r="X1114" s="4"/>
      <c r="Y1114" s="4"/>
      <c r="Z1114" s="4"/>
      <c r="AA1114" s="4"/>
    </row>
    <row r="1115" spans="1:27" ht="46.5" customHeight="1" thickBot="1" x14ac:dyDescent="0.4">
      <c r="A1115" s="5" t="s">
        <v>164</v>
      </c>
      <c r="B1115" s="5" t="s">
        <v>114</v>
      </c>
      <c r="C1115" s="5" t="s">
        <v>32</v>
      </c>
      <c r="D1115" s="2">
        <v>41364</v>
      </c>
      <c r="E1115" s="2">
        <v>1.88</v>
      </c>
      <c r="F1115" s="2">
        <v>2.86</v>
      </c>
      <c r="G1115" s="2">
        <v>2.2599999999999998</v>
      </c>
      <c r="H1115" s="2">
        <v>9.61</v>
      </c>
      <c r="I1115" s="2">
        <v>8.26</v>
      </c>
      <c r="J1115" s="2">
        <v>7.87</v>
      </c>
      <c r="K1115" s="2">
        <v>255</v>
      </c>
      <c r="L1115" s="2">
        <v>29.59</v>
      </c>
      <c r="M1115" s="2">
        <v>77.55</v>
      </c>
      <c r="N1115" s="2">
        <v>42.6</v>
      </c>
      <c r="O1115" s="2">
        <v>24.37</v>
      </c>
      <c r="P1115" s="2">
        <v>82.05</v>
      </c>
      <c r="Q1115" s="2">
        <v>45.07</v>
      </c>
      <c r="R1115" s="2">
        <v>25.79</v>
      </c>
      <c r="S1115" s="4">
        <f>VLOOKUP([1]Initial_Data8!C1173,[1]Ratings_Numbers!$A$1:$B$21,2,FALSE)</f>
        <v>6</v>
      </c>
      <c r="T1115" s="4">
        <v>6</v>
      </c>
      <c r="U1115" s="4">
        <f t="shared" si="21"/>
        <v>0</v>
      </c>
      <c r="V1115" s="7">
        <v>85890.265299999999</v>
      </c>
      <c r="W1115" s="3" t="s">
        <v>165</v>
      </c>
      <c r="X1115" s="4"/>
      <c r="Y1115" s="4"/>
      <c r="Z1115" s="4"/>
      <c r="AA1115" s="4"/>
    </row>
    <row r="1116" spans="1:27" ht="46.5" customHeight="1" thickBot="1" x14ac:dyDescent="0.4">
      <c r="A1116" s="5" t="s">
        <v>164</v>
      </c>
      <c r="B1116" s="5" t="s">
        <v>115</v>
      </c>
      <c r="C1116" s="5" t="s">
        <v>32</v>
      </c>
      <c r="D1116" s="2">
        <v>41455</v>
      </c>
      <c r="E1116" s="2">
        <v>1.66</v>
      </c>
      <c r="F1116" s="2">
        <v>2.61</v>
      </c>
      <c r="G1116" s="2">
        <v>2.02</v>
      </c>
      <c r="H1116" s="2">
        <v>10.83</v>
      </c>
      <c r="I1116" s="2">
        <v>9.27</v>
      </c>
      <c r="J1116" s="2">
        <v>9.2200000000000006</v>
      </c>
      <c r="K1116" s="2">
        <v>272</v>
      </c>
      <c r="L1116" s="2">
        <v>30.41</v>
      </c>
      <c r="M1116" s="2">
        <v>71.38</v>
      </c>
      <c r="N1116" s="2">
        <v>40.590000000000003</v>
      </c>
      <c r="O1116" s="2">
        <v>22.96</v>
      </c>
      <c r="P1116" s="2">
        <v>75.87</v>
      </c>
      <c r="Q1116" s="2">
        <v>43.14</v>
      </c>
      <c r="R1116" s="2">
        <v>24.4</v>
      </c>
      <c r="S1116" s="4">
        <f>VLOOKUP([1]Initial_Data8!C1174,[1]Ratings_Numbers!$A$1:$B$21,2,FALSE)</f>
        <v>6</v>
      </c>
      <c r="T1116" s="4">
        <v>6</v>
      </c>
      <c r="U1116" s="4">
        <f t="shared" si="21"/>
        <v>0</v>
      </c>
      <c r="V1116" s="7">
        <v>85273.315700000006</v>
      </c>
      <c r="W1116" s="3" t="s">
        <v>165</v>
      </c>
      <c r="X1116" s="4"/>
      <c r="Y1116" s="4"/>
      <c r="Z1116" s="4"/>
      <c r="AA1116" s="4"/>
    </row>
    <row r="1117" spans="1:27" ht="46.5" customHeight="1" thickBot="1" x14ac:dyDescent="0.4">
      <c r="A1117" s="5" t="s">
        <v>164</v>
      </c>
      <c r="B1117" s="5" t="s">
        <v>116</v>
      </c>
      <c r="C1117" s="5" t="s">
        <v>32</v>
      </c>
      <c r="D1117" s="2">
        <v>41547</v>
      </c>
      <c r="E1117" s="2">
        <v>1.59</v>
      </c>
      <c r="F1117" s="2">
        <v>2.46</v>
      </c>
      <c r="G1117" s="2">
        <v>1.92</v>
      </c>
      <c r="H1117" s="2">
        <v>11.36</v>
      </c>
      <c r="I1117" s="2">
        <v>9.6199999999999992</v>
      </c>
      <c r="J1117" s="2">
        <v>9.5399999999999991</v>
      </c>
      <c r="K1117" s="2">
        <v>248</v>
      </c>
      <c r="L1117" s="2">
        <v>31.64</v>
      </c>
      <c r="M1117" s="2">
        <v>65.86</v>
      </c>
      <c r="N1117" s="2">
        <v>38.619999999999997</v>
      </c>
      <c r="O1117" s="2">
        <v>21.9</v>
      </c>
      <c r="P1117" s="2">
        <v>70.53</v>
      </c>
      <c r="Q1117" s="2">
        <v>41.36</v>
      </c>
      <c r="R1117" s="2">
        <v>23.46</v>
      </c>
      <c r="S1117" s="4">
        <f>VLOOKUP([1]Initial_Data8!C1175,[1]Ratings_Numbers!$A$1:$B$21,2,FALSE)</f>
        <v>6</v>
      </c>
      <c r="T1117" s="4">
        <v>6</v>
      </c>
      <c r="U1117" s="4">
        <f t="shared" si="21"/>
        <v>0</v>
      </c>
      <c r="V1117" s="7">
        <v>98933.6875</v>
      </c>
      <c r="W1117" s="3" t="s">
        <v>165</v>
      </c>
      <c r="X1117" s="4"/>
      <c r="Y1117" s="4"/>
      <c r="Z1117" s="4"/>
      <c r="AA1117" s="4"/>
    </row>
    <row r="1118" spans="1:27" ht="46.5" customHeight="1" thickBot="1" x14ac:dyDescent="0.4">
      <c r="A1118" s="5" t="s">
        <v>164</v>
      </c>
      <c r="B1118" s="5" t="s">
        <v>92</v>
      </c>
      <c r="C1118" s="5" t="s">
        <v>32</v>
      </c>
      <c r="D1118" s="2">
        <v>41639</v>
      </c>
      <c r="E1118" s="2">
        <v>1.42</v>
      </c>
      <c r="F1118" s="2">
        <v>2.2000000000000002</v>
      </c>
      <c r="G1118" s="2">
        <v>1.7</v>
      </c>
      <c r="H1118" s="2">
        <v>10.87</v>
      </c>
      <c r="I1118" s="2">
        <v>8.24</v>
      </c>
      <c r="J1118" s="2">
        <v>9</v>
      </c>
      <c r="K1118" s="2">
        <v>259</v>
      </c>
      <c r="L1118" s="2">
        <v>35.17</v>
      </c>
      <c r="M1118" s="2">
        <v>59.23</v>
      </c>
      <c r="N1118" s="2">
        <v>36.85</v>
      </c>
      <c r="O1118" s="2">
        <v>21.79</v>
      </c>
      <c r="P1118" s="2">
        <v>60.73</v>
      </c>
      <c r="Q1118" s="2">
        <v>37.78</v>
      </c>
      <c r="R1118" s="2">
        <v>22.34</v>
      </c>
      <c r="S1118" s="4">
        <f>VLOOKUP([1]Initial_Data8!C1176,[1]Ratings_Numbers!$A$1:$B$21,2,FALSE)</f>
        <v>6</v>
      </c>
      <c r="T1118" s="4">
        <v>6</v>
      </c>
      <c r="U1118" s="4">
        <f t="shared" si="21"/>
        <v>0</v>
      </c>
      <c r="V1118" s="7">
        <v>104318.8668</v>
      </c>
      <c r="W1118" s="3" t="s">
        <v>165</v>
      </c>
      <c r="X1118" s="4"/>
      <c r="Y1118" s="4"/>
      <c r="Z1118" s="4"/>
      <c r="AA1118" s="4"/>
    </row>
    <row r="1119" spans="1:27" ht="46.5" customHeight="1" thickBot="1" x14ac:dyDescent="0.4">
      <c r="A1119" s="5" t="s">
        <v>164</v>
      </c>
      <c r="B1119" s="5" t="s">
        <v>93</v>
      </c>
      <c r="C1119" s="5" t="s">
        <v>32</v>
      </c>
      <c r="D1119" s="2">
        <v>41729</v>
      </c>
      <c r="E1119" s="2">
        <v>1.4</v>
      </c>
      <c r="F1119" s="2">
        <v>2.15</v>
      </c>
      <c r="G1119" s="2">
        <v>1.67</v>
      </c>
      <c r="H1119" s="2">
        <v>10.56</v>
      </c>
      <c r="I1119" s="2">
        <v>8.9600000000000009</v>
      </c>
      <c r="J1119" s="2">
        <v>8.6300000000000008</v>
      </c>
      <c r="K1119" s="2">
        <v>243</v>
      </c>
      <c r="L1119" s="2">
        <v>35.42</v>
      </c>
      <c r="M1119" s="2">
        <v>58.34</v>
      </c>
      <c r="N1119" s="2">
        <v>36.64</v>
      </c>
      <c r="O1119" s="2">
        <v>21.64</v>
      </c>
      <c r="P1119" s="2">
        <v>59.24</v>
      </c>
      <c r="Q1119" s="2">
        <v>37.200000000000003</v>
      </c>
      <c r="R1119" s="2">
        <v>21.97</v>
      </c>
      <c r="S1119" s="4">
        <f>VLOOKUP([1]Initial_Data8!C1177,[1]Ratings_Numbers!$A$1:$B$21,2,FALSE)</f>
        <v>6</v>
      </c>
      <c r="T1119" s="4">
        <v>6</v>
      </c>
      <c r="U1119" s="4">
        <f t="shared" si="21"/>
        <v>0</v>
      </c>
      <c r="V1119" s="7">
        <v>107110.8885</v>
      </c>
      <c r="W1119" s="3" t="s">
        <v>165</v>
      </c>
      <c r="X1119" s="4"/>
      <c r="Y1119" s="4"/>
      <c r="Z1119" s="4"/>
      <c r="AA1119" s="4"/>
    </row>
    <row r="1120" spans="1:27" ht="46.5" customHeight="1" thickBot="1" x14ac:dyDescent="0.4">
      <c r="A1120" s="5" t="s">
        <v>164</v>
      </c>
      <c r="B1120" s="5" t="s">
        <v>94</v>
      </c>
      <c r="C1120" s="5" t="s">
        <v>32</v>
      </c>
      <c r="D1120" s="2">
        <v>41820</v>
      </c>
      <c r="E1120" s="2">
        <v>1.37</v>
      </c>
      <c r="F1120" s="2">
        <v>2.19</v>
      </c>
      <c r="G1120" s="2">
        <v>1.65</v>
      </c>
      <c r="H1120" s="2">
        <v>11.52</v>
      </c>
      <c r="I1120" s="2">
        <v>9.59</v>
      </c>
      <c r="J1120" s="2">
        <v>9.61</v>
      </c>
      <c r="K1120" s="2">
        <v>245</v>
      </c>
      <c r="L1120" s="2">
        <v>36.67</v>
      </c>
      <c r="M1120" s="2">
        <v>50.47</v>
      </c>
      <c r="N1120" s="2">
        <v>32.19</v>
      </c>
      <c r="O1120" s="2">
        <v>19.36</v>
      </c>
      <c r="P1120" s="2">
        <v>56.8</v>
      </c>
      <c r="Q1120" s="2">
        <v>36.22</v>
      </c>
      <c r="R1120" s="2">
        <v>21.78</v>
      </c>
      <c r="S1120" s="4">
        <f>VLOOKUP([1]Initial_Data8!C1178,[1]Ratings_Numbers!$A$1:$B$21,2,FALSE)</f>
        <v>6</v>
      </c>
      <c r="T1120" s="4">
        <v>6</v>
      </c>
      <c r="U1120" s="4">
        <f t="shared" si="21"/>
        <v>0</v>
      </c>
      <c r="V1120" s="7">
        <v>105614.81630000001</v>
      </c>
      <c r="W1120" s="3" t="s">
        <v>165</v>
      </c>
      <c r="X1120" s="4"/>
      <c r="Y1120" s="4"/>
      <c r="Z1120" s="4"/>
      <c r="AA1120" s="4"/>
    </row>
    <row r="1121" spans="1:27" ht="46.5" customHeight="1" thickBot="1" x14ac:dyDescent="0.4">
      <c r="A1121" s="5" t="s">
        <v>164</v>
      </c>
      <c r="B1121" s="5" t="s">
        <v>95</v>
      </c>
      <c r="C1121" s="5" t="s">
        <v>32</v>
      </c>
      <c r="D1121" s="2">
        <v>41912</v>
      </c>
      <c r="E1121" s="2">
        <v>1.33</v>
      </c>
      <c r="F1121" s="2">
        <v>2.13</v>
      </c>
      <c r="G1121" s="2">
        <v>1.59</v>
      </c>
      <c r="H1121" s="2">
        <v>12.89</v>
      </c>
      <c r="I1121" s="2">
        <v>11.22</v>
      </c>
      <c r="J1121" s="2">
        <v>11.11</v>
      </c>
      <c r="K1121" s="2">
        <v>235</v>
      </c>
      <c r="L1121" s="2">
        <v>37.1</v>
      </c>
      <c r="M1121" s="2">
        <v>50.26</v>
      </c>
      <c r="N1121" s="2">
        <v>32.159999999999997</v>
      </c>
      <c r="O1121" s="2">
        <v>19.46</v>
      </c>
      <c r="P1121" s="2">
        <v>56.28</v>
      </c>
      <c r="Q1121" s="2">
        <v>36.01</v>
      </c>
      <c r="R1121" s="2">
        <v>21.79</v>
      </c>
      <c r="S1121" s="4">
        <f>VLOOKUP([1]Initial_Data8!C1179,[1]Ratings_Numbers!$A$1:$B$21,2,FALSE)</f>
        <v>6</v>
      </c>
      <c r="T1121" s="4">
        <v>6</v>
      </c>
      <c r="U1121" s="4">
        <f t="shared" si="21"/>
        <v>0</v>
      </c>
      <c r="V1121" s="7">
        <v>96271.119099999996</v>
      </c>
      <c r="W1121" s="3" t="s">
        <v>165</v>
      </c>
      <c r="X1121" s="4"/>
      <c r="Y1121" s="4"/>
      <c r="Z1121" s="4"/>
      <c r="AA1121" s="4"/>
    </row>
    <row r="1122" spans="1:27" ht="46.5" customHeight="1" thickBot="1" x14ac:dyDescent="0.4">
      <c r="A1122" s="5" t="s">
        <v>164</v>
      </c>
      <c r="B1122" s="5" t="s">
        <v>96</v>
      </c>
      <c r="C1122" s="5" t="s">
        <v>32</v>
      </c>
      <c r="D1122" s="2">
        <v>42004</v>
      </c>
      <c r="E1122" s="2">
        <v>1.3</v>
      </c>
      <c r="F1122" s="2">
        <v>2.11</v>
      </c>
      <c r="G1122" s="2">
        <v>1.55</v>
      </c>
      <c r="H1122" s="2">
        <v>7.29</v>
      </c>
      <c r="I1122" s="2">
        <v>5.79</v>
      </c>
      <c r="J1122" s="2">
        <v>6.05</v>
      </c>
      <c r="K1122" s="2">
        <v>377</v>
      </c>
      <c r="L1122" s="2">
        <v>34.22</v>
      </c>
      <c r="M1122" s="2">
        <v>54.38</v>
      </c>
      <c r="N1122" s="2">
        <v>33.94</v>
      </c>
      <c r="O1122" s="2">
        <v>19.5</v>
      </c>
      <c r="P1122" s="2">
        <v>60.24</v>
      </c>
      <c r="Q1122" s="2">
        <v>37.590000000000003</v>
      </c>
      <c r="R1122" s="2">
        <v>21.6</v>
      </c>
      <c r="S1122" s="4">
        <f>VLOOKUP([1]Initial_Data8!C1180,[1]Ratings_Numbers!$A$1:$B$21,2,FALSE)</f>
        <v>6</v>
      </c>
      <c r="T1122" s="4">
        <v>6</v>
      </c>
      <c r="U1122" s="4">
        <f t="shared" si="21"/>
        <v>0</v>
      </c>
      <c r="V1122" s="7">
        <v>104578.125</v>
      </c>
      <c r="W1122" s="3" t="s">
        <v>165</v>
      </c>
      <c r="X1122" s="4"/>
      <c r="Y1122" s="4"/>
      <c r="Z1122" s="4"/>
      <c r="AA1122" s="4"/>
    </row>
    <row r="1123" spans="1:27" ht="46.5" customHeight="1" thickBot="1" x14ac:dyDescent="0.4">
      <c r="A1123" s="5" t="s">
        <v>164</v>
      </c>
      <c r="B1123" s="5" t="s">
        <v>97</v>
      </c>
      <c r="C1123" s="5" t="s">
        <v>32</v>
      </c>
      <c r="D1123" s="2">
        <v>42094</v>
      </c>
      <c r="E1123" s="2">
        <v>1.49</v>
      </c>
      <c r="F1123" s="2">
        <v>2.33</v>
      </c>
      <c r="G1123" s="2">
        <v>1.77</v>
      </c>
      <c r="H1123" s="2">
        <v>11.05</v>
      </c>
      <c r="I1123" s="2">
        <v>9.3800000000000008</v>
      </c>
      <c r="J1123" s="2">
        <v>9.1300000000000008</v>
      </c>
      <c r="K1123" s="2">
        <v>239</v>
      </c>
      <c r="L1123" s="2">
        <v>31.37</v>
      </c>
      <c r="M1123" s="2">
        <v>58.77</v>
      </c>
      <c r="N1123" s="2">
        <v>34.049999999999997</v>
      </c>
      <c r="O1123" s="2">
        <v>19.5</v>
      </c>
      <c r="P1123" s="2">
        <v>72.58</v>
      </c>
      <c r="Q1123" s="2">
        <v>42.06</v>
      </c>
      <c r="R1123" s="2">
        <v>24.08</v>
      </c>
      <c r="S1123" s="4">
        <f>VLOOKUP([1]Initial_Data8!C1181,[1]Ratings_Numbers!$A$1:$B$21,2,FALSE)</f>
        <v>6</v>
      </c>
      <c r="T1123" s="4">
        <v>6</v>
      </c>
      <c r="U1123" s="4">
        <f t="shared" si="21"/>
        <v>0</v>
      </c>
      <c r="V1123" s="7">
        <v>104331.65029999999</v>
      </c>
      <c r="W1123" s="3" t="s">
        <v>165</v>
      </c>
      <c r="X1123" s="4"/>
      <c r="Y1123" s="4"/>
      <c r="Z1123" s="4"/>
      <c r="AA1123" s="4"/>
    </row>
    <row r="1124" spans="1:27" ht="46.5" customHeight="1" thickBot="1" x14ac:dyDescent="0.4">
      <c r="A1124" s="5" t="s">
        <v>164</v>
      </c>
      <c r="B1124" s="5" t="s">
        <v>98</v>
      </c>
      <c r="C1124" s="5" t="s">
        <v>32</v>
      </c>
      <c r="D1124" s="2">
        <v>42185</v>
      </c>
      <c r="E1124" s="2">
        <v>1.46</v>
      </c>
      <c r="F1124" s="2">
        <v>2.37</v>
      </c>
      <c r="G1124" s="2">
        <v>1.74</v>
      </c>
      <c r="H1124" s="2">
        <v>11.72</v>
      </c>
      <c r="I1124" s="2">
        <v>10.119999999999999</v>
      </c>
      <c r="J1124" s="2">
        <v>9.86</v>
      </c>
      <c r="K1124" s="2">
        <v>245</v>
      </c>
      <c r="L1124" s="2">
        <v>32.74</v>
      </c>
      <c r="M1124" s="2">
        <v>60.77</v>
      </c>
      <c r="N1124" s="2">
        <v>35.75</v>
      </c>
      <c r="O1124" s="2">
        <v>21.01</v>
      </c>
      <c r="P1124" s="2">
        <v>69.98</v>
      </c>
      <c r="Q1124" s="2">
        <v>41.17</v>
      </c>
      <c r="R1124" s="2">
        <v>24.19</v>
      </c>
      <c r="S1124" s="4">
        <f>VLOOKUP([1]Initial_Data8!C1182,[1]Ratings_Numbers!$A$1:$B$21,2,FALSE)</f>
        <v>6</v>
      </c>
      <c r="T1124" s="4">
        <v>7</v>
      </c>
      <c r="U1124" s="4">
        <f t="shared" ref="U1124:U1128" si="22">S1124-S1123</f>
        <v>0</v>
      </c>
      <c r="V1124" s="7">
        <v>98794.007899999997</v>
      </c>
      <c r="W1124" s="3" t="s">
        <v>165</v>
      </c>
      <c r="X1124" s="4"/>
      <c r="Y1124" s="4"/>
      <c r="Z1124" s="4"/>
      <c r="AA1124" s="4"/>
    </row>
    <row r="1125" spans="1:27" ht="46.5" customHeight="1" thickBot="1" x14ac:dyDescent="0.4">
      <c r="A1125" s="5" t="s">
        <v>164</v>
      </c>
      <c r="B1125" s="5" t="s">
        <v>99</v>
      </c>
      <c r="C1125" s="5" t="s">
        <v>25</v>
      </c>
      <c r="D1125" s="2">
        <v>42277</v>
      </c>
      <c r="E1125" s="2">
        <v>1.56</v>
      </c>
      <c r="F1125" s="2">
        <v>2.4700000000000002</v>
      </c>
      <c r="G1125" s="2">
        <v>1.87</v>
      </c>
      <c r="H1125" s="2">
        <v>12.31</v>
      </c>
      <c r="I1125" s="2">
        <v>10.47</v>
      </c>
      <c r="J1125" s="2">
        <v>10.32</v>
      </c>
      <c r="K1125" s="2">
        <v>223</v>
      </c>
      <c r="L1125" s="2">
        <v>33.130000000000003</v>
      </c>
      <c r="M1125" s="2">
        <v>60.37</v>
      </c>
      <c r="N1125" s="2">
        <v>35.42</v>
      </c>
      <c r="O1125" s="2">
        <v>21.09</v>
      </c>
      <c r="P1125" s="2">
        <v>70.430000000000007</v>
      </c>
      <c r="Q1125" s="2">
        <v>41.33</v>
      </c>
      <c r="R1125" s="2">
        <v>24.6</v>
      </c>
      <c r="S1125" s="4">
        <f>VLOOKUP([1]Initial_Data8!C1183,[1]Ratings_Numbers!$A$1:$B$21,2,FALSE)</f>
        <v>7</v>
      </c>
      <c r="T1125" s="4">
        <v>7</v>
      </c>
      <c r="U1125" s="4">
        <f t="shared" si="22"/>
        <v>1</v>
      </c>
      <c r="V1125" s="7">
        <v>78935.993199999997</v>
      </c>
      <c r="W1125" s="3" t="s">
        <v>165</v>
      </c>
      <c r="X1125" s="4"/>
      <c r="Y1125" s="4"/>
      <c r="Z1125" s="4"/>
      <c r="AA1125" s="4"/>
    </row>
    <row r="1126" spans="1:27" ht="46.5" customHeight="1" thickBot="1" x14ac:dyDescent="0.4">
      <c r="A1126" s="5" t="s">
        <v>164</v>
      </c>
      <c r="B1126" s="5" t="s">
        <v>100</v>
      </c>
      <c r="C1126" s="5" t="s">
        <v>25</v>
      </c>
      <c r="D1126" s="2">
        <v>42369</v>
      </c>
      <c r="E1126" s="2">
        <v>1.47</v>
      </c>
      <c r="F1126" s="2">
        <v>2.8</v>
      </c>
      <c r="G1126" s="2">
        <v>1.83</v>
      </c>
      <c r="H1126" s="2">
        <v>3.59</v>
      </c>
      <c r="I1126" s="2">
        <v>1.01</v>
      </c>
      <c r="J1126" s="2">
        <v>1.65</v>
      </c>
      <c r="K1126" s="2">
        <v>238</v>
      </c>
      <c r="L1126" s="2">
        <v>31.27</v>
      </c>
      <c r="M1126" s="2">
        <v>66.7</v>
      </c>
      <c r="N1126" s="2">
        <v>39.119999999999997</v>
      </c>
      <c r="O1126" s="2">
        <v>22.08</v>
      </c>
      <c r="P1126" s="2">
        <v>70.510000000000005</v>
      </c>
      <c r="Q1126" s="2">
        <v>41.35</v>
      </c>
      <c r="R1126" s="2">
        <v>23.35</v>
      </c>
      <c r="S1126" s="4">
        <f>VLOOKUP([1]Initial_Data8!C1184,[1]Ratings_Numbers!$A$1:$B$21,2,FALSE)</f>
        <v>7</v>
      </c>
      <c r="T1126" s="4">
        <v>7</v>
      </c>
      <c r="U1126" s="4">
        <f t="shared" si="22"/>
        <v>0</v>
      </c>
      <c r="V1126" s="7">
        <v>80539.708100000003</v>
      </c>
      <c r="W1126" s="3" t="s">
        <v>165</v>
      </c>
      <c r="X1126" s="4"/>
      <c r="Y1126" s="4"/>
      <c r="Z1126" s="4"/>
      <c r="AA1126" s="4"/>
    </row>
    <row r="1127" spans="1:27" ht="46.5" customHeight="1" thickBot="1" x14ac:dyDescent="0.4">
      <c r="A1127" s="5" t="s">
        <v>164</v>
      </c>
      <c r="B1127" s="5" t="s">
        <v>101</v>
      </c>
      <c r="C1127" s="5" t="s">
        <v>25</v>
      </c>
      <c r="D1127" s="2">
        <v>42460</v>
      </c>
      <c r="E1127" s="2">
        <v>1.78</v>
      </c>
      <c r="F1127" s="2">
        <v>3.27</v>
      </c>
      <c r="G1127" s="2">
        <v>2.2400000000000002</v>
      </c>
      <c r="H1127" s="2">
        <v>10</v>
      </c>
      <c r="I1127" s="2">
        <v>8.5</v>
      </c>
      <c r="J1127" s="2">
        <v>8.07</v>
      </c>
      <c r="K1127" s="2">
        <v>241</v>
      </c>
      <c r="L1127" s="2">
        <v>32.01</v>
      </c>
      <c r="M1127" s="2">
        <v>72.22</v>
      </c>
      <c r="N1127" s="2">
        <v>40.86</v>
      </c>
      <c r="O1127" s="2">
        <v>24.49</v>
      </c>
      <c r="P1127" s="2">
        <v>76.760000000000005</v>
      </c>
      <c r="Q1127" s="2">
        <v>43.43</v>
      </c>
      <c r="R1127" s="2">
        <v>26.03</v>
      </c>
      <c r="S1127" s="4">
        <f>VLOOKUP([1]Initial_Data8!C1185,[1]Ratings_Numbers!$A$1:$B$21,2,FALSE)</f>
        <v>7</v>
      </c>
      <c r="T1127" s="4">
        <v>7</v>
      </c>
      <c r="U1127" s="4">
        <f t="shared" si="22"/>
        <v>0</v>
      </c>
      <c r="V1127" s="7">
        <v>83770.255000000005</v>
      </c>
      <c r="W1127" s="3" t="s">
        <v>165</v>
      </c>
      <c r="X1127" s="4"/>
      <c r="Y1127" s="4"/>
      <c r="Z1127" s="4"/>
      <c r="AA1127" s="4"/>
    </row>
    <row r="1128" spans="1:27" ht="46.5" customHeight="1" thickBot="1" x14ac:dyDescent="0.4">
      <c r="A1128" s="5" t="s">
        <v>164</v>
      </c>
      <c r="B1128" s="5" t="s">
        <v>102</v>
      </c>
      <c r="C1128" s="5" t="s">
        <v>25</v>
      </c>
      <c r="D1128" s="2">
        <v>42551</v>
      </c>
      <c r="E1128" s="2">
        <v>1.78</v>
      </c>
      <c r="F1128" s="2">
        <v>3.23</v>
      </c>
      <c r="G1128" s="2">
        <v>2.2599999999999998</v>
      </c>
      <c r="H1128" s="2">
        <v>11.42</v>
      </c>
      <c r="I1128" s="2">
        <v>9.68</v>
      </c>
      <c r="J1128" s="2">
        <v>9.42</v>
      </c>
      <c r="K1128" s="2">
        <v>248</v>
      </c>
      <c r="L1128" s="2">
        <v>32.51</v>
      </c>
      <c r="M1128" s="2">
        <v>65.02</v>
      </c>
      <c r="N1128" s="2">
        <v>37.630000000000003</v>
      </c>
      <c r="O1128" s="2">
        <v>22.5</v>
      </c>
      <c r="P1128" s="2">
        <v>72.790000000000006</v>
      </c>
      <c r="Q1128" s="2">
        <v>42.13</v>
      </c>
      <c r="R1128" s="2">
        <v>25.19</v>
      </c>
      <c r="S1128" s="4">
        <f>VLOOKUP([1]Initial_Data8!C1186,[1]Ratings_Numbers!$A$1:$B$21,2,FALSE)</f>
        <v>7</v>
      </c>
      <c r="T1128" s="4">
        <v>7</v>
      </c>
      <c r="U1128" s="4">
        <f t="shared" si="22"/>
        <v>0</v>
      </c>
      <c r="V1128" s="7">
        <v>85826.858600000007</v>
      </c>
      <c r="W1128" s="3" t="s">
        <v>165</v>
      </c>
      <c r="X1128" s="4"/>
      <c r="Y1128" s="4"/>
      <c r="Z1128" s="4"/>
      <c r="AA1128" s="4"/>
    </row>
    <row r="1129" spans="1:27" ht="46.5" customHeight="1" thickBot="1" x14ac:dyDescent="0.4">
      <c r="A1129" s="5" t="s">
        <v>170</v>
      </c>
      <c r="B1129" s="5" t="s">
        <v>82</v>
      </c>
      <c r="C1129" s="5" t="s">
        <v>39</v>
      </c>
      <c r="D1129" s="2">
        <v>39662</v>
      </c>
      <c r="E1129" s="2">
        <v>1.36</v>
      </c>
      <c r="F1129" s="2">
        <v>2.7</v>
      </c>
      <c r="G1129" s="2">
        <v>1.79</v>
      </c>
      <c r="H1129" s="2">
        <v>5.74</v>
      </c>
      <c r="I1129" s="2">
        <v>2.91</v>
      </c>
      <c r="J1129" s="2">
        <v>3.96</v>
      </c>
      <c r="K1129" s="2">
        <v>47</v>
      </c>
      <c r="L1129" s="2">
        <v>30.39</v>
      </c>
      <c r="M1129" s="2">
        <v>131.91999999999999</v>
      </c>
      <c r="N1129" s="2">
        <v>56.79</v>
      </c>
      <c r="O1129" s="2">
        <v>40.090000000000003</v>
      </c>
      <c r="P1129" s="2">
        <v>132.29</v>
      </c>
      <c r="Q1129" s="2">
        <v>56.95</v>
      </c>
      <c r="R1129" s="2">
        <v>40.200000000000003</v>
      </c>
      <c r="S1129" s="4">
        <f>VLOOKUP([1]Initial_Data8!C1189,[1]Ratings_Numbers!$A$1:$B$21,2,FALSE)</f>
        <v>12</v>
      </c>
      <c r="T1129" s="4">
        <v>12</v>
      </c>
      <c r="U1129" s="6">
        <v>0</v>
      </c>
      <c r="V1129" s="7">
        <v>5461.29</v>
      </c>
      <c r="W1129" s="3" t="s">
        <v>134</v>
      </c>
      <c r="X1129" s="4"/>
      <c r="Y1129" s="4"/>
      <c r="Z1129" s="4"/>
      <c r="AA1129" s="4"/>
    </row>
    <row r="1130" spans="1:27" ht="46.5" customHeight="1" thickBot="1" x14ac:dyDescent="0.4">
      <c r="A1130" s="5" t="s">
        <v>170</v>
      </c>
      <c r="B1130" s="5" t="s">
        <v>83</v>
      </c>
      <c r="C1130" s="5" t="s">
        <v>39</v>
      </c>
      <c r="D1130" s="2">
        <v>39753</v>
      </c>
      <c r="E1130" s="2">
        <v>1.81</v>
      </c>
      <c r="F1130" s="2">
        <v>2.74</v>
      </c>
      <c r="G1130" s="2">
        <v>2.38</v>
      </c>
      <c r="H1130" s="2">
        <v>2.8</v>
      </c>
      <c r="I1130" s="2">
        <v>-0.25</v>
      </c>
      <c r="J1130" s="2">
        <v>0.93</v>
      </c>
      <c r="K1130" s="2">
        <v>44</v>
      </c>
      <c r="L1130" s="2">
        <v>27.58</v>
      </c>
      <c r="M1130" s="2">
        <v>148.26</v>
      </c>
      <c r="N1130" s="2">
        <v>59.72</v>
      </c>
      <c r="O1130" s="2">
        <v>40.909999999999997</v>
      </c>
      <c r="P1130" s="2">
        <v>148.26</v>
      </c>
      <c r="Q1130" s="2">
        <v>59.72</v>
      </c>
      <c r="R1130" s="2">
        <v>40.909999999999997</v>
      </c>
      <c r="S1130" s="4">
        <f>VLOOKUP([1]Initial_Data8!C1190,[1]Ratings_Numbers!$A$1:$B$21,2,FALSE)</f>
        <v>12</v>
      </c>
      <c r="T1130" s="4">
        <v>12</v>
      </c>
      <c r="U1130" s="4">
        <f t="shared" ref="U1130:U1142" si="23">S1130-S1129</f>
        <v>0</v>
      </c>
      <c r="V1130" s="7">
        <v>3905.48</v>
      </c>
      <c r="W1130" s="3" t="s">
        <v>134</v>
      </c>
      <c r="X1130" s="4"/>
      <c r="Y1130" s="4"/>
      <c r="Z1130" s="4"/>
      <c r="AA1130" s="4"/>
    </row>
    <row r="1131" spans="1:27" ht="46.5" customHeight="1" thickBot="1" x14ac:dyDescent="0.4">
      <c r="A1131" s="5" t="s">
        <v>170</v>
      </c>
      <c r="B1131" s="5" t="s">
        <v>84</v>
      </c>
      <c r="C1131" s="5" t="s">
        <v>39</v>
      </c>
      <c r="D1131" s="2">
        <v>39844</v>
      </c>
      <c r="E1131" s="2">
        <v>1.85</v>
      </c>
      <c r="F1131" s="2">
        <v>4.92</v>
      </c>
      <c r="G1131" s="2">
        <v>2.93</v>
      </c>
      <c r="H1131" s="2">
        <v>5.52</v>
      </c>
      <c r="I1131" s="2">
        <v>3.88</v>
      </c>
      <c r="J1131" s="2">
        <v>3.44</v>
      </c>
      <c r="K1131" s="2">
        <v>44.6</v>
      </c>
      <c r="L1131" s="2">
        <v>26.88</v>
      </c>
      <c r="M1131" s="2">
        <v>154.51</v>
      </c>
      <c r="N1131" s="2">
        <v>60.71</v>
      </c>
      <c r="O1131" s="2">
        <v>41.55</v>
      </c>
      <c r="P1131" s="2">
        <v>154.51</v>
      </c>
      <c r="Q1131" s="2">
        <v>60.71</v>
      </c>
      <c r="R1131" s="2">
        <v>41.55</v>
      </c>
      <c r="S1131" s="4">
        <f>VLOOKUP([1]Initial_Data8!C1191,[1]Ratings_Numbers!$A$1:$B$21,2,FALSE)</f>
        <v>12</v>
      </c>
      <c r="T1131" s="4">
        <v>11</v>
      </c>
      <c r="U1131" s="4">
        <f t="shared" si="23"/>
        <v>0</v>
      </c>
      <c r="V1131" s="7">
        <v>2542.3200000000002</v>
      </c>
      <c r="W1131" s="3" t="s">
        <v>134</v>
      </c>
      <c r="X1131" s="4"/>
      <c r="Y1131" s="4"/>
      <c r="Z1131" s="4"/>
      <c r="AA1131" s="4"/>
    </row>
    <row r="1132" spans="1:27" ht="46.5" customHeight="1" thickBot="1" x14ac:dyDescent="0.4">
      <c r="A1132" s="5" t="s">
        <v>170</v>
      </c>
      <c r="B1132" s="5" t="s">
        <v>85</v>
      </c>
      <c r="C1132" s="5" t="s">
        <v>37</v>
      </c>
      <c r="D1132" s="2">
        <v>39935</v>
      </c>
      <c r="E1132" s="2">
        <v>2.46</v>
      </c>
      <c r="F1132" s="2">
        <v>6.51</v>
      </c>
      <c r="G1132" s="2">
        <v>4.41</v>
      </c>
      <c r="H1132" s="2">
        <v>2.56</v>
      </c>
      <c r="I1132" s="2">
        <v>1.74</v>
      </c>
      <c r="J1132" s="2">
        <v>1.05</v>
      </c>
      <c r="K1132" s="2">
        <v>62</v>
      </c>
      <c r="L1132" s="2">
        <v>27.53</v>
      </c>
      <c r="M1132" s="2">
        <v>157.53</v>
      </c>
      <c r="N1132" s="2">
        <v>61.17</v>
      </c>
      <c r="O1132" s="2">
        <v>43.37</v>
      </c>
      <c r="P1132" s="2">
        <v>157.53</v>
      </c>
      <c r="Q1132" s="2">
        <v>61.17</v>
      </c>
      <c r="R1132" s="2">
        <v>43.37</v>
      </c>
      <c r="S1132" s="4">
        <f>VLOOKUP([1]Initial_Data8!C1192,[1]Ratings_Numbers!$A$1:$B$21,2,FALSE)</f>
        <v>11</v>
      </c>
      <c r="T1132" s="4">
        <v>11</v>
      </c>
      <c r="U1132" s="4">
        <f t="shared" si="23"/>
        <v>-1</v>
      </c>
      <c r="V1132" s="7">
        <v>3574.2</v>
      </c>
      <c r="W1132" s="3" t="s">
        <v>134</v>
      </c>
      <c r="X1132" s="4"/>
      <c r="Y1132" s="4"/>
      <c r="Z1132" s="4"/>
      <c r="AA1132" s="4"/>
    </row>
    <row r="1133" spans="1:27" ht="46.5" customHeight="1" thickBot="1" x14ac:dyDescent="0.4">
      <c r="A1133" s="5" t="s">
        <v>170</v>
      </c>
      <c r="B1133" s="5" t="s">
        <v>109</v>
      </c>
      <c r="C1133" s="5" t="s">
        <v>37</v>
      </c>
      <c r="D1133" s="2">
        <v>40026</v>
      </c>
      <c r="E1133" s="2">
        <v>2.17</v>
      </c>
      <c r="F1133" s="2">
        <v>7.79</v>
      </c>
      <c r="G1133" s="2">
        <v>4.08</v>
      </c>
      <c r="H1133" s="2">
        <v>4.4000000000000004</v>
      </c>
      <c r="I1133" s="2">
        <v>3.6</v>
      </c>
      <c r="J1133" s="2">
        <v>2.72</v>
      </c>
      <c r="K1133" s="2">
        <v>58</v>
      </c>
      <c r="L1133" s="2">
        <v>26.11</v>
      </c>
      <c r="M1133" s="2">
        <v>173.29</v>
      </c>
      <c r="N1133" s="2">
        <v>63.41</v>
      </c>
      <c r="O1133" s="2">
        <v>45.25</v>
      </c>
      <c r="P1133" s="2">
        <v>173.29</v>
      </c>
      <c r="Q1133" s="2">
        <v>63.41</v>
      </c>
      <c r="R1133" s="2">
        <v>45.25</v>
      </c>
      <c r="S1133" s="4">
        <f>VLOOKUP([1]Initial_Data8!C1193,[1]Ratings_Numbers!$A$1:$B$21,2,FALSE)</f>
        <v>11</v>
      </c>
      <c r="T1133" s="4">
        <v>11</v>
      </c>
      <c r="U1133" s="4">
        <f t="shared" si="23"/>
        <v>0</v>
      </c>
      <c r="V1133" s="7">
        <v>4166.68</v>
      </c>
      <c r="W1133" s="3" t="s">
        <v>134</v>
      </c>
      <c r="X1133" s="4"/>
      <c r="Y1133" s="4"/>
      <c r="Z1133" s="4"/>
      <c r="AA1133" s="4"/>
    </row>
    <row r="1134" spans="1:27" ht="46.5" customHeight="1" thickBot="1" x14ac:dyDescent="0.4">
      <c r="A1134" s="5" t="s">
        <v>170</v>
      </c>
      <c r="B1134" s="5" t="s">
        <v>110</v>
      </c>
      <c r="C1134" s="5" t="s">
        <v>37</v>
      </c>
      <c r="D1134" s="2">
        <v>40117</v>
      </c>
      <c r="E1134" s="2">
        <v>2.34</v>
      </c>
      <c r="F1134" s="2">
        <v>6.62</v>
      </c>
      <c r="G1134" s="2">
        <v>4.3899999999999997</v>
      </c>
      <c r="H1134" s="2">
        <v>2.79</v>
      </c>
      <c r="I1134" s="2">
        <v>1.66</v>
      </c>
      <c r="J1134" s="2">
        <v>1.05</v>
      </c>
      <c r="K1134" s="2">
        <v>56</v>
      </c>
      <c r="L1134" s="2">
        <v>26.88</v>
      </c>
      <c r="M1134" s="2">
        <v>154.41999999999999</v>
      </c>
      <c r="N1134" s="2">
        <v>60.7</v>
      </c>
      <c r="O1134" s="2">
        <v>41.53</v>
      </c>
      <c r="P1134" s="2">
        <v>154.41999999999999</v>
      </c>
      <c r="Q1134" s="2">
        <v>60.7</v>
      </c>
      <c r="R1134" s="2">
        <v>41.53</v>
      </c>
      <c r="S1134" s="4">
        <f>VLOOKUP([1]Initial_Data8!C1194,[1]Ratings_Numbers!$A$1:$B$21,2,FALSE)</f>
        <v>11</v>
      </c>
      <c r="T1134" s="4">
        <v>11</v>
      </c>
      <c r="U1134" s="4">
        <f t="shared" si="23"/>
        <v>0</v>
      </c>
      <c r="V1134" s="7">
        <v>5667.2</v>
      </c>
      <c r="W1134" s="3" t="s">
        <v>134</v>
      </c>
      <c r="X1134" s="4"/>
      <c r="Y1134" s="4"/>
      <c r="Z1134" s="4"/>
      <c r="AA1134" s="4"/>
    </row>
    <row r="1135" spans="1:27" ht="46.5" customHeight="1" thickBot="1" x14ac:dyDescent="0.4">
      <c r="A1135" s="5" t="s">
        <v>170</v>
      </c>
      <c r="B1135" s="5" t="s">
        <v>111</v>
      </c>
      <c r="C1135" s="5" t="s">
        <v>37</v>
      </c>
      <c r="D1135" s="2">
        <v>40208</v>
      </c>
      <c r="E1135" s="2">
        <v>0.73</v>
      </c>
      <c r="F1135" s="2">
        <v>3.14</v>
      </c>
      <c r="G1135" s="2">
        <v>1.06</v>
      </c>
      <c r="H1135" s="2">
        <v>11.27</v>
      </c>
      <c r="I1135" s="2">
        <v>10.58</v>
      </c>
      <c r="J1135" s="2">
        <v>9.5500000000000007</v>
      </c>
      <c r="K1135" s="2">
        <v>61.3</v>
      </c>
      <c r="L1135" s="2">
        <v>30.43</v>
      </c>
      <c r="M1135" s="2">
        <v>124.68</v>
      </c>
      <c r="N1135" s="2">
        <v>55.49</v>
      </c>
      <c r="O1135" s="2">
        <v>37.96</v>
      </c>
      <c r="P1135" s="2">
        <v>124.68</v>
      </c>
      <c r="Q1135" s="2">
        <v>55.49</v>
      </c>
      <c r="R1135" s="2">
        <v>37.96</v>
      </c>
      <c r="S1135" s="4">
        <f>VLOOKUP([1]Initial_Data8!C1195,[1]Ratings_Numbers!$A$1:$B$21,2,FALSE)</f>
        <v>11</v>
      </c>
      <c r="T1135" s="4">
        <v>12</v>
      </c>
      <c r="U1135" s="4">
        <f t="shared" si="23"/>
        <v>0</v>
      </c>
      <c r="V1135" s="7">
        <v>6143.46</v>
      </c>
      <c r="W1135" s="3" t="s">
        <v>134</v>
      </c>
      <c r="X1135" s="4"/>
      <c r="Y1135" s="4"/>
      <c r="Z1135" s="4"/>
      <c r="AA1135" s="4"/>
    </row>
    <row r="1136" spans="1:27" ht="46.5" customHeight="1" thickBot="1" x14ac:dyDescent="0.4">
      <c r="A1136" s="5" t="s">
        <v>170</v>
      </c>
      <c r="B1136" s="5" t="s">
        <v>112</v>
      </c>
      <c r="C1136" s="5" t="s">
        <v>39</v>
      </c>
      <c r="D1136" s="2">
        <v>40299</v>
      </c>
      <c r="E1136" s="2">
        <v>0.96</v>
      </c>
      <c r="F1136" s="2">
        <v>2.5499999999999998</v>
      </c>
      <c r="G1136" s="2">
        <v>1.35</v>
      </c>
      <c r="H1136" s="2">
        <v>4.62</v>
      </c>
      <c r="I1136" s="2">
        <v>3.9</v>
      </c>
      <c r="J1136" s="2">
        <v>3.03</v>
      </c>
      <c r="K1136" s="2">
        <v>61</v>
      </c>
      <c r="L1136" s="2">
        <v>29.99</v>
      </c>
      <c r="M1136" s="2">
        <v>127.62</v>
      </c>
      <c r="N1136" s="2">
        <v>56.07</v>
      </c>
      <c r="O1136" s="2">
        <v>38.270000000000003</v>
      </c>
      <c r="P1136" s="2">
        <v>127.62</v>
      </c>
      <c r="Q1136" s="2">
        <v>56.07</v>
      </c>
      <c r="R1136" s="2">
        <v>38.270000000000003</v>
      </c>
      <c r="S1136" s="4">
        <f>VLOOKUP([1]Initial_Data8!C1196,[1]Ratings_Numbers!$A$1:$B$21,2,FALSE)</f>
        <v>12</v>
      </c>
      <c r="T1136" s="4">
        <v>12</v>
      </c>
      <c r="U1136" s="4">
        <f t="shared" si="23"/>
        <v>1</v>
      </c>
      <c r="V1136" s="7">
        <v>8710</v>
      </c>
      <c r="W1136" s="3" t="s">
        <v>134</v>
      </c>
      <c r="X1136" s="4"/>
      <c r="Y1136" s="4"/>
      <c r="Z1136" s="4"/>
      <c r="AA1136" s="4"/>
    </row>
    <row r="1137" spans="1:27" ht="46.5" customHeight="1" thickBot="1" x14ac:dyDescent="0.4">
      <c r="A1137" s="5" t="s">
        <v>170</v>
      </c>
      <c r="B1137" s="5" t="s">
        <v>86</v>
      </c>
      <c r="C1137" s="5" t="s">
        <v>39</v>
      </c>
      <c r="D1137" s="2">
        <v>40390</v>
      </c>
      <c r="E1137" s="2">
        <v>0.84</v>
      </c>
      <c r="F1137" s="2">
        <v>2.38</v>
      </c>
      <c r="G1137" s="2">
        <v>1.1599999999999999</v>
      </c>
      <c r="H1137" s="2">
        <v>6.53</v>
      </c>
      <c r="I1137" s="2">
        <v>5.24</v>
      </c>
      <c r="J1137" s="2">
        <v>4.63</v>
      </c>
      <c r="K1137" s="2">
        <v>51</v>
      </c>
      <c r="L1137" s="2">
        <v>30.84</v>
      </c>
      <c r="M1137" s="2">
        <v>122.14</v>
      </c>
      <c r="N1137" s="2">
        <v>54.98</v>
      </c>
      <c r="O1137" s="2">
        <v>37.67</v>
      </c>
      <c r="P1137" s="2">
        <v>122.14</v>
      </c>
      <c r="Q1137" s="2">
        <v>54.98</v>
      </c>
      <c r="R1137" s="2">
        <v>37.67</v>
      </c>
      <c r="S1137" s="4">
        <f>VLOOKUP([1]Initial_Data8!C1197,[1]Ratings_Numbers!$A$1:$B$21,2,FALSE)</f>
        <v>12</v>
      </c>
      <c r="T1137" s="4">
        <v>12</v>
      </c>
      <c r="U1137" s="4">
        <f t="shared" si="23"/>
        <v>0</v>
      </c>
      <c r="V1137" s="7">
        <v>8281.7199999999993</v>
      </c>
      <c r="W1137" s="3" t="s">
        <v>134</v>
      </c>
      <c r="X1137" s="4"/>
      <c r="Y1137" s="4"/>
      <c r="Z1137" s="4"/>
      <c r="AA1137" s="4"/>
    </row>
    <row r="1138" spans="1:27" ht="46.5" customHeight="1" thickBot="1" x14ac:dyDescent="0.4">
      <c r="A1138" s="5" t="s">
        <v>170</v>
      </c>
      <c r="B1138" s="5" t="s">
        <v>87</v>
      </c>
      <c r="C1138" s="5" t="s">
        <v>39</v>
      </c>
      <c r="D1138" s="2">
        <v>40481</v>
      </c>
      <c r="E1138" s="2">
        <v>0.99</v>
      </c>
      <c r="F1138" s="2">
        <v>2.1800000000000002</v>
      </c>
      <c r="G1138" s="2">
        <v>1.32</v>
      </c>
      <c r="H1138" s="2">
        <v>5.13</v>
      </c>
      <c r="I1138" s="2">
        <v>3.31</v>
      </c>
      <c r="J1138" s="2">
        <v>3.1</v>
      </c>
      <c r="K1138" s="2">
        <v>48</v>
      </c>
      <c r="L1138" s="2">
        <v>29.65</v>
      </c>
      <c r="M1138" s="2">
        <v>123.24</v>
      </c>
      <c r="N1138" s="2">
        <v>55.2</v>
      </c>
      <c r="O1138" s="2">
        <v>36.549999999999997</v>
      </c>
      <c r="P1138" s="2">
        <v>123.24</v>
      </c>
      <c r="Q1138" s="2">
        <v>55.2</v>
      </c>
      <c r="R1138" s="2">
        <v>36.549999999999997</v>
      </c>
      <c r="S1138" s="4">
        <f>VLOOKUP([1]Initial_Data8!C1198,[1]Ratings_Numbers!$A$1:$B$21,2,FALSE)</f>
        <v>12</v>
      </c>
      <c r="T1138" s="4">
        <v>12</v>
      </c>
      <c r="U1138" s="4">
        <f t="shared" si="23"/>
        <v>0</v>
      </c>
      <c r="V1138" s="7">
        <v>9434.19</v>
      </c>
      <c r="W1138" s="3" t="s">
        <v>134</v>
      </c>
      <c r="X1138" s="4"/>
      <c r="Y1138" s="4"/>
      <c r="Z1138" s="4"/>
      <c r="AA1138" s="4"/>
    </row>
    <row r="1139" spans="1:27" ht="46.5" customHeight="1" thickBot="1" x14ac:dyDescent="0.4">
      <c r="A1139" s="5" t="s">
        <v>170</v>
      </c>
      <c r="B1139" s="5" t="s">
        <v>88</v>
      </c>
      <c r="C1139" s="5" t="s">
        <v>39</v>
      </c>
      <c r="D1139" s="2">
        <v>40572</v>
      </c>
      <c r="E1139" s="2">
        <v>0.82</v>
      </c>
      <c r="F1139" s="2">
        <v>1.95</v>
      </c>
      <c r="G1139" s="2">
        <v>1.07</v>
      </c>
      <c r="H1139" s="2">
        <v>16.91</v>
      </c>
      <c r="I1139" s="2">
        <v>15.31</v>
      </c>
      <c r="J1139" s="2">
        <v>14.77</v>
      </c>
      <c r="K1139" s="2">
        <v>48.3</v>
      </c>
      <c r="L1139" s="2">
        <v>22.88</v>
      </c>
      <c r="M1139" s="2">
        <v>169.74</v>
      </c>
      <c r="N1139" s="2">
        <v>62.93</v>
      </c>
      <c r="O1139" s="2">
        <v>38.86</v>
      </c>
      <c r="P1139" s="2">
        <v>169.74</v>
      </c>
      <c r="Q1139" s="2">
        <v>62.93</v>
      </c>
      <c r="R1139" s="2">
        <v>38.86</v>
      </c>
      <c r="S1139" s="4">
        <f>VLOOKUP([1]Initial_Data8!C1199,[1]Ratings_Numbers!$A$1:$B$21,2,FALSE)</f>
        <v>12</v>
      </c>
      <c r="T1139" s="4">
        <v>12</v>
      </c>
      <c r="U1139" s="4">
        <f t="shared" si="23"/>
        <v>0</v>
      </c>
      <c r="V1139" s="7">
        <v>9283.32</v>
      </c>
      <c r="W1139" s="3" t="s">
        <v>134</v>
      </c>
      <c r="X1139" s="4"/>
      <c r="Y1139" s="4"/>
      <c r="Z1139" s="4"/>
      <c r="AA1139" s="4"/>
    </row>
    <row r="1140" spans="1:27" ht="46.5" customHeight="1" thickBot="1" x14ac:dyDescent="0.4">
      <c r="A1140" s="5" t="s">
        <v>170</v>
      </c>
      <c r="B1140" s="5" t="s">
        <v>89</v>
      </c>
      <c r="C1140" s="5" t="s">
        <v>39</v>
      </c>
      <c r="D1140" s="2">
        <v>40663</v>
      </c>
      <c r="E1140" s="2">
        <v>1.1399999999999999</v>
      </c>
      <c r="F1140" s="2">
        <v>2.67</v>
      </c>
      <c r="G1140" s="2">
        <v>1.48</v>
      </c>
      <c r="H1140" s="2">
        <v>5.73</v>
      </c>
      <c r="I1140" s="2">
        <v>4.33</v>
      </c>
      <c r="J1140" s="2">
        <v>3.95</v>
      </c>
      <c r="K1140" s="2">
        <v>55</v>
      </c>
      <c r="L1140" s="2">
        <v>16.07</v>
      </c>
      <c r="M1140" s="2">
        <v>311.45</v>
      </c>
      <c r="N1140" s="2">
        <v>75.7</v>
      </c>
      <c r="O1140" s="2">
        <v>50.04</v>
      </c>
      <c r="P1140" s="2">
        <v>311.45</v>
      </c>
      <c r="Q1140" s="2">
        <v>75.7</v>
      </c>
      <c r="R1140" s="2">
        <v>50.04</v>
      </c>
      <c r="S1140" s="4">
        <f>VLOOKUP([1]Initial_Data8!C1200,[1]Ratings_Numbers!$A$1:$B$21,2,FALSE)</f>
        <v>12</v>
      </c>
      <c r="T1140" s="4">
        <v>12</v>
      </c>
      <c r="U1140" s="4">
        <f t="shared" si="23"/>
        <v>0</v>
      </c>
      <c r="V1140" s="7">
        <v>12677.28</v>
      </c>
      <c r="W1140" s="3" t="s">
        <v>134</v>
      </c>
      <c r="X1140" s="4"/>
      <c r="Y1140" s="4"/>
      <c r="Z1140" s="4"/>
      <c r="AA1140" s="4"/>
    </row>
    <row r="1141" spans="1:27" ht="46.5" customHeight="1" thickBot="1" x14ac:dyDescent="0.4">
      <c r="A1141" s="5" t="s">
        <v>170</v>
      </c>
      <c r="B1141" s="5" t="s">
        <v>90</v>
      </c>
      <c r="C1141" s="5" t="s">
        <v>39</v>
      </c>
      <c r="D1141" s="2">
        <v>40754</v>
      </c>
      <c r="E1141" s="2">
        <v>1.49</v>
      </c>
      <c r="F1141" s="2">
        <v>2.77</v>
      </c>
      <c r="G1141" s="2">
        <v>1.95</v>
      </c>
      <c r="H1141" s="2">
        <v>4.5599999999999996</v>
      </c>
      <c r="I1141" s="2">
        <v>3.23</v>
      </c>
      <c r="J1141" s="2">
        <v>3.03</v>
      </c>
      <c r="K1141" s="2">
        <v>64</v>
      </c>
      <c r="L1141" s="2">
        <v>9.6199999999999992</v>
      </c>
      <c r="M1141" s="2">
        <v>563.84</v>
      </c>
      <c r="N1141" s="2">
        <v>84.94</v>
      </c>
      <c r="O1141" s="2">
        <v>54.22</v>
      </c>
      <c r="P1141" s="2">
        <v>563.84</v>
      </c>
      <c r="Q1141" s="2">
        <v>84.94</v>
      </c>
      <c r="R1141" s="2">
        <v>54.22</v>
      </c>
      <c r="S1141" s="4">
        <f>VLOOKUP([1]Initial_Data8!C1201,[1]Ratings_Numbers!$A$1:$B$21,2,FALSE)</f>
        <v>12</v>
      </c>
      <c r="T1141" s="4">
        <v>12</v>
      </c>
      <c r="U1141" s="4">
        <f t="shared" si="23"/>
        <v>0</v>
      </c>
      <c r="V1141" s="7">
        <v>11395.86</v>
      </c>
      <c r="W1141" s="3" t="s">
        <v>134</v>
      </c>
      <c r="X1141" s="4"/>
      <c r="Y1141" s="4"/>
      <c r="Z1141" s="4"/>
      <c r="AA1141" s="4"/>
    </row>
    <row r="1142" spans="1:27" ht="46.5" customHeight="1" thickBot="1" x14ac:dyDescent="0.4">
      <c r="A1142" s="5" t="s">
        <v>170</v>
      </c>
      <c r="B1142" s="5" t="s">
        <v>91</v>
      </c>
      <c r="C1142" s="5" t="s">
        <v>39</v>
      </c>
      <c r="D1142" s="2">
        <v>40845</v>
      </c>
      <c r="E1142" s="2">
        <v>1.78</v>
      </c>
      <c r="F1142" s="2">
        <v>2.7</v>
      </c>
      <c r="G1142" s="2">
        <v>2.3199999999999998</v>
      </c>
      <c r="H1142" s="2">
        <v>4.38</v>
      </c>
      <c r="I1142" s="2">
        <v>1.63</v>
      </c>
      <c r="J1142" s="2">
        <v>2.91</v>
      </c>
      <c r="K1142" s="2">
        <v>64</v>
      </c>
      <c r="L1142" s="2">
        <v>7.98</v>
      </c>
      <c r="M1142" s="2">
        <v>678.69</v>
      </c>
      <c r="N1142" s="2">
        <v>87.16</v>
      </c>
      <c r="O1142" s="2">
        <v>54.26</v>
      </c>
      <c r="P1142" s="2">
        <v>678.69</v>
      </c>
      <c r="Q1142" s="2">
        <v>87.16</v>
      </c>
      <c r="R1142" s="2">
        <v>54.26</v>
      </c>
      <c r="S1142" s="4">
        <f>VLOOKUP([1]Initial_Data8!C1202,[1]Ratings_Numbers!$A$1:$B$21,2,FALSE)</f>
        <v>12</v>
      </c>
      <c r="T1142" s="4">
        <v>12</v>
      </c>
      <c r="U1142" s="4">
        <f t="shared" si="23"/>
        <v>0</v>
      </c>
      <c r="V1142" s="7">
        <v>13035.33</v>
      </c>
      <c r="W1142" s="3" t="s">
        <v>134</v>
      </c>
      <c r="X1142" s="4"/>
      <c r="Y1142" s="4"/>
      <c r="Z1142" s="4"/>
      <c r="AA1142" s="4"/>
    </row>
    <row r="1143" spans="1:27" ht="46.5" customHeight="1" thickBot="1" x14ac:dyDescent="0.4">
      <c r="A1143" s="5" t="s">
        <v>171</v>
      </c>
      <c r="B1143" s="5" t="s">
        <v>77</v>
      </c>
      <c r="C1143" s="5" t="s">
        <v>41</v>
      </c>
      <c r="D1143" s="2">
        <v>39172</v>
      </c>
      <c r="E1143" s="2">
        <v>-2.0499999999999998</v>
      </c>
      <c r="F1143" s="2">
        <v>3.84</v>
      </c>
      <c r="G1143" s="2">
        <v>-2.93</v>
      </c>
      <c r="H1143" s="2">
        <v>7.05</v>
      </c>
      <c r="I1143" s="2">
        <v>2.3199999999999998</v>
      </c>
      <c r="J1143" s="2">
        <v>5.05</v>
      </c>
      <c r="K1143" s="2">
        <v>3.1</v>
      </c>
      <c r="L1143" s="2">
        <v>38.04</v>
      </c>
      <c r="M1143" s="2">
        <v>54.24</v>
      </c>
      <c r="N1143" s="2">
        <v>35.11</v>
      </c>
      <c r="O1143" s="2">
        <v>20.63</v>
      </c>
      <c r="P1143" s="2">
        <v>54.5</v>
      </c>
      <c r="Q1143" s="2">
        <v>35.28</v>
      </c>
      <c r="R1143" s="2">
        <v>20.73</v>
      </c>
      <c r="S1143" s="4">
        <f>VLOOKUP([1]Initial_Data8!C1205,[1]Ratings_Numbers!$A$1:$B$21,2,FALSE)</f>
        <v>13</v>
      </c>
      <c r="T1143" s="4">
        <v>13</v>
      </c>
      <c r="U1143" s="6">
        <v>0</v>
      </c>
      <c r="V1143" s="7">
        <v>911.98030000000006</v>
      </c>
      <c r="W1143" s="3" t="s">
        <v>129</v>
      </c>
      <c r="X1143" s="4"/>
      <c r="Y1143" s="4"/>
      <c r="Z1143" s="4"/>
      <c r="AA1143" s="4"/>
    </row>
    <row r="1144" spans="1:27" ht="46.5" customHeight="1" thickBot="1" x14ac:dyDescent="0.4">
      <c r="A1144" s="5" t="s">
        <v>171</v>
      </c>
      <c r="B1144" s="5" t="s">
        <v>78</v>
      </c>
      <c r="C1144" s="5" t="s">
        <v>41</v>
      </c>
      <c r="D1144" s="2">
        <v>39263</v>
      </c>
      <c r="E1144" s="2">
        <v>-0.93</v>
      </c>
      <c r="F1144" s="2">
        <v>3.34</v>
      </c>
      <c r="G1144" s="2">
        <v>-1.31</v>
      </c>
      <c r="H1144" s="2">
        <v>4.93</v>
      </c>
      <c r="I1144" s="2">
        <v>1.47</v>
      </c>
      <c r="J1144" s="2">
        <v>3.33</v>
      </c>
      <c r="K1144" s="2">
        <v>4.2</v>
      </c>
      <c r="L1144" s="2">
        <v>37.24</v>
      </c>
      <c r="M1144" s="2">
        <v>51.19</v>
      </c>
      <c r="N1144" s="2">
        <v>33.799999999999997</v>
      </c>
      <c r="O1144" s="2">
        <v>19.059999999999999</v>
      </c>
      <c r="P1144" s="2">
        <v>51.44</v>
      </c>
      <c r="Q1144" s="2">
        <v>33.97</v>
      </c>
      <c r="R1144" s="2">
        <v>19.16</v>
      </c>
      <c r="S1144" s="4">
        <f>VLOOKUP([1]Initial_Data8!C1206,[1]Ratings_Numbers!$A$1:$B$21,2,FALSE)</f>
        <v>13</v>
      </c>
      <c r="T1144" s="4">
        <v>13</v>
      </c>
      <c r="U1144" s="4">
        <f t="shared" ref="U1144:U1178" si="24">S1144-S1143</f>
        <v>0</v>
      </c>
      <c r="V1144" s="7">
        <v>935.28510000000006</v>
      </c>
      <c r="W1144" s="3" t="s">
        <v>129</v>
      </c>
      <c r="X1144" s="4"/>
      <c r="Y1144" s="4"/>
      <c r="Z1144" s="4"/>
      <c r="AA1144" s="4"/>
    </row>
    <row r="1145" spans="1:27" ht="46.5" customHeight="1" thickBot="1" x14ac:dyDescent="0.4">
      <c r="A1145" s="5" t="s">
        <v>171</v>
      </c>
      <c r="B1145" s="5" t="s">
        <v>79</v>
      </c>
      <c r="C1145" s="5" t="s">
        <v>41</v>
      </c>
      <c r="D1145" s="2">
        <v>39355</v>
      </c>
      <c r="E1145" s="2">
        <v>-1.36</v>
      </c>
      <c r="F1145" s="2">
        <v>3.18</v>
      </c>
      <c r="G1145" s="2">
        <v>-1.9</v>
      </c>
      <c r="H1145" s="2">
        <v>7.5</v>
      </c>
      <c r="I1145" s="2">
        <v>4.53</v>
      </c>
      <c r="J1145" s="2">
        <v>5.73</v>
      </c>
      <c r="K1145" s="2">
        <v>4.2</v>
      </c>
      <c r="L1145" s="2">
        <v>37.61</v>
      </c>
      <c r="M1145" s="2">
        <v>49.23</v>
      </c>
      <c r="N1145" s="2">
        <v>32.94</v>
      </c>
      <c r="O1145" s="2">
        <v>18.52</v>
      </c>
      <c r="P1145" s="2">
        <v>49.48</v>
      </c>
      <c r="Q1145" s="2">
        <v>33.1</v>
      </c>
      <c r="R1145" s="2">
        <v>18.61</v>
      </c>
      <c r="S1145" s="4">
        <f>VLOOKUP([1]Initial_Data8!C1207,[1]Ratings_Numbers!$A$1:$B$21,2,FALSE)</f>
        <v>13</v>
      </c>
      <c r="T1145" s="4">
        <v>13</v>
      </c>
      <c r="U1145" s="4">
        <f t="shared" si="24"/>
        <v>0</v>
      </c>
      <c r="V1145" s="7">
        <v>935.60860000000002</v>
      </c>
      <c r="W1145" s="3" t="s">
        <v>129</v>
      </c>
      <c r="X1145" s="4"/>
      <c r="Y1145" s="4"/>
      <c r="Z1145" s="4"/>
      <c r="AA1145" s="4"/>
    </row>
    <row r="1146" spans="1:27" ht="46.5" customHeight="1" thickBot="1" x14ac:dyDescent="0.4">
      <c r="A1146" s="5" t="s">
        <v>171</v>
      </c>
      <c r="B1146" s="5" t="s">
        <v>105</v>
      </c>
      <c r="C1146" s="5" t="s">
        <v>41</v>
      </c>
      <c r="D1146" s="2">
        <v>39447</v>
      </c>
      <c r="E1146" s="2">
        <v>-1.3</v>
      </c>
      <c r="F1146" s="2">
        <v>3.88</v>
      </c>
      <c r="G1146" s="2">
        <v>-1.98</v>
      </c>
      <c r="H1146" s="2">
        <v>1.75</v>
      </c>
      <c r="I1146" s="2">
        <v>-1.21</v>
      </c>
      <c r="J1146" s="2">
        <v>-0.06</v>
      </c>
      <c r="K1146" s="2">
        <v>4.0999999999999996</v>
      </c>
      <c r="L1146" s="2">
        <v>37</v>
      </c>
      <c r="M1146" s="2">
        <v>49.73</v>
      </c>
      <c r="N1146" s="2">
        <v>33.159999999999997</v>
      </c>
      <c r="O1146" s="2">
        <v>18.399999999999999</v>
      </c>
      <c r="P1146" s="2">
        <v>49.96</v>
      </c>
      <c r="Q1146" s="2">
        <v>33.32</v>
      </c>
      <c r="R1146" s="2">
        <v>18.489999999999998</v>
      </c>
      <c r="S1146" s="4">
        <f>VLOOKUP([1]Initial_Data8!C1208,[1]Ratings_Numbers!$A$1:$B$21,2,FALSE)</f>
        <v>13</v>
      </c>
      <c r="T1146" s="4">
        <v>13</v>
      </c>
      <c r="U1146" s="4">
        <f t="shared" si="24"/>
        <v>0</v>
      </c>
      <c r="V1146" s="7">
        <v>1198.2454</v>
      </c>
      <c r="W1146" s="3" t="s">
        <v>129</v>
      </c>
      <c r="X1146" s="4"/>
      <c r="Y1146" s="4"/>
      <c r="Z1146" s="4"/>
      <c r="AA1146" s="4"/>
    </row>
    <row r="1147" spans="1:27" ht="46.5" customHeight="1" thickBot="1" x14ac:dyDescent="0.4">
      <c r="A1147" s="5" t="s">
        <v>171</v>
      </c>
      <c r="B1147" s="5" t="s">
        <v>106</v>
      </c>
      <c r="C1147" s="5" t="s">
        <v>41</v>
      </c>
      <c r="D1147" s="2">
        <v>39538</v>
      </c>
      <c r="E1147" s="2">
        <v>-1.05</v>
      </c>
      <c r="F1147" s="2">
        <v>2.92</v>
      </c>
      <c r="G1147" s="2">
        <v>-1.47</v>
      </c>
      <c r="H1147" s="2">
        <v>11.04</v>
      </c>
      <c r="I1147" s="2">
        <v>6.06</v>
      </c>
      <c r="J1147" s="2">
        <v>9.09</v>
      </c>
      <c r="K1147" s="2">
        <v>4</v>
      </c>
      <c r="L1147" s="2">
        <v>38.909999999999997</v>
      </c>
      <c r="M1147" s="2">
        <v>48.69</v>
      </c>
      <c r="N1147" s="2">
        <v>32.729999999999997</v>
      </c>
      <c r="O1147" s="2">
        <v>18.940000000000001</v>
      </c>
      <c r="P1147" s="2">
        <v>48.79</v>
      </c>
      <c r="Q1147" s="2">
        <v>32.79</v>
      </c>
      <c r="R1147" s="2">
        <v>18.98</v>
      </c>
      <c r="S1147" s="4">
        <f>VLOOKUP([1]Initial_Data8!C1209,[1]Ratings_Numbers!$A$1:$B$21,2,FALSE)</f>
        <v>13</v>
      </c>
      <c r="T1147" s="4">
        <v>13</v>
      </c>
      <c r="U1147" s="4">
        <f t="shared" si="24"/>
        <v>0</v>
      </c>
      <c r="V1147" s="7">
        <v>605.33510000000001</v>
      </c>
      <c r="W1147" s="3" t="s">
        <v>129</v>
      </c>
      <c r="X1147" s="4"/>
      <c r="Y1147" s="4"/>
      <c r="Z1147" s="4"/>
      <c r="AA1147" s="4"/>
    </row>
    <row r="1148" spans="1:27" ht="46.5" customHeight="1" thickBot="1" x14ac:dyDescent="0.4">
      <c r="A1148" s="5" t="s">
        <v>171</v>
      </c>
      <c r="B1148" s="5" t="s">
        <v>107</v>
      </c>
      <c r="C1148" s="5" t="s">
        <v>41</v>
      </c>
      <c r="D1148" s="2">
        <v>39629</v>
      </c>
      <c r="E1148" s="2">
        <v>-1.72</v>
      </c>
      <c r="F1148" s="2">
        <v>2.5299999999999998</v>
      </c>
      <c r="G1148" s="2">
        <v>-2.33</v>
      </c>
      <c r="H1148" s="2">
        <v>8.93</v>
      </c>
      <c r="I1148" s="2">
        <v>5.32</v>
      </c>
      <c r="J1148" s="2">
        <v>6.86</v>
      </c>
      <c r="K1148" s="2">
        <v>4.0999999999999996</v>
      </c>
      <c r="L1148" s="2">
        <v>37.840000000000003</v>
      </c>
      <c r="M1148" s="2">
        <v>48.23</v>
      </c>
      <c r="N1148" s="2">
        <v>32.520000000000003</v>
      </c>
      <c r="O1148" s="2">
        <v>18.25</v>
      </c>
      <c r="P1148" s="2">
        <v>48.31</v>
      </c>
      <c r="Q1148" s="2">
        <v>32.57</v>
      </c>
      <c r="R1148" s="2">
        <v>18.28</v>
      </c>
      <c r="S1148" s="4">
        <f>VLOOKUP([1]Initial_Data8!C1210,[1]Ratings_Numbers!$A$1:$B$21,2,FALSE)</f>
        <v>13</v>
      </c>
      <c r="T1148" s="4">
        <v>13</v>
      </c>
      <c r="U1148" s="4">
        <f t="shared" si="24"/>
        <v>0</v>
      </c>
      <c r="V1148" s="7">
        <v>726.36699999999996</v>
      </c>
      <c r="W1148" s="3" t="s">
        <v>129</v>
      </c>
      <c r="X1148" s="4"/>
      <c r="Y1148" s="4"/>
      <c r="Z1148" s="4"/>
      <c r="AA1148" s="4"/>
    </row>
    <row r="1149" spans="1:27" ht="46.5" customHeight="1" thickBot="1" x14ac:dyDescent="0.4">
      <c r="A1149" s="5" t="s">
        <v>171</v>
      </c>
      <c r="B1149" s="5" t="s">
        <v>108</v>
      </c>
      <c r="C1149" s="5" t="s">
        <v>41</v>
      </c>
      <c r="D1149" s="2">
        <v>39721</v>
      </c>
      <c r="E1149" s="2">
        <v>-1.44</v>
      </c>
      <c r="F1149" s="2">
        <v>2.61</v>
      </c>
      <c r="G1149" s="2">
        <v>-1.94</v>
      </c>
      <c r="H1149" s="2">
        <v>9.5299999999999994</v>
      </c>
      <c r="I1149" s="2">
        <v>5.41</v>
      </c>
      <c r="J1149" s="2">
        <v>7.29</v>
      </c>
      <c r="K1149" s="2">
        <v>4.4000000000000004</v>
      </c>
      <c r="L1149" s="2">
        <v>35.17</v>
      </c>
      <c r="M1149" s="2">
        <v>52.28</v>
      </c>
      <c r="N1149" s="2">
        <v>34.32</v>
      </c>
      <c r="O1149" s="2">
        <v>18.39</v>
      </c>
      <c r="P1149" s="2">
        <v>52.34</v>
      </c>
      <c r="Q1149" s="2">
        <v>34.36</v>
      </c>
      <c r="R1149" s="2">
        <v>18.41</v>
      </c>
      <c r="S1149" s="4">
        <f>VLOOKUP([1]Initial_Data8!C1211,[1]Ratings_Numbers!$A$1:$B$21,2,FALSE)</f>
        <v>13</v>
      </c>
      <c r="T1149" s="4">
        <v>13</v>
      </c>
      <c r="U1149" s="4">
        <f t="shared" si="24"/>
        <v>0</v>
      </c>
      <c r="V1149" s="7">
        <v>885.21010000000001</v>
      </c>
      <c r="W1149" s="3" t="s">
        <v>129</v>
      </c>
      <c r="X1149" s="4"/>
      <c r="Y1149" s="4"/>
      <c r="Z1149" s="4"/>
      <c r="AA1149" s="4"/>
    </row>
    <row r="1150" spans="1:27" ht="46.5" customHeight="1" thickBot="1" x14ac:dyDescent="0.4">
      <c r="A1150" s="5" t="s">
        <v>171</v>
      </c>
      <c r="B1150" s="5" t="s">
        <v>80</v>
      </c>
      <c r="C1150" s="5" t="s">
        <v>41</v>
      </c>
      <c r="D1150" s="2">
        <v>39813</v>
      </c>
      <c r="E1150" s="2">
        <v>-1.29</v>
      </c>
      <c r="F1150" s="2">
        <v>2.0099999999999998</v>
      </c>
      <c r="G1150" s="2">
        <v>-1.64</v>
      </c>
      <c r="H1150" s="2">
        <v>10.59</v>
      </c>
      <c r="I1150" s="2">
        <v>7.62</v>
      </c>
      <c r="J1150" s="2">
        <v>8.3699999999999992</v>
      </c>
      <c r="K1150" s="2">
        <v>4.2</v>
      </c>
      <c r="L1150" s="2">
        <v>34.54</v>
      </c>
      <c r="M1150" s="2">
        <v>52.79</v>
      </c>
      <c r="N1150" s="2">
        <v>34.54</v>
      </c>
      <c r="O1150" s="2">
        <v>18.239999999999998</v>
      </c>
      <c r="P1150" s="2">
        <v>52.84</v>
      </c>
      <c r="Q1150" s="2">
        <v>34.57</v>
      </c>
      <c r="R1150" s="2">
        <v>18.25</v>
      </c>
      <c r="S1150" s="4">
        <f>VLOOKUP([1]Initial_Data8!C1212,[1]Ratings_Numbers!$A$1:$B$21,2,FALSE)</f>
        <v>13</v>
      </c>
      <c r="T1150" s="4">
        <v>13</v>
      </c>
      <c r="U1150" s="4">
        <f t="shared" si="24"/>
        <v>0</v>
      </c>
      <c r="V1150" s="7">
        <v>847.28880000000004</v>
      </c>
      <c r="W1150" s="3" t="s">
        <v>129</v>
      </c>
      <c r="X1150" s="4"/>
      <c r="Y1150" s="4"/>
      <c r="Z1150" s="4"/>
      <c r="AA1150" s="4"/>
    </row>
    <row r="1151" spans="1:27" ht="46.5" customHeight="1" thickBot="1" x14ac:dyDescent="0.4">
      <c r="A1151" s="5" t="s">
        <v>171</v>
      </c>
      <c r="B1151" s="5" t="s">
        <v>81</v>
      </c>
      <c r="C1151" s="5" t="s">
        <v>41</v>
      </c>
      <c r="D1151" s="2">
        <v>39903</v>
      </c>
      <c r="E1151" s="2">
        <v>-0.73</v>
      </c>
      <c r="F1151" s="2">
        <v>2.2999999999999998</v>
      </c>
      <c r="G1151" s="2">
        <v>-0.95</v>
      </c>
      <c r="H1151" s="2">
        <v>10.32</v>
      </c>
      <c r="I1151" s="2">
        <v>7.52</v>
      </c>
      <c r="J1151" s="2">
        <v>7.76</v>
      </c>
      <c r="K1151" s="2">
        <v>4</v>
      </c>
      <c r="L1151" s="2">
        <v>33.89</v>
      </c>
      <c r="M1151" s="2">
        <v>49.08</v>
      </c>
      <c r="N1151" s="2">
        <v>32.11</v>
      </c>
      <c r="O1151" s="2">
        <v>17.37</v>
      </c>
      <c r="P1151" s="2">
        <v>52.83</v>
      </c>
      <c r="Q1151" s="2">
        <v>34.57</v>
      </c>
      <c r="R1151" s="2">
        <v>18.7</v>
      </c>
      <c r="S1151" s="4">
        <f>VLOOKUP([1]Initial_Data8!C1213,[1]Ratings_Numbers!$A$1:$B$21,2,FALSE)</f>
        <v>13</v>
      </c>
      <c r="T1151" s="4">
        <v>13</v>
      </c>
      <c r="U1151" s="4">
        <f t="shared" si="24"/>
        <v>0</v>
      </c>
      <c r="V1151" s="7">
        <v>777.72749999999996</v>
      </c>
      <c r="W1151" s="3" t="s">
        <v>129</v>
      </c>
      <c r="X1151" s="4"/>
      <c r="Y1151" s="4"/>
      <c r="Z1151" s="4"/>
      <c r="AA1151" s="4"/>
    </row>
    <row r="1152" spans="1:27" ht="46.5" customHeight="1" thickBot="1" x14ac:dyDescent="0.4">
      <c r="A1152" s="5" t="s">
        <v>171</v>
      </c>
      <c r="B1152" s="5" t="s">
        <v>82</v>
      </c>
      <c r="C1152" s="5" t="s">
        <v>41</v>
      </c>
      <c r="D1152" s="2">
        <v>39994</v>
      </c>
      <c r="E1152" s="2">
        <v>-0.91</v>
      </c>
      <c r="F1152" s="2">
        <v>2.23</v>
      </c>
      <c r="G1152" s="2">
        <v>-1.2</v>
      </c>
      <c r="H1152" s="2">
        <v>10.119999999999999</v>
      </c>
      <c r="I1152" s="2">
        <v>5.63</v>
      </c>
      <c r="J1152" s="2">
        <v>7.56</v>
      </c>
      <c r="K1152" s="2">
        <v>4.2</v>
      </c>
      <c r="L1152" s="2">
        <v>34.4</v>
      </c>
      <c r="M1152" s="2">
        <v>49.32</v>
      </c>
      <c r="N1152" s="2">
        <v>33.020000000000003</v>
      </c>
      <c r="O1152" s="2">
        <v>18.190000000000001</v>
      </c>
      <c r="P1152" s="2">
        <v>49.36</v>
      </c>
      <c r="Q1152" s="2">
        <v>33.049999999999997</v>
      </c>
      <c r="R1152" s="2">
        <v>18.2</v>
      </c>
      <c r="S1152" s="4">
        <f>VLOOKUP([1]Initial_Data8!C1214,[1]Ratings_Numbers!$A$1:$B$21,2,FALSE)</f>
        <v>13</v>
      </c>
      <c r="T1152" s="4">
        <v>13</v>
      </c>
      <c r="U1152" s="4">
        <f t="shared" si="24"/>
        <v>0</v>
      </c>
      <c r="V1152" s="7">
        <v>858.65219999999999</v>
      </c>
      <c r="W1152" s="3" t="s">
        <v>129</v>
      </c>
      <c r="X1152" s="4"/>
      <c r="Y1152" s="4"/>
      <c r="Z1152" s="4"/>
      <c r="AA1152" s="4"/>
    </row>
    <row r="1153" spans="1:27" ht="46.5" customHeight="1" thickBot="1" x14ac:dyDescent="0.4">
      <c r="A1153" s="5" t="s">
        <v>171</v>
      </c>
      <c r="B1153" s="5" t="s">
        <v>83</v>
      </c>
      <c r="C1153" s="5" t="s">
        <v>41</v>
      </c>
      <c r="D1153" s="2">
        <v>40086</v>
      </c>
      <c r="E1153" s="2">
        <v>-0.89</v>
      </c>
      <c r="F1153" s="2">
        <v>2.04</v>
      </c>
      <c r="G1153" s="2">
        <v>-1.1599999999999999</v>
      </c>
      <c r="H1153" s="2">
        <v>11.79</v>
      </c>
      <c r="I1153" s="2">
        <v>8.6300000000000008</v>
      </c>
      <c r="J1153" s="2">
        <v>9.35</v>
      </c>
      <c r="K1153" s="2">
        <v>4.0999999999999996</v>
      </c>
      <c r="L1153" s="2">
        <v>35.119999999999997</v>
      </c>
      <c r="M1153" s="2">
        <v>46.64</v>
      </c>
      <c r="N1153" s="2">
        <v>31.78</v>
      </c>
      <c r="O1153" s="2">
        <v>16.920000000000002</v>
      </c>
      <c r="P1153" s="2">
        <v>46.75</v>
      </c>
      <c r="Q1153" s="2">
        <v>31.86</v>
      </c>
      <c r="R1153" s="2">
        <v>16.96</v>
      </c>
      <c r="S1153" s="4">
        <f>VLOOKUP([1]Initial_Data8!C1215,[1]Ratings_Numbers!$A$1:$B$21,2,FALSE)</f>
        <v>13</v>
      </c>
      <c r="T1153" s="4">
        <v>13</v>
      </c>
      <c r="U1153" s="4">
        <f t="shared" si="24"/>
        <v>0</v>
      </c>
      <c r="V1153" s="7">
        <v>859.92089999999996</v>
      </c>
      <c r="W1153" s="3" t="s">
        <v>129</v>
      </c>
      <c r="X1153" s="4"/>
      <c r="Y1153" s="4"/>
      <c r="Z1153" s="4"/>
      <c r="AA1153" s="4"/>
    </row>
    <row r="1154" spans="1:27" ht="46.5" customHeight="1" thickBot="1" x14ac:dyDescent="0.4">
      <c r="A1154" s="5" t="s">
        <v>171</v>
      </c>
      <c r="B1154" s="5" t="s">
        <v>84</v>
      </c>
      <c r="C1154" s="5" t="s">
        <v>41</v>
      </c>
      <c r="D1154" s="2">
        <v>40178</v>
      </c>
      <c r="E1154" s="2">
        <v>-0.73</v>
      </c>
      <c r="F1154" s="2">
        <v>2.23</v>
      </c>
      <c r="G1154" s="2">
        <v>-0.96</v>
      </c>
      <c r="H1154" s="2">
        <v>12.41</v>
      </c>
      <c r="I1154" s="2">
        <v>2.57</v>
      </c>
      <c r="J1154" s="2">
        <v>9.1999999999999993</v>
      </c>
      <c r="K1154" s="2">
        <v>4.0999999999999996</v>
      </c>
      <c r="L1154" s="2">
        <v>35.29</v>
      </c>
      <c r="M1154" s="2">
        <v>49.58</v>
      </c>
      <c r="N1154" s="2">
        <v>33.119999999999997</v>
      </c>
      <c r="O1154" s="2">
        <v>18.04</v>
      </c>
      <c r="P1154" s="2">
        <v>49.68</v>
      </c>
      <c r="Q1154" s="2">
        <v>33.19</v>
      </c>
      <c r="R1154" s="2">
        <v>18.079999999999998</v>
      </c>
      <c r="S1154" s="4">
        <f>VLOOKUP([1]Initial_Data8!C1216,[1]Ratings_Numbers!$A$1:$B$21,2,FALSE)</f>
        <v>13</v>
      </c>
      <c r="T1154" s="4">
        <v>12</v>
      </c>
      <c r="U1154" s="4">
        <f t="shared" si="24"/>
        <v>0</v>
      </c>
      <c r="V1154" s="7">
        <v>965.21190000000001</v>
      </c>
      <c r="W1154" s="3" t="s">
        <v>129</v>
      </c>
      <c r="X1154" s="4"/>
      <c r="Y1154" s="4"/>
      <c r="Z1154" s="4"/>
      <c r="AA1154" s="4"/>
    </row>
    <row r="1155" spans="1:27" ht="46.5" customHeight="1" thickBot="1" x14ac:dyDescent="0.4">
      <c r="A1155" s="5" t="s">
        <v>171</v>
      </c>
      <c r="B1155" s="5" t="s">
        <v>85</v>
      </c>
      <c r="C1155" s="5" t="s">
        <v>39</v>
      </c>
      <c r="D1155" s="2">
        <v>40268</v>
      </c>
      <c r="E1155" s="2">
        <v>-0.86</v>
      </c>
      <c r="F1155" s="2">
        <v>1.7</v>
      </c>
      <c r="G1155" s="2">
        <v>-1.1499999999999999</v>
      </c>
      <c r="H1155" s="2">
        <v>11.05</v>
      </c>
      <c r="I1155" s="2">
        <v>4.47</v>
      </c>
      <c r="J1155" s="2">
        <v>7.77</v>
      </c>
      <c r="K1155" s="2">
        <v>3.8</v>
      </c>
      <c r="L1155" s="2">
        <v>42.37</v>
      </c>
      <c r="M1155" s="2">
        <v>30.96</v>
      </c>
      <c r="N1155" s="2">
        <v>23.63</v>
      </c>
      <c r="O1155" s="2">
        <v>13.41</v>
      </c>
      <c r="P1155" s="2">
        <v>31.05</v>
      </c>
      <c r="Q1155" s="2">
        <v>23.69</v>
      </c>
      <c r="R1155" s="2">
        <v>13.45</v>
      </c>
      <c r="S1155" s="4">
        <f>VLOOKUP([1]Initial_Data8!C1217,[1]Ratings_Numbers!$A$1:$B$21,2,FALSE)</f>
        <v>12</v>
      </c>
      <c r="T1155" s="4">
        <v>12</v>
      </c>
      <c r="U1155" s="4">
        <f t="shared" si="24"/>
        <v>-1</v>
      </c>
      <c r="V1155" s="7">
        <v>1179.1618000000001</v>
      </c>
      <c r="W1155" s="3" t="s">
        <v>129</v>
      </c>
      <c r="X1155" s="4"/>
      <c r="Y1155" s="4"/>
      <c r="Z1155" s="4"/>
      <c r="AA1155" s="4"/>
    </row>
    <row r="1156" spans="1:27" ht="46.5" customHeight="1" thickBot="1" x14ac:dyDescent="0.4">
      <c r="A1156" s="5" t="s">
        <v>171</v>
      </c>
      <c r="B1156" s="5" t="s">
        <v>109</v>
      </c>
      <c r="C1156" s="5" t="s">
        <v>39</v>
      </c>
      <c r="D1156" s="2">
        <v>40359</v>
      </c>
      <c r="E1156" s="2">
        <v>-0.21</v>
      </c>
      <c r="F1156" s="2">
        <v>1.72</v>
      </c>
      <c r="G1156" s="2">
        <v>-0.28000000000000003</v>
      </c>
      <c r="H1156" s="2">
        <v>13.98</v>
      </c>
      <c r="I1156" s="2">
        <v>3.02</v>
      </c>
      <c r="J1156" s="2">
        <v>10.78</v>
      </c>
      <c r="K1156" s="2">
        <v>3.9</v>
      </c>
      <c r="L1156" s="2">
        <v>44.03</v>
      </c>
      <c r="M1156" s="2">
        <v>32.35</v>
      </c>
      <c r="N1156" s="2">
        <v>24.42</v>
      </c>
      <c r="O1156" s="2">
        <v>14.54</v>
      </c>
      <c r="P1156" s="2">
        <v>32.44</v>
      </c>
      <c r="Q1156" s="2">
        <v>24.5</v>
      </c>
      <c r="R1156" s="2">
        <v>14.58</v>
      </c>
      <c r="S1156" s="4">
        <f>VLOOKUP([1]Initial_Data8!C1218,[1]Ratings_Numbers!$A$1:$B$21,2,FALSE)</f>
        <v>12</v>
      </c>
      <c r="T1156" s="4">
        <v>12</v>
      </c>
      <c r="U1156" s="4">
        <f t="shared" si="24"/>
        <v>0</v>
      </c>
      <c r="V1156" s="7">
        <v>1058.0259000000001</v>
      </c>
      <c r="W1156" s="3" t="s">
        <v>129</v>
      </c>
      <c r="X1156" s="4"/>
      <c r="Y1156" s="4"/>
      <c r="Z1156" s="4"/>
      <c r="AA1156" s="4"/>
    </row>
    <row r="1157" spans="1:27" ht="46.5" customHeight="1" thickBot="1" x14ac:dyDescent="0.4">
      <c r="A1157" s="5" t="s">
        <v>171</v>
      </c>
      <c r="B1157" s="5" t="s">
        <v>110</v>
      </c>
      <c r="C1157" s="5" t="s">
        <v>39</v>
      </c>
      <c r="D1157" s="2">
        <v>40451</v>
      </c>
      <c r="E1157" s="2">
        <v>-0.82</v>
      </c>
      <c r="F1157" s="2">
        <v>1.77</v>
      </c>
      <c r="G1157" s="2">
        <v>-1.1000000000000001</v>
      </c>
      <c r="H1157" s="2">
        <v>11.11</v>
      </c>
      <c r="I1157" s="2">
        <v>4.3</v>
      </c>
      <c r="J1157" s="2">
        <v>8.2799999999999994</v>
      </c>
      <c r="K1157" s="2">
        <v>4.9000000000000004</v>
      </c>
      <c r="L1157" s="2">
        <v>44.02</v>
      </c>
      <c r="M1157" s="2">
        <v>32.78</v>
      </c>
      <c r="N1157" s="2">
        <v>24.67</v>
      </c>
      <c r="O1157" s="2">
        <v>14.68</v>
      </c>
      <c r="P1157" s="2">
        <v>32.86</v>
      </c>
      <c r="Q1157" s="2">
        <v>24.73</v>
      </c>
      <c r="R1157" s="2">
        <v>14.72</v>
      </c>
      <c r="S1157" s="4">
        <f>VLOOKUP([1]Initial_Data8!C1219,[1]Ratings_Numbers!$A$1:$B$21,2,FALSE)</f>
        <v>12</v>
      </c>
      <c r="T1157" s="4">
        <v>12</v>
      </c>
      <c r="U1157" s="4">
        <f t="shared" si="24"/>
        <v>0</v>
      </c>
      <c r="V1157" s="7">
        <v>1162.182</v>
      </c>
      <c r="W1157" s="3" t="s">
        <v>129</v>
      </c>
      <c r="X1157" s="4"/>
      <c r="Y1157" s="4"/>
      <c r="Z1157" s="4"/>
      <c r="AA1157" s="4"/>
    </row>
    <row r="1158" spans="1:27" ht="46.5" customHeight="1" thickBot="1" x14ac:dyDescent="0.4">
      <c r="A1158" s="5" t="s">
        <v>171</v>
      </c>
      <c r="B1158" s="5" t="s">
        <v>111</v>
      </c>
      <c r="C1158" s="5" t="s">
        <v>39</v>
      </c>
      <c r="D1158" s="2">
        <v>40543</v>
      </c>
      <c r="E1158" s="2">
        <v>-0.6</v>
      </c>
      <c r="F1158" s="2">
        <v>2.11</v>
      </c>
      <c r="G1158" s="2">
        <v>-0.79</v>
      </c>
      <c r="H1158" s="2">
        <v>10.8</v>
      </c>
      <c r="I1158" s="2">
        <v>5.92</v>
      </c>
      <c r="J1158" s="2">
        <v>8.35</v>
      </c>
      <c r="K1158" s="2">
        <v>5.5</v>
      </c>
      <c r="L1158" s="2">
        <v>40.840000000000003</v>
      </c>
      <c r="M1158" s="2">
        <v>41.13</v>
      </c>
      <c r="N1158" s="2">
        <v>29.07</v>
      </c>
      <c r="O1158" s="2">
        <v>16.86</v>
      </c>
      <c r="P1158" s="2">
        <v>41.48</v>
      </c>
      <c r="Q1158" s="2">
        <v>29.32</v>
      </c>
      <c r="R1158" s="2">
        <v>17.010000000000002</v>
      </c>
      <c r="S1158" s="4">
        <f>VLOOKUP([1]Initial_Data8!C1220,[1]Ratings_Numbers!$A$1:$B$21,2,FALSE)</f>
        <v>12</v>
      </c>
      <c r="T1158" s="4">
        <v>12</v>
      </c>
      <c r="U1158" s="4">
        <f t="shared" si="24"/>
        <v>0</v>
      </c>
      <c r="V1158" s="7">
        <v>1257.2902999999999</v>
      </c>
      <c r="W1158" s="3" t="s">
        <v>129</v>
      </c>
      <c r="X1158" s="4"/>
      <c r="Y1158" s="4"/>
      <c r="Z1158" s="4"/>
      <c r="AA1158" s="4"/>
    </row>
    <row r="1159" spans="1:27" ht="14.25" customHeight="1" thickBot="1" x14ac:dyDescent="0.4">
      <c r="A1159" s="5" t="s">
        <v>171</v>
      </c>
      <c r="B1159" s="5" t="s">
        <v>112</v>
      </c>
      <c r="C1159" s="5" t="s">
        <v>39</v>
      </c>
      <c r="D1159" s="2">
        <v>40633</v>
      </c>
      <c r="E1159" s="2">
        <v>-1.0900000000000001</v>
      </c>
      <c r="F1159" s="2">
        <v>1.83</v>
      </c>
      <c r="G1159" s="2">
        <v>-1.44</v>
      </c>
      <c r="H1159" s="2">
        <v>9.3800000000000008</v>
      </c>
      <c r="I1159" s="2">
        <v>6.42</v>
      </c>
      <c r="J1159" s="2">
        <v>6.87</v>
      </c>
      <c r="K1159" s="2">
        <v>5.7</v>
      </c>
      <c r="L1159" s="2">
        <v>41.37</v>
      </c>
      <c r="M1159" s="2">
        <v>36.369999999999997</v>
      </c>
      <c r="N1159" s="2">
        <v>26.6</v>
      </c>
      <c r="O1159" s="2">
        <v>15.09</v>
      </c>
      <c r="P1159" s="2">
        <v>36.74</v>
      </c>
      <c r="Q1159" s="2">
        <v>26.87</v>
      </c>
      <c r="R1159" s="2">
        <v>15.24</v>
      </c>
      <c r="S1159" s="4">
        <f>VLOOKUP([1]Initial_Data8!C1221,[1]Ratings_Numbers!$A$1:$B$21,2,FALSE)</f>
        <v>12</v>
      </c>
      <c r="T1159" s="4">
        <v>12</v>
      </c>
      <c r="U1159" s="4">
        <f t="shared" si="24"/>
        <v>0</v>
      </c>
      <c r="V1159" s="7">
        <v>1647.8575000000001</v>
      </c>
      <c r="W1159" s="3" t="s">
        <v>129</v>
      </c>
      <c r="X1159" s="4"/>
      <c r="Y1159" s="4"/>
      <c r="Z1159" s="4"/>
      <c r="AA1159" s="4"/>
    </row>
    <row r="1160" spans="1:27" ht="37.5" customHeight="1" thickBot="1" x14ac:dyDescent="0.4">
      <c r="A1160" s="5" t="s">
        <v>171</v>
      </c>
      <c r="B1160" s="5" t="s">
        <v>86</v>
      </c>
      <c r="C1160" s="5" t="s">
        <v>39</v>
      </c>
      <c r="D1160" s="2">
        <v>40724</v>
      </c>
      <c r="E1160" s="2">
        <v>-0.91</v>
      </c>
      <c r="F1160" s="2">
        <v>1.89</v>
      </c>
      <c r="G1160" s="2">
        <v>-1.19</v>
      </c>
      <c r="H1160" s="2">
        <v>13.23</v>
      </c>
      <c r="I1160" s="2">
        <v>8.08</v>
      </c>
      <c r="J1160" s="2">
        <v>10.52</v>
      </c>
      <c r="K1160" s="2">
        <v>5.3</v>
      </c>
      <c r="L1160" s="2">
        <v>43.2</v>
      </c>
      <c r="M1160" s="2">
        <v>38.659999999999997</v>
      </c>
      <c r="N1160" s="2">
        <v>27.81</v>
      </c>
      <c r="O1160" s="2">
        <v>16.739999999999998</v>
      </c>
      <c r="P1160" s="2">
        <v>39.03</v>
      </c>
      <c r="Q1160" s="2">
        <v>28.07</v>
      </c>
      <c r="R1160" s="2">
        <v>16.89</v>
      </c>
      <c r="S1160" s="4">
        <f>VLOOKUP([1]Initial_Data8!C1222,[1]Ratings_Numbers!$A$1:$B$21,2,FALSE)</f>
        <v>12</v>
      </c>
      <c r="T1160" s="4">
        <v>12</v>
      </c>
      <c r="U1160" s="4">
        <f t="shared" si="24"/>
        <v>0</v>
      </c>
      <c r="V1160" s="7">
        <v>1786.9929999999999</v>
      </c>
      <c r="W1160" s="3" t="s">
        <v>129</v>
      </c>
      <c r="X1160" s="4"/>
      <c r="Y1160" s="4"/>
      <c r="Z1160" s="4"/>
      <c r="AA1160" s="4"/>
    </row>
    <row r="1161" spans="1:27" ht="37.5" customHeight="1" thickBot="1" x14ac:dyDescent="0.4">
      <c r="A1161" s="5" t="s">
        <v>171</v>
      </c>
      <c r="B1161" s="5" t="s">
        <v>87</v>
      </c>
      <c r="C1161" s="5" t="s">
        <v>39</v>
      </c>
      <c r="D1161" s="2">
        <v>40816</v>
      </c>
      <c r="E1161" s="2">
        <v>-0.84</v>
      </c>
      <c r="F1161" s="2">
        <v>1.86</v>
      </c>
      <c r="G1161" s="2">
        <v>-1.1000000000000001</v>
      </c>
      <c r="H1161" s="2">
        <v>13.79</v>
      </c>
      <c r="I1161" s="2">
        <v>9.02</v>
      </c>
      <c r="J1161" s="2">
        <v>10.62</v>
      </c>
      <c r="K1161" s="2">
        <v>4.5999999999999996</v>
      </c>
      <c r="L1161" s="2">
        <v>44.3</v>
      </c>
      <c r="M1161" s="2">
        <v>38.5</v>
      </c>
      <c r="N1161" s="2">
        <v>27.73</v>
      </c>
      <c r="O1161" s="2">
        <v>17.079999999999998</v>
      </c>
      <c r="P1161" s="2">
        <v>38.86</v>
      </c>
      <c r="Q1161" s="2">
        <v>27.98</v>
      </c>
      <c r="R1161" s="2">
        <v>17.239999999999998</v>
      </c>
      <c r="S1161" s="4">
        <f>VLOOKUP([1]Initial_Data8!C1223,[1]Ratings_Numbers!$A$1:$B$21,2,FALSE)</f>
        <v>12</v>
      </c>
      <c r="T1161" s="4">
        <v>12</v>
      </c>
      <c r="U1161" s="4">
        <f t="shared" si="24"/>
        <v>0</v>
      </c>
      <c r="V1161" s="7">
        <v>1444.3308</v>
      </c>
      <c r="W1161" s="3" t="s">
        <v>129</v>
      </c>
      <c r="X1161" s="4"/>
      <c r="Y1161" s="4"/>
      <c r="Z1161" s="4"/>
      <c r="AA1161" s="4"/>
    </row>
    <row r="1162" spans="1:27" ht="37.5" customHeight="1" thickBot="1" x14ac:dyDescent="0.4">
      <c r="A1162" s="5" t="s">
        <v>171</v>
      </c>
      <c r="B1162" s="5" t="s">
        <v>88</v>
      </c>
      <c r="C1162" s="5" t="s">
        <v>39</v>
      </c>
      <c r="D1162" s="2">
        <v>40908</v>
      </c>
      <c r="E1162" s="2">
        <v>-1.42</v>
      </c>
      <c r="F1162" s="2">
        <v>1.85</v>
      </c>
      <c r="G1162" s="2">
        <v>-1.85</v>
      </c>
      <c r="H1162" s="2">
        <v>13.06</v>
      </c>
      <c r="I1162" s="2">
        <v>9.56</v>
      </c>
      <c r="J1162" s="2">
        <v>9.8800000000000008</v>
      </c>
      <c r="K1162" s="2">
        <v>4.8</v>
      </c>
      <c r="L1162" s="2">
        <v>42.72</v>
      </c>
      <c r="M1162" s="2">
        <v>37.200000000000003</v>
      </c>
      <c r="N1162" s="2">
        <v>27.05</v>
      </c>
      <c r="O1162" s="2">
        <v>15.9</v>
      </c>
      <c r="P1162" s="2">
        <v>37.54</v>
      </c>
      <c r="Q1162" s="2">
        <v>27.3</v>
      </c>
      <c r="R1162" s="2">
        <v>16.05</v>
      </c>
      <c r="S1162" s="4">
        <f>VLOOKUP([1]Initial_Data8!C1224,[1]Ratings_Numbers!$A$1:$B$21,2,FALSE)</f>
        <v>12</v>
      </c>
      <c r="T1162" s="4">
        <v>12</v>
      </c>
      <c r="U1162" s="4">
        <f t="shared" si="24"/>
        <v>0</v>
      </c>
      <c r="V1162" s="7">
        <v>2013.7302</v>
      </c>
      <c r="W1162" s="3" t="s">
        <v>129</v>
      </c>
      <c r="X1162" s="4"/>
      <c r="Y1162" s="4"/>
      <c r="Z1162" s="4"/>
      <c r="AA1162" s="4"/>
    </row>
    <row r="1163" spans="1:27" ht="37.5" customHeight="1" thickBot="1" x14ac:dyDescent="0.4">
      <c r="A1163" s="5" t="s">
        <v>171</v>
      </c>
      <c r="B1163" s="5" t="s">
        <v>89</v>
      </c>
      <c r="C1163" s="5" t="s">
        <v>39</v>
      </c>
      <c r="D1163" s="2">
        <v>40999</v>
      </c>
      <c r="E1163" s="2">
        <v>-0.85</v>
      </c>
      <c r="F1163" s="2">
        <v>1.89</v>
      </c>
      <c r="G1163" s="2">
        <v>-1.1299999999999999</v>
      </c>
      <c r="H1163" s="2">
        <v>10.59</v>
      </c>
      <c r="I1163" s="2">
        <v>7.47</v>
      </c>
      <c r="J1163" s="2">
        <v>7.13</v>
      </c>
      <c r="K1163" s="2">
        <v>4.8</v>
      </c>
      <c r="L1163" s="2">
        <v>42.91</v>
      </c>
      <c r="M1163" s="2">
        <v>35.46</v>
      </c>
      <c r="N1163" s="2">
        <v>26.11</v>
      </c>
      <c r="O1163" s="2">
        <v>15.21</v>
      </c>
      <c r="P1163" s="2">
        <v>35.79</v>
      </c>
      <c r="Q1163" s="2">
        <v>26.36</v>
      </c>
      <c r="R1163" s="2">
        <v>15.35</v>
      </c>
      <c r="S1163" s="4">
        <f>VLOOKUP([1]Initial_Data8!C1225,[1]Ratings_Numbers!$A$1:$B$21,2,FALSE)</f>
        <v>12</v>
      </c>
      <c r="T1163" s="4">
        <v>12</v>
      </c>
      <c r="U1163" s="4">
        <f t="shared" si="24"/>
        <v>0</v>
      </c>
      <c r="V1163" s="7">
        <v>2519.9227999999998</v>
      </c>
      <c r="W1163" s="3" t="s">
        <v>129</v>
      </c>
      <c r="X1163" s="4"/>
      <c r="Y1163" s="4"/>
      <c r="Z1163" s="4"/>
      <c r="AA1163" s="4"/>
    </row>
    <row r="1164" spans="1:27" ht="37.5" customHeight="1" thickBot="1" x14ac:dyDescent="0.4">
      <c r="A1164" s="5" t="s">
        <v>171</v>
      </c>
      <c r="B1164" s="5" t="s">
        <v>90</v>
      </c>
      <c r="C1164" s="5" t="s">
        <v>39</v>
      </c>
      <c r="D1164" s="2">
        <v>41090</v>
      </c>
      <c r="E1164" s="2">
        <v>-1.1299999999999999</v>
      </c>
      <c r="F1164" s="2">
        <v>4.9000000000000004</v>
      </c>
      <c r="G1164" s="2">
        <v>-1.99</v>
      </c>
      <c r="H1164" s="2">
        <v>-6.35</v>
      </c>
      <c r="I1164" s="2">
        <v>-15.31</v>
      </c>
      <c r="J1164" s="2">
        <v>-9.86</v>
      </c>
      <c r="K1164" s="2">
        <v>4.7</v>
      </c>
      <c r="L1164" s="2">
        <v>38.840000000000003</v>
      </c>
      <c r="M1164" s="2">
        <v>42.77</v>
      </c>
      <c r="N1164" s="2">
        <v>29.88</v>
      </c>
      <c r="O1164" s="2">
        <v>16.55</v>
      </c>
      <c r="P1164" s="2">
        <v>43.12</v>
      </c>
      <c r="Q1164" s="2">
        <v>30.13</v>
      </c>
      <c r="R1164" s="2">
        <v>16.690000000000001</v>
      </c>
      <c r="S1164" s="4">
        <f>VLOOKUP([1]Initial_Data8!C1226,[1]Ratings_Numbers!$A$1:$B$21,2,FALSE)</f>
        <v>12</v>
      </c>
      <c r="T1164" s="4">
        <v>12</v>
      </c>
      <c r="U1164" s="4">
        <f t="shared" si="24"/>
        <v>0</v>
      </c>
      <c r="V1164" s="7">
        <v>1554.9611</v>
      </c>
      <c r="W1164" s="3" t="s">
        <v>129</v>
      </c>
      <c r="X1164" s="4"/>
      <c r="Y1164" s="4"/>
      <c r="Z1164" s="4"/>
      <c r="AA1164" s="4"/>
    </row>
    <row r="1165" spans="1:27" ht="37.5" customHeight="1" thickBot="1" x14ac:dyDescent="0.4">
      <c r="A1165" s="5" t="s">
        <v>171</v>
      </c>
      <c r="B1165" s="5" t="s">
        <v>91</v>
      </c>
      <c r="C1165" s="5" t="s">
        <v>39</v>
      </c>
      <c r="D1165" s="2">
        <v>41182</v>
      </c>
      <c r="E1165" s="2">
        <v>-7.48</v>
      </c>
      <c r="F1165" s="2">
        <v>55</v>
      </c>
      <c r="G1165" s="2">
        <v>-75.3</v>
      </c>
      <c r="H1165" s="2">
        <v>-2.27</v>
      </c>
      <c r="I1165" s="2">
        <v>-4.9800000000000004</v>
      </c>
      <c r="J1165" s="2">
        <v>-5.69</v>
      </c>
      <c r="K1165" s="2">
        <v>4.9000000000000004</v>
      </c>
      <c r="L1165" s="2">
        <v>35.82</v>
      </c>
      <c r="M1165" s="2">
        <v>40.96</v>
      </c>
      <c r="N1165" s="2">
        <v>28.98</v>
      </c>
      <c r="O1165" s="2">
        <v>14.57</v>
      </c>
      <c r="P1165" s="2">
        <v>41.3</v>
      </c>
      <c r="Q1165" s="2">
        <v>29.23</v>
      </c>
      <c r="R1165" s="2">
        <v>14.69</v>
      </c>
      <c r="S1165" s="4">
        <f>VLOOKUP([1]Initial_Data8!C1227,[1]Ratings_Numbers!$A$1:$B$21,2,FALSE)</f>
        <v>12</v>
      </c>
      <c r="T1165" s="4">
        <v>12</v>
      </c>
      <c r="U1165" s="4">
        <f t="shared" si="24"/>
        <v>0</v>
      </c>
      <c r="V1165" s="7">
        <v>1931.5795000000001</v>
      </c>
      <c r="W1165" s="3" t="s">
        <v>129</v>
      </c>
      <c r="X1165" s="4"/>
      <c r="Y1165" s="4"/>
      <c r="Z1165" s="4"/>
      <c r="AA1165" s="4"/>
    </row>
    <row r="1166" spans="1:27" ht="37.5" customHeight="1" thickBot="1" x14ac:dyDescent="0.4">
      <c r="A1166" s="5" t="s">
        <v>171</v>
      </c>
      <c r="B1166" s="5" t="s">
        <v>115</v>
      </c>
      <c r="C1166" s="5" t="s">
        <v>39</v>
      </c>
      <c r="D1166" s="2">
        <v>41455</v>
      </c>
      <c r="E1166" s="2">
        <v>-1.56</v>
      </c>
      <c r="F1166" s="2">
        <v>5.17</v>
      </c>
      <c r="G1166" s="2">
        <v>-2.52</v>
      </c>
      <c r="H1166" s="2">
        <v>12.22</v>
      </c>
      <c r="I1166" s="2">
        <v>9.4700000000000006</v>
      </c>
      <c r="J1166" s="2">
        <v>9.77</v>
      </c>
      <c r="K1166" s="2">
        <v>7</v>
      </c>
      <c r="L1166" s="2">
        <v>36.72</v>
      </c>
      <c r="M1166" s="2">
        <v>48.87</v>
      </c>
      <c r="N1166" s="2">
        <v>32.770000000000003</v>
      </c>
      <c r="O1166" s="2">
        <v>18.010000000000002</v>
      </c>
      <c r="P1166" s="2">
        <v>49.14</v>
      </c>
      <c r="Q1166" s="2">
        <v>32.950000000000003</v>
      </c>
      <c r="R1166" s="2">
        <v>18.11</v>
      </c>
      <c r="S1166" s="4">
        <f>VLOOKUP([1]Initial_Data8!C1228,[1]Ratings_Numbers!$A$1:$B$21,2,FALSE)</f>
        <v>12</v>
      </c>
      <c r="T1166" s="4">
        <v>12</v>
      </c>
      <c r="U1166" s="4">
        <f t="shared" si="24"/>
        <v>0</v>
      </c>
      <c r="V1166" s="7">
        <v>2865.7710000000002</v>
      </c>
      <c r="W1166" s="3" t="s">
        <v>129</v>
      </c>
      <c r="X1166" s="4"/>
      <c r="Y1166" s="4"/>
      <c r="Z1166" s="4"/>
      <c r="AA1166" s="4"/>
    </row>
    <row r="1167" spans="1:27" ht="37.5" customHeight="1" thickBot="1" x14ac:dyDescent="0.4">
      <c r="A1167" s="5" t="s">
        <v>171</v>
      </c>
      <c r="B1167" s="5" t="s">
        <v>116</v>
      </c>
      <c r="C1167" s="5" t="s">
        <v>39</v>
      </c>
      <c r="D1167" s="2">
        <v>41547</v>
      </c>
      <c r="E1167" s="2">
        <v>-1.21</v>
      </c>
      <c r="F1167" s="2">
        <v>2.39</v>
      </c>
      <c r="G1167" s="2">
        <v>-1.57</v>
      </c>
      <c r="H1167" s="2">
        <v>15.34</v>
      </c>
      <c r="I1167" s="2">
        <v>12.87</v>
      </c>
      <c r="J1167" s="2">
        <v>12.72</v>
      </c>
      <c r="K1167" s="2">
        <v>6.6</v>
      </c>
      <c r="L1167" s="2">
        <v>37.58</v>
      </c>
      <c r="M1167" s="2">
        <v>43.7</v>
      </c>
      <c r="N1167" s="2">
        <v>30.36</v>
      </c>
      <c r="O1167" s="2">
        <v>16.5</v>
      </c>
      <c r="P1167" s="2">
        <v>43.96</v>
      </c>
      <c r="Q1167" s="2">
        <v>30.54</v>
      </c>
      <c r="R1167" s="2">
        <v>16.600000000000001</v>
      </c>
      <c r="S1167" s="4">
        <f>VLOOKUP([1]Initial_Data8!C1229,[1]Ratings_Numbers!$A$1:$B$21,2,FALSE)</f>
        <v>12</v>
      </c>
      <c r="T1167" s="4">
        <v>12</v>
      </c>
      <c r="U1167" s="4">
        <f t="shared" si="24"/>
        <v>0</v>
      </c>
      <c r="V1167" s="7">
        <v>3502.9326000000001</v>
      </c>
      <c r="W1167" s="3" t="s">
        <v>129</v>
      </c>
      <c r="X1167" s="4"/>
      <c r="Y1167" s="4"/>
      <c r="Z1167" s="4"/>
      <c r="AA1167" s="4"/>
    </row>
    <row r="1168" spans="1:27" ht="37.5" customHeight="1" thickBot="1" x14ac:dyDescent="0.4">
      <c r="A1168" s="5" t="s">
        <v>171</v>
      </c>
      <c r="B1168" s="5" t="s">
        <v>92</v>
      </c>
      <c r="C1168" s="5" t="s">
        <v>39</v>
      </c>
      <c r="D1168" s="2">
        <v>41639</v>
      </c>
      <c r="E1168" s="2">
        <v>-1.37</v>
      </c>
      <c r="F1168" s="2">
        <v>2.41</v>
      </c>
      <c r="G1168" s="2">
        <v>-1.7</v>
      </c>
      <c r="H1168" s="2">
        <v>15.28</v>
      </c>
      <c r="I1168" s="2">
        <v>12.07</v>
      </c>
      <c r="J1168" s="2">
        <v>12.71</v>
      </c>
      <c r="K1168" s="2">
        <v>6.7</v>
      </c>
      <c r="L1168" s="2">
        <v>34.97</v>
      </c>
      <c r="M1168" s="2">
        <v>53.54</v>
      </c>
      <c r="N1168" s="2">
        <v>34.81</v>
      </c>
      <c r="O1168" s="2">
        <v>18.86</v>
      </c>
      <c r="P1168" s="2">
        <v>53.78</v>
      </c>
      <c r="Q1168" s="2">
        <v>34.97</v>
      </c>
      <c r="R1168" s="2">
        <v>18.95</v>
      </c>
      <c r="S1168" s="4">
        <f>VLOOKUP([1]Initial_Data8!C1230,[1]Ratings_Numbers!$A$1:$B$21,2,FALSE)</f>
        <v>12</v>
      </c>
      <c r="T1168" s="4">
        <v>12</v>
      </c>
      <c r="U1168" s="4">
        <f t="shared" si="24"/>
        <v>0</v>
      </c>
      <c r="V1168" s="7">
        <v>3261.0691000000002</v>
      </c>
      <c r="W1168" s="3" t="s">
        <v>129</v>
      </c>
      <c r="X1168" s="4"/>
      <c r="Y1168" s="4"/>
      <c r="Z1168" s="4"/>
      <c r="AA1168" s="4"/>
    </row>
    <row r="1169" spans="1:27" ht="37.5" customHeight="1" thickBot="1" x14ac:dyDescent="0.4">
      <c r="A1169" s="5" t="s">
        <v>171</v>
      </c>
      <c r="B1169" s="5" t="s">
        <v>93</v>
      </c>
      <c r="C1169" s="5" t="s">
        <v>39</v>
      </c>
      <c r="D1169" s="2">
        <v>41729</v>
      </c>
      <c r="E1169" s="2">
        <v>-1.46</v>
      </c>
      <c r="F1169" s="2">
        <v>2.65</v>
      </c>
      <c r="G1169" s="2">
        <v>-1.8</v>
      </c>
      <c r="H1169" s="2">
        <v>12.87</v>
      </c>
      <c r="I1169" s="2">
        <v>10.29</v>
      </c>
      <c r="J1169" s="2">
        <v>9.9700000000000006</v>
      </c>
      <c r="K1169" s="2">
        <v>7</v>
      </c>
      <c r="L1169" s="2">
        <v>31.77</v>
      </c>
      <c r="M1169" s="2">
        <v>52.56</v>
      </c>
      <c r="N1169" s="2">
        <v>34.36</v>
      </c>
      <c r="O1169" s="2">
        <v>18.239999999999998</v>
      </c>
      <c r="P1169" s="2">
        <v>52.96</v>
      </c>
      <c r="Q1169" s="2">
        <v>34.619999999999997</v>
      </c>
      <c r="R1169" s="2">
        <v>18.38</v>
      </c>
      <c r="S1169" s="4">
        <f>VLOOKUP([1]Initial_Data8!C1231,[1]Ratings_Numbers!$A$1:$B$21,2,FALSE)</f>
        <v>12</v>
      </c>
      <c r="T1169" s="4">
        <v>12</v>
      </c>
      <c r="U1169" s="4">
        <f t="shared" si="24"/>
        <v>0</v>
      </c>
      <c r="V1169" s="7">
        <v>3589.1507000000001</v>
      </c>
      <c r="W1169" s="3" t="s">
        <v>129</v>
      </c>
      <c r="X1169" s="4"/>
      <c r="Y1169" s="4"/>
      <c r="Z1169" s="4"/>
      <c r="AA1169" s="4"/>
    </row>
    <row r="1170" spans="1:27" ht="37.5" customHeight="1" thickBot="1" x14ac:dyDescent="0.4">
      <c r="A1170" s="5" t="s">
        <v>171</v>
      </c>
      <c r="B1170" s="5" t="s">
        <v>94</v>
      </c>
      <c r="C1170" s="5" t="s">
        <v>39</v>
      </c>
      <c r="D1170" s="2">
        <v>41820</v>
      </c>
      <c r="E1170" s="2">
        <v>-1.21</v>
      </c>
      <c r="F1170" s="2">
        <v>2.69</v>
      </c>
      <c r="G1170" s="2">
        <v>-1.49</v>
      </c>
      <c r="H1170" s="2">
        <v>13.3</v>
      </c>
      <c r="I1170" s="2">
        <v>10.58</v>
      </c>
      <c r="J1170" s="2">
        <v>10.77</v>
      </c>
      <c r="K1170" s="2">
        <v>8.6</v>
      </c>
      <c r="L1170" s="2">
        <v>31.52</v>
      </c>
      <c r="M1170" s="2">
        <v>55.11</v>
      </c>
      <c r="N1170" s="2">
        <v>35.44</v>
      </c>
      <c r="O1170" s="2">
        <v>18.899999999999999</v>
      </c>
      <c r="P1170" s="2">
        <v>55.49</v>
      </c>
      <c r="Q1170" s="2">
        <v>35.69</v>
      </c>
      <c r="R1170" s="2">
        <v>19.03</v>
      </c>
      <c r="S1170" s="4">
        <f>VLOOKUP([1]Initial_Data8!C1232,[1]Ratings_Numbers!$A$1:$B$21,2,FALSE)</f>
        <v>12</v>
      </c>
      <c r="T1170" s="4">
        <v>12</v>
      </c>
      <c r="U1170" s="4">
        <f t="shared" si="24"/>
        <v>0</v>
      </c>
      <c r="V1170" s="7">
        <v>4373.1251000000002</v>
      </c>
      <c r="W1170" s="3" t="s">
        <v>129</v>
      </c>
      <c r="X1170" s="4"/>
      <c r="Y1170" s="4"/>
      <c r="Z1170" s="4"/>
      <c r="AA1170" s="4"/>
    </row>
    <row r="1171" spans="1:27" ht="37.5" customHeight="1" thickBot="1" x14ac:dyDescent="0.4">
      <c r="A1171" s="5" t="s">
        <v>171</v>
      </c>
      <c r="B1171" s="5" t="s">
        <v>95</v>
      </c>
      <c r="C1171" s="5" t="s">
        <v>39</v>
      </c>
      <c r="D1171" s="2">
        <v>41912</v>
      </c>
      <c r="E1171" s="2">
        <v>-1.82</v>
      </c>
      <c r="F1171" s="2">
        <v>2.68</v>
      </c>
      <c r="G1171" s="2">
        <v>-2.2400000000000002</v>
      </c>
      <c r="H1171" s="2">
        <v>14.1</v>
      </c>
      <c r="I1171" s="2">
        <v>11.19</v>
      </c>
      <c r="J1171" s="2">
        <v>11.63</v>
      </c>
      <c r="K1171" s="2">
        <v>9.3000000000000007</v>
      </c>
      <c r="L1171" s="2">
        <v>29.98</v>
      </c>
      <c r="M1171" s="2">
        <v>53.31</v>
      </c>
      <c r="N1171" s="2">
        <v>34.71</v>
      </c>
      <c r="O1171" s="2">
        <v>17.440000000000001</v>
      </c>
      <c r="P1171" s="2">
        <v>53.6</v>
      </c>
      <c r="Q1171" s="2">
        <v>34.89</v>
      </c>
      <c r="R1171" s="2">
        <v>17.53</v>
      </c>
      <c r="S1171" s="4">
        <f>VLOOKUP([1]Initial_Data8!C1233,[1]Ratings_Numbers!$A$1:$B$21,2,FALSE)</f>
        <v>12</v>
      </c>
      <c r="T1171" s="4">
        <v>12</v>
      </c>
      <c r="U1171" s="4">
        <f t="shared" si="24"/>
        <v>0</v>
      </c>
      <c r="V1171" s="7">
        <v>4852.3307999999997</v>
      </c>
      <c r="W1171" s="3" t="s">
        <v>129</v>
      </c>
      <c r="X1171" s="4"/>
      <c r="Y1171" s="4"/>
      <c r="Z1171" s="4"/>
      <c r="AA1171" s="4"/>
    </row>
    <row r="1172" spans="1:27" ht="37.5" customHeight="1" thickBot="1" x14ac:dyDescent="0.4">
      <c r="A1172" s="5" t="s">
        <v>171</v>
      </c>
      <c r="B1172" s="5" t="s">
        <v>96</v>
      </c>
      <c r="C1172" s="5" t="s">
        <v>39</v>
      </c>
      <c r="D1172" s="2">
        <v>42004</v>
      </c>
      <c r="E1172" s="2">
        <v>-1.64</v>
      </c>
      <c r="F1172" s="2">
        <v>1.89</v>
      </c>
      <c r="G1172" s="2">
        <v>-1.95</v>
      </c>
      <c r="H1172" s="2">
        <v>21.8</v>
      </c>
      <c r="I1172" s="2">
        <v>18.350000000000001</v>
      </c>
      <c r="J1172" s="2">
        <v>19.399999999999999</v>
      </c>
      <c r="K1172" s="2">
        <v>10</v>
      </c>
      <c r="L1172" s="2">
        <v>29.95</v>
      </c>
      <c r="M1172" s="2">
        <v>46.22</v>
      </c>
      <c r="N1172" s="2">
        <v>31.55</v>
      </c>
      <c r="O1172" s="2">
        <v>15.01</v>
      </c>
      <c r="P1172" s="2">
        <v>46.48</v>
      </c>
      <c r="Q1172" s="2">
        <v>31.73</v>
      </c>
      <c r="R1172" s="2">
        <v>15.09</v>
      </c>
      <c r="S1172" s="4">
        <f>VLOOKUP([1]Initial_Data8!C1234,[1]Ratings_Numbers!$A$1:$B$21,2,FALSE)</f>
        <v>12</v>
      </c>
      <c r="T1172" s="4">
        <v>12</v>
      </c>
      <c r="U1172" s="4">
        <f t="shared" si="24"/>
        <v>0</v>
      </c>
      <c r="V1172" s="7">
        <v>6149.6550999999999</v>
      </c>
      <c r="W1172" s="3" t="s">
        <v>129</v>
      </c>
      <c r="X1172" s="4"/>
      <c r="Y1172" s="4"/>
      <c r="Z1172" s="4"/>
      <c r="AA1172" s="4"/>
    </row>
    <row r="1173" spans="1:27" ht="37.5" customHeight="1" thickBot="1" x14ac:dyDescent="0.4">
      <c r="A1173" s="5" t="s">
        <v>171</v>
      </c>
      <c r="B1173" s="5" t="s">
        <v>97</v>
      </c>
      <c r="C1173" s="5" t="s">
        <v>39</v>
      </c>
      <c r="D1173" s="2">
        <v>42094</v>
      </c>
      <c r="E1173" s="2">
        <v>-1.1100000000000001</v>
      </c>
      <c r="F1173" s="2">
        <v>2.15</v>
      </c>
      <c r="G1173" s="2">
        <v>-1.32</v>
      </c>
      <c r="H1173" s="2">
        <v>15.6</v>
      </c>
      <c r="I1173" s="2">
        <v>12.9</v>
      </c>
      <c r="J1173" s="2">
        <v>12.9</v>
      </c>
      <c r="K1173" s="2">
        <v>10</v>
      </c>
      <c r="L1173" s="2">
        <v>27.43</v>
      </c>
      <c r="M1173" s="2">
        <v>56.38</v>
      </c>
      <c r="N1173" s="2">
        <v>35.99</v>
      </c>
      <c r="O1173" s="2">
        <v>16.77</v>
      </c>
      <c r="P1173" s="2">
        <v>56.63</v>
      </c>
      <c r="Q1173" s="2">
        <v>36.15</v>
      </c>
      <c r="R1173" s="2">
        <v>16.850000000000001</v>
      </c>
      <c r="S1173" s="4">
        <f>VLOOKUP([1]Initial_Data8!C1235,[1]Ratings_Numbers!$A$1:$B$21,2,FALSE)</f>
        <v>12</v>
      </c>
      <c r="T1173" s="4">
        <v>12</v>
      </c>
      <c r="U1173" s="4">
        <f t="shared" si="24"/>
        <v>0</v>
      </c>
      <c r="V1173" s="7">
        <v>8404.1157999999996</v>
      </c>
      <c r="W1173" s="3" t="s">
        <v>129</v>
      </c>
      <c r="X1173" s="4"/>
      <c r="Y1173" s="4"/>
      <c r="Z1173" s="4"/>
      <c r="AA1173" s="4"/>
    </row>
    <row r="1174" spans="1:27" ht="14.25" customHeight="1" thickBot="1" x14ac:dyDescent="0.4">
      <c r="A1174" s="5" t="s">
        <v>171</v>
      </c>
      <c r="B1174" s="5" t="s">
        <v>98</v>
      </c>
      <c r="C1174" s="5" t="s">
        <v>39</v>
      </c>
      <c r="D1174" s="2">
        <v>42185</v>
      </c>
      <c r="E1174" s="2">
        <v>-1.32</v>
      </c>
      <c r="F1174" s="2">
        <v>1.89</v>
      </c>
      <c r="G1174" s="2">
        <v>-1.59</v>
      </c>
      <c r="H1174" s="2">
        <v>20.55</v>
      </c>
      <c r="I1174" s="2">
        <v>15.27</v>
      </c>
      <c r="J1174" s="2">
        <v>15.73</v>
      </c>
      <c r="K1174" s="2">
        <v>11</v>
      </c>
      <c r="L1174" s="2">
        <v>27.63</v>
      </c>
      <c r="M1174" s="2">
        <v>54.37</v>
      </c>
      <c r="N1174" s="2">
        <v>35.17</v>
      </c>
      <c r="O1174" s="2">
        <v>16.22</v>
      </c>
      <c r="P1174" s="2">
        <v>54.61</v>
      </c>
      <c r="Q1174" s="2">
        <v>35.32</v>
      </c>
      <c r="R1174" s="2">
        <v>16.29</v>
      </c>
      <c r="S1174" s="4">
        <f>VLOOKUP([1]Initial_Data8!C1236,[1]Ratings_Numbers!$A$1:$B$21,2,FALSE)</f>
        <v>12</v>
      </c>
      <c r="T1174" s="4">
        <v>12</v>
      </c>
      <c r="U1174" s="4">
        <f t="shared" si="24"/>
        <v>0</v>
      </c>
      <c r="V1174" s="7">
        <v>9574.6707000000006</v>
      </c>
      <c r="W1174" s="3" t="s">
        <v>129</v>
      </c>
      <c r="X1174" s="4"/>
      <c r="Y1174" s="4"/>
      <c r="Z1174" s="4"/>
      <c r="AA1174" s="4"/>
    </row>
    <row r="1175" spans="1:27" ht="37.5" customHeight="1" thickBot="1" x14ac:dyDescent="0.4">
      <c r="A1175" s="5" t="s">
        <v>171</v>
      </c>
      <c r="B1175" s="5" t="s">
        <v>99</v>
      </c>
      <c r="C1175" s="5" t="s">
        <v>39</v>
      </c>
      <c r="D1175" s="2">
        <v>42277</v>
      </c>
      <c r="E1175" s="2">
        <v>-0.67</v>
      </c>
      <c r="F1175" s="2">
        <v>1.89</v>
      </c>
      <c r="G1175" s="2">
        <v>-0.8</v>
      </c>
      <c r="H1175" s="2">
        <v>19.27</v>
      </c>
      <c r="I1175" s="2">
        <v>15.36</v>
      </c>
      <c r="J1175" s="2">
        <v>16.64</v>
      </c>
      <c r="K1175" s="2">
        <v>11</v>
      </c>
      <c r="L1175" s="2">
        <v>28.01</v>
      </c>
      <c r="M1175" s="2">
        <v>57.76</v>
      </c>
      <c r="N1175" s="2">
        <v>36.56</v>
      </c>
      <c r="O1175" s="2">
        <v>17.43</v>
      </c>
      <c r="P1175" s="2">
        <v>57.99</v>
      </c>
      <c r="Q1175" s="2">
        <v>36.700000000000003</v>
      </c>
      <c r="R1175" s="2">
        <v>17.5</v>
      </c>
      <c r="S1175" s="4">
        <f>VLOOKUP([1]Initial_Data8!C1237,[1]Ratings_Numbers!$A$1:$B$21,2,FALSE)</f>
        <v>12</v>
      </c>
      <c r="T1175" s="4">
        <v>12</v>
      </c>
      <c r="U1175" s="4">
        <f t="shared" si="24"/>
        <v>0</v>
      </c>
      <c r="V1175" s="7">
        <v>6464.3005999999996</v>
      </c>
      <c r="W1175" s="3" t="s">
        <v>129</v>
      </c>
      <c r="X1175" s="4"/>
      <c r="Y1175" s="4"/>
      <c r="Z1175" s="4"/>
      <c r="AA1175" s="4"/>
    </row>
    <row r="1176" spans="1:27" ht="37.5" customHeight="1" thickBot="1" x14ac:dyDescent="0.4">
      <c r="A1176" s="5" t="s">
        <v>171</v>
      </c>
      <c r="B1176" s="5" t="s">
        <v>100</v>
      </c>
      <c r="C1176" s="5" t="s">
        <v>39</v>
      </c>
      <c r="D1176" s="2">
        <v>42369</v>
      </c>
      <c r="E1176" s="2">
        <v>-0.85</v>
      </c>
      <c r="F1176" s="2">
        <v>1.73</v>
      </c>
      <c r="G1176" s="2">
        <v>-1.01</v>
      </c>
      <c r="H1176" s="2">
        <v>22.64</v>
      </c>
      <c r="I1176" s="2">
        <v>20</v>
      </c>
      <c r="J1176" s="2">
        <v>20</v>
      </c>
      <c r="K1176" s="2">
        <v>11</v>
      </c>
      <c r="L1176" s="2">
        <v>29.39</v>
      </c>
      <c r="M1176" s="2">
        <v>52.32</v>
      </c>
      <c r="N1176" s="2">
        <v>34.299999999999997</v>
      </c>
      <c r="O1176" s="2">
        <v>16.57</v>
      </c>
      <c r="P1176" s="2">
        <v>52.54</v>
      </c>
      <c r="Q1176" s="2">
        <v>34.44</v>
      </c>
      <c r="R1176" s="2">
        <v>16.64</v>
      </c>
      <c r="S1176" s="4">
        <f>VLOOKUP([1]Initial_Data8!C1238,[1]Ratings_Numbers!$A$1:$B$21,2,FALSE)</f>
        <v>12</v>
      </c>
      <c r="T1176" s="4">
        <v>12</v>
      </c>
      <c r="U1176" s="4">
        <f t="shared" si="24"/>
        <v>0</v>
      </c>
      <c r="V1176" s="7">
        <v>7919.7716</v>
      </c>
      <c r="W1176" s="3" t="s">
        <v>129</v>
      </c>
      <c r="X1176" s="4"/>
      <c r="Y1176" s="4"/>
      <c r="Z1176" s="4"/>
      <c r="AA1176" s="4"/>
    </row>
    <row r="1177" spans="1:27" ht="37.5" customHeight="1" thickBot="1" x14ac:dyDescent="0.4">
      <c r="A1177" s="5" t="s">
        <v>171</v>
      </c>
      <c r="B1177" s="5" t="s">
        <v>101</v>
      </c>
      <c r="C1177" s="5" t="s">
        <v>39</v>
      </c>
      <c r="D1177" s="2">
        <v>42460</v>
      </c>
      <c r="E1177" s="2">
        <v>0.77</v>
      </c>
      <c r="F1177" s="2">
        <v>7.18</v>
      </c>
      <c r="G1177" s="2">
        <v>0.96</v>
      </c>
      <c r="H1177" s="2">
        <v>1.67</v>
      </c>
      <c r="I1177" s="2">
        <v>0.3</v>
      </c>
      <c r="J1177" s="2">
        <v>0.61</v>
      </c>
      <c r="K1177" s="2">
        <v>33</v>
      </c>
      <c r="L1177" s="2">
        <v>28.4</v>
      </c>
      <c r="M1177" s="2">
        <v>78.42</v>
      </c>
      <c r="N1177" s="2">
        <v>43.93</v>
      </c>
      <c r="O1177" s="2">
        <v>22.93</v>
      </c>
      <c r="P1177" s="2">
        <v>78.489999999999995</v>
      </c>
      <c r="Q1177" s="2">
        <v>43.97</v>
      </c>
      <c r="R1177" s="2">
        <v>22.95</v>
      </c>
      <c r="S1177" s="4">
        <f>VLOOKUP([1]Initial_Data8!C1239,[1]Ratings_Numbers!$A$1:$B$21,2,FALSE)</f>
        <v>12</v>
      </c>
      <c r="T1177" s="4">
        <v>12</v>
      </c>
      <c r="U1177" s="4">
        <f t="shared" si="24"/>
        <v>0</v>
      </c>
      <c r="V1177" s="7">
        <v>10494.5723</v>
      </c>
      <c r="W1177" s="3" t="s">
        <v>129</v>
      </c>
      <c r="X1177" s="4"/>
      <c r="Y1177" s="4"/>
      <c r="Z1177" s="4"/>
      <c r="AA1177" s="4"/>
    </row>
    <row r="1178" spans="1:27" ht="37.5" customHeight="1" thickBot="1" x14ac:dyDescent="0.4">
      <c r="A1178" s="5" t="s">
        <v>171</v>
      </c>
      <c r="B1178" s="5" t="s">
        <v>102</v>
      </c>
      <c r="C1178" s="5" t="s">
        <v>39</v>
      </c>
      <c r="D1178" s="2">
        <v>42551</v>
      </c>
      <c r="E1178" s="2">
        <v>1.38</v>
      </c>
      <c r="F1178" s="2">
        <v>5.62</v>
      </c>
      <c r="G1178" s="2">
        <v>1.68</v>
      </c>
      <c r="H1178" s="2">
        <v>8.7100000000000009</v>
      </c>
      <c r="I1178" s="2">
        <v>7.77</v>
      </c>
      <c r="J1178" s="2">
        <v>7.25</v>
      </c>
      <c r="K1178" s="2">
        <v>52</v>
      </c>
      <c r="L1178" s="2">
        <v>28.36</v>
      </c>
      <c r="M1178" s="2">
        <v>64.16</v>
      </c>
      <c r="N1178" s="2">
        <v>35.840000000000003</v>
      </c>
      <c r="O1178" s="2">
        <v>18.72</v>
      </c>
      <c r="P1178" s="2">
        <v>79.02</v>
      </c>
      <c r="Q1178" s="2">
        <v>44.14</v>
      </c>
      <c r="R1178" s="2">
        <v>23.05</v>
      </c>
      <c r="S1178" s="4">
        <f>VLOOKUP([1]Initial_Data8!C1240,[1]Ratings_Numbers!$A$1:$B$21,2,FALSE)</f>
        <v>12</v>
      </c>
      <c r="T1178" s="4">
        <v>12</v>
      </c>
      <c r="U1178" s="4">
        <f t="shared" si="24"/>
        <v>0</v>
      </c>
      <c r="V1178" s="7">
        <v>12179.538699999999</v>
      </c>
      <c r="W1178" s="3" t="s">
        <v>129</v>
      </c>
      <c r="X1178" s="4"/>
      <c r="Y1178" s="4"/>
      <c r="Z1178" s="4"/>
      <c r="AA1178" s="4"/>
    </row>
    <row r="1179" spans="1:27" ht="37.5" customHeight="1" thickBot="1" x14ac:dyDescent="0.4">
      <c r="A1179" s="5" t="s">
        <v>172</v>
      </c>
      <c r="B1179" s="5" t="s">
        <v>95</v>
      </c>
      <c r="C1179" s="5" t="s">
        <v>47</v>
      </c>
      <c r="D1179" s="2">
        <v>41912</v>
      </c>
      <c r="E1179" s="2">
        <v>4.1100000000000003</v>
      </c>
      <c r="F1179" s="2">
        <v>6.55</v>
      </c>
      <c r="G1179" s="2">
        <v>5.67</v>
      </c>
      <c r="H1179" s="2">
        <v>8.27</v>
      </c>
      <c r="I1179" s="2">
        <v>7.51</v>
      </c>
      <c r="J1179" s="2">
        <v>7.22</v>
      </c>
      <c r="K1179" s="2">
        <v>156</v>
      </c>
      <c r="L1179" s="2">
        <v>20.43</v>
      </c>
      <c r="M1179" s="2">
        <v>316.29000000000002</v>
      </c>
      <c r="N1179" s="2">
        <v>75</v>
      </c>
      <c r="O1179" s="2">
        <v>65.569999999999993</v>
      </c>
      <c r="P1179" s="2">
        <v>321.74</v>
      </c>
      <c r="Q1179" s="2">
        <v>76.290000000000006</v>
      </c>
      <c r="R1179" s="2">
        <v>66.7</v>
      </c>
      <c r="S1179" s="4">
        <f>VLOOKUP([1]Initial_Data8!C1243,[1]Ratings_Numbers!$A$1:$B$21,2,FALSE)</f>
        <v>16</v>
      </c>
      <c r="T1179" s="4">
        <v>16</v>
      </c>
      <c r="U1179" s="6">
        <v>0</v>
      </c>
      <c r="V1179" s="7">
        <v>8620.9845000000005</v>
      </c>
      <c r="W1179" s="3" t="s">
        <v>142</v>
      </c>
      <c r="X1179" s="4"/>
      <c r="Y1179" s="4"/>
      <c r="Z1179" s="4"/>
      <c r="AA1179" s="4"/>
    </row>
    <row r="1180" spans="1:27" ht="37.5" customHeight="1" thickBot="1" x14ac:dyDescent="0.4">
      <c r="A1180" s="5" t="s">
        <v>172</v>
      </c>
      <c r="B1180" s="5" t="s">
        <v>96</v>
      </c>
      <c r="C1180" s="5" t="s">
        <v>47</v>
      </c>
      <c r="D1180" s="2">
        <v>42004</v>
      </c>
      <c r="E1180" s="2">
        <v>4</v>
      </c>
      <c r="F1180" s="2">
        <v>5.67</v>
      </c>
      <c r="G1180" s="2">
        <v>5.31</v>
      </c>
      <c r="H1180" s="2">
        <v>3.59</v>
      </c>
      <c r="I1180" s="2">
        <v>2.69</v>
      </c>
      <c r="J1180" s="2">
        <v>2.5299999999999998</v>
      </c>
      <c r="K1180" s="2">
        <v>154</v>
      </c>
      <c r="L1180" s="2">
        <v>18.38</v>
      </c>
      <c r="M1180" s="2">
        <v>323.02999999999997</v>
      </c>
      <c r="N1180" s="2">
        <v>75.33</v>
      </c>
      <c r="O1180" s="2">
        <v>60.31</v>
      </c>
      <c r="P1180" s="2">
        <v>328.83</v>
      </c>
      <c r="Q1180" s="2">
        <v>76.680000000000007</v>
      </c>
      <c r="R1180" s="2">
        <v>61.39</v>
      </c>
      <c r="S1180" s="4">
        <f>VLOOKUP([1]Initial_Data8!C1244,[1]Ratings_Numbers!$A$1:$B$21,2,FALSE)</f>
        <v>16</v>
      </c>
      <c r="T1180" s="4">
        <v>16</v>
      </c>
      <c r="U1180" s="4">
        <f t="shared" ref="U1180:U1186" si="25">S1180-S1179</f>
        <v>0</v>
      </c>
      <c r="V1180" s="7">
        <v>8451.9176000000007</v>
      </c>
      <c r="W1180" s="3" t="s">
        <v>142</v>
      </c>
      <c r="X1180" s="4"/>
      <c r="Y1180" s="4"/>
      <c r="Z1180" s="4"/>
      <c r="AA1180" s="4"/>
    </row>
    <row r="1181" spans="1:27" ht="37.5" customHeight="1" thickBot="1" x14ac:dyDescent="0.4">
      <c r="A1181" s="5" t="s">
        <v>172</v>
      </c>
      <c r="B1181" s="5" t="s">
        <v>97</v>
      </c>
      <c r="C1181" s="5" t="s">
        <v>47</v>
      </c>
      <c r="D1181" s="2">
        <v>42094</v>
      </c>
      <c r="E1181" s="2">
        <v>4.09</v>
      </c>
      <c r="F1181" s="2">
        <v>5.83</v>
      </c>
      <c r="G1181" s="2">
        <v>5.43</v>
      </c>
      <c r="H1181" s="2">
        <v>2.19</v>
      </c>
      <c r="I1181" s="2">
        <v>1.1399999999999999</v>
      </c>
      <c r="J1181" s="2">
        <v>1.08</v>
      </c>
      <c r="K1181" s="2">
        <v>154</v>
      </c>
      <c r="L1181" s="2">
        <v>17.149999999999999</v>
      </c>
      <c r="M1181" s="2">
        <v>359.44</v>
      </c>
      <c r="N1181" s="2">
        <v>77.2</v>
      </c>
      <c r="O1181" s="2">
        <v>62.67</v>
      </c>
      <c r="P1181" s="2">
        <v>365.59</v>
      </c>
      <c r="Q1181" s="2">
        <v>78.52</v>
      </c>
      <c r="R1181" s="2">
        <v>63.74</v>
      </c>
      <c r="S1181" s="4">
        <f>VLOOKUP([1]Initial_Data8!C1245,[1]Ratings_Numbers!$A$1:$B$21,2,FALSE)</f>
        <v>16</v>
      </c>
      <c r="T1181" s="4">
        <v>16</v>
      </c>
      <c r="U1181" s="4">
        <f t="shared" si="25"/>
        <v>0</v>
      </c>
      <c r="V1181" s="7">
        <v>8549.6604000000007</v>
      </c>
      <c r="W1181" s="3" t="s">
        <v>142</v>
      </c>
      <c r="X1181" s="4"/>
      <c r="Y1181" s="4"/>
      <c r="Z1181" s="4"/>
      <c r="AA1181" s="4"/>
    </row>
    <row r="1182" spans="1:27" ht="37.5" customHeight="1" thickBot="1" x14ac:dyDescent="0.4">
      <c r="A1182" s="5" t="s">
        <v>172</v>
      </c>
      <c r="B1182" s="5" t="s">
        <v>98</v>
      </c>
      <c r="C1182" s="5" t="s">
        <v>47</v>
      </c>
      <c r="D1182" s="2">
        <v>42185</v>
      </c>
      <c r="E1182" s="2">
        <v>4.42</v>
      </c>
      <c r="F1182" s="2">
        <v>6.21</v>
      </c>
      <c r="G1182" s="2">
        <v>5.98</v>
      </c>
      <c r="H1182" s="2">
        <v>2.35</v>
      </c>
      <c r="I1182" s="2">
        <v>1.57</v>
      </c>
      <c r="J1182" s="2">
        <v>1.27</v>
      </c>
      <c r="K1182" s="2">
        <v>158</v>
      </c>
      <c r="L1182" s="2">
        <v>16.579999999999998</v>
      </c>
      <c r="M1182" s="2">
        <v>382.97</v>
      </c>
      <c r="N1182" s="2">
        <v>78.23</v>
      </c>
      <c r="O1182" s="2">
        <v>64.72</v>
      </c>
      <c r="P1182" s="2">
        <v>389.57</v>
      </c>
      <c r="Q1182" s="2">
        <v>79.569999999999993</v>
      </c>
      <c r="R1182" s="2">
        <v>65.84</v>
      </c>
      <c r="S1182" s="4">
        <f>VLOOKUP([1]Initial_Data8!C1246,[1]Ratings_Numbers!$A$1:$B$21,2,FALSE)</f>
        <v>16</v>
      </c>
      <c r="T1182" s="4">
        <v>16</v>
      </c>
      <c r="U1182" s="4">
        <f t="shared" si="25"/>
        <v>0</v>
      </c>
      <c r="V1182" s="7">
        <v>6497.0955999999996</v>
      </c>
      <c r="W1182" s="3" t="s">
        <v>142</v>
      </c>
      <c r="X1182" s="4"/>
      <c r="Y1182" s="4"/>
      <c r="Z1182" s="4"/>
      <c r="AA1182" s="4"/>
    </row>
    <row r="1183" spans="1:27" ht="37.5" customHeight="1" thickBot="1" x14ac:dyDescent="0.4">
      <c r="A1183" s="5" t="s">
        <v>172</v>
      </c>
      <c r="B1183" s="5" t="s">
        <v>99</v>
      </c>
      <c r="C1183" s="5" t="s">
        <v>47</v>
      </c>
      <c r="D1183" s="2">
        <v>42277</v>
      </c>
      <c r="E1183" s="2">
        <v>5.78</v>
      </c>
      <c r="F1183" s="2">
        <v>9.5399999999999991</v>
      </c>
      <c r="G1183" s="2">
        <v>9</v>
      </c>
      <c r="H1183" s="2">
        <v>4.04</v>
      </c>
      <c r="I1183" s="2">
        <v>3.15</v>
      </c>
      <c r="J1183" s="2">
        <v>2.93</v>
      </c>
      <c r="K1183" s="2">
        <v>159</v>
      </c>
      <c r="L1183" s="2">
        <v>17.62</v>
      </c>
      <c r="M1183" s="2">
        <v>357.05</v>
      </c>
      <c r="N1183" s="2">
        <v>77.08</v>
      </c>
      <c r="O1183" s="2">
        <v>64.06</v>
      </c>
      <c r="P1183" s="2">
        <v>363.25</v>
      </c>
      <c r="Q1183" s="2">
        <v>78.41</v>
      </c>
      <c r="R1183" s="2">
        <v>65.17</v>
      </c>
      <c r="S1183" s="4">
        <f>VLOOKUP([1]Initial_Data8!C1247,[1]Ratings_Numbers!$A$1:$B$21,2,FALSE)</f>
        <v>16</v>
      </c>
      <c r="T1183" s="4">
        <v>16</v>
      </c>
      <c r="U1183" s="4">
        <f t="shared" si="25"/>
        <v>0</v>
      </c>
      <c r="V1183" s="7">
        <v>5224.3464999999997</v>
      </c>
      <c r="W1183" s="3" t="s">
        <v>142</v>
      </c>
      <c r="X1183" s="4"/>
      <c r="Y1183" s="4"/>
      <c r="Z1183" s="4"/>
      <c r="AA1183" s="4"/>
    </row>
    <row r="1184" spans="1:27" ht="37.5" customHeight="1" thickBot="1" x14ac:dyDescent="0.4">
      <c r="A1184" s="5" t="s">
        <v>172</v>
      </c>
      <c r="B1184" s="5" t="s">
        <v>100</v>
      </c>
      <c r="C1184" s="5" t="s">
        <v>47</v>
      </c>
      <c r="D1184" s="2">
        <v>42369</v>
      </c>
      <c r="E1184" s="2">
        <v>6.94</v>
      </c>
      <c r="F1184" s="2">
        <v>14.14</v>
      </c>
      <c r="G1184" s="2">
        <v>13.08</v>
      </c>
      <c r="H1184" s="2">
        <v>1.66</v>
      </c>
      <c r="I1184" s="2">
        <v>-1.22</v>
      </c>
      <c r="J1184" s="2">
        <v>0.14000000000000001</v>
      </c>
      <c r="K1184" s="2">
        <v>157</v>
      </c>
      <c r="L1184" s="2">
        <v>16.510000000000002</v>
      </c>
      <c r="M1184" s="2">
        <v>374.74</v>
      </c>
      <c r="N1184" s="2">
        <v>77.790000000000006</v>
      </c>
      <c r="O1184" s="2">
        <v>63.02</v>
      </c>
      <c r="P1184" s="2">
        <v>381.72</v>
      </c>
      <c r="Q1184" s="2">
        <v>79.239999999999995</v>
      </c>
      <c r="R1184" s="2">
        <v>64.19</v>
      </c>
      <c r="S1184" s="4">
        <f>VLOOKUP([1]Initial_Data8!C1248,[1]Ratings_Numbers!$A$1:$B$21,2,FALSE)</f>
        <v>16</v>
      </c>
      <c r="T1184" s="4">
        <v>15</v>
      </c>
      <c r="U1184" s="4">
        <f t="shared" si="25"/>
        <v>0</v>
      </c>
      <c r="V1184" s="7">
        <v>5160.8991999999998</v>
      </c>
      <c r="W1184" s="3" t="s">
        <v>142</v>
      </c>
      <c r="X1184" s="4"/>
      <c r="Y1184" s="4"/>
      <c r="Z1184" s="4"/>
      <c r="AA1184" s="4"/>
    </row>
    <row r="1185" spans="1:27" ht="37.5" customHeight="1" thickBot="1" x14ac:dyDescent="0.4">
      <c r="A1185" s="5" t="s">
        <v>172</v>
      </c>
      <c r="B1185" s="5" t="s">
        <v>101</v>
      </c>
      <c r="C1185" s="5" t="s">
        <v>45</v>
      </c>
      <c r="D1185" s="2">
        <v>42460</v>
      </c>
      <c r="E1185" s="2">
        <v>7.73</v>
      </c>
      <c r="F1185" s="2">
        <v>17.16</v>
      </c>
      <c r="G1185" s="2">
        <v>16.809999999999999</v>
      </c>
      <c r="H1185" s="2">
        <v>1.46</v>
      </c>
      <c r="I1185" s="2">
        <v>0.6</v>
      </c>
      <c r="J1185" s="2">
        <v>0.02</v>
      </c>
      <c r="K1185" s="2">
        <v>157</v>
      </c>
      <c r="L1185" s="2">
        <v>15.62</v>
      </c>
      <c r="M1185" s="2">
        <v>392.6</v>
      </c>
      <c r="N1185" s="2">
        <v>78.599999999999994</v>
      </c>
      <c r="O1185" s="2">
        <v>62.55</v>
      </c>
      <c r="P1185" s="2">
        <v>399.5</v>
      </c>
      <c r="Q1185" s="2">
        <v>79.98</v>
      </c>
      <c r="R1185" s="2">
        <v>63.65</v>
      </c>
      <c r="S1185" s="4">
        <f>VLOOKUP([1]Initial_Data8!C1249,[1]Ratings_Numbers!$A$1:$B$21,2,FALSE)</f>
        <v>15</v>
      </c>
      <c r="T1185" s="4">
        <v>15</v>
      </c>
      <c r="U1185" s="4">
        <f t="shared" si="25"/>
        <v>-1</v>
      </c>
      <c r="V1185" s="7">
        <v>5446.4456</v>
      </c>
      <c r="W1185" s="3" t="s">
        <v>142</v>
      </c>
      <c r="X1185" s="4"/>
      <c r="Y1185" s="4"/>
      <c r="Z1185" s="4"/>
      <c r="AA1185" s="4"/>
    </row>
    <row r="1186" spans="1:27" ht="37.5" customHeight="1" thickBot="1" x14ac:dyDescent="0.4">
      <c r="A1186" s="5" t="s">
        <v>172</v>
      </c>
      <c r="B1186" s="5" t="s">
        <v>102</v>
      </c>
      <c r="C1186" s="5" t="s">
        <v>45</v>
      </c>
      <c r="D1186" s="2">
        <v>42551</v>
      </c>
      <c r="E1186" s="2">
        <v>7.72</v>
      </c>
      <c r="F1186" s="2">
        <v>18.77</v>
      </c>
      <c r="G1186" s="2">
        <v>18.420000000000002</v>
      </c>
      <c r="H1186" s="2">
        <v>2.38</v>
      </c>
      <c r="I1186" s="2">
        <v>-1.5</v>
      </c>
      <c r="J1186" s="2">
        <v>0.89</v>
      </c>
      <c r="K1186" s="2">
        <v>157</v>
      </c>
      <c r="L1186" s="2">
        <v>16.07</v>
      </c>
      <c r="M1186" s="2">
        <v>394.44</v>
      </c>
      <c r="N1186" s="2">
        <v>78.709999999999994</v>
      </c>
      <c r="O1186" s="2">
        <v>64.760000000000005</v>
      </c>
      <c r="P1186" s="2">
        <v>401.12</v>
      </c>
      <c r="Q1186" s="2">
        <v>80.040000000000006</v>
      </c>
      <c r="R1186" s="2">
        <v>65.86</v>
      </c>
      <c r="S1186" s="4">
        <f>VLOOKUP([1]Initial_Data8!C1250,[1]Ratings_Numbers!$A$1:$B$21,2,FALSE)</f>
        <v>15</v>
      </c>
      <c r="T1186" s="4">
        <v>15</v>
      </c>
      <c r="U1186" s="4">
        <f t="shared" si="25"/>
        <v>0</v>
      </c>
      <c r="V1186" s="7">
        <v>5297.3141999999998</v>
      </c>
      <c r="W1186" s="3" t="s">
        <v>142</v>
      </c>
      <c r="X1186" s="4"/>
      <c r="Y1186" s="4"/>
      <c r="Z1186" s="4"/>
      <c r="AA1186" s="4"/>
    </row>
    <row r="1187" spans="1:27" ht="37.5" customHeight="1" thickBot="1" x14ac:dyDescent="0.4">
      <c r="A1187" s="5" t="s">
        <v>173</v>
      </c>
      <c r="B1187" s="5" t="s">
        <v>86</v>
      </c>
      <c r="C1187" s="5" t="s">
        <v>47</v>
      </c>
      <c r="D1187" s="2">
        <v>40724</v>
      </c>
      <c r="E1187" s="2">
        <v>5.84</v>
      </c>
      <c r="F1187" s="2">
        <v>16.91</v>
      </c>
      <c r="G1187" s="2">
        <v>15.58</v>
      </c>
      <c r="H1187" s="2">
        <v>2.2200000000000002</v>
      </c>
      <c r="I1187" s="2">
        <v>0.14000000000000001</v>
      </c>
      <c r="J1187" s="2">
        <v>0.43</v>
      </c>
      <c r="K1187" s="2">
        <v>23.2</v>
      </c>
      <c r="L1187" s="2">
        <v>33.409999999999997</v>
      </c>
      <c r="M1187" s="2">
        <v>102.17</v>
      </c>
      <c r="N1187" s="2">
        <v>50.35</v>
      </c>
      <c r="O1187" s="2">
        <v>35.33</v>
      </c>
      <c r="P1187" s="2">
        <v>102.92</v>
      </c>
      <c r="Q1187" s="2">
        <v>50.72</v>
      </c>
      <c r="R1187" s="2">
        <v>35.590000000000003</v>
      </c>
      <c r="S1187" s="4">
        <f>VLOOKUP([1]Initial_Data8!C1253,[1]Ratings_Numbers!$A$1:$B$21,2,FALSE)</f>
        <v>16</v>
      </c>
      <c r="T1187" s="4">
        <v>16</v>
      </c>
      <c r="U1187" s="6">
        <v>0</v>
      </c>
      <c r="V1187" s="7">
        <v>1118.9304999999999</v>
      </c>
      <c r="W1187" s="3" t="s">
        <v>129</v>
      </c>
      <c r="X1187" s="4"/>
      <c r="Y1187" s="4"/>
      <c r="Z1187" s="4"/>
      <c r="AA1187" s="4"/>
    </row>
    <row r="1188" spans="1:27" ht="37.5" customHeight="1" thickBot="1" x14ac:dyDescent="0.4">
      <c r="A1188" s="5" t="s">
        <v>173</v>
      </c>
      <c r="B1188" s="5" t="s">
        <v>87</v>
      </c>
      <c r="C1188" s="5" t="s">
        <v>47</v>
      </c>
      <c r="D1188" s="2">
        <v>40816</v>
      </c>
      <c r="E1188" s="2">
        <v>5.27</v>
      </c>
      <c r="F1188" s="2">
        <v>14.33</v>
      </c>
      <c r="G1188" s="2">
        <v>13.39</v>
      </c>
      <c r="H1188" s="2">
        <v>2.79</v>
      </c>
      <c r="I1188" s="2">
        <v>-0.34</v>
      </c>
      <c r="J1188" s="2">
        <v>0.83</v>
      </c>
      <c r="K1188" s="2">
        <v>25.8</v>
      </c>
      <c r="L1188" s="2">
        <v>32.520000000000003</v>
      </c>
      <c r="M1188" s="2">
        <v>106.42</v>
      </c>
      <c r="N1188" s="2">
        <v>51.37</v>
      </c>
      <c r="O1188" s="2">
        <v>35.67</v>
      </c>
      <c r="P1188" s="2">
        <v>107.18</v>
      </c>
      <c r="Q1188" s="2">
        <v>51.73</v>
      </c>
      <c r="R1188" s="2">
        <v>35.92</v>
      </c>
      <c r="S1188" s="4">
        <f>VLOOKUP([1]Initial_Data8!C1254,[1]Ratings_Numbers!$A$1:$B$21,2,FALSE)</f>
        <v>16</v>
      </c>
      <c r="T1188" s="4">
        <v>16</v>
      </c>
      <c r="U1188" s="4">
        <f t="shared" ref="U1188:U1206" si="26">S1188-S1187</f>
        <v>0</v>
      </c>
      <c r="V1188" s="7">
        <v>449.2054</v>
      </c>
      <c r="W1188" s="3" t="s">
        <v>129</v>
      </c>
      <c r="X1188" s="4"/>
      <c r="Y1188" s="4"/>
      <c r="Z1188" s="4"/>
      <c r="AA1188" s="4"/>
    </row>
    <row r="1189" spans="1:27" ht="37.5" customHeight="1" thickBot="1" x14ac:dyDescent="0.4">
      <c r="A1189" s="5" t="s">
        <v>173</v>
      </c>
      <c r="B1189" s="5" t="s">
        <v>88</v>
      </c>
      <c r="C1189" s="5" t="s">
        <v>47</v>
      </c>
      <c r="D1189" s="2">
        <v>40908</v>
      </c>
      <c r="E1189" s="2">
        <v>7.31</v>
      </c>
      <c r="F1189" s="2">
        <v>88.77</v>
      </c>
      <c r="G1189" s="2">
        <v>82.32</v>
      </c>
      <c r="H1189" s="2">
        <v>-0.12</v>
      </c>
      <c r="I1189" s="2">
        <v>-2.2400000000000002</v>
      </c>
      <c r="J1189" s="2">
        <v>-2.08</v>
      </c>
      <c r="K1189" s="2">
        <v>26.2</v>
      </c>
      <c r="L1189" s="2">
        <v>31.14</v>
      </c>
      <c r="M1189" s="2">
        <v>116</v>
      </c>
      <c r="N1189" s="2">
        <v>53.51</v>
      </c>
      <c r="O1189" s="2">
        <v>37.020000000000003</v>
      </c>
      <c r="P1189" s="2">
        <v>116.81</v>
      </c>
      <c r="Q1189" s="2">
        <v>53.88</v>
      </c>
      <c r="R1189" s="2">
        <v>37.270000000000003</v>
      </c>
      <c r="S1189" s="4">
        <f>VLOOKUP([1]Initial_Data8!C1255,[1]Ratings_Numbers!$A$1:$B$21,2,FALSE)</f>
        <v>16</v>
      </c>
      <c r="T1189" s="4">
        <v>16</v>
      </c>
      <c r="U1189" s="4">
        <f t="shared" si="26"/>
        <v>0</v>
      </c>
      <c r="V1189" s="7">
        <v>613.40530000000001</v>
      </c>
      <c r="W1189" s="3" t="s">
        <v>129</v>
      </c>
      <c r="X1189" s="4"/>
      <c r="Y1189" s="4"/>
      <c r="Z1189" s="4"/>
      <c r="AA1189" s="4"/>
    </row>
    <row r="1190" spans="1:27" ht="37.5" customHeight="1" thickBot="1" x14ac:dyDescent="0.4">
      <c r="A1190" s="5" t="s">
        <v>173</v>
      </c>
      <c r="B1190" s="5" t="s">
        <v>89</v>
      </c>
      <c r="C1190" s="5" t="s">
        <v>47</v>
      </c>
      <c r="D1190" s="2">
        <v>40999</v>
      </c>
      <c r="E1190" s="2">
        <v>6.7</v>
      </c>
      <c r="F1190" s="2">
        <v>45.35</v>
      </c>
      <c r="G1190" s="2">
        <v>42.22</v>
      </c>
      <c r="H1190" s="2">
        <v>4.1399999999999997</v>
      </c>
      <c r="I1190" s="2">
        <v>2.91</v>
      </c>
      <c r="J1190" s="2">
        <v>2.2400000000000002</v>
      </c>
      <c r="K1190" s="2">
        <v>26.6</v>
      </c>
      <c r="L1190" s="2">
        <v>30.85</v>
      </c>
      <c r="M1190" s="2">
        <v>123.3</v>
      </c>
      <c r="N1190" s="2">
        <v>55.02</v>
      </c>
      <c r="O1190" s="2">
        <v>38.93</v>
      </c>
      <c r="P1190" s="2">
        <v>124.08</v>
      </c>
      <c r="Q1190" s="2">
        <v>55.37</v>
      </c>
      <c r="R1190" s="2">
        <v>39.18</v>
      </c>
      <c r="S1190" s="4">
        <f>VLOOKUP([1]Initial_Data8!C1256,[1]Ratings_Numbers!$A$1:$B$21,2,FALSE)</f>
        <v>16</v>
      </c>
      <c r="T1190" s="4">
        <v>16</v>
      </c>
      <c r="U1190" s="4">
        <f t="shared" si="26"/>
        <v>0</v>
      </c>
      <c r="V1190" s="7">
        <v>457.05599999999998</v>
      </c>
      <c r="W1190" s="3" t="s">
        <v>129</v>
      </c>
      <c r="X1190" s="4"/>
      <c r="Y1190" s="4"/>
      <c r="Z1190" s="4"/>
      <c r="AA1190" s="4"/>
    </row>
    <row r="1191" spans="1:27" ht="37.5" customHeight="1" thickBot="1" x14ac:dyDescent="0.4">
      <c r="A1191" s="5" t="s">
        <v>173</v>
      </c>
      <c r="B1191" s="5" t="s">
        <v>90</v>
      </c>
      <c r="C1191" s="5" t="s">
        <v>47</v>
      </c>
      <c r="D1191" s="2">
        <v>41090</v>
      </c>
      <c r="E1191" s="2">
        <v>5.46</v>
      </c>
      <c r="F1191" s="2">
        <v>21.69</v>
      </c>
      <c r="G1191" s="2">
        <v>20.190000000000001</v>
      </c>
      <c r="H1191" s="2">
        <v>3.83</v>
      </c>
      <c r="I1191" s="2">
        <v>2.29</v>
      </c>
      <c r="J1191" s="2">
        <v>1.85</v>
      </c>
      <c r="K1191" s="2">
        <v>26.7</v>
      </c>
      <c r="L1191" s="2">
        <v>31.2</v>
      </c>
      <c r="M1191" s="2">
        <v>121.15</v>
      </c>
      <c r="N1191" s="2">
        <v>54.61</v>
      </c>
      <c r="O1191" s="2">
        <v>38.619999999999997</v>
      </c>
      <c r="P1191" s="2">
        <v>121.86</v>
      </c>
      <c r="Q1191" s="2">
        <v>54.93</v>
      </c>
      <c r="R1191" s="2">
        <v>38.840000000000003</v>
      </c>
      <c r="S1191" s="4">
        <f>VLOOKUP([1]Initial_Data8!C1257,[1]Ratings_Numbers!$A$1:$B$21,2,FALSE)</f>
        <v>16</v>
      </c>
      <c r="T1191" s="4">
        <v>16</v>
      </c>
      <c r="U1191" s="4">
        <f t="shared" si="26"/>
        <v>0</v>
      </c>
      <c r="V1191" s="7">
        <v>520.64599999999996</v>
      </c>
      <c r="W1191" s="3" t="s">
        <v>129</v>
      </c>
      <c r="X1191" s="4"/>
      <c r="Y1191" s="4"/>
      <c r="Z1191" s="4"/>
      <c r="AA1191" s="4"/>
    </row>
    <row r="1192" spans="1:27" ht="37.5" customHeight="1" thickBot="1" x14ac:dyDescent="0.4">
      <c r="A1192" s="5" t="s">
        <v>173</v>
      </c>
      <c r="B1192" s="5" t="s">
        <v>91</v>
      </c>
      <c r="C1192" s="5" t="s">
        <v>47</v>
      </c>
      <c r="D1192" s="2">
        <v>41182</v>
      </c>
      <c r="E1192" s="2">
        <v>5</v>
      </c>
      <c r="F1192" s="2">
        <v>17.45</v>
      </c>
      <c r="G1192" s="2">
        <v>16.21</v>
      </c>
      <c r="H1192" s="2">
        <v>3.43</v>
      </c>
      <c r="I1192" s="2">
        <v>1.88</v>
      </c>
      <c r="J1192" s="2">
        <v>1.44</v>
      </c>
      <c r="K1192" s="2">
        <v>26.7</v>
      </c>
      <c r="L1192" s="2">
        <v>31.08</v>
      </c>
      <c r="M1192" s="2">
        <v>117.43</v>
      </c>
      <c r="N1192" s="2">
        <v>53.85</v>
      </c>
      <c r="O1192" s="2">
        <v>37.479999999999997</v>
      </c>
      <c r="P1192" s="2">
        <v>118.07</v>
      </c>
      <c r="Q1192" s="2">
        <v>54.14</v>
      </c>
      <c r="R1192" s="2">
        <v>37.69</v>
      </c>
      <c r="S1192" s="4">
        <f>VLOOKUP([1]Initial_Data8!C1258,[1]Ratings_Numbers!$A$1:$B$21,2,FALSE)</f>
        <v>16</v>
      </c>
      <c r="T1192" s="4">
        <v>16</v>
      </c>
      <c r="U1192" s="4">
        <f t="shared" si="26"/>
        <v>0</v>
      </c>
      <c r="V1192" s="7">
        <v>606.22400000000005</v>
      </c>
      <c r="W1192" s="3" t="s">
        <v>129</v>
      </c>
      <c r="X1192" s="4"/>
      <c r="Y1192" s="4"/>
      <c r="Z1192" s="4"/>
      <c r="AA1192" s="4"/>
    </row>
    <row r="1193" spans="1:27" ht="37.5" customHeight="1" thickBot="1" x14ac:dyDescent="0.4">
      <c r="A1193" s="5" t="s">
        <v>173</v>
      </c>
      <c r="B1193" s="5" t="s">
        <v>113</v>
      </c>
      <c r="C1193" s="5" t="s">
        <v>47</v>
      </c>
      <c r="D1193" s="2">
        <v>41274</v>
      </c>
      <c r="E1193" s="2">
        <v>5.01</v>
      </c>
      <c r="F1193" s="2">
        <v>17.940000000000001</v>
      </c>
      <c r="G1193" s="2">
        <v>16.46</v>
      </c>
      <c r="H1193" s="2">
        <v>0</v>
      </c>
      <c r="I1193" s="2">
        <v>-1.81</v>
      </c>
      <c r="J1193" s="2">
        <v>-1.97</v>
      </c>
      <c r="K1193" s="2">
        <v>27.9</v>
      </c>
      <c r="L1193" s="2">
        <v>29.64</v>
      </c>
      <c r="M1193" s="2">
        <v>127.53</v>
      </c>
      <c r="N1193" s="2">
        <v>55.88</v>
      </c>
      <c r="O1193" s="2">
        <v>38.9</v>
      </c>
      <c r="P1193" s="2">
        <v>128.22</v>
      </c>
      <c r="Q1193" s="2">
        <v>56.18</v>
      </c>
      <c r="R1193" s="2">
        <v>39.11</v>
      </c>
      <c r="S1193" s="4">
        <f>VLOOKUP([1]Initial_Data8!C1259,[1]Ratings_Numbers!$A$1:$B$21,2,FALSE)</f>
        <v>16</v>
      </c>
      <c r="T1193" s="4">
        <v>16</v>
      </c>
      <c r="U1193" s="4">
        <f t="shared" si="26"/>
        <v>0</v>
      </c>
      <c r="V1193" s="7">
        <v>576.4896</v>
      </c>
      <c r="W1193" s="3" t="s">
        <v>129</v>
      </c>
      <c r="X1193" s="4"/>
      <c r="Y1193" s="4"/>
      <c r="Z1193" s="4"/>
      <c r="AA1193" s="4"/>
    </row>
    <row r="1194" spans="1:27" ht="37.5" customHeight="1" thickBot="1" x14ac:dyDescent="0.4">
      <c r="A1194" s="5" t="s">
        <v>173</v>
      </c>
      <c r="B1194" s="5" t="s">
        <v>114</v>
      </c>
      <c r="C1194" s="5" t="s">
        <v>47</v>
      </c>
      <c r="D1194" s="2">
        <v>41364</v>
      </c>
      <c r="E1194" s="2">
        <v>5.27</v>
      </c>
      <c r="F1194" s="2">
        <v>21.73</v>
      </c>
      <c r="G1194" s="2">
        <v>20</v>
      </c>
      <c r="H1194" s="2">
        <v>3.54</v>
      </c>
      <c r="I1194" s="2">
        <v>2.66</v>
      </c>
      <c r="J1194" s="2">
        <v>1.58</v>
      </c>
      <c r="K1194" s="2">
        <v>28.2</v>
      </c>
      <c r="L1194" s="2">
        <v>29.43</v>
      </c>
      <c r="M1194" s="2">
        <v>129.02000000000001</v>
      </c>
      <c r="N1194" s="2">
        <v>56.18</v>
      </c>
      <c r="O1194" s="2">
        <v>39.07</v>
      </c>
      <c r="P1194" s="2">
        <v>129.66999999999999</v>
      </c>
      <c r="Q1194" s="2">
        <v>56.46</v>
      </c>
      <c r="R1194" s="2">
        <v>39.270000000000003</v>
      </c>
      <c r="S1194" s="4">
        <f>VLOOKUP([1]Initial_Data8!C1260,[1]Ratings_Numbers!$A$1:$B$21,2,FALSE)</f>
        <v>16</v>
      </c>
      <c r="T1194" s="4">
        <v>16</v>
      </c>
      <c r="U1194" s="4">
        <f t="shared" si="26"/>
        <v>0</v>
      </c>
      <c r="V1194" s="7">
        <v>569.11490000000003</v>
      </c>
      <c r="W1194" s="3" t="s">
        <v>129</v>
      </c>
      <c r="X1194" s="4"/>
      <c r="Y1194" s="4"/>
      <c r="Z1194" s="4"/>
      <c r="AA1194" s="4"/>
    </row>
    <row r="1195" spans="1:27" ht="37.5" customHeight="1" thickBot="1" x14ac:dyDescent="0.4">
      <c r="A1195" s="5" t="s">
        <v>173</v>
      </c>
      <c r="B1195" s="5" t="s">
        <v>115</v>
      </c>
      <c r="C1195" s="5" t="s">
        <v>47</v>
      </c>
      <c r="D1195" s="2">
        <v>41455</v>
      </c>
      <c r="E1195" s="2">
        <v>5.27</v>
      </c>
      <c r="F1195" s="2">
        <v>21.33</v>
      </c>
      <c r="G1195" s="2">
        <v>19.649999999999999</v>
      </c>
      <c r="H1195" s="2">
        <v>3.48</v>
      </c>
      <c r="I1195" s="2">
        <v>2.71</v>
      </c>
      <c r="J1195" s="2">
        <v>1.74</v>
      </c>
      <c r="K1195" s="2">
        <v>29.1</v>
      </c>
      <c r="L1195" s="2">
        <v>29.98</v>
      </c>
      <c r="M1195" s="2">
        <v>127.95</v>
      </c>
      <c r="N1195" s="2">
        <v>55.97</v>
      </c>
      <c r="O1195" s="2">
        <v>39.44</v>
      </c>
      <c r="P1195" s="2">
        <v>128.59</v>
      </c>
      <c r="Q1195" s="2">
        <v>56.25</v>
      </c>
      <c r="R1195" s="2">
        <v>39.64</v>
      </c>
      <c r="S1195" s="4">
        <f>VLOOKUP([1]Initial_Data8!C1261,[1]Ratings_Numbers!$A$1:$B$21,2,FALSE)</f>
        <v>16</v>
      </c>
      <c r="T1195" s="4">
        <v>16</v>
      </c>
      <c r="U1195" s="4">
        <f t="shared" si="26"/>
        <v>0</v>
      </c>
      <c r="V1195" s="7">
        <v>709.70280000000002</v>
      </c>
      <c r="W1195" s="3" t="s">
        <v>129</v>
      </c>
      <c r="X1195" s="4"/>
      <c r="Y1195" s="4"/>
      <c r="Z1195" s="4"/>
      <c r="AA1195" s="4"/>
    </row>
    <row r="1196" spans="1:27" ht="37.5" customHeight="1" thickBot="1" x14ac:dyDescent="0.4">
      <c r="A1196" s="5" t="s">
        <v>173</v>
      </c>
      <c r="B1196" s="5" t="s">
        <v>116</v>
      </c>
      <c r="C1196" s="5" t="s">
        <v>47</v>
      </c>
      <c r="D1196" s="2">
        <v>41547</v>
      </c>
      <c r="E1196" s="2">
        <v>5.0599999999999996</v>
      </c>
      <c r="F1196" s="2">
        <v>32.99</v>
      </c>
      <c r="G1196" s="2">
        <v>29.71</v>
      </c>
      <c r="H1196" s="2">
        <v>1.82</v>
      </c>
      <c r="I1196" s="2">
        <v>0.79</v>
      </c>
      <c r="J1196" s="2">
        <v>0.08</v>
      </c>
      <c r="K1196" s="2">
        <v>25.6</v>
      </c>
      <c r="L1196" s="2">
        <v>29.79</v>
      </c>
      <c r="M1196" s="2">
        <v>116.39</v>
      </c>
      <c r="N1196" s="2">
        <v>53.62</v>
      </c>
      <c r="O1196" s="2">
        <v>35.770000000000003</v>
      </c>
      <c r="P1196" s="2">
        <v>117.08</v>
      </c>
      <c r="Q1196" s="2">
        <v>53.93</v>
      </c>
      <c r="R1196" s="2">
        <v>35.979999999999997</v>
      </c>
      <c r="S1196" s="4">
        <f>VLOOKUP([1]Initial_Data8!C1262,[1]Ratings_Numbers!$A$1:$B$21,2,FALSE)</f>
        <v>16</v>
      </c>
      <c r="T1196" s="4">
        <v>16</v>
      </c>
      <c r="U1196" s="4">
        <f t="shared" si="26"/>
        <v>0</v>
      </c>
      <c r="V1196" s="7">
        <v>727.22109999999998</v>
      </c>
      <c r="W1196" s="3" t="s">
        <v>129</v>
      </c>
      <c r="X1196" s="4"/>
      <c r="Y1196" s="4"/>
      <c r="Z1196" s="4"/>
      <c r="AA1196" s="4"/>
    </row>
    <row r="1197" spans="1:27" ht="37.5" customHeight="1" thickBot="1" x14ac:dyDescent="0.4">
      <c r="A1197" s="5" t="s">
        <v>173</v>
      </c>
      <c r="B1197" s="5" t="s">
        <v>92</v>
      </c>
      <c r="C1197" s="5" t="s">
        <v>47</v>
      </c>
      <c r="D1197" s="2">
        <v>41639</v>
      </c>
      <c r="E1197" s="2">
        <v>6.01</v>
      </c>
      <c r="F1197" s="2">
        <v>31.82</v>
      </c>
      <c r="G1197" s="2">
        <v>29.17</v>
      </c>
      <c r="H1197" s="2">
        <v>-0.2</v>
      </c>
      <c r="I1197" s="2">
        <v>-1.76</v>
      </c>
      <c r="J1197" s="2">
        <v>-1.88</v>
      </c>
      <c r="K1197" s="2">
        <v>25.2</v>
      </c>
      <c r="L1197" s="2">
        <v>27.44</v>
      </c>
      <c r="M1197" s="2">
        <v>140.86000000000001</v>
      </c>
      <c r="N1197" s="2">
        <v>58.31</v>
      </c>
      <c r="O1197" s="2">
        <v>40.03</v>
      </c>
      <c r="P1197" s="2">
        <v>141.6</v>
      </c>
      <c r="Q1197" s="2">
        <v>58.61</v>
      </c>
      <c r="R1197" s="2">
        <v>40.229999999999997</v>
      </c>
      <c r="S1197" s="4">
        <f>VLOOKUP([1]Initial_Data8!C1263,[1]Ratings_Numbers!$A$1:$B$21,2,FALSE)</f>
        <v>16</v>
      </c>
      <c r="T1197" s="4">
        <v>16</v>
      </c>
      <c r="U1197" s="4">
        <f t="shared" si="26"/>
        <v>0</v>
      </c>
      <c r="V1197" s="7">
        <v>1069.2171000000001</v>
      </c>
      <c r="W1197" s="3" t="s">
        <v>129</v>
      </c>
      <c r="X1197" s="4"/>
      <c r="Y1197" s="4"/>
      <c r="Z1197" s="4"/>
      <c r="AA1197" s="4"/>
    </row>
    <row r="1198" spans="1:27" ht="37.5" customHeight="1" thickBot="1" x14ac:dyDescent="0.4">
      <c r="A1198" s="5" t="s">
        <v>173</v>
      </c>
      <c r="B1198" s="5" t="s">
        <v>93</v>
      </c>
      <c r="C1198" s="5" t="s">
        <v>47</v>
      </c>
      <c r="D1198" s="2">
        <v>41729</v>
      </c>
      <c r="E1198" s="2">
        <v>6.18</v>
      </c>
      <c r="F1198" s="2">
        <v>24.53</v>
      </c>
      <c r="G1198" s="2">
        <v>22.4</v>
      </c>
      <c r="H1198" s="2">
        <v>4.0199999999999996</v>
      </c>
      <c r="I1198" s="2">
        <v>3.16</v>
      </c>
      <c r="J1198" s="2">
        <v>2.42</v>
      </c>
      <c r="K1198" s="2">
        <v>25.8</v>
      </c>
      <c r="L1198" s="2">
        <v>27.17</v>
      </c>
      <c r="M1198" s="2">
        <v>147.49</v>
      </c>
      <c r="N1198" s="2">
        <v>59.42</v>
      </c>
      <c r="O1198" s="2">
        <v>41.55</v>
      </c>
      <c r="P1198" s="2">
        <v>148.22</v>
      </c>
      <c r="Q1198" s="2">
        <v>59.71</v>
      </c>
      <c r="R1198" s="2">
        <v>41.76</v>
      </c>
      <c r="S1198" s="4">
        <f>VLOOKUP([1]Initial_Data8!C1264,[1]Ratings_Numbers!$A$1:$B$21,2,FALSE)</f>
        <v>16</v>
      </c>
      <c r="T1198" s="4">
        <v>16</v>
      </c>
      <c r="U1198" s="4">
        <f t="shared" si="26"/>
        <v>0</v>
      </c>
      <c r="V1198" s="7">
        <v>1282.8773000000001</v>
      </c>
      <c r="W1198" s="3" t="s">
        <v>129</v>
      </c>
      <c r="X1198" s="4"/>
      <c r="Y1198" s="4"/>
      <c r="Z1198" s="4"/>
      <c r="AA1198" s="4"/>
    </row>
    <row r="1199" spans="1:27" ht="37.5" customHeight="1" thickBot="1" x14ac:dyDescent="0.4">
      <c r="A1199" s="5" t="s">
        <v>173</v>
      </c>
      <c r="B1199" s="5" t="s">
        <v>94</v>
      </c>
      <c r="C1199" s="5" t="s">
        <v>47</v>
      </c>
      <c r="D1199" s="2">
        <v>41820</v>
      </c>
      <c r="E1199" s="2">
        <v>5.93</v>
      </c>
      <c r="F1199" s="2">
        <v>25.13</v>
      </c>
      <c r="G1199" s="2">
        <v>22.86</v>
      </c>
      <c r="H1199" s="2">
        <v>1.1299999999999999</v>
      </c>
      <c r="I1199" s="2">
        <v>0.82</v>
      </c>
      <c r="J1199" s="2">
        <v>0.54</v>
      </c>
      <c r="K1199" s="2">
        <v>80.5</v>
      </c>
      <c r="L1199" s="2">
        <v>31.07</v>
      </c>
      <c r="M1199" s="2">
        <v>118.11</v>
      </c>
      <c r="N1199" s="2">
        <v>53.96</v>
      </c>
      <c r="O1199" s="2">
        <v>37.950000000000003</v>
      </c>
      <c r="P1199" s="2">
        <v>118.9</v>
      </c>
      <c r="Q1199" s="2">
        <v>54.32</v>
      </c>
      <c r="R1199" s="2">
        <v>38.200000000000003</v>
      </c>
      <c r="S1199" s="4">
        <f>VLOOKUP([1]Initial_Data8!C1265,[1]Ratings_Numbers!$A$1:$B$21,2,FALSE)</f>
        <v>16</v>
      </c>
      <c r="T1199" s="4">
        <v>16</v>
      </c>
      <c r="U1199" s="4">
        <f t="shared" si="26"/>
        <v>0</v>
      </c>
      <c r="V1199" s="7">
        <v>1473.4104</v>
      </c>
      <c r="W1199" s="3" t="s">
        <v>129</v>
      </c>
      <c r="X1199" s="4"/>
      <c r="Y1199" s="4"/>
      <c r="Z1199" s="4"/>
      <c r="AA1199" s="4"/>
    </row>
    <row r="1200" spans="1:27" ht="37.5" customHeight="1" thickBot="1" x14ac:dyDescent="0.4">
      <c r="A1200" s="5" t="s">
        <v>173</v>
      </c>
      <c r="B1200" s="5" t="s">
        <v>95</v>
      </c>
      <c r="C1200" s="5" t="s">
        <v>47</v>
      </c>
      <c r="D1200" s="2">
        <v>41912</v>
      </c>
      <c r="E1200" s="2">
        <v>5.05</v>
      </c>
      <c r="F1200" s="2">
        <v>16.57</v>
      </c>
      <c r="G1200" s="2">
        <v>14.61</v>
      </c>
      <c r="H1200" s="2">
        <v>3.17</v>
      </c>
      <c r="I1200" s="2">
        <v>2.15</v>
      </c>
      <c r="J1200" s="2">
        <v>1.38</v>
      </c>
      <c r="K1200" s="2">
        <v>22.5</v>
      </c>
      <c r="L1200" s="2">
        <v>31.31</v>
      </c>
      <c r="M1200" s="2">
        <v>113.88</v>
      </c>
      <c r="N1200" s="2">
        <v>53.05</v>
      </c>
      <c r="O1200" s="2">
        <v>36.880000000000003</v>
      </c>
      <c r="P1200" s="2">
        <v>114.67</v>
      </c>
      <c r="Q1200" s="2">
        <v>53.42</v>
      </c>
      <c r="R1200" s="2">
        <v>37.14</v>
      </c>
      <c r="S1200" s="4">
        <f>VLOOKUP([1]Initial_Data8!C1266,[1]Ratings_Numbers!$A$1:$B$21,2,FALSE)</f>
        <v>16</v>
      </c>
      <c r="T1200" s="4">
        <v>15</v>
      </c>
      <c r="U1200" s="4">
        <f t="shared" si="26"/>
        <v>0</v>
      </c>
      <c r="V1200" s="7">
        <v>1253.4728</v>
      </c>
      <c r="W1200" s="3" t="s">
        <v>129</v>
      </c>
      <c r="X1200" s="4"/>
      <c r="Y1200" s="4"/>
      <c r="Z1200" s="4"/>
      <c r="AA1200" s="4"/>
    </row>
    <row r="1201" spans="1:27" ht="37.5" customHeight="1" thickBot="1" x14ac:dyDescent="0.4">
      <c r="A1201" s="5" t="s">
        <v>173</v>
      </c>
      <c r="B1201" s="5" t="s">
        <v>96</v>
      </c>
      <c r="C1201" s="5" t="s">
        <v>45</v>
      </c>
      <c r="D1201" s="2">
        <v>42004</v>
      </c>
      <c r="E1201" s="2">
        <v>7.81</v>
      </c>
      <c r="F1201" s="2">
        <v>17.3</v>
      </c>
      <c r="G1201" s="2">
        <v>15.71</v>
      </c>
      <c r="H1201" s="2">
        <v>1.71</v>
      </c>
      <c r="I1201" s="2">
        <v>1.05</v>
      </c>
      <c r="J1201" s="2">
        <v>0.73</v>
      </c>
      <c r="K1201" s="2">
        <v>39.9</v>
      </c>
      <c r="L1201" s="2">
        <v>25.51</v>
      </c>
      <c r="M1201" s="2">
        <v>191.96</v>
      </c>
      <c r="N1201" s="2">
        <v>65.38</v>
      </c>
      <c r="O1201" s="2">
        <v>50.46</v>
      </c>
      <c r="P1201" s="2">
        <v>193.62</v>
      </c>
      <c r="Q1201" s="2">
        <v>65.94</v>
      </c>
      <c r="R1201" s="2">
        <v>50.9</v>
      </c>
      <c r="S1201" s="4">
        <f>VLOOKUP([1]Initial_Data8!C1267,[1]Ratings_Numbers!$A$1:$B$21,2,FALSE)</f>
        <v>15</v>
      </c>
      <c r="T1201" s="4">
        <v>15</v>
      </c>
      <c r="U1201" s="4">
        <f t="shared" si="26"/>
        <v>-1</v>
      </c>
      <c r="V1201" s="7">
        <v>1272.1819</v>
      </c>
      <c r="W1201" s="3" t="s">
        <v>129</v>
      </c>
      <c r="X1201" s="4"/>
      <c r="Y1201" s="4"/>
      <c r="Z1201" s="4"/>
      <c r="AA1201" s="4"/>
    </row>
    <row r="1202" spans="1:27" ht="37.5" customHeight="1" thickBot="1" x14ac:dyDescent="0.4">
      <c r="A1202" s="5" t="s">
        <v>173</v>
      </c>
      <c r="B1202" s="5" t="s">
        <v>97</v>
      </c>
      <c r="C1202" s="5" t="s">
        <v>45</v>
      </c>
      <c r="D1202" s="2">
        <v>42094</v>
      </c>
      <c r="E1202" s="2">
        <v>17.88</v>
      </c>
      <c r="F1202" s="2">
        <v>1175.04</v>
      </c>
      <c r="G1202" s="2">
        <v>1100.72</v>
      </c>
      <c r="H1202" s="2">
        <v>-0.94</v>
      </c>
      <c r="I1202" s="2">
        <v>-1.37</v>
      </c>
      <c r="J1202" s="2">
        <v>-1.62</v>
      </c>
      <c r="K1202" s="2">
        <v>62.5</v>
      </c>
      <c r="L1202" s="2">
        <v>22.14</v>
      </c>
      <c r="M1202" s="2">
        <v>196.69</v>
      </c>
      <c r="N1202" s="2">
        <v>65.849999999999994</v>
      </c>
      <c r="O1202" s="2">
        <v>49.27</v>
      </c>
      <c r="P1202" s="2">
        <v>198.71</v>
      </c>
      <c r="Q1202" s="2">
        <v>66.52</v>
      </c>
      <c r="R1202" s="2">
        <v>49.78</v>
      </c>
      <c r="S1202" s="4">
        <f>VLOOKUP([1]Initial_Data8!C1268,[1]Ratings_Numbers!$A$1:$B$21,2,FALSE)</f>
        <v>15</v>
      </c>
      <c r="T1202" s="4">
        <v>15</v>
      </c>
      <c r="U1202" s="4">
        <f t="shared" si="26"/>
        <v>0</v>
      </c>
      <c r="V1202" s="7">
        <v>1984.6569999999999</v>
      </c>
      <c r="W1202" s="3" t="s">
        <v>129</v>
      </c>
      <c r="X1202" s="4"/>
      <c r="Y1202" s="4"/>
      <c r="Z1202" s="4"/>
      <c r="AA1202" s="4"/>
    </row>
    <row r="1203" spans="1:27" ht="37.5" customHeight="1" thickBot="1" x14ac:dyDescent="0.4">
      <c r="A1203" s="5" t="s">
        <v>173</v>
      </c>
      <c r="B1203" s="5" t="s">
        <v>98</v>
      </c>
      <c r="C1203" s="5" t="s">
        <v>45</v>
      </c>
      <c r="D1203" s="2">
        <v>42185</v>
      </c>
      <c r="E1203" s="2">
        <v>13</v>
      </c>
      <c r="F1203" s="2">
        <v>44.78</v>
      </c>
      <c r="G1203" s="2">
        <v>41.7</v>
      </c>
      <c r="H1203" s="2">
        <v>2.67</v>
      </c>
      <c r="I1203" s="2">
        <v>2.23</v>
      </c>
      <c r="J1203" s="2">
        <v>1.99</v>
      </c>
      <c r="K1203" s="2">
        <v>57.2</v>
      </c>
      <c r="L1203" s="2">
        <v>22.39</v>
      </c>
      <c r="M1203" s="2">
        <v>192.7</v>
      </c>
      <c r="N1203" s="2">
        <v>65.400000000000006</v>
      </c>
      <c r="O1203" s="2">
        <v>48.78</v>
      </c>
      <c r="P1203" s="2">
        <v>194.63</v>
      </c>
      <c r="Q1203" s="2">
        <v>66.06</v>
      </c>
      <c r="R1203" s="2">
        <v>49.27</v>
      </c>
      <c r="S1203" s="4">
        <f>VLOOKUP([1]Initial_Data8!C1269,[1]Ratings_Numbers!$A$1:$B$21,2,FALSE)</f>
        <v>15</v>
      </c>
      <c r="T1203" s="4">
        <v>15</v>
      </c>
      <c r="U1203" s="4">
        <f t="shared" si="26"/>
        <v>0</v>
      </c>
      <c r="V1203" s="7">
        <v>1698.1310000000001</v>
      </c>
      <c r="W1203" s="3" t="s">
        <v>129</v>
      </c>
      <c r="X1203" s="4"/>
      <c r="Y1203" s="4"/>
      <c r="Z1203" s="4"/>
      <c r="AA1203" s="4"/>
    </row>
    <row r="1204" spans="1:27" ht="37.5" customHeight="1" thickBot="1" x14ac:dyDescent="0.4">
      <c r="A1204" s="5" t="s">
        <v>173</v>
      </c>
      <c r="B1204" s="5" t="s">
        <v>99</v>
      </c>
      <c r="C1204" s="5" t="s">
        <v>45</v>
      </c>
      <c r="D1204" s="2">
        <v>42277</v>
      </c>
      <c r="E1204" s="2">
        <v>11.19</v>
      </c>
      <c r="F1204" s="2">
        <v>30.8</v>
      </c>
      <c r="G1204" s="2">
        <v>28.61</v>
      </c>
      <c r="H1204" s="2">
        <v>1.78</v>
      </c>
      <c r="I1204" s="2">
        <v>1.05</v>
      </c>
      <c r="J1204" s="2">
        <v>1.08</v>
      </c>
      <c r="K1204" s="2">
        <v>56.4</v>
      </c>
      <c r="L1204" s="2">
        <v>22.39</v>
      </c>
      <c r="M1204" s="2">
        <v>189.42</v>
      </c>
      <c r="N1204" s="2">
        <v>65.010000000000005</v>
      </c>
      <c r="O1204" s="2">
        <v>48.07</v>
      </c>
      <c r="P1204" s="2">
        <v>191.39</v>
      </c>
      <c r="Q1204" s="2">
        <v>65.680000000000007</v>
      </c>
      <c r="R1204" s="2">
        <v>48.57</v>
      </c>
      <c r="S1204" s="4">
        <f>VLOOKUP([1]Initial_Data8!C1270,[1]Ratings_Numbers!$A$1:$B$21,2,FALSE)</f>
        <v>15</v>
      </c>
      <c r="T1204" s="4">
        <v>16</v>
      </c>
      <c r="U1204" s="4">
        <f t="shared" si="26"/>
        <v>0</v>
      </c>
      <c r="V1204" s="7">
        <v>1319.2043000000001</v>
      </c>
      <c r="W1204" s="3" t="s">
        <v>129</v>
      </c>
      <c r="X1204" s="4"/>
      <c r="Y1204" s="4"/>
      <c r="Z1204" s="4"/>
      <c r="AA1204" s="4"/>
    </row>
    <row r="1205" spans="1:27" ht="37.5" customHeight="1" thickBot="1" x14ac:dyDescent="0.4">
      <c r="A1205" s="5" t="s">
        <v>173</v>
      </c>
      <c r="B1205" s="5" t="s">
        <v>100</v>
      </c>
      <c r="C1205" s="5" t="s">
        <v>47</v>
      </c>
      <c r="D1205" s="2">
        <v>42369</v>
      </c>
      <c r="E1205" s="2">
        <v>10.18</v>
      </c>
      <c r="F1205" s="2">
        <v>23.97</v>
      </c>
      <c r="G1205" s="2">
        <v>22.41</v>
      </c>
      <c r="H1205" s="2">
        <v>1.71</v>
      </c>
      <c r="I1205" s="2">
        <v>0.84</v>
      </c>
      <c r="J1205" s="2">
        <v>1.04</v>
      </c>
      <c r="K1205" s="2">
        <v>56.3</v>
      </c>
      <c r="L1205" s="2">
        <v>23.01</v>
      </c>
      <c r="M1205" s="2">
        <v>183.88</v>
      </c>
      <c r="N1205" s="2">
        <v>64.45</v>
      </c>
      <c r="O1205" s="2">
        <v>48.12</v>
      </c>
      <c r="P1205" s="2">
        <v>185.32</v>
      </c>
      <c r="Q1205" s="2">
        <v>64.95</v>
      </c>
      <c r="R1205" s="2">
        <v>48.5</v>
      </c>
      <c r="S1205" s="4">
        <f>VLOOKUP([1]Initial_Data8!C1271,[1]Ratings_Numbers!$A$1:$B$21,2,FALSE)</f>
        <v>16</v>
      </c>
      <c r="T1205" s="4">
        <v>16</v>
      </c>
      <c r="U1205" s="4">
        <f t="shared" si="26"/>
        <v>1</v>
      </c>
      <c r="V1205" s="7">
        <v>997.96270000000004</v>
      </c>
      <c r="W1205" s="3" t="s">
        <v>129</v>
      </c>
      <c r="X1205" s="4"/>
      <c r="Y1205" s="4"/>
      <c r="Z1205" s="4"/>
      <c r="AA1205" s="4"/>
    </row>
    <row r="1206" spans="1:27" ht="37.5" customHeight="1" thickBot="1" x14ac:dyDescent="0.4">
      <c r="A1206" s="5" t="s">
        <v>173</v>
      </c>
      <c r="B1206" s="5" t="s">
        <v>101</v>
      </c>
      <c r="C1206" s="5" t="s">
        <v>47</v>
      </c>
      <c r="D1206" s="2">
        <v>42460</v>
      </c>
      <c r="E1206" s="2">
        <v>6.55</v>
      </c>
      <c r="F1206" s="2">
        <v>10.35</v>
      </c>
      <c r="G1206" s="2">
        <v>9.6999999999999993</v>
      </c>
      <c r="H1206" s="2">
        <v>2.34</v>
      </c>
      <c r="I1206" s="2">
        <v>1.85</v>
      </c>
      <c r="J1206" s="2">
        <v>1.63</v>
      </c>
      <c r="K1206" s="2">
        <v>57.5</v>
      </c>
      <c r="L1206" s="2">
        <v>22.71</v>
      </c>
      <c r="M1206" s="2">
        <v>196.54</v>
      </c>
      <c r="N1206" s="2">
        <v>65.95</v>
      </c>
      <c r="O1206" s="2">
        <v>50.8</v>
      </c>
      <c r="P1206" s="2">
        <v>198.02</v>
      </c>
      <c r="Q1206" s="2">
        <v>66.45</v>
      </c>
      <c r="R1206" s="2">
        <v>51.18</v>
      </c>
      <c r="S1206" s="4">
        <f>VLOOKUP([1]Initial_Data8!C1272,[1]Ratings_Numbers!$A$1:$B$21,2,FALSE)</f>
        <v>16</v>
      </c>
      <c r="T1206" s="4">
        <v>16</v>
      </c>
      <c r="U1206" s="4">
        <f t="shared" si="26"/>
        <v>0</v>
      </c>
      <c r="V1206" s="7">
        <v>1051.8619000000001</v>
      </c>
      <c r="W1206" s="3" t="s">
        <v>129</v>
      </c>
      <c r="X1206" s="4"/>
      <c r="Y1206" s="4"/>
      <c r="Z1206" s="4"/>
      <c r="AA1206" s="4"/>
    </row>
    <row r="1207" spans="1:27" ht="37.5" customHeight="1" thickBot="1" x14ac:dyDescent="0.4">
      <c r="A1207" s="5" t="s">
        <v>174</v>
      </c>
      <c r="B1207" s="5" t="s">
        <v>74</v>
      </c>
      <c r="C1207" s="5" t="s">
        <v>41</v>
      </c>
      <c r="D1207" s="2">
        <v>38898</v>
      </c>
      <c r="E1207" s="2">
        <v>0.69</v>
      </c>
      <c r="F1207" s="2">
        <v>1.36</v>
      </c>
      <c r="G1207" s="2">
        <v>1.26</v>
      </c>
      <c r="H1207" s="2">
        <v>82.15</v>
      </c>
      <c r="I1207" s="2">
        <v>43.18</v>
      </c>
      <c r="J1207" s="2">
        <v>42.27</v>
      </c>
      <c r="K1207" s="2">
        <v>4.5</v>
      </c>
      <c r="L1207" s="2">
        <v>28.43</v>
      </c>
      <c r="M1207" s="2">
        <v>210.79</v>
      </c>
      <c r="N1207" s="2">
        <v>67.819999999999993</v>
      </c>
      <c r="O1207" s="2">
        <v>59.93</v>
      </c>
      <c r="P1207" s="2">
        <v>210.79</v>
      </c>
      <c r="Q1207" s="2">
        <v>67.819999999999993</v>
      </c>
      <c r="R1207" s="2">
        <v>59.93</v>
      </c>
      <c r="S1207" s="4">
        <f>VLOOKUP([1]Initial_Data8!C1275,[1]Ratings_Numbers!$A$1:$B$21,2,FALSE)</f>
        <v>13</v>
      </c>
      <c r="T1207" s="4">
        <v>13</v>
      </c>
      <c r="U1207" s="6">
        <v>0</v>
      </c>
      <c r="V1207" s="7">
        <v>814.19370000000004</v>
      </c>
      <c r="W1207" s="3" t="s">
        <v>29</v>
      </c>
      <c r="X1207" s="4"/>
      <c r="Y1207" s="4"/>
      <c r="Z1207" s="4"/>
      <c r="AA1207" s="4"/>
    </row>
    <row r="1208" spans="1:27" ht="37.5" customHeight="1" thickBot="1" x14ac:dyDescent="0.4">
      <c r="A1208" s="5" t="s">
        <v>174</v>
      </c>
      <c r="B1208" s="5" t="s">
        <v>75</v>
      </c>
      <c r="C1208" s="5" t="s">
        <v>41</v>
      </c>
      <c r="D1208" s="2">
        <v>38990</v>
      </c>
      <c r="E1208" s="2">
        <v>3.46</v>
      </c>
      <c r="F1208" s="2">
        <v>5.67</v>
      </c>
      <c r="G1208" s="2">
        <v>5.29</v>
      </c>
      <c r="H1208" s="2">
        <v>4.3099999999999996</v>
      </c>
      <c r="I1208" s="2">
        <v>3.31</v>
      </c>
      <c r="J1208" s="2">
        <v>2.95</v>
      </c>
      <c r="K1208" s="2">
        <v>91.4</v>
      </c>
      <c r="L1208" s="2">
        <v>7.39</v>
      </c>
      <c r="M1208" s="2">
        <v>908.66</v>
      </c>
      <c r="N1208" s="2">
        <v>89.77</v>
      </c>
      <c r="O1208" s="2">
        <v>67.11</v>
      </c>
      <c r="P1208" s="2">
        <v>912.18</v>
      </c>
      <c r="Q1208" s="2">
        <v>90.12</v>
      </c>
      <c r="R1208" s="2">
        <v>67.37</v>
      </c>
      <c r="S1208" s="4">
        <f>VLOOKUP([1]Initial_Data8!C1276,[1]Ratings_Numbers!$A$1:$B$21,2,FALSE)</f>
        <v>13</v>
      </c>
      <c r="T1208" s="4">
        <v>13</v>
      </c>
      <c r="U1208" s="4">
        <f t="shared" ref="U1208:U1247" si="27">S1208-S1207</f>
        <v>0</v>
      </c>
      <c r="V1208" s="7">
        <v>6288.9920000000002</v>
      </c>
      <c r="W1208" s="3" t="s">
        <v>29</v>
      </c>
      <c r="X1208" s="4"/>
      <c r="Y1208" s="4"/>
      <c r="Z1208" s="4"/>
      <c r="AA1208" s="4"/>
    </row>
    <row r="1209" spans="1:27" ht="37.5" customHeight="1" thickBot="1" x14ac:dyDescent="0.4">
      <c r="A1209" s="5" t="s">
        <v>174</v>
      </c>
      <c r="B1209" s="5" t="s">
        <v>76</v>
      </c>
      <c r="C1209" s="5" t="s">
        <v>41</v>
      </c>
      <c r="D1209" s="2">
        <v>39082</v>
      </c>
      <c r="E1209" s="2">
        <v>3.48</v>
      </c>
      <c r="F1209" s="2">
        <v>5.4</v>
      </c>
      <c r="G1209" s="2">
        <v>5.0199999999999996</v>
      </c>
      <c r="H1209" s="2">
        <v>3.24</v>
      </c>
      <c r="I1209" s="2">
        <v>2.5299999999999998</v>
      </c>
      <c r="J1209" s="2">
        <v>2.85</v>
      </c>
      <c r="K1209" s="2">
        <v>109.7</v>
      </c>
      <c r="L1209" s="2">
        <v>5.85</v>
      </c>
      <c r="M1209" s="2">
        <v>1161.3900000000001</v>
      </c>
      <c r="N1209" s="2">
        <v>91.57</v>
      </c>
      <c r="O1209" s="2">
        <v>67.94</v>
      </c>
      <c r="P1209" s="2">
        <v>1168.24</v>
      </c>
      <c r="Q1209" s="2">
        <v>92.12</v>
      </c>
      <c r="R1209" s="2">
        <v>68.34</v>
      </c>
      <c r="S1209" s="4">
        <f>VLOOKUP([1]Initial_Data8!C1277,[1]Ratings_Numbers!$A$1:$B$21,2,FALSE)</f>
        <v>13</v>
      </c>
      <c r="T1209" s="4">
        <v>13</v>
      </c>
      <c r="U1209" s="4">
        <f t="shared" si="27"/>
        <v>0</v>
      </c>
      <c r="V1209" s="7">
        <v>6780.0959999999995</v>
      </c>
      <c r="W1209" s="3" t="s">
        <v>29</v>
      </c>
      <c r="X1209" s="4"/>
      <c r="Y1209" s="4"/>
      <c r="Z1209" s="4"/>
      <c r="AA1209" s="4"/>
    </row>
    <row r="1210" spans="1:27" ht="37.5" customHeight="1" thickBot="1" x14ac:dyDescent="0.4">
      <c r="A1210" s="5" t="s">
        <v>174</v>
      </c>
      <c r="B1210" s="5" t="s">
        <v>77</v>
      </c>
      <c r="C1210" s="5" t="s">
        <v>41</v>
      </c>
      <c r="D1210" s="2">
        <v>39172</v>
      </c>
      <c r="E1210" s="2">
        <v>3.35</v>
      </c>
      <c r="F1210" s="2">
        <v>5.25</v>
      </c>
      <c r="G1210" s="2">
        <v>4.8600000000000003</v>
      </c>
      <c r="H1210" s="2">
        <v>3.48</v>
      </c>
      <c r="I1210" s="2">
        <v>2.79</v>
      </c>
      <c r="J1210" s="2">
        <v>2.39</v>
      </c>
      <c r="K1210" s="2">
        <v>114.7</v>
      </c>
      <c r="L1210" s="2">
        <v>5.78</v>
      </c>
      <c r="M1210" s="2">
        <v>1184.33</v>
      </c>
      <c r="N1210" s="2">
        <v>91.6</v>
      </c>
      <c r="O1210" s="2">
        <v>68.45</v>
      </c>
      <c r="P1210" s="2">
        <v>1192.9100000000001</v>
      </c>
      <c r="Q1210" s="2">
        <v>92.27</v>
      </c>
      <c r="R1210" s="2">
        <v>68.94</v>
      </c>
      <c r="S1210" s="4">
        <f>VLOOKUP([1]Initial_Data8!C1278,[1]Ratings_Numbers!$A$1:$B$21,2,FALSE)</f>
        <v>13</v>
      </c>
      <c r="T1210" s="4">
        <v>13</v>
      </c>
      <c r="U1210" s="4">
        <f t="shared" si="27"/>
        <v>0</v>
      </c>
      <c r="V1210" s="7">
        <v>7011.5370000000003</v>
      </c>
      <c r="W1210" s="3" t="s">
        <v>29</v>
      </c>
      <c r="X1210" s="4"/>
      <c r="Y1210" s="4"/>
      <c r="Z1210" s="4"/>
      <c r="AA1210" s="4"/>
    </row>
    <row r="1211" spans="1:27" ht="14.25" customHeight="1" thickBot="1" x14ac:dyDescent="0.4">
      <c r="A1211" s="5" t="s">
        <v>174</v>
      </c>
      <c r="B1211" s="5" t="s">
        <v>78</v>
      </c>
      <c r="C1211" s="5" t="s">
        <v>41</v>
      </c>
      <c r="D1211" s="2">
        <v>39263</v>
      </c>
      <c r="E1211" s="2">
        <v>3.19</v>
      </c>
      <c r="F1211" s="2">
        <v>4.7699999999999996</v>
      </c>
      <c r="G1211" s="2">
        <v>4.3499999999999996</v>
      </c>
      <c r="H1211" s="2">
        <v>3.9</v>
      </c>
      <c r="I1211" s="2">
        <v>2.97</v>
      </c>
      <c r="J1211" s="2">
        <v>2.72</v>
      </c>
      <c r="K1211" s="2">
        <v>108.1</v>
      </c>
      <c r="L1211" s="2">
        <v>5.91</v>
      </c>
      <c r="M1211" s="2">
        <v>1148.79</v>
      </c>
      <c r="N1211" s="2">
        <v>91.23</v>
      </c>
      <c r="O1211" s="2">
        <v>67.94</v>
      </c>
      <c r="P1211" s="2">
        <v>1159.2</v>
      </c>
      <c r="Q1211" s="2">
        <v>92.06</v>
      </c>
      <c r="R1211" s="2">
        <v>68.56</v>
      </c>
      <c r="S1211" s="4">
        <f>VLOOKUP([1]Initial_Data8!C1279,[1]Ratings_Numbers!$A$1:$B$21,2,FALSE)</f>
        <v>13</v>
      </c>
      <c r="T1211" s="4">
        <v>13</v>
      </c>
      <c r="U1211" s="4">
        <f t="shared" si="27"/>
        <v>0</v>
      </c>
      <c r="V1211" s="7">
        <v>7046.424</v>
      </c>
      <c r="W1211" s="3" t="s">
        <v>29</v>
      </c>
      <c r="X1211" s="4"/>
      <c r="Y1211" s="4"/>
      <c r="Z1211" s="4"/>
      <c r="AA1211" s="4"/>
    </row>
    <row r="1212" spans="1:27" ht="37.5" customHeight="1" thickBot="1" x14ac:dyDescent="0.4">
      <c r="A1212" s="5" t="s">
        <v>174</v>
      </c>
      <c r="B1212" s="5" t="s">
        <v>79</v>
      </c>
      <c r="C1212" s="5" t="s">
        <v>41</v>
      </c>
      <c r="D1212" s="2">
        <v>39355</v>
      </c>
      <c r="E1212" s="2">
        <v>3.52</v>
      </c>
      <c r="F1212" s="2">
        <v>4.8600000000000003</v>
      </c>
      <c r="G1212" s="2">
        <v>4.8</v>
      </c>
      <c r="H1212" s="2">
        <v>3.86</v>
      </c>
      <c r="I1212" s="2">
        <v>3.01</v>
      </c>
      <c r="J1212" s="2">
        <v>2.65</v>
      </c>
      <c r="K1212" s="2">
        <v>109.6</v>
      </c>
      <c r="L1212" s="2">
        <v>5.55</v>
      </c>
      <c r="M1212" s="2">
        <v>1222.5899999999999</v>
      </c>
      <c r="N1212" s="2">
        <v>91.46</v>
      </c>
      <c r="O1212" s="2">
        <v>67.900000000000006</v>
      </c>
      <c r="P1212" s="2">
        <v>1236.74</v>
      </c>
      <c r="Q1212" s="2">
        <v>92.52</v>
      </c>
      <c r="R1212" s="2">
        <v>68.680000000000007</v>
      </c>
      <c r="S1212" s="4">
        <f>VLOOKUP([1]Initial_Data8!C1280,[1]Ratings_Numbers!$A$1:$B$21,2,FALSE)</f>
        <v>13</v>
      </c>
      <c r="T1212" s="4">
        <v>13</v>
      </c>
      <c r="U1212" s="4">
        <f t="shared" si="27"/>
        <v>0</v>
      </c>
      <c r="V1212" s="7">
        <v>6736.652</v>
      </c>
      <c r="W1212" s="3" t="s">
        <v>29</v>
      </c>
      <c r="X1212" s="4"/>
      <c r="Y1212" s="4"/>
      <c r="Z1212" s="4"/>
      <c r="AA1212" s="4"/>
    </row>
    <row r="1213" spans="1:27" ht="37.5" customHeight="1" thickBot="1" x14ac:dyDescent="0.4">
      <c r="A1213" s="5" t="s">
        <v>174</v>
      </c>
      <c r="B1213" s="5" t="s">
        <v>105</v>
      </c>
      <c r="C1213" s="5" t="s">
        <v>41</v>
      </c>
      <c r="D1213" s="2">
        <v>39447</v>
      </c>
      <c r="E1213" s="2">
        <v>3.16</v>
      </c>
      <c r="F1213" s="2">
        <v>4.6100000000000003</v>
      </c>
      <c r="G1213" s="2">
        <v>4.54</v>
      </c>
      <c r="H1213" s="2">
        <v>3.8</v>
      </c>
      <c r="I1213" s="2">
        <v>2.91</v>
      </c>
      <c r="J1213" s="2">
        <v>2.71</v>
      </c>
      <c r="K1213" s="2">
        <v>112</v>
      </c>
      <c r="L1213" s="2">
        <v>8.49</v>
      </c>
      <c r="M1213" s="2">
        <v>761.82</v>
      </c>
      <c r="N1213" s="2">
        <v>88.04</v>
      </c>
      <c r="O1213" s="2">
        <v>64.69</v>
      </c>
      <c r="P1213" s="2">
        <v>765.29</v>
      </c>
      <c r="Q1213" s="2">
        <v>88.44</v>
      </c>
      <c r="R1213" s="2">
        <v>64.98</v>
      </c>
      <c r="S1213" s="4">
        <f>VLOOKUP([1]Initial_Data8!C1281,[1]Ratings_Numbers!$A$1:$B$21,2,FALSE)</f>
        <v>13</v>
      </c>
      <c r="T1213" s="4">
        <v>13</v>
      </c>
      <c r="U1213" s="4">
        <f t="shared" si="27"/>
        <v>0</v>
      </c>
      <c r="V1213" s="7">
        <v>5917.59</v>
      </c>
      <c r="W1213" s="3" t="s">
        <v>29</v>
      </c>
      <c r="X1213" s="4"/>
      <c r="Y1213" s="4"/>
      <c r="Z1213" s="4"/>
      <c r="AA1213" s="4"/>
    </row>
    <row r="1214" spans="1:27" ht="37.5" customHeight="1" thickBot="1" x14ac:dyDescent="0.4">
      <c r="A1214" s="5" t="s">
        <v>174</v>
      </c>
      <c r="B1214" s="5" t="s">
        <v>106</v>
      </c>
      <c r="C1214" s="5" t="s">
        <v>41</v>
      </c>
      <c r="D1214" s="2">
        <v>39538</v>
      </c>
      <c r="E1214" s="2">
        <v>3.14</v>
      </c>
      <c r="F1214" s="2">
        <v>4.5199999999999996</v>
      </c>
      <c r="G1214" s="2">
        <v>4.4800000000000004</v>
      </c>
      <c r="H1214" s="2">
        <v>4.01</v>
      </c>
      <c r="I1214" s="2">
        <v>3.46</v>
      </c>
      <c r="J1214" s="2">
        <v>2.84</v>
      </c>
      <c r="K1214" s="2">
        <v>105</v>
      </c>
      <c r="L1214" s="2">
        <v>7.31</v>
      </c>
      <c r="M1214" s="2">
        <v>897.97</v>
      </c>
      <c r="N1214" s="2">
        <v>89.61</v>
      </c>
      <c r="O1214" s="2">
        <v>65.61</v>
      </c>
      <c r="P1214" s="2">
        <v>902.05</v>
      </c>
      <c r="Q1214" s="2">
        <v>90.02</v>
      </c>
      <c r="R1214" s="2">
        <v>65.91</v>
      </c>
      <c r="S1214" s="4">
        <f>VLOOKUP([1]Initial_Data8!C1282,[1]Ratings_Numbers!$A$1:$B$21,2,FALSE)</f>
        <v>13</v>
      </c>
      <c r="T1214" s="4">
        <v>13</v>
      </c>
      <c r="U1214" s="4">
        <f t="shared" si="27"/>
        <v>0</v>
      </c>
      <c r="V1214" s="7">
        <v>5345.2349999999997</v>
      </c>
      <c r="W1214" s="3" t="s">
        <v>29</v>
      </c>
      <c r="X1214" s="4"/>
      <c r="Y1214" s="4"/>
      <c r="Z1214" s="4"/>
      <c r="AA1214" s="4"/>
    </row>
    <row r="1215" spans="1:27" ht="37.5" customHeight="1" thickBot="1" x14ac:dyDescent="0.4">
      <c r="A1215" s="5" t="s">
        <v>174</v>
      </c>
      <c r="B1215" s="5" t="s">
        <v>107</v>
      </c>
      <c r="C1215" s="5" t="s">
        <v>41</v>
      </c>
      <c r="D1215" s="2">
        <v>39629</v>
      </c>
      <c r="E1215" s="2">
        <v>3.14</v>
      </c>
      <c r="F1215" s="2">
        <v>4.53</v>
      </c>
      <c r="G1215" s="2">
        <v>4.4800000000000004</v>
      </c>
      <c r="H1215" s="2">
        <v>4.04</v>
      </c>
      <c r="I1215" s="2">
        <v>3.28</v>
      </c>
      <c r="J1215" s="2">
        <v>2.84</v>
      </c>
      <c r="K1215" s="2">
        <v>103.6</v>
      </c>
      <c r="L1215" s="2">
        <v>6.25</v>
      </c>
      <c r="M1215" s="2">
        <v>1064.05</v>
      </c>
      <c r="N1215" s="2">
        <v>91.03</v>
      </c>
      <c r="O1215" s="2">
        <v>66.47</v>
      </c>
      <c r="P1215" s="2">
        <v>1068.8800000000001</v>
      </c>
      <c r="Q1215" s="2">
        <v>91.44</v>
      </c>
      <c r="R1215" s="2">
        <v>66.77</v>
      </c>
      <c r="S1215" s="4">
        <f>VLOOKUP([1]Initial_Data8!C1283,[1]Ratings_Numbers!$A$1:$B$21,2,FALSE)</f>
        <v>13</v>
      </c>
      <c r="T1215" s="4">
        <v>13</v>
      </c>
      <c r="U1215" s="4">
        <f t="shared" si="27"/>
        <v>0</v>
      </c>
      <c r="V1215" s="7">
        <v>5424.6639999999998</v>
      </c>
      <c r="W1215" s="3" t="s">
        <v>29</v>
      </c>
      <c r="X1215" s="4"/>
      <c r="Y1215" s="4"/>
      <c r="Z1215" s="4"/>
      <c r="AA1215" s="4"/>
    </row>
    <row r="1216" spans="1:27" ht="37.5" customHeight="1" thickBot="1" x14ac:dyDescent="0.4">
      <c r="A1216" s="5" t="s">
        <v>174</v>
      </c>
      <c r="B1216" s="5" t="s">
        <v>108</v>
      </c>
      <c r="C1216" s="5" t="s">
        <v>41</v>
      </c>
      <c r="D1216" s="2">
        <v>39721</v>
      </c>
      <c r="E1216" s="2">
        <v>3.18</v>
      </c>
      <c r="F1216" s="2">
        <v>4.62</v>
      </c>
      <c r="G1216" s="2">
        <v>4.53</v>
      </c>
      <c r="H1216" s="2">
        <v>3.83</v>
      </c>
      <c r="I1216" s="2">
        <v>2.98</v>
      </c>
      <c r="J1216" s="2">
        <v>2.63</v>
      </c>
      <c r="K1216" s="2">
        <v>103.3</v>
      </c>
      <c r="L1216" s="2">
        <v>6.71</v>
      </c>
      <c r="M1216" s="2">
        <v>993.6</v>
      </c>
      <c r="N1216" s="2">
        <v>90.48</v>
      </c>
      <c r="O1216" s="2">
        <v>66.64</v>
      </c>
      <c r="P1216" s="2">
        <v>998.09</v>
      </c>
      <c r="Q1216" s="2">
        <v>90.89</v>
      </c>
      <c r="R1216" s="2">
        <v>66.94</v>
      </c>
      <c r="S1216" s="4">
        <f>VLOOKUP([1]Initial_Data8!C1284,[1]Ratings_Numbers!$A$1:$B$21,2,FALSE)</f>
        <v>13</v>
      </c>
      <c r="T1216" s="4">
        <v>13</v>
      </c>
      <c r="U1216" s="4">
        <f t="shared" si="27"/>
        <v>0</v>
      </c>
      <c r="V1216" s="7">
        <v>4807.0360000000001</v>
      </c>
      <c r="W1216" s="3" t="s">
        <v>29</v>
      </c>
      <c r="X1216" s="4"/>
      <c r="Y1216" s="4"/>
      <c r="Z1216" s="4"/>
      <c r="AA1216" s="4"/>
    </row>
    <row r="1217" spans="1:27" ht="37.5" customHeight="1" thickBot="1" x14ac:dyDescent="0.4">
      <c r="A1217" s="5" t="s">
        <v>174</v>
      </c>
      <c r="B1217" s="5" t="s">
        <v>80</v>
      </c>
      <c r="C1217" s="5" t="s">
        <v>41</v>
      </c>
      <c r="D1217" s="2">
        <v>39813</v>
      </c>
      <c r="E1217" s="2">
        <v>3.1</v>
      </c>
      <c r="F1217" s="2">
        <v>4.6900000000000004</v>
      </c>
      <c r="G1217" s="2">
        <v>4.43</v>
      </c>
      <c r="H1217" s="2">
        <v>3.89</v>
      </c>
      <c r="I1217" s="2">
        <v>2.94</v>
      </c>
      <c r="J1217" s="2">
        <v>2.71</v>
      </c>
      <c r="K1217" s="2">
        <v>104.5</v>
      </c>
      <c r="L1217" s="2">
        <v>3.15</v>
      </c>
      <c r="M1217" s="2">
        <v>2123.7399999999998</v>
      </c>
      <c r="N1217" s="2">
        <v>95.09</v>
      </c>
      <c r="O1217" s="2">
        <v>66.900000000000006</v>
      </c>
      <c r="P1217" s="2">
        <v>2133.37</v>
      </c>
      <c r="Q1217" s="2">
        <v>95.52</v>
      </c>
      <c r="R1217" s="2">
        <v>67.2</v>
      </c>
      <c r="S1217" s="4">
        <f>VLOOKUP([1]Initial_Data8!C1285,[1]Ratings_Numbers!$A$1:$B$21,2,FALSE)</f>
        <v>13</v>
      </c>
      <c r="T1217" s="4">
        <v>13</v>
      </c>
      <c r="U1217" s="4">
        <f t="shared" si="27"/>
        <v>0</v>
      </c>
      <c r="V1217" s="7">
        <v>4042.48</v>
      </c>
      <c r="W1217" s="3" t="s">
        <v>29</v>
      </c>
      <c r="X1217" s="4"/>
      <c r="Y1217" s="4"/>
      <c r="Z1217" s="4"/>
      <c r="AA1217" s="4"/>
    </row>
    <row r="1218" spans="1:27" ht="37.5" customHeight="1" thickBot="1" x14ac:dyDescent="0.4">
      <c r="A1218" s="5" t="s">
        <v>174</v>
      </c>
      <c r="B1218" s="5" t="s">
        <v>81</v>
      </c>
      <c r="C1218" s="5" t="s">
        <v>41</v>
      </c>
      <c r="D1218" s="2">
        <v>39903</v>
      </c>
      <c r="E1218" s="2">
        <v>3.16</v>
      </c>
      <c r="F1218" s="2">
        <v>4.88</v>
      </c>
      <c r="G1218" s="2">
        <v>4.5999999999999996</v>
      </c>
      <c r="H1218" s="2">
        <v>3.86</v>
      </c>
      <c r="I1218" s="2">
        <v>3.21</v>
      </c>
      <c r="J1218" s="2">
        <v>2.5299999999999998</v>
      </c>
      <c r="K1218" s="2">
        <v>99.7</v>
      </c>
      <c r="L1218" s="2">
        <v>2.82</v>
      </c>
      <c r="M1218" s="2">
        <v>2399.2399999999998</v>
      </c>
      <c r="N1218" s="2">
        <v>95.58</v>
      </c>
      <c r="O1218" s="2">
        <v>67.739999999999995</v>
      </c>
      <c r="P1218" s="2">
        <v>2410.08</v>
      </c>
      <c r="Q1218" s="2">
        <v>96.02</v>
      </c>
      <c r="R1218" s="2">
        <v>68.05</v>
      </c>
      <c r="S1218" s="4">
        <f>VLOOKUP([1]Initial_Data8!C1286,[1]Ratings_Numbers!$A$1:$B$21,2,FALSE)</f>
        <v>13</v>
      </c>
      <c r="T1218" s="4">
        <v>13</v>
      </c>
      <c r="U1218" s="4">
        <f t="shared" si="27"/>
        <v>0</v>
      </c>
      <c r="V1218" s="7">
        <v>3532.6979999999999</v>
      </c>
      <c r="W1218" s="3" t="s">
        <v>29</v>
      </c>
      <c r="X1218" s="4"/>
      <c r="Y1218" s="4"/>
      <c r="Z1218" s="4"/>
      <c r="AA1218" s="4"/>
    </row>
    <row r="1219" spans="1:27" ht="37.5" customHeight="1" thickBot="1" x14ac:dyDescent="0.4">
      <c r="A1219" s="5" t="s">
        <v>174</v>
      </c>
      <c r="B1219" s="5" t="s">
        <v>82</v>
      </c>
      <c r="C1219" s="5" t="s">
        <v>41</v>
      </c>
      <c r="D1219" s="2">
        <v>39994</v>
      </c>
      <c r="E1219" s="2">
        <v>3.18</v>
      </c>
      <c r="F1219" s="2">
        <v>4.97</v>
      </c>
      <c r="G1219" s="2">
        <v>4.74</v>
      </c>
      <c r="H1219" s="2">
        <v>3.86</v>
      </c>
      <c r="I1219" s="2">
        <v>3.07</v>
      </c>
      <c r="J1219" s="2">
        <v>2.5</v>
      </c>
      <c r="K1219" s="2">
        <v>97.8</v>
      </c>
      <c r="L1219" s="2">
        <v>2.91</v>
      </c>
      <c r="M1219" s="2">
        <v>2297.6999999999998</v>
      </c>
      <c r="N1219" s="2">
        <v>95.4</v>
      </c>
      <c r="O1219" s="2">
        <v>66.78</v>
      </c>
      <c r="P1219" s="2">
        <v>2308.39</v>
      </c>
      <c r="Q1219" s="2">
        <v>95.85</v>
      </c>
      <c r="R1219" s="2">
        <v>67.09</v>
      </c>
      <c r="S1219" s="4">
        <f>VLOOKUP([1]Initial_Data8!C1287,[1]Ratings_Numbers!$A$1:$B$21,2,FALSE)</f>
        <v>13</v>
      </c>
      <c r="T1219" s="4">
        <v>13</v>
      </c>
      <c r="U1219" s="4">
        <f t="shared" si="27"/>
        <v>0</v>
      </c>
      <c r="V1219" s="7">
        <v>3650.8119999999999</v>
      </c>
      <c r="W1219" s="3" t="s">
        <v>29</v>
      </c>
      <c r="X1219" s="4"/>
      <c r="Y1219" s="4"/>
      <c r="Z1219" s="4"/>
      <c r="AA1219" s="4"/>
    </row>
    <row r="1220" spans="1:27" ht="14.25" customHeight="1" thickBot="1" x14ac:dyDescent="0.4">
      <c r="A1220" s="5" t="s">
        <v>174</v>
      </c>
      <c r="B1220" s="5" t="s">
        <v>83</v>
      </c>
      <c r="C1220" s="5" t="s">
        <v>41</v>
      </c>
      <c r="D1220" s="2">
        <v>40086</v>
      </c>
      <c r="E1220" s="2">
        <v>3.23</v>
      </c>
      <c r="F1220" s="2">
        <v>5.2</v>
      </c>
      <c r="G1220" s="2">
        <v>4.91</v>
      </c>
      <c r="H1220" s="2">
        <v>3.68</v>
      </c>
      <c r="I1220" s="2">
        <v>2.98</v>
      </c>
      <c r="J1220" s="2">
        <v>2.31</v>
      </c>
      <c r="K1220" s="2">
        <v>97.5</v>
      </c>
      <c r="L1220" s="2">
        <v>2.44</v>
      </c>
      <c r="M1220" s="2">
        <v>2739.2</v>
      </c>
      <c r="N1220" s="2">
        <v>96.05</v>
      </c>
      <c r="O1220" s="2">
        <v>66.930000000000007</v>
      </c>
      <c r="P1220" s="2">
        <v>2751.9</v>
      </c>
      <c r="Q1220" s="2">
        <v>96.49</v>
      </c>
      <c r="R1220" s="2">
        <v>67.239999999999995</v>
      </c>
      <c r="S1220" s="4">
        <f>VLOOKUP([1]Initial_Data8!C1288,[1]Ratings_Numbers!$A$1:$B$21,2,FALSE)</f>
        <v>13</v>
      </c>
      <c r="T1220" s="4">
        <v>13</v>
      </c>
      <c r="U1220" s="4">
        <f t="shared" si="27"/>
        <v>0</v>
      </c>
      <c r="V1220" s="7">
        <v>4408.576</v>
      </c>
      <c r="W1220" s="3" t="s">
        <v>29</v>
      </c>
      <c r="X1220" s="4"/>
      <c r="Y1220" s="4"/>
      <c r="Z1220" s="4"/>
      <c r="AA1220" s="4"/>
    </row>
    <row r="1221" spans="1:27" ht="46.5" customHeight="1" thickBot="1" x14ac:dyDescent="0.4">
      <c r="A1221" s="5" t="s">
        <v>174</v>
      </c>
      <c r="B1221" s="5" t="s">
        <v>84</v>
      </c>
      <c r="C1221" s="5" t="s">
        <v>41</v>
      </c>
      <c r="D1221" s="2">
        <v>40178</v>
      </c>
      <c r="E1221" s="2">
        <v>3.5</v>
      </c>
      <c r="F1221" s="2">
        <v>6.58</v>
      </c>
      <c r="G1221" s="2">
        <v>5.47</v>
      </c>
      <c r="H1221" s="2">
        <v>3.24</v>
      </c>
      <c r="I1221" s="2">
        <v>2.44</v>
      </c>
      <c r="J1221" s="2">
        <v>2.04</v>
      </c>
      <c r="K1221" s="2">
        <v>115.2</v>
      </c>
      <c r="L1221" s="2">
        <v>2.85</v>
      </c>
      <c r="M1221" s="2">
        <v>2405.6</v>
      </c>
      <c r="N1221" s="2">
        <v>95.66</v>
      </c>
      <c r="O1221" s="2">
        <v>68.569999999999993</v>
      </c>
      <c r="P1221" s="2">
        <v>2414.73</v>
      </c>
      <c r="Q1221" s="2">
        <v>96.02</v>
      </c>
      <c r="R1221" s="2">
        <v>68.83</v>
      </c>
      <c r="S1221" s="4">
        <f>VLOOKUP([1]Initial_Data8!C1289,[1]Ratings_Numbers!$A$1:$B$21,2,FALSE)</f>
        <v>13</v>
      </c>
      <c r="T1221" s="4">
        <v>13</v>
      </c>
      <c r="U1221" s="4">
        <f t="shared" si="27"/>
        <v>0</v>
      </c>
      <c r="V1221" s="7">
        <v>4800.4319999999998</v>
      </c>
      <c r="W1221" s="3" t="s">
        <v>29</v>
      </c>
      <c r="X1221" s="4"/>
      <c r="Y1221" s="4"/>
      <c r="Z1221" s="4"/>
      <c r="AA1221" s="4"/>
    </row>
    <row r="1222" spans="1:27" ht="46.5" customHeight="1" thickBot="1" x14ac:dyDescent="0.4">
      <c r="A1222" s="5" t="s">
        <v>174</v>
      </c>
      <c r="B1222" s="5" t="s">
        <v>85</v>
      </c>
      <c r="C1222" s="5" t="s">
        <v>41</v>
      </c>
      <c r="D1222" s="2">
        <v>40268</v>
      </c>
      <c r="E1222" s="2">
        <v>3.78</v>
      </c>
      <c r="F1222" s="2">
        <v>6.62</v>
      </c>
      <c r="G1222" s="2">
        <v>6.01</v>
      </c>
      <c r="H1222" s="2">
        <v>3.27</v>
      </c>
      <c r="I1222" s="2">
        <v>2.77</v>
      </c>
      <c r="J1222" s="2">
        <v>2.0099999999999998</v>
      </c>
      <c r="K1222" s="2">
        <v>123</v>
      </c>
      <c r="L1222" s="2">
        <v>4.32</v>
      </c>
      <c r="M1222" s="2">
        <v>1555.4</v>
      </c>
      <c r="N1222" s="2">
        <v>93.56</v>
      </c>
      <c r="O1222" s="2">
        <v>67.19</v>
      </c>
      <c r="P1222" s="2">
        <v>1562.42</v>
      </c>
      <c r="Q1222" s="2">
        <v>93.98</v>
      </c>
      <c r="R1222" s="2">
        <v>67.489999999999995</v>
      </c>
      <c r="S1222" s="4">
        <f>VLOOKUP([1]Initial_Data8!C1290,[1]Ratings_Numbers!$A$1:$B$21,2,FALSE)</f>
        <v>13</v>
      </c>
      <c r="T1222" s="4">
        <v>13</v>
      </c>
      <c r="U1222" s="4">
        <f t="shared" si="27"/>
        <v>0</v>
      </c>
      <c r="V1222" s="7">
        <v>4972.3739999999998</v>
      </c>
      <c r="W1222" s="3" t="s">
        <v>29</v>
      </c>
      <c r="X1222" s="4"/>
      <c r="Y1222" s="4"/>
      <c r="Z1222" s="4"/>
      <c r="AA1222" s="4"/>
    </row>
    <row r="1223" spans="1:27" ht="46.5" customHeight="1" thickBot="1" x14ac:dyDescent="0.4">
      <c r="A1223" s="5" t="s">
        <v>174</v>
      </c>
      <c r="B1223" s="5" t="s">
        <v>109</v>
      </c>
      <c r="C1223" s="5" t="s">
        <v>41</v>
      </c>
      <c r="D1223" s="2">
        <v>40359</v>
      </c>
      <c r="E1223" s="2">
        <v>4.2</v>
      </c>
      <c r="F1223" s="2">
        <v>6.86</v>
      </c>
      <c r="G1223" s="2">
        <v>6.8</v>
      </c>
      <c r="H1223" s="2">
        <v>3.41</v>
      </c>
      <c r="I1223" s="2">
        <v>2.6</v>
      </c>
      <c r="J1223" s="2">
        <v>2.06</v>
      </c>
      <c r="K1223" s="2">
        <v>123.6</v>
      </c>
      <c r="L1223" s="2">
        <v>6.36</v>
      </c>
      <c r="M1223" s="2">
        <v>1022.75</v>
      </c>
      <c r="N1223" s="2">
        <v>90.74</v>
      </c>
      <c r="O1223" s="2">
        <v>65.069999999999993</v>
      </c>
      <c r="P1223" s="2">
        <v>1027.1300000000001</v>
      </c>
      <c r="Q1223" s="2">
        <v>91.13</v>
      </c>
      <c r="R1223" s="2">
        <v>65.349999999999994</v>
      </c>
      <c r="S1223" s="4">
        <f>VLOOKUP([1]Initial_Data8!C1291,[1]Ratings_Numbers!$A$1:$B$21,2,FALSE)</f>
        <v>13</v>
      </c>
      <c r="T1223" s="4">
        <v>13</v>
      </c>
      <c r="U1223" s="4">
        <f t="shared" si="27"/>
        <v>0</v>
      </c>
      <c r="V1223" s="7">
        <v>5102.5919999999996</v>
      </c>
      <c r="W1223" s="3" t="s">
        <v>29</v>
      </c>
      <c r="X1223" s="4"/>
      <c r="Y1223" s="4"/>
      <c r="Z1223" s="4"/>
      <c r="AA1223" s="4"/>
    </row>
    <row r="1224" spans="1:27" ht="46.5" customHeight="1" thickBot="1" x14ac:dyDescent="0.4">
      <c r="A1224" s="5" t="s">
        <v>174</v>
      </c>
      <c r="B1224" s="5" t="s">
        <v>110</v>
      </c>
      <c r="C1224" s="5" t="s">
        <v>41</v>
      </c>
      <c r="D1224" s="2">
        <v>40451</v>
      </c>
      <c r="E1224" s="2">
        <v>3.96</v>
      </c>
      <c r="F1224" s="2">
        <v>6.65</v>
      </c>
      <c r="G1224" s="2">
        <v>6.49</v>
      </c>
      <c r="H1224" s="2">
        <v>3.4</v>
      </c>
      <c r="I1224" s="2">
        <v>2.5299999999999998</v>
      </c>
      <c r="J1224" s="2">
        <v>2.04</v>
      </c>
      <c r="K1224" s="2">
        <v>132.30000000000001</v>
      </c>
      <c r="L1224" s="2">
        <v>6.07</v>
      </c>
      <c r="M1224" s="2">
        <v>1065.29</v>
      </c>
      <c r="N1224" s="2">
        <v>89.78</v>
      </c>
      <c r="O1224" s="2">
        <v>64.7</v>
      </c>
      <c r="P1224" s="2">
        <v>1086.5</v>
      </c>
      <c r="Q1224" s="2">
        <v>91.57</v>
      </c>
      <c r="R1224" s="2">
        <v>65.989999999999995</v>
      </c>
      <c r="S1224" s="4">
        <f>VLOOKUP([1]Initial_Data8!C1292,[1]Ratings_Numbers!$A$1:$B$21,2,FALSE)</f>
        <v>13</v>
      </c>
      <c r="T1224" s="4">
        <v>13</v>
      </c>
      <c r="U1224" s="4">
        <f t="shared" si="27"/>
        <v>0</v>
      </c>
      <c r="V1224" s="7">
        <v>5943.4637000000002</v>
      </c>
      <c r="W1224" s="3" t="s">
        <v>29</v>
      </c>
      <c r="X1224" s="4"/>
      <c r="Y1224" s="4"/>
      <c r="Z1224" s="4"/>
      <c r="AA1224" s="4"/>
    </row>
    <row r="1225" spans="1:27" ht="46.5" customHeight="1" thickBot="1" x14ac:dyDescent="0.4">
      <c r="A1225" s="5" t="s">
        <v>174</v>
      </c>
      <c r="B1225" s="5" t="s">
        <v>111</v>
      </c>
      <c r="C1225" s="5" t="s">
        <v>41</v>
      </c>
      <c r="D1225" s="2">
        <v>40543</v>
      </c>
      <c r="E1225" s="2">
        <v>4.29</v>
      </c>
      <c r="F1225" s="2">
        <v>7.29</v>
      </c>
      <c r="G1225" s="2">
        <v>7.25</v>
      </c>
      <c r="H1225" s="2">
        <v>2.97</v>
      </c>
      <c r="I1225" s="2">
        <v>1.98</v>
      </c>
      <c r="J1225" s="2">
        <v>1.63</v>
      </c>
      <c r="K1225" s="2">
        <v>142.80000000000001</v>
      </c>
      <c r="L1225" s="2">
        <v>7.35</v>
      </c>
      <c r="M1225" s="2">
        <v>864.81</v>
      </c>
      <c r="N1225" s="2">
        <v>88.11</v>
      </c>
      <c r="O1225" s="2">
        <v>63.58</v>
      </c>
      <c r="P1225" s="2">
        <v>881.56</v>
      </c>
      <c r="Q1225" s="2">
        <v>89.81</v>
      </c>
      <c r="R1225" s="2">
        <v>64.81</v>
      </c>
      <c r="S1225" s="4">
        <f>VLOOKUP([1]Initial_Data8!C1293,[1]Ratings_Numbers!$A$1:$B$21,2,FALSE)</f>
        <v>13</v>
      </c>
      <c r="T1225" s="4">
        <v>13</v>
      </c>
      <c r="U1225" s="4">
        <f t="shared" si="27"/>
        <v>0</v>
      </c>
      <c r="V1225" s="7">
        <v>7029.942</v>
      </c>
      <c r="W1225" s="3" t="s">
        <v>29</v>
      </c>
      <c r="X1225" s="4"/>
      <c r="Y1225" s="4"/>
      <c r="Z1225" s="4"/>
      <c r="AA1225" s="4"/>
    </row>
    <row r="1226" spans="1:27" ht="46.5" customHeight="1" thickBot="1" x14ac:dyDescent="0.4">
      <c r="A1226" s="5" t="s">
        <v>174</v>
      </c>
      <c r="B1226" s="5" t="s">
        <v>112</v>
      </c>
      <c r="C1226" s="5" t="s">
        <v>41</v>
      </c>
      <c r="D1226" s="2">
        <v>40633</v>
      </c>
      <c r="E1226" s="2">
        <v>4.12</v>
      </c>
      <c r="F1226" s="2">
        <v>7.07</v>
      </c>
      <c r="G1226" s="2">
        <v>7.04</v>
      </c>
      <c r="H1226" s="2">
        <v>3.39</v>
      </c>
      <c r="I1226" s="2">
        <v>2.2999999999999998</v>
      </c>
      <c r="J1226" s="2">
        <v>1.99</v>
      </c>
      <c r="K1226" s="2">
        <v>146.5</v>
      </c>
      <c r="L1226" s="2">
        <v>7.1</v>
      </c>
      <c r="M1226" s="2">
        <v>905.23</v>
      </c>
      <c r="N1226" s="2">
        <v>88.54</v>
      </c>
      <c r="O1226" s="2">
        <v>64.23</v>
      </c>
      <c r="P1226" s="2">
        <v>922.34</v>
      </c>
      <c r="Q1226" s="2">
        <v>90.22</v>
      </c>
      <c r="R1226" s="2">
        <v>65.44</v>
      </c>
      <c r="S1226" s="4">
        <f>VLOOKUP([1]Initial_Data8!C1294,[1]Ratings_Numbers!$A$1:$B$21,2,FALSE)</f>
        <v>13</v>
      </c>
      <c r="T1226" s="4">
        <v>13</v>
      </c>
      <c r="U1226" s="4">
        <f t="shared" si="27"/>
        <v>0</v>
      </c>
      <c r="V1226" s="7">
        <v>6568.8</v>
      </c>
      <c r="W1226" s="3" t="s">
        <v>29</v>
      </c>
      <c r="X1226" s="4"/>
      <c r="Y1226" s="4"/>
      <c r="Z1226" s="4"/>
      <c r="AA1226" s="4"/>
    </row>
    <row r="1227" spans="1:27" ht="46.5" customHeight="1" thickBot="1" x14ac:dyDescent="0.4">
      <c r="A1227" s="5" t="s">
        <v>174</v>
      </c>
      <c r="B1227" s="5" t="s">
        <v>86</v>
      </c>
      <c r="C1227" s="5" t="s">
        <v>41</v>
      </c>
      <c r="D1227" s="2">
        <v>40724</v>
      </c>
      <c r="E1227" s="2">
        <v>3.92</v>
      </c>
      <c r="F1227" s="2">
        <v>6.73</v>
      </c>
      <c r="G1227" s="2">
        <v>6.69</v>
      </c>
      <c r="H1227" s="2">
        <v>3.63</v>
      </c>
      <c r="I1227" s="2">
        <v>2.35</v>
      </c>
      <c r="J1227" s="2">
        <v>2.19</v>
      </c>
      <c r="K1227" s="2">
        <v>136.4</v>
      </c>
      <c r="L1227" s="2">
        <v>7.06</v>
      </c>
      <c r="M1227" s="2">
        <v>902.61</v>
      </c>
      <c r="N1227" s="2">
        <v>88.45</v>
      </c>
      <c r="O1227" s="2">
        <v>63.77</v>
      </c>
      <c r="P1227" s="2">
        <v>920.44</v>
      </c>
      <c r="Q1227" s="2">
        <v>90.2</v>
      </c>
      <c r="R1227" s="2">
        <v>65.03</v>
      </c>
      <c r="S1227" s="4">
        <f>VLOOKUP([1]Initial_Data8!C1295,[1]Ratings_Numbers!$A$1:$B$21,2,FALSE)</f>
        <v>13</v>
      </c>
      <c r="T1227" s="4">
        <v>13</v>
      </c>
      <c r="U1227" s="4">
        <f t="shared" si="27"/>
        <v>0</v>
      </c>
      <c r="V1227" s="7">
        <v>6609.6</v>
      </c>
      <c r="W1227" s="3" t="s">
        <v>29</v>
      </c>
      <c r="X1227" s="4"/>
      <c r="Y1227" s="4"/>
      <c r="Z1227" s="4"/>
      <c r="AA1227" s="4"/>
    </row>
    <row r="1228" spans="1:27" ht="46.5" customHeight="1" thickBot="1" x14ac:dyDescent="0.4">
      <c r="A1228" s="5" t="s">
        <v>174</v>
      </c>
      <c r="B1228" s="5" t="s">
        <v>87</v>
      </c>
      <c r="C1228" s="5" t="s">
        <v>41</v>
      </c>
      <c r="D1228" s="2">
        <v>40816</v>
      </c>
      <c r="E1228" s="2">
        <v>3.85</v>
      </c>
      <c r="F1228" s="2">
        <v>6.67</v>
      </c>
      <c r="G1228" s="2">
        <v>6.64</v>
      </c>
      <c r="H1228" s="2">
        <v>3.58</v>
      </c>
      <c r="I1228" s="2">
        <v>2.23</v>
      </c>
      <c r="J1228" s="2">
        <v>2.0699999999999998</v>
      </c>
      <c r="K1228" s="2">
        <v>134.19999999999999</v>
      </c>
      <c r="L1228" s="2">
        <v>7.2</v>
      </c>
      <c r="M1228" s="2">
        <v>887.02</v>
      </c>
      <c r="N1228" s="2">
        <v>89.38</v>
      </c>
      <c r="O1228" s="2">
        <v>63.9</v>
      </c>
      <c r="P1228" s="2">
        <v>892.46</v>
      </c>
      <c r="Q1228" s="2">
        <v>89.92</v>
      </c>
      <c r="R1228" s="2">
        <v>64.290000000000006</v>
      </c>
      <c r="S1228" s="4">
        <f>VLOOKUP([1]Initial_Data8!C1296,[1]Ratings_Numbers!$A$1:$B$21,2,FALSE)</f>
        <v>13</v>
      </c>
      <c r="T1228" s="4">
        <v>13</v>
      </c>
      <c r="U1228" s="4">
        <f t="shared" si="27"/>
        <v>0</v>
      </c>
      <c r="V1228" s="7">
        <v>6009.07</v>
      </c>
      <c r="W1228" s="3" t="s">
        <v>29</v>
      </c>
      <c r="X1228" s="4"/>
      <c r="Y1228" s="4"/>
      <c r="Z1228" s="4"/>
      <c r="AA1228" s="4"/>
    </row>
    <row r="1229" spans="1:27" ht="46.5" customHeight="1" thickBot="1" x14ac:dyDescent="0.4">
      <c r="A1229" s="5" t="s">
        <v>174</v>
      </c>
      <c r="B1229" s="5" t="s">
        <v>88</v>
      </c>
      <c r="C1229" s="5" t="s">
        <v>41</v>
      </c>
      <c r="D1229" s="2">
        <v>40908</v>
      </c>
      <c r="E1229" s="2">
        <v>4.93</v>
      </c>
      <c r="F1229" s="2">
        <v>9.5</v>
      </c>
      <c r="G1229" s="2">
        <v>9.26</v>
      </c>
      <c r="H1229" s="2">
        <v>2.39</v>
      </c>
      <c r="I1229" s="2">
        <v>0.98</v>
      </c>
      <c r="J1229" s="2">
        <v>0.68</v>
      </c>
      <c r="K1229" s="2">
        <v>141.19999999999999</v>
      </c>
      <c r="L1229" s="2">
        <v>10.39</v>
      </c>
      <c r="M1229" s="2">
        <v>597.65</v>
      </c>
      <c r="N1229" s="2">
        <v>83.95</v>
      </c>
      <c r="O1229" s="2">
        <v>62.09</v>
      </c>
      <c r="P1229" s="2">
        <v>611.94000000000005</v>
      </c>
      <c r="Q1229" s="2">
        <v>85.95</v>
      </c>
      <c r="R1229" s="2">
        <v>63.58</v>
      </c>
      <c r="S1229" s="4">
        <f>VLOOKUP([1]Initial_Data8!C1297,[1]Ratings_Numbers!$A$1:$B$21,2,FALSE)</f>
        <v>13</v>
      </c>
      <c r="T1229" s="4">
        <v>13</v>
      </c>
      <c r="U1229" s="4">
        <f t="shared" si="27"/>
        <v>0</v>
      </c>
      <c r="V1229" s="7">
        <v>6883.1620000000003</v>
      </c>
      <c r="W1229" s="3" t="s">
        <v>29</v>
      </c>
      <c r="X1229" s="4"/>
      <c r="Y1229" s="4"/>
      <c r="Z1229" s="4"/>
      <c r="AA1229" s="4"/>
    </row>
    <row r="1230" spans="1:27" ht="46.5" customHeight="1" thickBot="1" x14ac:dyDescent="0.4">
      <c r="A1230" s="5" t="s">
        <v>174</v>
      </c>
      <c r="B1230" s="5" t="s">
        <v>89</v>
      </c>
      <c r="C1230" s="5" t="s">
        <v>41</v>
      </c>
      <c r="D1230" s="2">
        <v>40999</v>
      </c>
      <c r="E1230" s="2">
        <v>4.7</v>
      </c>
      <c r="F1230" s="2">
        <v>9.65</v>
      </c>
      <c r="G1230" s="2">
        <v>9.58</v>
      </c>
      <c r="H1230" s="2">
        <v>3.56</v>
      </c>
      <c r="I1230" s="2">
        <v>2.1</v>
      </c>
      <c r="J1230" s="2">
        <v>1.57</v>
      </c>
      <c r="K1230" s="2">
        <v>156.5</v>
      </c>
      <c r="L1230" s="2">
        <v>10.210000000000001</v>
      </c>
      <c r="M1230" s="2">
        <v>616.23</v>
      </c>
      <c r="N1230" s="2">
        <v>85.48</v>
      </c>
      <c r="O1230" s="2">
        <v>62.92</v>
      </c>
      <c r="P1230" s="2">
        <v>620.86</v>
      </c>
      <c r="Q1230" s="2">
        <v>86.13</v>
      </c>
      <c r="R1230" s="2">
        <v>63.4</v>
      </c>
      <c r="S1230" s="4">
        <f>VLOOKUP([1]Initial_Data8!C1298,[1]Ratings_Numbers!$A$1:$B$21,2,FALSE)</f>
        <v>13</v>
      </c>
      <c r="T1230" s="4">
        <v>13</v>
      </c>
      <c r="U1230" s="4">
        <f t="shared" si="27"/>
        <v>0</v>
      </c>
      <c r="V1230" s="7">
        <v>6886.0514999999996</v>
      </c>
      <c r="W1230" s="3" t="s">
        <v>29</v>
      </c>
      <c r="X1230" s="4"/>
      <c r="Y1230" s="4"/>
      <c r="Z1230" s="4"/>
      <c r="AA1230" s="4"/>
    </row>
    <row r="1231" spans="1:27" ht="46.5" customHeight="1" thickBot="1" x14ac:dyDescent="0.4">
      <c r="A1231" s="5" t="s">
        <v>174</v>
      </c>
      <c r="B1231" s="5" t="s">
        <v>90</v>
      </c>
      <c r="C1231" s="5" t="s">
        <v>41</v>
      </c>
      <c r="D1231" s="2">
        <v>41090</v>
      </c>
      <c r="E1231" s="2">
        <v>4.57</v>
      </c>
      <c r="F1231" s="2">
        <v>10.39</v>
      </c>
      <c r="G1231" s="2">
        <v>10.35</v>
      </c>
      <c r="H1231" s="2">
        <v>3.61</v>
      </c>
      <c r="I1231" s="2">
        <v>1.78</v>
      </c>
      <c r="J1231" s="2">
        <v>1.52</v>
      </c>
      <c r="K1231" s="2">
        <v>153.5</v>
      </c>
      <c r="L1231" s="2">
        <v>9.6</v>
      </c>
      <c r="M1231" s="2">
        <v>657.57</v>
      </c>
      <c r="N1231" s="2">
        <v>86.24</v>
      </c>
      <c r="O1231" s="2">
        <v>63.14</v>
      </c>
      <c r="P1231" s="2">
        <v>662.49</v>
      </c>
      <c r="Q1231" s="2">
        <v>86.89</v>
      </c>
      <c r="R1231" s="2">
        <v>63.62</v>
      </c>
      <c r="S1231" s="4">
        <f>VLOOKUP([1]Initial_Data8!C1299,[1]Ratings_Numbers!$A$1:$B$21,2,FALSE)</f>
        <v>13</v>
      </c>
      <c r="T1231" s="4">
        <v>13</v>
      </c>
      <c r="U1231" s="4">
        <f t="shared" si="27"/>
        <v>0</v>
      </c>
      <c r="V1231" s="7">
        <v>5681.0460000000003</v>
      </c>
      <c r="W1231" s="3" t="s">
        <v>29</v>
      </c>
      <c r="X1231" s="4"/>
      <c r="Y1231" s="4"/>
      <c r="Z1231" s="4"/>
      <c r="AA1231" s="4"/>
    </row>
    <row r="1232" spans="1:27" ht="46.5" customHeight="1" thickBot="1" x14ac:dyDescent="0.4">
      <c r="A1232" s="5" t="s">
        <v>174</v>
      </c>
      <c r="B1232" s="5" t="s">
        <v>91</v>
      </c>
      <c r="C1232" s="5" t="s">
        <v>41</v>
      </c>
      <c r="D1232" s="2">
        <v>41182</v>
      </c>
      <c r="E1232" s="2">
        <v>4.43</v>
      </c>
      <c r="F1232" s="2">
        <v>11.13</v>
      </c>
      <c r="G1232" s="2">
        <v>10.98</v>
      </c>
      <c r="H1232" s="2">
        <v>3.62</v>
      </c>
      <c r="I1232" s="2">
        <v>1.57</v>
      </c>
      <c r="J1232" s="2">
        <v>1.52</v>
      </c>
      <c r="K1232" s="2">
        <v>155.4</v>
      </c>
      <c r="L1232" s="2">
        <v>8.8699999999999992</v>
      </c>
      <c r="M1232" s="2">
        <v>630.59</v>
      </c>
      <c r="N1232" s="2">
        <v>76.38</v>
      </c>
      <c r="O1232" s="2">
        <v>55.95</v>
      </c>
      <c r="P1232" s="2">
        <v>725.6</v>
      </c>
      <c r="Q1232" s="2">
        <v>87.89</v>
      </c>
      <c r="R1232" s="2">
        <v>64.38</v>
      </c>
      <c r="S1232" s="4">
        <f>VLOOKUP([1]Initial_Data8!C1300,[1]Ratings_Numbers!$A$1:$B$21,2,FALSE)</f>
        <v>13</v>
      </c>
      <c r="T1232" s="4">
        <v>13</v>
      </c>
      <c r="U1232" s="4">
        <f t="shared" si="27"/>
        <v>0</v>
      </c>
      <c r="V1232" s="7">
        <v>5933.9290000000001</v>
      </c>
      <c r="W1232" s="3" t="s">
        <v>29</v>
      </c>
      <c r="X1232" s="4"/>
      <c r="Y1232" s="4"/>
      <c r="Z1232" s="4"/>
      <c r="AA1232" s="4"/>
    </row>
    <row r="1233" spans="1:27" ht="46.5" customHeight="1" thickBot="1" x14ac:dyDescent="0.4">
      <c r="A1233" s="5" t="s">
        <v>174</v>
      </c>
      <c r="B1233" s="5" t="s">
        <v>113</v>
      </c>
      <c r="C1233" s="5" t="s">
        <v>41</v>
      </c>
      <c r="D1233" s="2">
        <v>41274</v>
      </c>
      <c r="E1233" s="2">
        <v>4.04</v>
      </c>
      <c r="F1233" s="2">
        <v>10.11</v>
      </c>
      <c r="G1233" s="2">
        <v>9.9600000000000009</v>
      </c>
      <c r="H1233" s="2">
        <v>3.2</v>
      </c>
      <c r="I1233" s="2">
        <v>1.32</v>
      </c>
      <c r="J1233" s="2">
        <v>1.07</v>
      </c>
      <c r="K1233" s="2">
        <v>159.69999999999999</v>
      </c>
      <c r="L1233" s="2">
        <v>7.9</v>
      </c>
      <c r="M1233" s="2">
        <v>733.15</v>
      </c>
      <c r="N1233" s="2">
        <v>80.430000000000007</v>
      </c>
      <c r="O1233" s="2">
        <v>57.93</v>
      </c>
      <c r="P1233" s="2">
        <v>811.53</v>
      </c>
      <c r="Q1233" s="2">
        <v>89.03</v>
      </c>
      <c r="R1233" s="2">
        <v>64.12</v>
      </c>
      <c r="S1233" s="4">
        <f>VLOOKUP([1]Initial_Data8!C1301,[1]Ratings_Numbers!$A$1:$B$21,2,FALSE)</f>
        <v>13</v>
      </c>
      <c r="T1233" s="4">
        <v>13</v>
      </c>
      <c r="U1233" s="4">
        <f t="shared" si="27"/>
        <v>0</v>
      </c>
      <c r="V1233" s="7">
        <v>4870.2960000000003</v>
      </c>
      <c r="W1233" s="3" t="s">
        <v>29</v>
      </c>
      <c r="X1233" s="4"/>
      <c r="Y1233" s="4"/>
      <c r="Z1233" s="4"/>
      <c r="AA1233" s="4"/>
    </row>
    <row r="1234" spans="1:27" ht="46.5" customHeight="1" thickBot="1" x14ac:dyDescent="0.4">
      <c r="A1234" s="5" t="s">
        <v>174</v>
      </c>
      <c r="B1234" s="5" t="s">
        <v>114</v>
      </c>
      <c r="C1234" s="5" t="s">
        <v>41</v>
      </c>
      <c r="D1234" s="2">
        <v>41364</v>
      </c>
      <c r="E1234" s="2">
        <v>4.08</v>
      </c>
      <c r="F1234" s="2">
        <v>10.26</v>
      </c>
      <c r="G1234" s="2">
        <v>10.199999999999999</v>
      </c>
      <c r="H1234" s="2">
        <v>3.35</v>
      </c>
      <c r="I1234" s="2">
        <v>1.89</v>
      </c>
      <c r="J1234" s="2">
        <v>1.4</v>
      </c>
      <c r="K1234" s="2">
        <v>168.9</v>
      </c>
      <c r="L1234" s="2">
        <v>7.46</v>
      </c>
      <c r="M1234" s="2">
        <v>791.94</v>
      </c>
      <c r="N1234" s="2">
        <v>80.92</v>
      </c>
      <c r="O1234" s="2">
        <v>59.09</v>
      </c>
      <c r="P1234" s="2">
        <v>878.67</v>
      </c>
      <c r="Q1234" s="2">
        <v>89.78</v>
      </c>
      <c r="R1234" s="2">
        <v>65.56</v>
      </c>
      <c r="S1234" s="4">
        <f>VLOOKUP([1]Initial_Data8!C1302,[1]Ratings_Numbers!$A$1:$B$21,2,FALSE)</f>
        <v>13</v>
      </c>
      <c r="T1234" s="4">
        <v>14</v>
      </c>
      <c r="U1234" s="4">
        <f t="shared" si="27"/>
        <v>0</v>
      </c>
      <c r="V1234" s="7">
        <v>4700.1109999999999</v>
      </c>
      <c r="W1234" s="3" t="s">
        <v>29</v>
      </c>
      <c r="X1234" s="4"/>
      <c r="Y1234" s="4"/>
      <c r="Z1234" s="4"/>
      <c r="AA1234" s="4"/>
    </row>
    <row r="1235" spans="1:27" ht="46.5" customHeight="1" thickBot="1" x14ac:dyDescent="0.4">
      <c r="A1235" s="5" t="s">
        <v>174</v>
      </c>
      <c r="B1235" s="5" t="s">
        <v>115</v>
      </c>
      <c r="C1235" s="5" t="s">
        <v>43</v>
      </c>
      <c r="D1235" s="2">
        <v>41455</v>
      </c>
      <c r="E1235" s="2">
        <v>4.03</v>
      </c>
      <c r="F1235" s="2">
        <v>10.27</v>
      </c>
      <c r="G1235" s="2">
        <v>10.18</v>
      </c>
      <c r="H1235" s="2">
        <v>3.45</v>
      </c>
      <c r="I1235" s="2">
        <v>2.0099999999999998</v>
      </c>
      <c r="J1235" s="2">
        <v>1.4</v>
      </c>
      <c r="K1235" s="2">
        <v>162</v>
      </c>
      <c r="L1235" s="2">
        <v>6.94</v>
      </c>
      <c r="M1235" s="2">
        <v>937.31</v>
      </c>
      <c r="N1235" s="2">
        <v>89.66</v>
      </c>
      <c r="O1235" s="2">
        <v>65.02</v>
      </c>
      <c r="P1235" s="2">
        <v>945.43</v>
      </c>
      <c r="Q1235" s="2">
        <v>90.43</v>
      </c>
      <c r="R1235" s="2">
        <v>65.58</v>
      </c>
      <c r="S1235" s="4">
        <f>VLOOKUP([1]Initial_Data8!C1303,[1]Ratings_Numbers!$A$1:$B$21,2,FALSE)</f>
        <v>14</v>
      </c>
      <c r="T1235" s="4">
        <v>14</v>
      </c>
      <c r="U1235" s="4">
        <f t="shared" si="27"/>
        <v>1</v>
      </c>
      <c r="V1235" s="7">
        <v>4570.4880000000003</v>
      </c>
      <c r="W1235" s="3" t="s">
        <v>29</v>
      </c>
      <c r="X1235" s="4"/>
      <c r="Y1235" s="4"/>
      <c r="Z1235" s="4"/>
      <c r="AA1235" s="4"/>
    </row>
    <row r="1236" spans="1:27" ht="46.5" customHeight="1" thickBot="1" x14ac:dyDescent="0.4">
      <c r="A1236" s="5" t="s">
        <v>174</v>
      </c>
      <c r="B1236" s="5" t="s">
        <v>116</v>
      </c>
      <c r="C1236" s="5" t="s">
        <v>43</v>
      </c>
      <c r="D1236" s="2">
        <v>41547</v>
      </c>
      <c r="E1236" s="2">
        <v>4</v>
      </c>
      <c r="F1236" s="2">
        <v>10.36</v>
      </c>
      <c r="G1236" s="2">
        <v>10.28</v>
      </c>
      <c r="H1236" s="2">
        <v>3.75</v>
      </c>
      <c r="I1236" s="2">
        <v>2.38</v>
      </c>
      <c r="J1236" s="2">
        <v>1.48</v>
      </c>
      <c r="K1236" s="2">
        <v>148.80000000000001</v>
      </c>
      <c r="L1236" s="2">
        <v>6.34</v>
      </c>
      <c r="M1236" s="2">
        <v>1024.8900000000001</v>
      </c>
      <c r="N1236" s="2">
        <v>90.3</v>
      </c>
      <c r="O1236" s="2">
        <v>64.959999999999994</v>
      </c>
      <c r="P1236" s="2">
        <v>1034.96</v>
      </c>
      <c r="Q1236" s="2">
        <v>91.19</v>
      </c>
      <c r="R1236" s="2">
        <v>65.599999999999994</v>
      </c>
      <c r="S1236" s="4">
        <f>VLOOKUP([1]Initial_Data8!C1304,[1]Ratings_Numbers!$A$1:$B$21,2,FALSE)</f>
        <v>14</v>
      </c>
      <c r="T1236" s="4">
        <v>14</v>
      </c>
      <c r="U1236" s="4">
        <f t="shared" si="27"/>
        <v>0</v>
      </c>
      <c r="V1236" s="7">
        <v>4762.8389999999999</v>
      </c>
      <c r="W1236" s="3" t="s">
        <v>29</v>
      </c>
      <c r="X1236" s="4"/>
      <c r="Y1236" s="4"/>
      <c r="Z1236" s="4"/>
      <c r="AA1236" s="4"/>
    </row>
    <row r="1237" spans="1:27" ht="46.5" customHeight="1" thickBot="1" x14ac:dyDescent="0.4">
      <c r="A1237" s="5" t="s">
        <v>174</v>
      </c>
      <c r="B1237" s="5" t="s">
        <v>92</v>
      </c>
      <c r="C1237" s="5" t="s">
        <v>43</v>
      </c>
      <c r="D1237" s="2">
        <v>41639</v>
      </c>
      <c r="E1237" s="2">
        <v>3.68</v>
      </c>
      <c r="F1237" s="2">
        <v>8.6300000000000008</v>
      </c>
      <c r="G1237" s="2">
        <v>8.58</v>
      </c>
      <c r="H1237" s="2">
        <v>4.51</v>
      </c>
      <c r="I1237" s="2">
        <v>3.26</v>
      </c>
      <c r="J1237" s="2">
        <v>2.21</v>
      </c>
      <c r="K1237" s="2">
        <v>148</v>
      </c>
      <c r="L1237" s="2">
        <v>6.25</v>
      </c>
      <c r="M1237" s="2">
        <v>1026.21</v>
      </c>
      <c r="N1237" s="2">
        <v>90.31</v>
      </c>
      <c r="O1237" s="2">
        <v>64.13</v>
      </c>
      <c r="P1237" s="2">
        <v>1036.32</v>
      </c>
      <c r="Q1237" s="2">
        <v>91.2</v>
      </c>
      <c r="R1237" s="2">
        <v>64.760000000000005</v>
      </c>
      <c r="S1237" s="4">
        <f>VLOOKUP([1]Initial_Data8!C1305,[1]Ratings_Numbers!$A$1:$B$21,2,FALSE)</f>
        <v>14</v>
      </c>
      <c r="T1237" s="4">
        <v>14</v>
      </c>
      <c r="U1237" s="4">
        <f t="shared" si="27"/>
        <v>0</v>
      </c>
      <c r="V1237" s="7">
        <v>4757.6760000000004</v>
      </c>
      <c r="W1237" s="3" t="s">
        <v>29</v>
      </c>
      <c r="X1237" s="4"/>
      <c r="Y1237" s="4"/>
      <c r="Z1237" s="4"/>
      <c r="AA1237" s="4"/>
    </row>
    <row r="1238" spans="1:27" ht="46.5" customHeight="1" thickBot="1" x14ac:dyDescent="0.4">
      <c r="A1238" s="5" t="s">
        <v>174</v>
      </c>
      <c r="B1238" s="5" t="s">
        <v>93</v>
      </c>
      <c r="C1238" s="5" t="s">
        <v>43</v>
      </c>
      <c r="D1238" s="2">
        <v>41729</v>
      </c>
      <c r="E1238" s="2">
        <v>3.77</v>
      </c>
      <c r="F1238" s="2">
        <v>9.25</v>
      </c>
      <c r="G1238" s="2">
        <v>9.18</v>
      </c>
      <c r="H1238" s="2">
        <v>3.57</v>
      </c>
      <c r="I1238" s="2">
        <v>2.4700000000000002</v>
      </c>
      <c r="J1238" s="2">
        <v>1.18</v>
      </c>
      <c r="K1238" s="2">
        <v>141.9</v>
      </c>
      <c r="L1238" s="2">
        <v>5.46</v>
      </c>
      <c r="M1238" s="2">
        <v>1192.42</v>
      </c>
      <c r="N1238" s="2">
        <v>91.39</v>
      </c>
      <c r="O1238" s="2">
        <v>65.09</v>
      </c>
      <c r="P1238" s="2">
        <v>1204.69</v>
      </c>
      <c r="Q1238" s="2">
        <v>92.34</v>
      </c>
      <c r="R1238" s="2">
        <v>65.760000000000005</v>
      </c>
      <c r="S1238" s="4">
        <f>VLOOKUP([1]Initial_Data8!C1306,[1]Ratings_Numbers!$A$1:$B$21,2,FALSE)</f>
        <v>14</v>
      </c>
      <c r="T1238" s="4">
        <v>14</v>
      </c>
      <c r="U1238" s="4">
        <f t="shared" si="27"/>
        <v>0</v>
      </c>
      <c r="V1238" s="7">
        <v>4966.2479999999996</v>
      </c>
      <c r="W1238" s="3" t="s">
        <v>29</v>
      </c>
      <c r="X1238" s="4"/>
      <c r="Y1238" s="4"/>
      <c r="Z1238" s="4"/>
      <c r="AA1238" s="4"/>
    </row>
    <row r="1239" spans="1:27" ht="46.5" customHeight="1" thickBot="1" x14ac:dyDescent="0.4">
      <c r="A1239" s="5" t="s">
        <v>174</v>
      </c>
      <c r="B1239" s="5" t="s">
        <v>94</v>
      </c>
      <c r="C1239" s="5" t="s">
        <v>43</v>
      </c>
      <c r="D1239" s="2">
        <v>41820</v>
      </c>
      <c r="E1239" s="2">
        <v>3.85</v>
      </c>
      <c r="F1239" s="2">
        <v>9.86</v>
      </c>
      <c r="G1239" s="2">
        <v>9.8000000000000007</v>
      </c>
      <c r="H1239" s="2">
        <v>3.59</v>
      </c>
      <c r="I1239" s="2">
        <v>2.13</v>
      </c>
      <c r="J1239" s="2">
        <v>1.17</v>
      </c>
      <c r="K1239" s="2">
        <v>142.5</v>
      </c>
      <c r="L1239" s="2">
        <v>4.54</v>
      </c>
      <c r="M1239" s="2">
        <v>1455.96</v>
      </c>
      <c r="N1239" s="2">
        <v>92.64</v>
      </c>
      <c r="O1239" s="2">
        <v>66.17</v>
      </c>
      <c r="P1239" s="2">
        <v>1471.64</v>
      </c>
      <c r="Q1239" s="2">
        <v>93.64</v>
      </c>
      <c r="R1239" s="2">
        <v>66.89</v>
      </c>
      <c r="S1239" s="4">
        <f>VLOOKUP([1]Initial_Data8!C1307,[1]Ratings_Numbers!$A$1:$B$21,2,FALSE)</f>
        <v>14</v>
      </c>
      <c r="T1239" s="4">
        <v>14</v>
      </c>
      <c r="U1239" s="4">
        <f t="shared" si="27"/>
        <v>0</v>
      </c>
      <c r="V1239" s="7">
        <v>6002.8919999999998</v>
      </c>
      <c r="W1239" s="3" t="s">
        <v>29</v>
      </c>
      <c r="X1239" s="4"/>
      <c r="Y1239" s="4"/>
      <c r="Z1239" s="4"/>
      <c r="AA1239" s="4"/>
    </row>
    <row r="1240" spans="1:27" ht="46.5" customHeight="1" thickBot="1" x14ac:dyDescent="0.4">
      <c r="A1240" s="5" t="s">
        <v>174</v>
      </c>
      <c r="B1240" s="5" t="s">
        <v>95</v>
      </c>
      <c r="C1240" s="5" t="s">
        <v>43</v>
      </c>
      <c r="D1240" s="2">
        <v>41912</v>
      </c>
      <c r="E1240" s="2">
        <v>3.92</v>
      </c>
      <c r="F1240" s="2">
        <v>10.65</v>
      </c>
      <c r="G1240" s="2">
        <v>10.52</v>
      </c>
      <c r="H1240" s="2">
        <v>3.49</v>
      </c>
      <c r="I1240" s="2">
        <v>2.12</v>
      </c>
      <c r="J1240" s="2">
        <v>1.06</v>
      </c>
      <c r="K1240" s="2">
        <v>143.4</v>
      </c>
      <c r="L1240" s="2">
        <v>3.58</v>
      </c>
      <c r="M1240" s="2">
        <v>1867.2</v>
      </c>
      <c r="N1240" s="2">
        <v>93.95</v>
      </c>
      <c r="O1240" s="2">
        <v>66.78</v>
      </c>
      <c r="P1240" s="2">
        <v>1887.36</v>
      </c>
      <c r="Q1240" s="2">
        <v>94.97</v>
      </c>
      <c r="R1240" s="2">
        <v>67.5</v>
      </c>
      <c r="S1240" s="4">
        <f>VLOOKUP([1]Initial_Data8!C1308,[1]Ratings_Numbers!$A$1:$B$21,2,FALSE)</f>
        <v>14</v>
      </c>
      <c r="T1240" s="4">
        <v>14</v>
      </c>
      <c r="U1240" s="4">
        <f t="shared" si="27"/>
        <v>0</v>
      </c>
      <c r="V1240" s="7">
        <v>6496.0280000000002</v>
      </c>
      <c r="W1240" s="3" t="s">
        <v>29</v>
      </c>
      <c r="X1240" s="4"/>
      <c r="Y1240" s="4"/>
      <c r="Z1240" s="4"/>
      <c r="AA1240" s="4"/>
    </row>
    <row r="1241" spans="1:27" ht="14.25" customHeight="1" thickBot="1" x14ac:dyDescent="0.4">
      <c r="A1241" s="5" t="s">
        <v>174</v>
      </c>
      <c r="B1241" s="5" t="s">
        <v>96</v>
      </c>
      <c r="C1241" s="5" t="s">
        <v>43</v>
      </c>
      <c r="D1241" s="2">
        <v>42004</v>
      </c>
      <c r="E1241" s="2">
        <v>4.55</v>
      </c>
      <c r="F1241" s="2">
        <v>17.05</v>
      </c>
      <c r="G1241" s="2">
        <v>16.989999999999998</v>
      </c>
      <c r="H1241" s="2">
        <v>2.61</v>
      </c>
      <c r="I1241" s="2">
        <v>0.95</v>
      </c>
      <c r="J1241" s="2">
        <v>0.14000000000000001</v>
      </c>
      <c r="K1241" s="2">
        <v>144</v>
      </c>
      <c r="L1241" s="2">
        <v>1.8</v>
      </c>
      <c r="M1241" s="2">
        <v>3526.47</v>
      </c>
      <c r="N1241" s="2">
        <v>89.38</v>
      </c>
      <c r="O1241" s="2">
        <v>63.32</v>
      </c>
      <c r="P1241" s="2">
        <v>3845.64</v>
      </c>
      <c r="Q1241" s="2">
        <v>97.47</v>
      </c>
      <c r="R1241" s="2">
        <v>69.05</v>
      </c>
      <c r="S1241" s="4">
        <f>VLOOKUP([1]Initial_Data8!C1309,[1]Ratings_Numbers!$A$1:$B$21,2,FALSE)</f>
        <v>14</v>
      </c>
      <c r="T1241" s="4">
        <v>14</v>
      </c>
      <c r="U1241" s="4">
        <f t="shared" si="27"/>
        <v>0</v>
      </c>
      <c r="V1241" s="7">
        <v>4968.7101000000002</v>
      </c>
      <c r="W1241" s="3" t="s">
        <v>29</v>
      </c>
      <c r="X1241" s="4"/>
      <c r="Y1241" s="4"/>
      <c r="Z1241" s="4"/>
      <c r="AA1241" s="4"/>
    </row>
    <row r="1242" spans="1:27" ht="46.5" customHeight="1" thickBot="1" x14ac:dyDescent="0.4">
      <c r="A1242" s="5" t="s">
        <v>174</v>
      </c>
      <c r="B1242" s="5" t="s">
        <v>97</v>
      </c>
      <c r="C1242" s="5" t="s">
        <v>43</v>
      </c>
      <c r="D1242" s="2">
        <v>42094</v>
      </c>
      <c r="E1242" s="2">
        <v>4.7300000000000004</v>
      </c>
      <c r="F1242" s="2">
        <v>19.21</v>
      </c>
      <c r="G1242" s="2">
        <v>19.05</v>
      </c>
      <c r="H1242" s="2">
        <v>3.26</v>
      </c>
      <c r="I1242" s="2">
        <v>1.9</v>
      </c>
      <c r="J1242" s="2">
        <v>0.85</v>
      </c>
      <c r="K1242" s="2">
        <v>141.1</v>
      </c>
      <c r="L1242" s="2">
        <v>0.75</v>
      </c>
      <c r="M1242" s="2">
        <v>9187.4699999999993</v>
      </c>
      <c r="N1242" s="2">
        <v>97.9</v>
      </c>
      <c r="O1242" s="2">
        <v>69.17</v>
      </c>
      <c r="P1242" s="2">
        <v>9284.84</v>
      </c>
      <c r="Q1242" s="2">
        <v>98.93</v>
      </c>
      <c r="R1242" s="2">
        <v>69.900000000000006</v>
      </c>
      <c r="S1242" s="4">
        <f>VLOOKUP([1]Initial_Data8!C1310,[1]Ratings_Numbers!$A$1:$B$21,2,FALSE)</f>
        <v>14</v>
      </c>
      <c r="T1242" s="4">
        <v>14</v>
      </c>
      <c r="U1242" s="4">
        <f t="shared" si="27"/>
        <v>0</v>
      </c>
      <c r="V1242" s="7">
        <v>4475.5110000000004</v>
      </c>
      <c r="W1242" s="3" t="s">
        <v>29</v>
      </c>
      <c r="X1242" s="4"/>
      <c r="Y1242" s="4"/>
      <c r="Z1242" s="4"/>
      <c r="AA1242" s="4"/>
    </row>
    <row r="1243" spans="1:27" ht="46.5" customHeight="1" thickBot="1" x14ac:dyDescent="0.4">
      <c r="A1243" s="5" t="s">
        <v>174</v>
      </c>
      <c r="B1243" s="5" t="s">
        <v>98</v>
      </c>
      <c r="C1243" s="5" t="s">
        <v>43</v>
      </c>
      <c r="D1243" s="2">
        <v>42185</v>
      </c>
      <c r="E1243" s="2">
        <v>6.14</v>
      </c>
      <c r="F1243" s="2">
        <v>29.17</v>
      </c>
      <c r="G1243" s="2">
        <v>29.05</v>
      </c>
      <c r="H1243" s="2">
        <v>1.94</v>
      </c>
      <c r="I1243" s="2">
        <v>0.76</v>
      </c>
      <c r="J1243" s="2">
        <v>0.36</v>
      </c>
      <c r="K1243" s="2">
        <v>217.5</v>
      </c>
      <c r="L1243" s="2">
        <v>3.29</v>
      </c>
      <c r="M1243" s="2">
        <v>2455.9299999999998</v>
      </c>
      <c r="N1243" s="2">
        <v>94.82</v>
      </c>
      <c r="O1243" s="2">
        <v>80.91</v>
      </c>
      <c r="P1243" s="2">
        <v>2490.11</v>
      </c>
      <c r="Q1243" s="2">
        <v>96.14</v>
      </c>
      <c r="R1243" s="2">
        <v>82.03</v>
      </c>
      <c r="S1243" s="4">
        <f>VLOOKUP([1]Initial_Data8!C1311,[1]Ratings_Numbers!$A$1:$B$21,2,FALSE)</f>
        <v>14</v>
      </c>
      <c r="T1243" s="4">
        <v>15</v>
      </c>
      <c r="U1243" s="4">
        <f t="shared" si="27"/>
        <v>0</v>
      </c>
      <c r="V1243" s="7">
        <v>664.15800000000002</v>
      </c>
      <c r="W1243" s="3" t="s">
        <v>29</v>
      </c>
      <c r="X1243" s="4"/>
      <c r="Y1243" s="4"/>
      <c r="Z1243" s="4"/>
      <c r="AA1243" s="4"/>
    </row>
    <row r="1244" spans="1:27" ht="46.5" customHeight="1" thickBot="1" x14ac:dyDescent="0.4">
      <c r="A1244" s="5" t="s">
        <v>174</v>
      </c>
      <c r="B1244" s="5" t="s">
        <v>99</v>
      </c>
      <c r="C1244" s="5" t="s">
        <v>45</v>
      </c>
      <c r="D1244" s="2">
        <v>42277</v>
      </c>
      <c r="E1244" s="2">
        <v>6.02</v>
      </c>
      <c r="F1244" s="2">
        <v>27.26</v>
      </c>
      <c r="G1244" s="2">
        <v>27.01</v>
      </c>
      <c r="H1244" s="2">
        <v>2.2999999999999998</v>
      </c>
      <c r="I1244" s="2">
        <v>0.98</v>
      </c>
      <c r="J1244" s="2">
        <v>0.78</v>
      </c>
      <c r="K1244" s="2">
        <v>230.2</v>
      </c>
      <c r="L1244" s="2">
        <v>1.34</v>
      </c>
      <c r="M1244" s="2">
        <v>6139.41</v>
      </c>
      <c r="N1244" s="2">
        <v>97.04</v>
      </c>
      <c r="O1244" s="2">
        <v>82.29</v>
      </c>
      <c r="P1244" s="2">
        <v>6226.79</v>
      </c>
      <c r="Q1244" s="2">
        <v>98.42</v>
      </c>
      <c r="R1244" s="2">
        <v>83.46</v>
      </c>
      <c r="S1244" s="4">
        <f>VLOOKUP([1]Initial_Data8!C1312,[1]Ratings_Numbers!$A$1:$B$21,2,FALSE)</f>
        <v>15</v>
      </c>
      <c r="T1244" s="4">
        <v>15</v>
      </c>
      <c r="U1244" s="4">
        <f t="shared" si="27"/>
        <v>1</v>
      </c>
      <c r="V1244" s="7">
        <v>620.14</v>
      </c>
      <c r="W1244" s="3" t="s">
        <v>29</v>
      </c>
      <c r="X1244" s="4"/>
      <c r="Y1244" s="4"/>
      <c r="Z1244" s="4"/>
      <c r="AA1244" s="4"/>
    </row>
    <row r="1245" spans="1:27" ht="46.5" customHeight="1" thickBot="1" x14ac:dyDescent="0.4">
      <c r="A1245" s="5" t="s">
        <v>174</v>
      </c>
      <c r="B1245" s="5" t="s">
        <v>100</v>
      </c>
      <c r="C1245" s="5" t="s">
        <v>45</v>
      </c>
      <c r="D1245" s="2">
        <v>42369</v>
      </c>
      <c r="E1245" s="2">
        <v>5.49</v>
      </c>
      <c r="F1245" s="2">
        <v>20.27</v>
      </c>
      <c r="G1245" s="2">
        <v>20.2</v>
      </c>
      <c r="H1245" s="2">
        <v>2.0699999999999998</v>
      </c>
      <c r="I1245" s="2">
        <v>0.68</v>
      </c>
      <c r="J1245" s="2">
        <v>0.59</v>
      </c>
      <c r="K1245" s="2">
        <v>224.4</v>
      </c>
      <c r="L1245" s="2">
        <v>2.4500000000000002</v>
      </c>
      <c r="M1245" s="2">
        <v>3317.56</v>
      </c>
      <c r="N1245" s="2">
        <v>95.63</v>
      </c>
      <c r="O1245" s="2">
        <v>81.2</v>
      </c>
      <c r="P1245" s="2">
        <v>3369.32</v>
      </c>
      <c r="Q1245" s="2">
        <v>97.12</v>
      </c>
      <c r="R1245" s="2">
        <v>82.47</v>
      </c>
      <c r="S1245" s="4">
        <f>VLOOKUP([1]Initial_Data8!C1313,[1]Ratings_Numbers!$A$1:$B$21,2,FALSE)</f>
        <v>15</v>
      </c>
      <c r="T1245" s="4">
        <v>15</v>
      </c>
      <c r="U1245" s="4">
        <f t="shared" si="27"/>
        <v>0</v>
      </c>
      <c r="V1245" s="7">
        <v>622.74800000000005</v>
      </c>
      <c r="W1245" s="3" t="s">
        <v>29</v>
      </c>
      <c r="X1245" s="4"/>
      <c r="Y1245" s="4"/>
      <c r="Z1245" s="4"/>
      <c r="AA1245" s="4"/>
    </row>
    <row r="1246" spans="1:27" ht="46.5" customHeight="1" thickBot="1" x14ac:dyDescent="0.4">
      <c r="A1246" s="5" t="s">
        <v>174</v>
      </c>
      <c r="B1246" s="5" t="s">
        <v>101</v>
      </c>
      <c r="C1246" s="5" t="s">
        <v>45</v>
      </c>
      <c r="D1246" s="2">
        <v>42460</v>
      </c>
      <c r="E1246" s="2">
        <v>5.58</v>
      </c>
      <c r="F1246" s="2">
        <v>19.3</v>
      </c>
      <c r="G1246" s="2">
        <v>19.16</v>
      </c>
      <c r="H1246" s="2">
        <v>2.11</v>
      </c>
      <c r="I1246" s="2">
        <v>0.89</v>
      </c>
      <c r="J1246" s="2">
        <v>0.72</v>
      </c>
      <c r="K1246" s="2">
        <v>219.7</v>
      </c>
      <c r="L1246" s="2">
        <v>2.68</v>
      </c>
      <c r="M1246" s="2">
        <v>3077.55</v>
      </c>
      <c r="N1246" s="2">
        <v>95.36</v>
      </c>
      <c r="O1246" s="2">
        <v>82.41</v>
      </c>
      <c r="P1246" s="2">
        <v>3127.45</v>
      </c>
      <c r="Q1246" s="2">
        <v>96.9</v>
      </c>
      <c r="R1246" s="2">
        <v>83.75</v>
      </c>
      <c r="S1246" s="4">
        <f>VLOOKUP([1]Initial_Data8!C1314,[1]Ratings_Numbers!$A$1:$B$21,2,FALSE)</f>
        <v>15</v>
      </c>
      <c r="T1246" s="4">
        <v>15</v>
      </c>
      <c r="U1246" s="4">
        <f t="shared" si="27"/>
        <v>0</v>
      </c>
      <c r="V1246" s="7">
        <v>739.58399999999995</v>
      </c>
      <c r="W1246" s="3" t="s">
        <v>29</v>
      </c>
      <c r="X1246" s="4"/>
      <c r="Y1246" s="4"/>
      <c r="Z1246" s="4"/>
      <c r="AA1246" s="4"/>
    </row>
    <row r="1247" spans="1:27" ht="46.5" customHeight="1" thickBot="1" x14ac:dyDescent="0.4">
      <c r="A1247" s="5" t="s">
        <v>174</v>
      </c>
      <c r="B1247" s="5" t="s">
        <v>102</v>
      </c>
      <c r="C1247" s="5" t="s">
        <v>45</v>
      </c>
      <c r="D1247" s="2">
        <v>42551</v>
      </c>
      <c r="E1247" s="2">
        <v>5.0999999999999996</v>
      </c>
      <c r="F1247" s="2">
        <v>15.78</v>
      </c>
      <c r="G1247" s="2">
        <v>15.71</v>
      </c>
      <c r="H1247" s="2">
        <v>2.13</v>
      </c>
      <c r="I1247" s="2">
        <v>0.98</v>
      </c>
      <c r="J1247" s="2">
        <v>0.71</v>
      </c>
      <c r="K1247" s="2">
        <v>217.4</v>
      </c>
      <c r="L1247" s="2">
        <v>2.78</v>
      </c>
      <c r="M1247" s="2">
        <v>2931.35</v>
      </c>
      <c r="N1247" s="2">
        <v>95.06</v>
      </c>
      <c r="O1247" s="2">
        <v>81.63</v>
      </c>
      <c r="P1247" s="2">
        <v>2983.69</v>
      </c>
      <c r="Q1247" s="2">
        <v>96.76</v>
      </c>
      <c r="R1247" s="2">
        <v>83.09</v>
      </c>
      <c r="S1247" s="4">
        <f>VLOOKUP([1]Initial_Data8!C1315,[1]Ratings_Numbers!$A$1:$B$21,2,FALSE)</f>
        <v>15</v>
      </c>
      <c r="T1247" s="4">
        <v>15</v>
      </c>
      <c r="U1247" s="4">
        <f t="shared" si="27"/>
        <v>0</v>
      </c>
      <c r="V1247" s="7">
        <v>893.62800000000004</v>
      </c>
      <c r="W1247" s="3" t="s">
        <v>29</v>
      </c>
      <c r="X1247" s="4"/>
      <c r="Y1247" s="4"/>
      <c r="Z1247" s="4"/>
      <c r="AA1247" s="4"/>
    </row>
    <row r="1248" spans="1:27" ht="46.5" customHeight="1" thickBot="1" x14ac:dyDescent="0.4">
      <c r="A1248" s="5" t="s">
        <v>175</v>
      </c>
      <c r="B1248" s="5" t="s">
        <v>24</v>
      </c>
      <c r="C1248" s="5" t="s">
        <v>39</v>
      </c>
      <c r="D1248" s="2">
        <v>34699</v>
      </c>
      <c r="E1248" s="2">
        <v>1.65</v>
      </c>
      <c r="F1248" s="2">
        <v>3.87</v>
      </c>
      <c r="G1248" s="2">
        <v>3.04</v>
      </c>
      <c r="H1248" s="2">
        <v>2.38</v>
      </c>
      <c r="I1248" s="2">
        <v>-0.42</v>
      </c>
      <c r="J1248" s="2">
        <v>0.22</v>
      </c>
      <c r="K1248" s="2">
        <v>5</v>
      </c>
      <c r="L1248" s="2">
        <v>25.12</v>
      </c>
      <c r="M1248" s="2">
        <v>88.13</v>
      </c>
      <c r="N1248" s="2">
        <v>43.96</v>
      </c>
      <c r="O1248" s="2">
        <v>22.14</v>
      </c>
      <c r="P1248" s="2">
        <v>100.49</v>
      </c>
      <c r="Q1248" s="2">
        <v>50.12</v>
      </c>
      <c r="R1248" s="2">
        <v>25.25</v>
      </c>
      <c r="S1248" s="4">
        <f>VLOOKUP([1]Initial_Data8!C1318,[1]Ratings_Numbers!$A$1:$B$21,2,FALSE)</f>
        <v>12</v>
      </c>
      <c r="T1248" s="4">
        <v>12</v>
      </c>
      <c r="U1248" s="6">
        <v>0</v>
      </c>
      <c r="V1248" s="7">
        <v>420</v>
      </c>
      <c r="W1248" s="3" t="s">
        <v>127</v>
      </c>
      <c r="X1248" s="4"/>
      <c r="Y1248" s="4"/>
      <c r="Z1248" s="4"/>
      <c r="AA1248" s="4"/>
    </row>
    <row r="1249" spans="1:27" ht="46.5" customHeight="1" thickBot="1" x14ac:dyDescent="0.4">
      <c r="A1249" s="5" t="s">
        <v>175</v>
      </c>
      <c r="B1249" s="5" t="s">
        <v>30</v>
      </c>
      <c r="C1249" s="5" t="s">
        <v>39</v>
      </c>
      <c r="D1249" s="2">
        <v>34789</v>
      </c>
      <c r="E1249" s="2">
        <v>2.06</v>
      </c>
      <c r="F1249" s="2">
        <v>4.17</v>
      </c>
      <c r="G1249" s="2">
        <v>3.59</v>
      </c>
      <c r="H1249" s="2">
        <v>6.65</v>
      </c>
      <c r="I1249" s="2">
        <v>3.33</v>
      </c>
      <c r="J1249" s="2">
        <v>4.6100000000000003</v>
      </c>
      <c r="K1249" s="2">
        <v>5.4</v>
      </c>
      <c r="L1249" s="2">
        <v>24.15</v>
      </c>
      <c r="M1249" s="2">
        <v>79.760000000000005</v>
      </c>
      <c r="N1249" s="2">
        <v>36.21</v>
      </c>
      <c r="O1249" s="2">
        <v>19.260000000000002</v>
      </c>
      <c r="P1249" s="2">
        <v>120.24</v>
      </c>
      <c r="Q1249" s="2">
        <v>54.6</v>
      </c>
      <c r="R1249" s="2">
        <v>29.04</v>
      </c>
      <c r="S1249" s="4">
        <f>VLOOKUP([1]Initial_Data8!C1319,[1]Ratings_Numbers!$A$1:$B$21,2,FALSE)</f>
        <v>12</v>
      </c>
      <c r="T1249" s="4">
        <v>12</v>
      </c>
      <c r="U1249" s="4">
        <f t="shared" ref="U1249:U1254" si="28">S1249-S1248</f>
        <v>0</v>
      </c>
      <c r="V1249" s="7">
        <v>392.7944</v>
      </c>
      <c r="W1249" s="3" t="s">
        <v>127</v>
      </c>
      <c r="X1249" s="4"/>
      <c r="Y1249" s="4"/>
      <c r="Z1249" s="4"/>
      <c r="AA1249" s="4"/>
    </row>
    <row r="1250" spans="1:27" ht="46.5" customHeight="1" thickBot="1" x14ac:dyDescent="0.4">
      <c r="A1250" s="5" t="s">
        <v>175</v>
      </c>
      <c r="B1250" s="5" t="s">
        <v>34</v>
      </c>
      <c r="C1250" s="5" t="s">
        <v>39</v>
      </c>
      <c r="D1250" s="2">
        <v>34880</v>
      </c>
      <c r="E1250" s="2">
        <v>1.81</v>
      </c>
      <c r="F1250" s="2">
        <v>3.95</v>
      </c>
      <c r="G1250" s="2">
        <v>3.18</v>
      </c>
      <c r="H1250" s="2">
        <v>6.31</v>
      </c>
      <c r="I1250" s="2">
        <v>3.87</v>
      </c>
      <c r="J1250" s="2">
        <v>4.5999999999999996</v>
      </c>
      <c r="K1250" s="2">
        <v>6.8</v>
      </c>
      <c r="L1250" s="2">
        <v>27.31</v>
      </c>
      <c r="M1250" s="2">
        <v>71.2</v>
      </c>
      <c r="N1250" s="2">
        <v>35.369999999999997</v>
      </c>
      <c r="O1250" s="2">
        <v>19.440000000000001</v>
      </c>
      <c r="P1250" s="2">
        <v>101.33</v>
      </c>
      <c r="Q1250" s="2">
        <v>50.33</v>
      </c>
      <c r="R1250" s="2">
        <v>27.67</v>
      </c>
      <c r="S1250" s="4">
        <f>VLOOKUP([1]Initial_Data8!C1320,[1]Ratings_Numbers!$A$1:$B$21,2,FALSE)</f>
        <v>12</v>
      </c>
      <c r="T1250" s="4">
        <v>12</v>
      </c>
      <c r="U1250" s="4">
        <f t="shared" si="28"/>
        <v>0</v>
      </c>
      <c r="V1250" s="7">
        <v>430</v>
      </c>
      <c r="W1250" s="3" t="s">
        <v>127</v>
      </c>
      <c r="X1250" s="4"/>
      <c r="Y1250" s="4"/>
      <c r="Z1250" s="4"/>
      <c r="AA1250" s="4"/>
    </row>
    <row r="1251" spans="1:27" ht="46.5" customHeight="1" thickBot="1" x14ac:dyDescent="0.4">
      <c r="A1251" s="5" t="s">
        <v>175</v>
      </c>
      <c r="B1251" s="5" t="s">
        <v>38</v>
      </c>
      <c r="C1251" s="5" t="s">
        <v>39</v>
      </c>
      <c r="D1251" s="2">
        <v>34972</v>
      </c>
      <c r="E1251" s="2">
        <v>1.04</v>
      </c>
      <c r="F1251" s="2">
        <v>2.64</v>
      </c>
      <c r="G1251" s="2">
        <v>1.78</v>
      </c>
      <c r="H1251" s="2">
        <v>4.08</v>
      </c>
      <c r="I1251" s="2">
        <v>1.03</v>
      </c>
      <c r="J1251" s="2">
        <v>1.68</v>
      </c>
      <c r="K1251" s="2">
        <v>5.9</v>
      </c>
      <c r="L1251" s="2">
        <v>28.2</v>
      </c>
      <c r="M1251" s="2">
        <v>69.349999999999994</v>
      </c>
      <c r="N1251" s="2">
        <v>40.93</v>
      </c>
      <c r="O1251" s="2">
        <v>19.559999999999999</v>
      </c>
      <c r="P1251" s="2">
        <v>69.430000000000007</v>
      </c>
      <c r="Q1251" s="2">
        <v>40.98</v>
      </c>
      <c r="R1251" s="2">
        <v>19.579999999999998</v>
      </c>
      <c r="S1251" s="4">
        <f>VLOOKUP([1]Initial_Data8!C1321,[1]Ratings_Numbers!$A$1:$B$21,2,FALSE)</f>
        <v>12</v>
      </c>
      <c r="T1251" s="4">
        <v>12</v>
      </c>
      <c r="U1251" s="4">
        <f t="shared" si="28"/>
        <v>0</v>
      </c>
      <c r="V1251" s="7">
        <v>410.2303</v>
      </c>
      <c r="W1251" s="3" t="s">
        <v>127</v>
      </c>
      <c r="X1251" s="4"/>
      <c r="Y1251" s="4"/>
      <c r="Z1251" s="4"/>
      <c r="AA1251" s="4"/>
    </row>
    <row r="1252" spans="1:27" ht="46.5" customHeight="1" thickBot="1" x14ac:dyDescent="0.4">
      <c r="A1252" s="5" t="s">
        <v>175</v>
      </c>
      <c r="B1252" s="5" t="s">
        <v>40</v>
      </c>
      <c r="C1252" s="5" t="s">
        <v>39</v>
      </c>
      <c r="D1252" s="2">
        <v>35064</v>
      </c>
      <c r="E1252" s="2">
        <v>1.1599999999999999</v>
      </c>
      <c r="F1252" s="2">
        <v>2.97</v>
      </c>
      <c r="G1252" s="2">
        <v>2.11</v>
      </c>
      <c r="H1252" s="2">
        <v>1.04</v>
      </c>
      <c r="I1252" s="2">
        <v>-1.69</v>
      </c>
      <c r="J1252" s="2">
        <v>-1.17</v>
      </c>
      <c r="K1252" s="2">
        <v>5.4</v>
      </c>
      <c r="L1252" s="2">
        <v>28.57</v>
      </c>
      <c r="M1252" s="2">
        <v>73.12</v>
      </c>
      <c r="N1252" s="2">
        <v>42.24</v>
      </c>
      <c r="O1252" s="2">
        <v>20.89</v>
      </c>
      <c r="P1252" s="2">
        <v>73.12</v>
      </c>
      <c r="Q1252" s="2">
        <v>42.24</v>
      </c>
      <c r="R1252" s="2">
        <v>20.89</v>
      </c>
      <c r="S1252" s="4">
        <f>VLOOKUP([1]Initial_Data8!C1322,[1]Ratings_Numbers!$A$1:$B$21,2,FALSE)</f>
        <v>12</v>
      </c>
      <c r="T1252" s="4">
        <v>12</v>
      </c>
      <c r="U1252" s="4">
        <f t="shared" si="28"/>
        <v>0</v>
      </c>
      <c r="V1252" s="7">
        <v>385.29219999999998</v>
      </c>
      <c r="W1252" s="3" t="s">
        <v>127</v>
      </c>
      <c r="X1252" s="4"/>
      <c r="Y1252" s="4"/>
      <c r="Z1252" s="4"/>
      <c r="AA1252" s="4"/>
    </row>
    <row r="1253" spans="1:27" ht="46.5" customHeight="1" thickBot="1" x14ac:dyDescent="0.4">
      <c r="A1253" s="5" t="s">
        <v>175</v>
      </c>
      <c r="B1253" s="5" t="s">
        <v>166</v>
      </c>
      <c r="C1253" s="5" t="s">
        <v>39</v>
      </c>
      <c r="D1253" s="2">
        <v>35155</v>
      </c>
      <c r="E1253" s="2">
        <v>1.53</v>
      </c>
      <c r="F1253" s="2">
        <v>4.26</v>
      </c>
      <c r="G1253" s="2">
        <v>3.41</v>
      </c>
      <c r="H1253" s="2">
        <v>4.95</v>
      </c>
      <c r="I1253" s="2">
        <v>1.66</v>
      </c>
      <c r="J1253" s="2">
        <v>1.66</v>
      </c>
      <c r="K1253" s="2">
        <v>4.0999999999999996</v>
      </c>
      <c r="L1253" s="2">
        <v>27.53</v>
      </c>
      <c r="M1253" s="2">
        <v>73.5</v>
      </c>
      <c r="N1253" s="2">
        <v>42.36</v>
      </c>
      <c r="O1253" s="2">
        <v>20.23</v>
      </c>
      <c r="P1253" s="2">
        <v>73.5</v>
      </c>
      <c r="Q1253" s="2">
        <v>42.36</v>
      </c>
      <c r="R1253" s="2">
        <v>20.23</v>
      </c>
      <c r="S1253" s="4">
        <f>VLOOKUP([1]Initial_Data8!C1323,[1]Ratings_Numbers!$A$1:$B$21,2,FALSE)</f>
        <v>12</v>
      </c>
      <c r="T1253" s="4">
        <v>12</v>
      </c>
      <c r="U1253" s="4">
        <f t="shared" si="28"/>
        <v>0</v>
      </c>
      <c r="V1253" s="7">
        <v>365.255</v>
      </c>
      <c r="W1253" s="3" t="s">
        <v>127</v>
      </c>
      <c r="X1253" s="4"/>
      <c r="Y1253" s="4"/>
      <c r="Z1253" s="4"/>
      <c r="AA1253" s="4"/>
    </row>
    <row r="1254" spans="1:27" ht="46.5" customHeight="1" thickBot="1" x14ac:dyDescent="0.4">
      <c r="A1254" s="5" t="s">
        <v>175</v>
      </c>
      <c r="B1254" s="5" t="s">
        <v>167</v>
      </c>
      <c r="C1254" s="5" t="s">
        <v>39</v>
      </c>
      <c r="D1254" s="2">
        <v>35246</v>
      </c>
      <c r="E1254" s="2">
        <v>2.23</v>
      </c>
      <c r="F1254" s="2">
        <v>26.89</v>
      </c>
      <c r="G1254" s="2">
        <v>20.11</v>
      </c>
      <c r="H1254" s="2">
        <v>2</v>
      </c>
      <c r="I1254" s="2">
        <v>-0.46</v>
      </c>
      <c r="J1254" s="2">
        <v>-0.79</v>
      </c>
      <c r="K1254" s="2">
        <v>4.8</v>
      </c>
      <c r="L1254" s="2">
        <v>27.2</v>
      </c>
      <c r="M1254" s="2">
        <v>75.599999999999994</v>
      </c>
      <c r="N1254" s="2">
        <v>43.05</v>
      </c>
      <c r="O1254" s="2">
        <v>20.56</v>
      </c>
      <c r="P1254" s="2">
        <v>75.599999999999994</v>
      </c>
      <c r="Q1254" s="2">
        <v>43.05</v>
      </c>
      <c r="R1254" s="2">
        <v>20.56</v>
      </c>
      <c r="S1254" s="4">
        <f>VLOOKUP([1]Initial_Data8!C1324,[1]Ratings_Numbers!$A$1:$B$21,2,FALSE)</f>
        <v>12</v>
      </c>
      <c r="T1254" s="4">
        <v>13</v>
      </c>
      <c r="U1254" s="4">
        <f t="shared" si="28"/>
        <v>0</v>
      </c>
      <c r="V1254" s="7">
        <v>309.03750000000002</v>
      </c>
      <c r="W1254" s="3" t="s">
        <v>127</v>
      </c>
      <c r="X1254" s="4"/>
      <c r="Y1254" s="4"/>
      <c r="Z1254" s="4"/>
      <c r="AA1254" s="4"/>
    </row>
    <row r="1255" spans="1:27" ht="46.5" customHeight="1" x14ac:dyDescent="0.35">
      <c r="X1255" s="4"/>
      <c r="Y1255" s="4"/>
      <c r="Z1255" s="4"/>
      <c r="AA1255" s="4"/>
    </row>
    <row r="1256" spans="1:27" ht="46.5" customHeight="1" x14ac:dyDescent="0.35">
      <c r="X1256" s="4"/>
      <c r="Y1256" s="4"/>
      <c r="Z1256" s="4"/>
      <c r="AA1256" s="4"/>
    </row>
    <row r="1257" spans="1:27" ht="46.5" customHeight="1" x14ac:dyDescent="0.35">
      <c r="X1257" s="4"/>
      <c r="Y1257" s="4"/>
      <c r="Z1257" s="4"/>
      <c r="AA1257" s="4"/>
    </row>
    <row r="1258" spans="1:27" ht="46.5" customHeight="1" x14ac:dyDescent="0.35">
      <c r="X1258" s="4"/>
      <c r="Y1258" s="4"/>
      <c r="Z1258" s="4"/>
      <c r="AA1258" s="4"/>
    </row>
    <row r="1259" spans="1:27" ht="46.5" customHeight="1" x14ac:dyDescent="0.35">
      <c r="X1259" s="4"/>
      <c r="Y1259" s="4"/>
      <c r="Z1259" s="4"/>
      <c r="AA1259" s="4"/>
    </row>
    <row r="1260" spans="1:27" ht="46.5" customHeight="1" x14ac:dyDescent="0.35">
      <c r="X1260" s="4"/>
      <c r="Y1260" s="4"/>
      <c r="Z1260" s="4"/>
      <c r="AA1260" s="4"/>
    </row>
    <row r="1261" spans="1:27" ht="46.5" customHeight="1" x14ac:dyDescent="0.35">
      <c r="X1261" s="4"/>
      <c r="Y1261" s="4"/>
      <c r="Z1261" s="4"/>
      <c r="AA1261" s="4"/>
    </row>
    <row r="1262" spans="1:27" ht="46.5" customHeight="1" x14ac:dyDescent="0.35">
      <c r="X1262" s="4"/>
      <c r="Y1262" s="4"/>
      <c r="Z1262" s="4"/>
      <c r="AA1262" s="4"/>
    </row>
    <row r="1263" spans="1:27" ht="46.5" customHeight="1" x14ac:dyDescent="0.35">
      <c r="X1263" s="4"/>
      <c r="Y1263" s="4"/>
      <c r="Z1263" s="4"/>
      <c r="AA1263" s="4"/>
    </row>
    <row r="1264" spans="1:27" ht="46.5" customHeight="1" x14ac:dyDescent="0.35">
      <c r="X1264" s="4"/>
      <c r="Y1264" s="4"/>
      <c r="Z1264" s="4"/>
      <c r="AA1264" s="4"/>
    </row>
    <row r="1265" spans="24:27" ht="46.5" customHeight="1" x14ac:dyDescent="0.35">
      <c r="X1265" s="4"/>
      <c r="Y1265" s="4"/>
      <c r="Z1265" s="4"/>
      <c r="AA1265" s="4"/>
    </row>
    <row r="1266" spans="24:27" ht="46.5" customHeight="1" x14ac:dyDescent="0.35">
      <c r="X1266" s="4"/>
      <c r="Y1266" s="4"/>
      <c r="Z1266" s="4"/>
      <c r="AA1266" s="4"/>
    </row>
    <row r="1267" spans="24:27" ht="46.5" customHeight="1" x14ac:dyDescent="0.35">
      <c r="X1267" s="4"/>
      <c r="Y1267" s="4"/>
      <c r="Z1267" s="4"/>
      <c r="AA1267" s="4"/>
    </row>
    <row r="1268" spans="24:27" ht="46.5" customHeight="1" x14ac:dyDescent="0.35">
      <c r="X1268" s="4"/>
      <c r="Y1268" s="4"/>
      <c r="Z1268" s="4"/>
      <c r="AA1268" s="4"/>
    </row>
    <row r="1269" spans="24:27" ht="46.5" customHeight="1" x14ac:dyDescent="0.35">
      <c r="X1269" s="4"/>
      <c r="Y1269" s="4"/>
      <c r="Z1269" s="4"/>
      <c r="AA1269" s="4"/>
    </row>
    <row r="1270" spans="24:27" ht="46.5" customHeight="1" x14ac:dyDescent="0.35">
      <c r="X1270" s="4"/>
      <c r="Y1270" s="4"/>
      <c r="Z1270" s="4"/>
      <c r="AA1270" s="4"/>
    </row>
    <row r="1271" spans="24:27" ht="46.5" customHeight="1" x14ac:dyDescent="0.35">
      <c r="X1271" s="4"/>
      <c r="Y1271" s="4"/>
      <c r="Z1271" s="4"/>
      <c r="AA1271" s="4"/>
    </row>
    <row r="1272" spans="24:27" ht="46.5" customHeight="1" x14ac:dyDescent="0.35">
      <c r="X1272" s="4"/>
      <c r="Y1272" s="4"/>
      <c r="Z1272" s="4"/>
      <c r="AA1272" s="4"/>
    </row>
    <row r="1273" spans="24:27" ht="46.5" customHeight="1" x14ac:dyDescent="0.35">
      <c r="X1273" s="4"/>
      <c r="Y1273" s="4"/>
      <c r="Z1273" s="4"/>
      <c r="AA1273" s="4"/>
    </row>
    <row r="1274" spans="24:27" ht="46.5" customHeight="1" x14ac:dyDescent="0.35">
      <c r="X1274" s="4"/>
      <c r="Y1274" s="4"/>
      <c r="Z1274" s="4"/>
      <c r="AA1274" s="4"/>
    </row>
    <row r="1275" spans="24:27" ht="46.5" customHeight="1" x14ac:dyDescent="0.35">
      <c r="X1275" s="4"/>
      <c r="Y1275" s="4"/>
      <c r="Z1275" s="4"/>
      <c r="AA1275" s="4"/>
    </row>
    <row r="1276" spans="24:27" ht="46.5" customHeight="1" x14ac:dyDescent="0.35">
      <c r="X1276" s="4"/>
      <c r="Y1276" s="4"/>
      <c r="Z1276" s="4"/>
      <c r="AA1276" s="4"/>
    </row>
    <row r="1277" spans="24:27" ht="46.5" customHeight="1" x14ac:dyDescent="0.35">
      <c r="X1277" s="4"/>
      <c r="Y1277" s="4"/>
      <c r="Z1277" s="4"/>
      <c r="AA1277" s="4"/>
    </row>
    <row r="1278" spans="24:27" ht="46.5" customHeight="1" x14ac:dyDescent="0.35">
      <c r="X1278" s="4"/>
      <c r="Y1278" s="4"/>
      <c r="Z1278" s="4"/>
      <c r="AA1278" s="4"/>
    </row>
    <row r="1279" spans="24:27" ht="46.5" customHeight="1" x14ac:dyDescent="0.35">
      <c r="X1279" s="4"/>
      <c r="Y1279" s="4"/>
      <c r="Z1279" s="4"/>
      <c r="AA1279" s="4"/>
    </row>
    <row r="1280" spans="24:27" ht="46.5" customHeight="1" x14ac:dyDescent="0.35">
      <c r="X1280" s="4"/>
      <c r="Y1280" s="4"/>
      <c r="Z1280" s="4"/>
      <c r="AA1280" s="4"/>
    </row>
    <row r="1281" spans="24:27" ht="46.5" customHeight="1" x14ac:dyDescent="0.35">
      <c r="X1281" s="4"/>
      <c r="Y1281" s="4"/>
      <c r="Z1281" s="4"/>
      <c r="AA1281" s="4"/>
    </row>
    <row r="1282" spans="24:27" ht="46.5" customHeight="1" x14ac:dyDescent="0.35">
      <c r="X1282" s="4"/>
      <c r="Y1282" s="4"/>
      <c r="Z1282" s="4"/>
      <c r="AA1282" s="4"/>
    </row>
    <row r="1283" spans="24:27" ht="14.25" customHeight="1" x14ac:dyDescent="0.35">
      <c r="X1283" s="4"/>
      <c r="Y1283" s="4"/>
      <c r="Z1283" s="4"/>
      <c r="AA1283" s="4"/>
    </row>
    <row r="1284" spans="24:27" ht="46.5" customHeight="1" x14ac:dyDescent="0.35">
      <c r="X1284" s="4"/>
      <c r="Y1284" s="4"/>
      <c r="Z1284" s="4"/>
      <c r="AA1284" s="4"/>
    </row>
    <row r="1285" spans="24:27" ht="46.5" customHeight="1" x14ac:dyDescent="0.35">
      <c r="X1285" s="4"/>
      <c r="Y1285" s="4"/>
      <c r="Z1285" s="4"/>
      <c r="AA1285" s="4"/>
    </row>
    <row r="1286" spans="24:27" ht="46.5" customHeight="1" x14ac:dyDescent="0.35">
      <c r="X1286" s="4"/>
      <c r="Y1286" s="4"/>
      <c r="Z1286" s="4"/>
      <c r="AA1286" s="4"/>
    </row>
    <row r="1287" spans="24:27" ht="46.5" customHeight="1" x14ac:dyDescent="0.35">
      <c r="X1287" s="4"/>
      <c r="Y1287" s="4"/>
      <c r="Z1287" s="4"/>
      <c r="AA1287" s="4"/>
    </row>
    <row r="1288" spans="24:27" ht="46.5" customHeight="1" x14ac:dyDescent="0.35">
      <c r="X1288" s="4"/>
      <c r="Y1288" s="4"/>
      <c r="Z1288" s="4"/>
      <c r="AA1288" s="4"/>
    </row>
    <row r="1289" spans="24:27" ht="46.5" customHeight="1" x14ac:dyDescent="0.35">
      <c r="X1289" s="4"/>
      <c r="Y1289" s="4"/>
      <c r="Z1289" s="4"/>
      <c r="AA1289" s="4"/>
    </row>
    <row r="1290" spans="24:27" ht="46.5" customHeight="1" x14ac:dyDescent="0.35">
      <c r="X1290" s="4"/>
      <c r="Y1290" s="4"/>
      <c r="Z1290" s="4"/>
      <c r="AA1290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 x14ac:dyDescent="0.35"/>
  <cols>
    <col min="1" max="1" width="19.7265625" bestFit="1" customWidth="1"/>
  </cols>
  <sheetData>
    <row r="1" spans="1:5" ht="15" thickBot="1" x14ac:dyDescent="0.4">
      <c r="A1" s="14" t="s">
        <v>185</v>
      </c>
      <c r="B1">
        <f>37</f>
        <v>37</v>
      </c>
      <c r="D1" s="14" t="s">
        <v>188</v>
      </c>
    </row>
    <row r="2" spans="1:5" ht="15" thickBot="1" x14ac:dyDescent="0.4">
      <c r="A2" s="14" t="s">
        <v>186</v>
      </c>
      <c r="B2">
        <v>1251</v>
      </c>
      <c r="D2" s="1" t="s">
        <v>0</v>
      </c>
      <c r="E2">
        <f>COUNTIF('Data 1Q Ahead Without Spaces'!$C$2:$C$1254,'Summary Statistics'!D2)</f>
        <v>54</v>
      </c>
    </row>
    <row r="3" spans="1:5" ht="15" thickBot="1" x14ac:dyDescent="0.4">
      <c r="A3" s="14" t="s">
        <v>187</v>
      </c>
      <c r="D3" s="1" t="s">
        <v>26</v>
      </c>
      <c r="E3" s="7">
        <f>COUNTIF('Data 1Q Ahead Without Spaces'!$C$2:$C$1254,'Summary Statistics'!D3)</f>
        <v>32</v>
      </c>
    </row>
    <row r="4" spans="1:5" ht="15" thickBot="1" x14ac:dyDescent="0.4">
      <c r="A4" t="str">
        <f>'Data 1Q Ahead Without Spaces'!W2</f>
        <v>Tech</v>
      </c>
      <c r="B4">
        <f>COUNTIF('Data 1Q Ahead Without Spaces'!$W$2:$W$1254,'Summary Statistics'!A4)</f>
        <v>376</v>
      </c>
      <c r="D4" s="1" t="s">
        <v>27</v>
      </c>
      <c r="E4" s="7">
        <f>COUNTIF('Data 1Q Ahead Without Spaces'!$C$2:$C$1254,'Summary Statistics'!D4)</f>
        <v>49</v>
      </c>
    </row>
    <row r="5" spans="1:5" ht="15" thickBot="1" x14ac:dyDescent="0.4">
      <c r="A5" s="3" t="s">
        <v>104</v>
      </c>
      <c r="B5" s="7">
        <f>COUNTIF('Data 1Q Ahead Without Spaces'!$W$2:$W$1254,'Summary Statistics'!A5)</f>
        <v>176</v>
      </c>
      <c r="D5" s="1" t="s">
        <v>28</v>
      </c>
      <c r="E5" s="7">
        <f>COUNTIF('Data 1Q Ahead Without Spaces'!$C$2:$C$1254,'Summary Statistics'!D5)</f>
        <v>48</v>
      </c>
    </row>
    <row r="6" spans="1:5" ht="15" thickBot="1" x14ac:dyDescent="0.4">
      <c r="A6" s="3" t="s">
        <v>127</v>
      </c>
      <c r="B6" s="7">
        <f>COUNTIF('Data 1Q Ahead Without Spaces'!$W$2:$W$1254,'Summary Statistics'!A6)</f>
        <v>67</v>
      </c>
      <c r="D6" s="1" t="s">
        <v>31</v>
      </c>
      <c r="E6" s="7">
        <f>COUNTIF('Data 1Q Ahead Without Spaces'!$C$2:$C$1254,'Summary Statistics'!D6)</f>
        <v>182</v>
      </c>
    </row>
    <row r="7" spans="1:5" ht="15" thickBot="1" x14ac:dyDescent="0.4">
      <c r="A7" s="3" t="s">
        <v>129</v>
      </c>
      <c r="B7" s="7">
        <f>COUNTIF('Data 1Q Ahead Without Spaces'!$W$2:$W$1254,'Summary Statistics'!A7)</f>
        <v>235</v>
      </c>
      <c r="D7" s="1" t="s">
        <v>32</v>
      </c>
      <c r="E7" s="7">
        <f>COUNTIF('Data 1Q Ahead Without Spaces'!$C$2:$C$1254,'Summary Statistics'!D7)</f>
        <v>154</v>
      </c>
    </row>
    <row r="8" spans="1:5" ht="15" thickBot="1" x14ac:dyDescent="0.4">
      <c r="A8" s="3" t="s">
        <v>134</v>
      </c>
      <c r="B8" s="7">
        <f>COUNTIF('Data 1Q Ahead Without Spaces'!$W$2:$W$1254,'Summary Statistics'!A8)</f>
        <v>218</v>
      </c>
      <c r="D8" s="1" t="s">
        <v>25</v>
      </c>
      <c r="E8" s="7">
        <f>COUNTIF('Data 1Q Ahead Without Spaces'!$C$2:$C$1254,'Summary Statistics'!D8)</f>
        <v>115</v>
      </c>
    </row>
    <row r="9" spans="1:5" ht="15" thickBot="1" x14ac:dyDescent="0.4">
      <c r="A9" s="3" t="s">
        <v>142</v>
      </c>
      <c r="B9" s="7">
        <f>COUNTIF('Data 1Q Ahead Without Spaces'!$W$2:$W$1254,'Summary Statistics'!A9)</f>
        <v>53</v>
      </c>
      <c r="D9" s="1" t="s">
        <v>33</v>
      </c>
      <c r="E9" s="7">
        <f>COUNTIF('Data 1Q Ahead Without Spaces'!$C$2:$C$1254,'Summary Statistics'!D9)</f>
        <v>85</v>
      </c>
    </row>
    <row r="10" spans="1:5" ht="15" thickBot="1" x14ac:dyDescent="0.4">
      <c r="A10" s="3" t="s">
        <v>146</v>
      </c>
      <c r="B10" s="7">
        <f>COUNTIF('Data 1Q Ahead Without Spaces'!$W$2:$W$1254,'Summary Statistics'!A10)</f>
        <v>42</v>
      </c>
      <c r="D10" s="1" t="s">
        <v>35</v>
      </c>
      <c r="E10" s="7">
        <f>COUNTIF('Data 1Q Ahead Without Spaces'!$C$2:$C$1254,'Summary Statistics'!D10)</f>
        <v>84</v>
      </c>
    </row>
    <row r="11" spans="1:5" ht="15" thickBot="1" x14ac:dyDescent="0.4">
      <c r="A11" s="3" t="s">
        <v>165</v>
      </c>
      <c r="B11" s="7">
        <f>COUNTIF('Data 1Q Ahead Without Spaces'!$W$2:$W$1254,'Summary Statistics'!A11)</f>
        <v>86</v>
      </c>
      <c r="D11" s="1" t="s">
        <v>36</v>
      </c>
      <c r="E11" s="7">
        <f>COUNTIF('Data 1Q Ahead Without Spaces'!$C$2:$C$1254,'Summary Statistics'!D11)</f>
        <v>95</v>
      </c>
    </row>
    <row r="12" spans="1:5" ht="15" thickBot="1" x14ac:dyDescent="0.4">
      <c r="D12" s="1" t="s">
        <v>37</v>
      </c>
      <c r="E12" s="7">
        <f>COUNTIF('Data 1Q Ahead Without Spaces'!$C$2:$C$1254,'Summary Statistics'!D12)</f>
        <v>56</v>
      </c>
    </row>
    <row r="13" spans="1:5" ht="15" thickBot="1" x14ac:dyDescent="0.4">
      <c r="D13" s="1" t="s">
        <v>39</v>
      </c>
      <c r="E13" s="7">
        <f>COUNTIF('Data 1Q Ahead Without Spaces'!$C$2:$C$1254,'Summary Statistics'!D13)</f>
        <v>94</v>
      </c>
    </row>
    <row r="14" spans="1:5" ht="15" thickBot="1" x14ac:dyDescent="0.4">
      <c r="D14" s="1" t="s">
        <v>41</v>
      </c>
      <c r="E14" s="7">
        <f>COUNTIF('Data 1Q Ahead Without Spaces'!$C$2:$C$1254,'Summary Statistics'!D14)</f>
        <v>61</v>
      </c>
    </row>
    <row r="15" spans="1:5" ht="15" thickBot="1" x14ac:dyDescent="0.4">
      <c r="D15" s="1" t="s">
        <v>43</v>
      </c>
      <c r="E15" s="7">
        <f>COUNTIF('Data 1Q Ahead Without Spaces'!$C$2:$C$1254,'Summary Statistics'!D15)</f>
        <v>42</v>
      </c>
    </row>
    <row r="16" spans="1:5" ht="15" thickBot="1" x14ac:dyDescent="0.4">
      <c r="D16" s="1" t="s">
        <v>45</v>
      </c>
      <c r="E16" s="7">
        <f>COUNTIF('Data 1Q Ahead Without Spaces'!$C$2:$C$1254,'Summary Statistics'!D16)</f>
        <v>11</v>
      </c>
    </row>
    <row r="17" spans="4:5" ht="15" thickBot="1" x14ac:dyDescent="0.4">
      <c r="D17" s="1" t="s">
        <v>47</v>
      </c>
      <c r="E17" s="7">
        <f>COUNTIF('Data 1Q Ahead Without Spaces'!$C$2:$C$1254,'Summary Statistics'!D17)</f>
        <v>71</v>
      </c>
    </row>
    <row r="18" spans="4:5" ht="15" thickBot="1" x14ac:dyDescent="0.4">
      <c r="D18" s="1" t="s">
        <v>49</v>
      </c>
      <c r="E18" s="7">
        <f>COUNTIF('Data 1Q Ahead Without Spaces'!$C$2:$C$1254,'Summary Statistics'!D18)</f>
        <v>16</v>
      </c>
    </row>
    <row r="19" spans="4:5" ht="15" thickBot="1" x14ac:dyDescent="0.4">
      <c r="D19" s="1" t="s">
        <v>50</v>
      </c>
      <c r="E19" s="7">
        <f>COUNTIF('Data 1Q Ahead Without Spaces'!$C$2:$C$1254,'Summary Statistics'!D19)</f>
        <v>4</v>
      </c>
    </row>
    <row r="20" spans="4:5" ht="15" thickBot="1" x14ac:dyDescent="0.4">
      <c r="D20" s="1" t="s">
        <v>52</v>
      </c>
      <c r="E20" s="7">
        <f>COUNTIF('Data 1Q Ahead Without Spaces'!$C$2:$C$1254,'Summary Statistics'!D20)</f>
        <v>0</v>
      </c>
    </row>
    <row r="21" spans="4:5" ht="15" thickBot="1" x14ac:dyDescent="0.4">
      <c r="D21" s="1" t="s">
        <v>54</v>
      </c>
      <c r="E21" s="7">
        <f>COUNTIF('Data 1Q Ahead Without Spaces'!$C$2:$C$1254,'Summary Statistics'!D21)</f>
        <v>0</v>
      </c>
    </row>
    <row r="22" spans="4:5" ht="15" thickBot="1" x14ac:dyDescent="0.4">
      <c r="D22" s="1" t="s">
        <v>55</v>
      </c>
      <c r="E22" s="7">
        <f>COUNTIF('Data 1Q Ahead Without Spaces'!$C$2:$C$1254,'Summary Statistics'!D22)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" workbookViewId="0">
      <selection sqref="A1:A21"/>
    </sheetView>
  </sheetViews>
  <sheetFormatPr defaultColWidth="15.08984375" defaultRowHeight="15" customHeight="1" x14ac:dyDescent="0.35"/>
  <cols>
    <col min="1" max="12" width="6.6328125" customWidth="1"/>
    <col min="13" max="26" width="13.26953125" customWidth="1"/>
  </cols>
  <sheetData>
    <row r="1" spans="1:26" ht="14.25" customHeight="1" x14ac:dyDescent="0.35">
      <c r="A1" s="1" t="s">
        <v>0</v>
      </c>
      <c r="B1" s="2">
        <v>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25" customHeight="1" x14ac:dyDescent="0.35">
      <c r="A2" s="1" t="s">
        <v>26</v>
      </c>
      <c r="B2" s="2">
        <v>2</v>
      </c>
      <c r="C2" s="4"/>
      <c r="D2" s="13" t="s">
        <v>180</v>
      </c>
      <c r="E2" s="4">
        <f>COUNTIF('Data 1Q Ahead Without Spaces'!T2:T1254,"&lt;5")</f>
        <v>182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25" customHeight="1" x14ac:dyDescent="0.35">
      <c r="A3" s="1" t="s">
        <v>27</v>
      </c>
      <c r="B3" s="2">
        <v>3</v>
      </c>
      <c r="C3" s="4"/>
      <c r="D3" s="13" t="s">
        <v>181</v>
      </c>
      <c r="E3" s="4">
        <f>COUNTIFS('Data 1Q Ahead Without Spaces'!$T$2:$T$1254,"&gt;4",'Data 1Q Ahead Without Spaces'!$T$2:$T$1254,"&lt;8")</f>
        <v>448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25" customHeight="1" x14ac:dyDescent="0.35">
      <c r="A4" s="1" t="s">
        <v>28</v>
      </c>
      <c r="B4" s="2">
        <v>4</v>
      </c>
      <c r="C4" s="4"/>
      <c r="D4" s="13" t="s">
        <v>182</v>
      </c>
      <c r="E4" s="4">
        <f>COUNTIFS('Data 1Q Ahead Without Spaces'!$T$2:$T$1254,"&gt;7",'Data 1Q Ahead Without Spaces'!$T$2:$T$1254,"&lt;11")</f>
        <v>264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25" customHeight="1" x14ac:dyDescent="0.35">
      <c r="A5" s="1" t="s">
        <v>31</v>
      </c>
      <c r="B5" s="2">
        <v>5</v>
      </c>
      <c r="C5" s="4"/>
      <c r="D5" s="13" t="s">
        <v>183</v>
      </c>
      <c r="E5" s="4">
        <f>COUNTIFS('Data 1Q Ahead Without Spaces'!$T$2:$T$1254,"&gt;10",'Data 1Q Ahead Without Spaces'!$T$2:$T$1254,"&lt;14")</f>
        <v>212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25" customHeight="1" x14ac:dyDescent="0.35">
      <c r="A6" s="1" t="s">
        <v>32</v>
      </c>
      <c r="B6" s="2">
        <v>6</v>
      </c>
      <c r="C6" s="4"/>
      <c r="D6" s="13" t="s">
        <v>184</v>
      </c>
      <c r="E6" s="4">
        <f>COUNTIF('Data 1Q Ahead Without Spaces'!$T$2:$T$1254,"&gt;13")</f>
        <v>147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25" customHeight="1" x14ac:dyDescent="0.35">
      <c r="A7" s="1" t="s">
        <v>25</v>
      </c>
      <c r="B7" s="2">
        <v>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25" customHeight="1" x14ac:dyDescent="0.35">
      <c r="A8" s="1" t="s">
        <v>33</v>
      </c>
      <c r="B8" s="2">
        <v>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25" customHeight="1" x14ac:dyDescent="0.35">
      <c r="A9" s="1" t="s">
        <v>35</v>
      </c>
      <c r="B9" s="2">
        <v>9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25" customHeight="1" x14ac:dyDescent="0.35">
      <c r="A10" s="1" t="s">
        <v>36</v>
      </c>
      <c r="B10" s="2">
        <v>10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25" customHeight="1" x14ac:dyDescent="0.35">
      <c r="A11" s="1" t="s">
        <v>37</v>
      </c>
      <c r="B11" s="2">
        <v>11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25" customHeight="1" x14ac:dyDescent="0.35">
      <c r="A12" s="1" t="s">
        <v>39</v>
      </c>
      <c r="B12" s="2">
        <v>12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25" customHeight="1" x14ac:dyDescent="0.35">
      <c r="A13" s="1" t="s">
        <v>41</v>
      </c>
      <c r="B13" s="2">
        <v>13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25" customHeight="1" x14ac:dyDescent="0.35">
      <c r="A14" s="1" t="s">
        <v>43</v>
      </c>
      <c r="B14" s="2">
        <v>14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25" customHeight="1" x14ac:dyDescent="0.35">
      <c r="A15" s="1" t="s">
        <v>45</v>
      </c>
      <c r="B15" s="2">
        <v>15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25" customHeight="1" x14ac:dyDescent="0.35">
      <c r="A16" s="1" t="s">
        <v>47</v>
      </c>
      <c r="B16" s="2">
        <v>16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25" customHeight="1" x14ac:dyDescent="0.35">
      <c r="A17" s="1" t="s">
        <v>49</v>
      </c>
      <c r="B17" s="2">
        <v>17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25" customHeight="1" x14ac:dyDescent="0.35">
      <c r="A18" s="1" t="s">
        <v>50</v>
      </c>
      <c r="B18" s="2">
        <v>18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25" customHeight="1" x14ac:dyDescent="0.35">
      <c r="A19" s="1" t="s">
        <v>52</v>
      </c>
      <c r="B19" s="2">
        <v>19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25" customHeight="1" x14ac:dyDescent="0.35">
      <c r="A20" s="1" t="s">
        <v>54</v>
      </c>
      <c r="B20" s="2">
        <v>20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25" customHeight="1" x14ac:dyDescent="0.35">
      <c r="A21" s="1" t="s">
        <v>55</v>
      </c>
      <c r="B21" s="2">
        <v>21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25" customHeight="1" x14ac:dyDescent="0.3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5" x14ac:dyDescent="0.3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5" x14ac:dyDescent="0.3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5" x14ac:dyDescent="0.3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5" x14ac:dyDescent="0.3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5" x14ac:dyDescent="0.3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5" x14ac:dyDescent="0.3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5" x14ac:dyDescent="0.3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5" x14ac:dyDescent="0.3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5" x14ac:dyDescent="0.3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5" x14ac:dyDescent="0.3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4.5" x14ac:dyDescent="0.3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4.5" x14ac:dyDescent="0.3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4.5" x14ac:dyDescent="0.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4.5" x14ac:dyDescent="0.3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4.5" x14ac:dyDescent="0.3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4.5" x14ac:dyDescent="0.3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4.5" x14ac:dyDescent="0.3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4.5" x14ac:dyDescent="0.3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4.5" x14ac:dyDescent="0.3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4.5" x14ac:dyDescent="0.3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4.5" x14ac:dyDescent="0.3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4.5" x14ac:dyDescent="0.3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4.5" x14ac:dyDescent="0.3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4.5" x14ac:dyDescent="0.3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4.5" x14ac:dyDescent="0.3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4.5" x14ac:dyDescent="0.3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4.5" x14ac:dyDescent="0.3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4.5" x14ac:dyDescent="0.3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4.5" x14ac:dyDescent="0.3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4.5" x14ac:dyDescent="0.3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4.5" x14ac:dyDescent="0.3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4.5" x14ac:dyDescent="0.3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4.5" x14ac:dyDescent="0.3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4.5" x14ac:dyDescent="0.3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4.5" x14ac:dyDescent="0.3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4.5" x14ac:dyDescent="0.3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4.5" x14ac:dyDescent="0.3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4.5" x14ac:dyDescent="0.3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4.5" x14ac:dyDescent="0.3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4.5" x14ac:dyDescent="0.3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4.5" x14ac:dyDescent="0.3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4.5" x14ac:dyDescent="0.3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4.5" x14ac:dyDescent="0.3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4.5" x14ac:dyDescent="0.3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4.5" x14ac:dyDescent="0.3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4.5" x14ac:dyDescent="0.3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4.5" x14ac:dyDescent="0.3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4.5" x14ac:dyDescent="0.3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4.5" x14ac:dyDescent="0.3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4.5" x14ac:dyDescent="0.3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4.5" x14ac:dyDescent="0.3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4.5" x14ac:dyDescent="0.3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4.5" x14ac:dyDescent="0.3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4.5" x14ac:dyDescent="0.3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4.5" x14ac:dyDescent="0.3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4.5" x14ac:dyDescent="0.3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4.5" x14ac:dyDescent="0.3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4.5" x14ac:dyDescent="0.3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4.5" x14ac:dyDescent="0.3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4.5" x14ac:dyDescent="0.3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4.5" x14ac:dyDescent="0.3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4.5" x14ac:dyDescent="0.3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4.5" x14ac:dyDescent="0.3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4.5" x14ac:dyDescent="0.3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4.5" x14ac:dyDescent="0.3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4.5" x14ac:dyDescent="0.3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4.5" x14ac:dyDescent="0.3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4.5" x14ac:dyDescent="0.3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4.5" x14ac:dyDescent="0.3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4.5" x14ac:dyDescent="0.3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4.5" x14ac:dyDescent="0.3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4.5" x14ac:dyDescent="0.3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4.5" x14ac:dyDescent="0.3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4.5" x14ac:dyDescent="0.3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4.5" x14ac:dyDescent="0.3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4.5" x14ac:dyDescent="0.3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4.5" x14ac:dyDescent="0.3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4.5" x14ac:dyDescent="0.3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4.5" x14ac:dyDescent="0.3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4.5" x14ac:dyDescent="0.3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4.5" x14ac:dyDescent="0.3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4.5" x14ac:dyDescent="0.3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4.5" x14ac:dyDescent="0.3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4.5" x14ac:dyDescent="0.3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4.5" x14ac:dyDescent="0.3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4.5" x14ac:dyDescent="0.3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4.5" x14ac:dyDescent="0.3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4.5" x14ac:dyDescent="0.3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4.5" x14ac:dyDescent="0.3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4.5" x14ac:dyDescent="0.3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4.5" x14ac:dyDescent="0.3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4.5" x14ac:dyDescent="0.3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4.5" x14ac:dyDescent="0.3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4.5" x14ac:dyDescent="0.3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4.5" x14ac:dyDescent="0.3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4.5" x14ac:dyDescent="0.3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4.5" x14ac:dyDescent="0.3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4.5" x14ac:dyDescent="0.3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4.5" x14ac:dyDescent="0.3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4.5" x14ac:dyDescent="0.3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4.5" x14ac:dyDescent="0.3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4.5" x14ac:dyDescent="0.3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4.5" x14ac:dyDescent="0.3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4.5" x14ac:dyDescent="0.3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4.5" x14ac:dyDescent="0.3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4.5" x14ac:dyDescent="0.3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4.5" x14ac:dyDescent="0.3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4.5" x14ac:dyDescent="0.3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4.5" x14ac:dyDescent="0.3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4.5" x14ac:dyDescent="0.3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4.5" x14ac:dyDescent="0.3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4.5" x14ac:dyDescent="0.3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4.5" x14ac:dyDescent="0.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4.5" x14ac:dyDescent="0.3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4.5" x14ac:dyDescent="0.3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4.5" x14ac:dyDescent="0.3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4.5" x14ac:dyDescent="0.3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4.5" x14ac:dyDescent="0.3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4.5" x14ac:dyDescent="0.3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4.5" x14ac:dyDescent="0.3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4.5" x14ac:dyDescent="0.3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4.5" x14ac:dyDescent="0.3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4.5" x14ac:dyDescent="0.3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4.5" x14ac:dyDescent="0.3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4.5" x14ac:dyDescent="0.3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4.5" x14ac:dyDescent="0.3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4.5" x14ac:dyDescent="0.3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4.5" x14ac:dyDescent="0.3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4.5" x14ac:dyDescent="0.3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4.5" x14ac:dyDescent="0.3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4.5" x14ac:dyDescent="0.3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4.5" x14ac:dyDescent="0.3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4.5" x14ac:dyDescent="0.3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4.5" x14ac:dyDescent="0.3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4.5" x14ac:dyDescent="0.3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4.5" x14ac:dyDescent="0.3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4.5" x14ac:dyDescent="0.3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4.5" x14ac:dyDescent="0.3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4.5" x14ac:dyDescent="0.3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4.5" x14ac:dyDescent="0.3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4.5" x14ac:dyDescent="0.3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4.5" x14ac:dyDescent="0.3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4.5" x14ac:dyDescent="0.3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4.5" x14ac:dyDescent="0.3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4.5" x14ac:dyDescent="0.3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4.5" x14ac:dyDescent="0.3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4.5" x14ac:dyDescent="0.3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4.5" x14ac:dyDescent="0.3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4.5" x14ac:dyDescent="0.3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4.5" x14ac:dyDescent="0.3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4.5" x14ac:dyDescent="0.3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4.5" x14ac:dyDescent="0.3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4.5" x14ac:dyDescent="0.3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4.5" x14ac:dyDescent="0.3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4.5" x14ac:dyDescent="0.3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4.5" x14ac:dyDescent="0.3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4.5" x14ac:dyDescent="0.3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4.5" x14ac:dyDescent="0.3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4.5" x14ac:dyDescent="0.3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4.5" x14ac:dyDescent="0.3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4.5" x14ac:dyDescent="0.3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4.5" x14ac:dyDescent="0.3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4.5" x14ac:dyDescent="0.3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4.5" x14ac:dyDescent="0.3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4.5" x14ac:dyDescent="0.3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4.5" x14ac:dyDescent="0.3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4.5" x14ac:dyDescent="0.3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4.5" x14ac:dyDescent="0.3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4.5" x14ac:dyDescent="0.3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4.5" x14ac:dyDescent="0.3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4.5" x14ac:dyDescent="0.3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4.5" x14ac:dyDescent="0.3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4.5" x14ac:dyDescent="0.3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4.5" x14ac:dyDescent="0.3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4.5" x14ac:dyDescent="0.3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4.5" x14ac:dyDescent="0.3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4.5" x14ac:dyDescent="0.3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4.5" x14ac:dyDescent="0.3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4.5" x14ac:dyDescent="0.3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4.5" x14ac:dyDescent="0.3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4.5" x14ac:dyDescent="0.3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4.5" x14ac:dyDescent="0.3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4.5" x14ac:dyDescent="0.3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4.5" x14ac:dyDescent="0.3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4.5" x14ac:dyDescent="0.3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4.5" x14ac:dyDescent="0.3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4.5" x14ac:dyDescent="0.3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4.5" x14ac:dyDescent="0.3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4.5" x14ac:dyDescent="0.3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4.5" x14ac:dyDescent="0.3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4.5" x14ac:dyDescent="0.3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4.5" x14ac:dyDescent="0.3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4.5" x14ac:dyDescent="0.3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4.5" x14ac:dyDescent="0.3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4.5" x14ac:dyDescent="0.3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4.5" x14ac:dyDescent="0.3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4.5" x14ac:dyDescent="0.3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4.5" x14ac:dyDescent="0.3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4.5" x14ac:dyDescent="0.3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4.5" x14ac:dyDescent="0.3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4.5" x14ac:dyDescent="0.3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4.5" x14ac:dyDescent="0.3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4.5" x14ac:dyDescent="0.3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4.5" x14ac:dyDescent="0.3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4.5" x14ac:dyDescent="0.3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4.5" x14ac:dyDescent="0.3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4.5" x14ac:dyDescent="0.3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4.5" x14ac:dyDescent="0.3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4.5" x14ac:dyDescent="0.3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4.5" x14ac:dyDescent="0.3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4.5" x14ac:dyDescent="0.3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4.5" x14ac:dyDescent="0.3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4.5" x14ac:dyDescent="0.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4.5" x14ac:dyDescent="0.3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4.5" x14ac:dyDescent="0.3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4.5" x14ac:dyDescent="0.3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4.5" x14ac:dyDescent="0.3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4.5" x14ac:dyDescent="0.3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4.5" x14ac:dyDescent="0.3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4.5" x14ac:dyDescent="0.3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4.5" x14ac:dyDescent="0.3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4.5" x14ac:dyDescent="0.3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4.5" x14ac:dyDescent="0.3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4.5" x14ac:dyDescent="0.3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4.5" x14ac:dyDescent="0.3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4.5" x14ac:dyDescent="0.3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4.5" x14ac:dyDescent="0.3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4.5" x14ac:dyDescent="0.3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4.5" x14ac:dyDescent="0.3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4.5" x14ac:dyDescent="0.3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4.5" x14ac:dyDescent="0.3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4.5" x14ac:dyDescent="0.3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4.5" x14ac:dyDescent="0.3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4.5" x14ac:dyDescent="0.3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4.5" x14ac:dyDescent="0.3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4.5" x14ac:dyDescent="0.3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4.5" x14ac:dyDescent="0.3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4.5" x14ac:dyDescent="0.3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4.5" x14ac:dyDescent="0.3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4.5" x14ac:dyDescent="0.3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4.5" x14ac:dyDescent="0.3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4.5" x14ac:dyDescent="0.3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4.5" x14ac:dyDescent="0.3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4.5" x14ac:dyDescent="0.3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4.5" x14ac:dyDescent="0.3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4.5" x14ac:dyDescent="0.3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4.5" x14ac:dyDescent="0.3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4.5" x14ac:dyDescent="0.3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4.5" x14ac:dyDescent="0.3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4.5" x14ac:dyDescent="0.3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4.5" x14ac:dyDescent="0.3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4.5" x14ac:dyDescent="0.3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4.5" x14ac:dyDescent="0.3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4.5" x14ac:dyDescent="0.3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4.5" x14ac:dyDescent="0.3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4.5" x14ac:dyDescent="0.3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4.5" x14ac:dyDescent="0.3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4.5" x14ac:dyDescent="0.3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4.5" x14ac:dyDescent="0.3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4.5" x14ac:dyDescent="0.3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4.5" x14ac:dyDescent="0.3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4.5" x14ac:dyDescent="0.3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4.5" x14ac:dyDescent="0.3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4.5" x14ac:dyDescent="0.3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4.5" x14ac:dyDescent="0.3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4.5" x14ac:dyDescent="0.3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4.5" x14ac:dyDescent="0.3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4.5" x14ac:dyDescent="0.3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4.5" x14ac:dyDescent="0.3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4.5" x14ac:dyDescent="0.3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4.5" x14ac:dyDescent="0.3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4.5" x14ac:dyDescent="0.3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4.5" x14ac:dyDescent="0.3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4.5" x14ac:dyDescent="0.3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4.5" x14ac:dyDescent="0.3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4.5" x14ac:dyDescent="0.3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4.5" x14ac:dyDescent="0.3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4.5" x14ac:dyDescent="0.3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4.5" x14ac:dyDescent="0.3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4.5" x14ac:dyDescent="0.3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4.5" x14ac:dyDescent="0.3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4.5" x14ac:dyDescent="0.3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4.5" x14ac:dyDescent="0.3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4.5" x14ac:dyDescent="0.3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4.5" x14ac:dyDescent="0.3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4.5" x14ac:dyDescent="0.3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4.5" x14ac:dyDescent="0.3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4.5" x14ac:dyDescent="0.3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4.5" x14ac:dyDescent="0.3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4.5" x14ac:dyDescent="0.3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4.5" x14ac:dyDescent="0.3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4.5" x14ac:dyDescent="0.3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4.5" x14ac:dyDescent="0.3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4.5" x14ac:dyDescent="0.3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4.5" x14ac:dyDescent="0.3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4.5" x14ac:dyDescent="0.3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4.5" x14ac:dyDescent="0.3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4.5" x14ac:dyDescent="0.3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4.5" x14ac:dyDescent="0.3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4.5" x14ac:dyDescent="0.3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4.5" x14ac:dyDescent="0.3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4.5" x14ac:dyDescent="0.3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4.5" x14ac:dyDescent="0.3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4.5" x14ac:dyDescent="0.3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4.5" x14ac:dyDescent="0.3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4.5" x14ac:dyDescent="0.3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4.5" x14ac:dyDescent="0.3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4.5" x14ac:dyDescent="0.3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4.5" x14ac:dyDescent="0.3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4.5" x14ac:dyDescent="0.3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4.5" x14ac:dyDescent="0.3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4.5" x14ac:dyDescent="0.3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4.5" x14ac:dyDescent="0.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4.5" x14ac:dyDescent="0.3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4.5" x14ac:dyDescent="0.3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4.5" x14ac:dyDescent="0.3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4.5" x14ac:dyDescent="0.3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4.5" x14ac:dyDescent="0.3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4.5" x14ac:dyDescent="0.3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4.5" x14ac:dyDescent="0.3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4.5" x14ac:dyDescent="0.3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4.5" x14ac:dyDescent="0.3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4.5" x14ac:dyDescent="0.3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4.5" x14ac:dyDescent="0.3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4.5" x14ac:dyDescent="0.3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4.5" x14ac:dyDescent="0.3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4.5" x14ac:dyDescent="0.3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4.5" x14ac:dyDescent="0.3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4.5" x14ac:dyDescent="0.3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4.5" x14ac:dyDescent="0.3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4.5" x14ac:dyDescent="0.3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4.5" x14ac:dyDescent="0.3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4.5" x14ac:dyDescent="0.3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4.5" x14ac:dyDescent="0.3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4.5" x14ac:dyDescent="0.3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4.5" x14ac:dyDescent="0.3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4.5" x14ac:dyDescent="0.3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4.5" x14ac:dyDescent="0.3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4.5" x14ac:dyDescent="0.3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4.5" x14ac:dyDescent="0.3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4.5" x14ac:dyDescent="0.3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4.5" x14ac:dyDescent="0.3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4.5" x14ac:dyDescent="0.3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4.5" x14ac:dyDescent="0.3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4.5" x14ac:dyDescent="0.3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4.5" x14ac:dyDescent="0.3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4.5" x14ac:dyDescent="0.3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4.5" x14ac:dyDescent="0.3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4.5" x14ac:dyDescent="0.3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4.5" x14ac:dyDescent="0.3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4.5" x14ac:dyDescent="0.3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4.5" x14ac:dyDescent="0.3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4.5" x14ac:dyDescent="0.3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4.5" x14ac:dyDescent="0.3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4.5" x14ac:dyDescent="0.3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4.5" x14ac:dyDescent="0.3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4.5" x14ac:dyDescent="0.3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4.5" x14ac:dyDescent="0.3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4.5" x14ac:dyDescent="0.3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4.5" x14ac:dyDescent="0.3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4.5" x14ac:dyDescent="0.3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4.5" x14ac:dyDescent="0.3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4.5" x14ac:dyDescent="0.3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4.5" x14ac:dyDescent="0.3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4.5" x14ac:dyDescent="0.3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4.5" x14ac:dyDescent="0.3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4.5" x14ac:dyDescent="0.3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4.5" x14ac:dyDescent="0.3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4.5" x14ac:dyDescent="0.3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4.5" x14ac:dyDescent="0.3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4.5" x14ac:dyDescent="0.3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4.5" x14ac:dyDescent="0.3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4.5" x14ac:dyDescent="0.3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4.5" x14ac:dyDescent="0.3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4.5" x14ac:dyDescent="0.3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4.5" x14ac:dyDescent="0.3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4.5" x14ac:dyDescent="0.3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4.5" x14ac:dyDescent="0.3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4.5" x14ac:dyDescent="0.3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4.5" x14ac:dyDescent="0.3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4.5" x14ac:dyDescent="0.3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4.5" x14ac:dyDescent="0.3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4.5" x14ac:dyDescent="0.3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4.5" x14ac:dyDescent="0.3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4.5" x14ac:dyDescent="0.3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4.5" x14ac:dyDescent="0.3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4.5" x14ac:dyDescent="0.3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4.5" x14ac:dyDescent="0.3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4.5" x14ac:dyDescent="0.3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4.5" x14ac:dyDescent="0.3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4.5" x14ac:dyDescent="0.3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4.5" x14ac:dyDescent="0.3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4.5" x14ac:dyDescent="0.3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4.5" x14ac:dyDescent="0.3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4.5" x14ac:dyDescent="0.3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4.5" x14ac:dyDescent="0.3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4.5" x14ac:dyDescent="0.3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4.5" x14ac:dyDescent="0.3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4.5" x14ac:dyDescent="0.3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4.5" x14ac:dyDescent="0.3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4.5" x14ac:dyDescent="0.3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4.5" x14ac:dyDescent="0.3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4.5" x14ac:dyDescent="0.3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4.5" x14ac:dyDescent="0.3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4.5" x14ac:dyDescent="0.3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4.5" x14ac:dyDescent="0.3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4.5" x14ac:dyDescent="0.3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4.5" x14ac:dyDescent="0.3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4.5" x14ac:dyDescent="0.3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4.5" x14ac:dyDescent="0.3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4.5" x14ac:dyDescent="0.3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4.5" x14ac:dyDescent="0.3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4.5" x14ac:dyDescent="0.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4.5" x14ac:dyDescent="0.3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4.5" x14ac:dyDescent="0.3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4.5" x14ac:dyDescent="0.3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4.5" x14ac:dyDescent="0.3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4.5" x14ac:dyDescent="0.3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4.5" x14ac:dyDescent="0.3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4.5" x14ac:dyDescent="0.3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4.5" x14ac:dyDescent="0.3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4.5" x14ac:dyDescent="0.3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4.5" x14ac:dyDescent="0.3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4.5" x14ac:dyDescent="0.3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4.5" x14ac:dyDescent="0.3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4.5" x14ac:dyDescent="0.3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4.5" x14ac:dyDescent="0.3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4.5" x14ac:dyDescent="0.3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4.5" x14ac:dyDescent="0.3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4.5" x14ac:dyDescent="0.3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4.5" x14ac:dyDescent="0.3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4.5" x14ac:dyDescent="0.3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4.5" x14ac:dyDescent="0.3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4.5" x14ac:dyDescent="0.3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4.5" x14ac:dyDescent="0.3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4.5" x14ac:dyDescent="0.3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4.5" x14ac:dyDescent="0.3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4.5" x14ac:dyDescent="0.3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4.5" x14ac:dyDescent="0.3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4.5" x14ac:dyDescent="0.3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4.5" x14ac:dyDescent="0.3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4.5" x14ac:dyDescent="0.3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4.5" x14ac:dyDescent="0.3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4.5" x14ac:dyDescent="0.3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4.5" x14ac:dyDescent="0.3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4.5" x14ac:dyDescent="0.3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4.5" x14ac:dyDescent="0.3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4.5" x14ac:dyDescent="0.3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4.5" x14ac:dyDescent="0.3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4.5" x14ac:dyDescent="0.3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4.5" x14ac:dyDescent="0.3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4.5" x14ac:dyDescent="0.3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4.5" x14ac:dyDescent="0.3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4.5" x14ac:dyDescent="0.3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4.5" x14ac:dyDescent="0.3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4.5" x14ac:dyDescent="0.3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4.5" x14ac:dyDescent="0.3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4.5" x14ac:dyDescent="0.3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4.5" x14ac:dyDescent="0.3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4.5" x14ac:dyDescent="0.3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4.5" x14ac:dyDescent="0.3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4.5" x14ac:dyDescent="0.3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4.5" x14ac:dyDescent="0.3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4.5" x14ac:dyDescent="0.3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4.5" x14ac:dyDescent="0.3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4.5" x14ac:dyDescent="0.3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4.5" x14ac:dyDescent="0.3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4.5" x14ac:dyDescent="0.3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4.5" x14ac:dyDescent="0.3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4.5" x14ac:dyDescent="0.3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4.5" x14ac:dyDescent="0.3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4.5" x14ac:dyDescent="0.3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4.5" x14ac:dyDescent="0.3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4.5" x14ac:dyDescent="0.3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4.5" x14ac:dyDescent="0.3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4.5" x14ac:dyDescent="0.3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4.5" x14ac:dyDescent="0.3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4.5" x14ac:dyDescent="0.3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4.5" x14ac:dyDescent="0.3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4.5" x14ac:dyDescent="0.3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4.5" x14ac:dyDescent="0.3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4.5" x14ac:dyDescent="0.3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4.5" x14ac:dyDescent="0.3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4.5" x14ac:dyDescent="0.3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4.5" x14ac:dyDescent="0.3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4.5" x14ac:dyDescent="0.3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4.5" x14ac:dyDescent="0.3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4.5" x14ac:dyDescent="0.3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4.5" x14ac:dyDescent="0.3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4.5" x14ac:dyDescent="0.3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4.5" x14ac:dyDescent="0.3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4.5" x14ac:dyDescent="0.3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4.5" x14ac:dyDescent="0.3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4.5" x14ac:dyDescent="0.3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4.5" x14ac:dyDescent="0.3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4.5" x14ac:dyDescent="0.3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4.5" x14ac:dyDescent="0.3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4.5" x14ac:dyDescent="0.3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4.5" x14ac:dyDescent="0.3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4.5" x14ac:dyDescent="0.3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4.5" x14ac:dyDescent="0.3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4.5" x14ac:dyDescent="0.3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4.5" x14ac:dyDescent="0.3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4.5" x14ac:dyDescent="0.3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4.5" x14ac:dyDescent="0.3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4.5" x14ac:dyDescent="0.3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4.5" x14ac:dyDescent="0.3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4.5" x14ac:dyDescent="0.3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4.5" x14ac:dyDescent="0.3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4.5" x14ac:dyDescent="0.3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4.5" x14ac:dyDescent="0.3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4.5" x14ac:dyDescent="0.3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4.5" x14ac:dyDescent="0.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4.5" x14ac:dyDescent="0.3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4.5" x14ac:dyDescent="0.3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4.5" x14ac:dyDescent="0.3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4.5" x14ac:dyDescent="0.3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4.5" x14ac:dyDescent="0.3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4.5" x14ac:dyDescent="0.3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4.5" x14ac:dyDescent="0.3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4.5" x14ac:dyDescent="0.3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4.5" x14ac:dyDescent="0.3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4.5" x14ac:dyDescent="0.3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4.5" x14ac:dyDescent="0.3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4.5" x14ac:dyDescent="0.3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4.5" x14ac:dyDescent="0.3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4.5" x14ac:dyDescent="0.3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4.5" x14ac:dyDescent="0.3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4.5" x14ac:dyDescent="0.3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4.5" x14ac:dyDescent="0.3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4.5" x14ac:dyDescent="0.3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4.5" x14ac:dyDescent="0.3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4.5" x14ac:dyDescent="0.3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4.5" x14ac:dyDescent="0.3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4.5" x14ac:dyDescent="0.3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4.5" x14ac:dyDescent="0.3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4.5" x14ac:dyDescent="0.3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4.5" x14ac:dyDescent="0.3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4.5" x14ac:dyDescent="0.3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4.5" x14ac:dyDescent="0.3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4.5" x14ac:dyDescent="0.3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4.5" x14ac:dyDescent="0.3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4.5" x14ac:dyDescent="0.3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4.5" x14ac:dyDescent="0.3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4.5" x14ac:dyDescent="0.3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4.5" x14ac:dyDescent="0.3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4.5" x14ac:dyDescent="0.3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4.5" x14ac:dyDescent="0.3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4.5" x14ac:dyDescent="0.3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4.5" x14ac:dyDescent="0.3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4.5" x14ac:dyDescent="0.3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4.5" x14ac:dyDescent="0.3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4.5" x14ac:dyDescent="0.3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4.5" x14ac:dyDescent="0.3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4.5" x14ac:dyDescent="0.3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4.5" x14ac:dyDescent="0.3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4.5" x14ac:dyDescent="0.3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4.5" x14ac:dyDescent="0.3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4.5" x14ac:dyDescent="0.3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4.5" x14ac:dyDescent="0.3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4.5" x14ac:dyDescent="0.3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4.5" x14ac:dyDescent="0.3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4.5" x14ac:dyDescent="0.3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4.5" x14ac:dyDescent="0.3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4.5" x14ac:dyDescent="0.3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4.5" x14ac:dyDescent="0.3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4.5" x14ac:dyDescent="0.3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4.5" x14ac:dyDescent="0.3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4.5" x14ac:dyDescent="0.3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4.5" x14ac:dyDescent="0.3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4.5" x14ac:dyDescent="0.3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4.5" x14ac:dyDescent="0.3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4.5" x14ac:dyDescent="0.3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4.5" x14ac:dyDescent="0.3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4.5" x14ac:dyDescent="0.3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4.5" x14ac:dyDescent="0.3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4.5" x14ac:dyDescent="0.3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4.5" x14ac:dyDescent="0.3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4.5" x14ac:dyDescent="0.3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4.5" x14ac:dyDescent="0.3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4.5" x14ac:dyDescent="0.3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4.5" x14ac:dyDescent="0.3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4.5" x14ac:dyDescent="0.3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4.5" x14ac:dyDescent="0.3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4.5" x14ac:dyDescent="0.3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4.5" x14ac:dyDescent="0.3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4.5" x14ac:dyDescent="0.3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4.5" x14ac:dyDescent="0.3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4.5" x14ac:dyDescent="0.3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4.5" x14ac:dyDescent="0.3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4.5" x14ac:dyDescent="0.3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4.5" x14ac:dyDescent="0.3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4.5" x14ac:dyDescent="0.3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4.5" x14ac:dyDescent="0.3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4.5" x14ac:dyDescent="0.3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4.5" x14ac:dyDescent="0.3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4.5" x14ac:dyDescent="0.3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4.5" x14ac:dyDescent="0.3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4.5" x14ac:dyDescent="0.3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4.5" x14ac:dyDescent="0.3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4.5" x14ac:dyDescent="0.3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4.5" x14ac:dyDescent="0.3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4.5" x14ac:dyDescent="0.3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4.5" x14ac:dyDescent="0.3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4.5" x14ac:dyDescent="0.3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4.5" x14ac:dyDescent="0.3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4.5" x14ac:dyDescent="0.3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4.5" x14ac:dyDescent="0.3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4.5" x14ac:dyDescent="0.3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4.5" x14ac:dyDescent="0.3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4.5" x14ac:dyDescent="0.3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4.5" x14ac:dyDescent="0.3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4.5" x14ac:dyDescent="0.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4.5" x14ac:dyDescent="0.3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4.5" x14ac:dyDescent="0.3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4.5" x14ac:dyDescent="0.3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4.5" x14ac:dyDescent="0.3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4.5" x14ac:dyDescent="0.3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4.5" x14ac:dyDescent="0.3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4.5" x14ac:dyDescent="0.3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4.5" x14ac:dyDescent="0.3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4.5" x14ac:dyDescent="0.3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4.5" x14ac:dyDescent="0.3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4.5" x14ac:dyDescent="0.3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4.5" x14ac:dyDescent="0.3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4.5" x14ac:dyDescent="0.3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4.5" x14ac:dyDescent="0.3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4.5" x14ac:dyDescent="0.3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4.5" x14ac:dyDescent="0.3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4.5" x14ac:dyDescent="0.3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4.5" x14ac:dyDescent="0.3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4.5" x14ac:dyDescent="0.3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4.5" x14ac:dyDescent="0.3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4.5" x14ac:dyDescent="0.3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4.5" x14ac:dyDescent="0.3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4.5" x14ac:dyDescent="0.3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4.5" x14ac:dyDescent="0.3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4.5" x14ac:dyDescent="0.3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4.5" x14ac:dyDescent="0.3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4.5" x14ac:dyDescent="0.3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4.5" x14ac:dyDescent="0.3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4.5" x14ac:dyDescent="0.3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4.5" x14ac:dyDescent="0.3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4.5" x14ac:dyDescent="0.3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4.5" x14ac:dyDescent="0.3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4.5" x14ac:dyDescent="0.3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4.5" x14ac:dyDescent="0.3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4.5" x14ac:dyDescent="0.3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4.5" x14ac:dyDescent="0.3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4.5" x14ac:dyDescent="0.3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4.5" x14ac:dyDescent="0.3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4.5" x14ac:dyDescent="0.3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4.5" x14ac:dyDescent="0.3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4.5" x14ac:dyDescent="0.3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4.5" x14ac:dyDescent="0.3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4.5" x14ac:dyDescent="0.3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4.5" x14ac:dyDescent="0.3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4.5" x14ac:dyDescent="0.3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4.5" x14ac:dyDescent="0.3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4.5" x14ac:dyDescent="0.3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4.5" x14ac:dyDescent="0.3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4.5" x14ac:dyDescent="0.3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4.5" x14ac:dyDescent="0.3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4.5" x14ac:dyDescent="0.3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4.5" x14ac:dyDescent="0.3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4.5" x14ac:dyDescent="0.3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4.5" x14ac:dyDescent="0.3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4.5" x14ac:dyDescent="0.3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4.5" x14ac:dyDescent="0.3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4.5" x14ac:dyDescent="0.3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4.5" x14ac:dyDescent="0.3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4.5" x14ac:dyDescent="0.3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4.5" x14ac:dyDescent="0.3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4.5" x14ac:dyDescent="0.3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4.5" x14ac:dyDescent="0.3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4.5" x14ac:dyDescent="0.3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4.5" x14ac:dyDescent="0.3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4.5" x14ac:dyDescent="0.3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4.5" x14ac:dyDescent="0.3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4.5" x14ac:dyDescent="0.3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4.5" x14ac:dyDescent="0.3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4.5" x14ac:dyDescent="0.3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4.5" x14ac:dyDescent="0.3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4.5" x14ac:dyDescent="0.3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4.5" x14ac:dyDescent="0.3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4.5" x14ac:dyDescent="0.3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4.5" x14ac:dyDescent="0.3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4.5" x14ac:dyDescent="0.3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4.5" x14ac:dyDescent="0.3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4.5" x14ac:dyDescent="0.3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4.5" x14ac:dyDescent="0.3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4.5" x14ac:dyDescent="0.3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4.5" x14ac:dyDescent="0.3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4.5" x14ac:dyDescent="0.3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4.5" x14ac:dyDescent="0.3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4.5" x14ac:dyDescent="0.3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4.5" x14ac:dyDescent="0.3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4.5" x14ac:dyDescent="0.3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4.5" x14ac:dyDescent="0.3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4.5" x14ac:dyDescent="0.3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4.5" x14ac:dyDescent="0.3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4.5" x14ac:dyDescent="0.3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4.5" x14ac:dyDescent="0.3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4.5" x14ac:dyDescent="0.3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4.5" x14ac:dyDescent="0.3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4.5" x14ac:dyDescent="0.3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4.5" x14ac:dyDescent="0.3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4.5" x14ac:dyDescent="0.3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4.5" x14ac:dyDescent="0.3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4.5" x14ac:dyDescent="0.3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4.5" x14ac:dyDescent="0.3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4.5" x14ac:dyDescent="0.3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4.5" x14ac:dyDescent="0.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4.5" x14ac:dyDescent="0.3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4.5" x14ac:dyDescent="0.3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4.5" x14ac:dyDescent="0.3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4.5" x14ac:dyDescent="0.3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4.5" x14ac:dyDescent="0.3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4.5" x14ac:dyDescent="0.3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4.5" x14ac:dyDescent="0.3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4.5" x14ac:dyDescent="0.3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4.5" x14ac:dyDescent="0.3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4.5" x14ac:dyDescent="0.3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4.5" x14ac:dyDescent="0.3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4.5" x14ac:dyDescent="0.3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4.5" x14ac:dyDescent="0.3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4.5" x14ac:dyDescent="0.3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4.5" x14ac:dyDescent="0.3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4.5" x14ac:dyDescent="0.3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4.5" x14ac:dyDescent="0.3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4.5" x14ac:dyDescent="0.3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4.5" x14ac:dyDescent="0.3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4.5" x14ac:dyDescent="0.3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4.5" x14ac:dyDescent="0.3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4.5" x14ac:dyDescent="0.3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4.5" x14ac:dyDescent="0.3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4.5" x14ac:dyDescent="0.3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4.5" x14ac:dyDescent="0.3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4.5" x14ac:dyDescent="0.3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4.5" x14ac:dyDescent="0.3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4.5" x14ac:dyDescent="0.3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4.5" x14ac:dyDescent="0.3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4.5" x14ac:dyDescent="0.3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4.5" x14ac:dyDescent="0.3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4.5" x14ac:dyDescent="0.3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4.5" x14ac:dyDescent="0.3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4.5" x14ac:dyDescent="0.3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4.5" x14ac:dyDescent="0.3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4.5" x14ac:dyDescent="0.3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4.5" x14ac:dyDescent="0.3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4.5" x14ac:dyDescent="0.3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4.5" x14ac:dyDescent="0.3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4.5" x14ac:dyDescent="0.3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4.5" x14ac:dyDescent="0.3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4.5" x14ac:dyDescent="0.3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4.5" x14ac:dyDescent="0.3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4.5" x14ac:dyDescent="0.3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4.5" x14ac:dyDescent="0.3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4.5" x14ac:dyDescent="0.3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4.5" x14ac:dyDescent="0.3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4.5" x14ac:dyDescent="0.3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4.5" x14ac:dyDescent="0.3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4.5" x14ac:dyDescent="0.3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4.5" x14ac:dyDescent="0.3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4.5" x14ac:dyDescent="0.3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4.5" x14ac:dyDescent="0.3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4.5" x14ac:dyDescent="0.3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4.5" x14ac:dyDescent="0.3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4.5" x14ac:dyDescent="0.3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4.5" x14ac:dyDescent="0.3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4.5" x14ac:dyDescent="0.3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4.5" x14ac:dyDescent="0.3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4.5" x14ac:dyDescent="0.3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4.5" x14ac:dyDescent="0.3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4.5" x14ac:dyDescent="0.3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4.5" x14ac:dyDescent="0.3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4.5" x14ac:dyDescent="0.3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4.5" x14ac:dyDescent="0.3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4.5" x14ac:dyDescent="0.3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4.5" x14ac:dyDescent="0.3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4.5" x14ac:dyDescent="0.3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4.5" x14ac:dyDescent="0.3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4.5" x14ac:dyDescent="0.3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4.5" x14ac:dyDescent="0.3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4.5" x14ac:dyDescent="0.3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4.5" x14ac:dyDescent="0.3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4.5" x14ac:dyDescent="0.3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4.5" x14ac:dyDescent="0.3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4.5" x14ac:dyDescent="0.3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4.5" x14ac:dyDescent="0.3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4.5" x14ac:dyDescent="0.3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4.5" x14ac:dyDescent="0.3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4.5" x14ac:dyDescent="0.3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4.5" x14ac:dyDescent="0.3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4.5" x14ac:dyDescent="0.3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4.5" x14ac:dyDescent="0.3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4.5" x14ac:dyDescent="0.3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4.5" x14ac:dyDescent="0.3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4.5" x14ac:dyDescent="0.3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4.5" x14ac:dyDescent="0.3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4.5" x14ac:dyDescent="0.3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4.5" x14ac:dyDescent="0.3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4.5" x14ac:dyDescent="0.3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4.5" x14ac:dyDescent="0.3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4.5" x14ac:dyDescent="0.3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4.5" x14ac:dyDescent="0.3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4.5" x14ac:dyDescent="0.3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4.5" x14ac:dyDescent="0.3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4.5" x14ac:dyDescent="0.3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4.5" x14ac:dyDescent="0.3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4.5" x14ac:dyDescent="0.3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4.5" x14ac:dyDescent="0.3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4.5" x14ac:dyDescent="0.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4.5" x14ac:dyDescent="0.3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4.5" x14ac:dyDescent="0.3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4.5" x14ac:dyDescent="0.3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4.5" x14ac:dyDescent="0.3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4.5" x14ac:dyDescent="0.3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4.5" x14ac:dyDescent="0.3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4.5" x14ac:dyDescent="0.3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4.5" x14ac:dyDescent="0.3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4.5" x14ac:dyDescent="0.3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4.5" x14ac:dyDescent="0.3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4.5" x14ac:dyDescent="0.3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4.5" x14ac:dyDescent="0.3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4.5" x14ac:dyDescent="0.3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4.5" x14ac:dyDescent="0.3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4.5" x14ac:dyDescent="0.3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4.5" x14ac:dyDescent="0.3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4.5" x14ac:dyDescent="0.3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4.5" x14ac:dyDescent="0.3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4.5" x14ac:dyDescent="0.3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4.5" x14ac:dyDescent="0.3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4.5" x14ac:dyDescent="0.3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4.5" x14ac:dyDescent="0.3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4.5" x14ac:dyDescent="0.3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4.5" x14ac:dyDescent="0.3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4.5" x14ac:dyDescent="0.3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4.5" x14ac:dyDescent="0.3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4.5" x14ac:dyDescent="0.3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4.5" x14ac:dyDescent="0.3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4.5" x14ac:dyDescent="0.3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4.5" x14ac:dyDescent="0.3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4.5" x14ac:dyDescent="0.3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4.5" x14ac:dyDescent="0.3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4.5" x14ac:dyDescent="0.3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4.5" x14ac:dyDescent="0.3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4.5" x14ac:dyDescent="0.3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4.5" x14ac:dyDescent="0.3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4.5" x14ac:dyDescent="0.3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4.5" x14ac:dyDescent="0.3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4.5" x14ac:dyDescent="0.3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4.5" x14ac:dyDescent="0.3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4.5" x14ac:dyDescent="0.3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4.5" x14ac:dyDescent="0.3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4.5" x14ac:dyDescent="0.3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4.5" x14ac:dyDescent="0.3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4.5" x14ac:dyDescent="0.3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4.5" x14ac:dyDescent="0.3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4.5" x14ac:dyDescent="0.3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4.5" x14ac:dyDescent="0.3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4.5" x14ac:dyDescent="0.3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4.5" x14ac:dyDescent="0.3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4.5" x14ac:dyDescent="0.3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4.5" x14ac:dyDescent="0.3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4.5" x14ac:dyDescent="0.3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4.5" x14ac:dyDescent="0.3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4.5" x14ac:dyDescent="0.3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4.5" x14ac:dyDescent="0.3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4.5" x14ac:dyDescent="0.3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4.5" x14ac:dyDescent="0.3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4.5" x14ac:dyDescent="0.3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4.5" x14ac:dyDescent="0.3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4.5" x14ac:dyDescent="0.3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4.5" x14ac:dyDescent="0.3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4.5" x14ac:dyDescent="0.3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4.5" x14ac:dyDescent="0.3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4.5" x14ac:dyDescent="0.3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4.5" x14ac:dyDescent="0.3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4.5" x14ac:dyDescent="0.3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4.5" x14ac:dyDescent="0.3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4.5" x14ac:dyDescent="0.3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4.5" x14ac:dyDescent="0.3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4.5" x14ac:dyDescent="0.3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4.5" x14ac:dyDescent="0.3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4.5" x14ac:dyDescent="0.3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4.5" x14ac:dyDescent="0.3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4.5" x14ac:dyDescent="0.3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4.5" x14ac:dyDescent="0.3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4.5" x14ac:dyDescent="0.3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4.5" x14ac:dyDescent="0.3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4.5" x14ac:dyDescent="0.3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4.5" x14ac:dyDescent="0.3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4.5" x14ac:dyDescent="0.3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4.5" x14ac:dyDescent="0.3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4.5" x14ac:dyDescent="0.3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4.5" x14ac:dyDescent="0.3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4.5" x14ac:dyDescent="0.3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4.5" x14ac:dyDescent="0.3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4.5" x14ac:dyDescent="0.3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4.5" x14ac:dyDescent="0.3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4.5" x14ac:dyDescent="0.3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4.5" x14ac:dyDescent="0.3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4.5" x14ac:dyDescent="0.3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4.5" x14ac:dyDescent="0.3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4.5" x14ac:dyDescent="0.3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4.5" x14ac:dyDescent="0.3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4.5" x14ac:dyDescent="0.3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4.5" x14ac:dyDescent="0.3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4.5" x14ac:dyDescent="0.3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4.5" x14ac:dyDescent="0.3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4.5" x14ac:dyDescent="0.3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4.5" x14ac:dyDescent="0.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4.5" x14ac:dyDescent="0.3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4.5" x14ac:dyDescent="0.3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4.5" x14ac:dyDescent="0.3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4.5" x14ac:dyDescent="0.3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4.5" x14ac:dyDescent="0.3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4.5" x14ac:dyDescent="0.3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4.5" x14ac:dyDescent="0.3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4.5" x14ac:dyDescent="0.3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4.5" x14ac:dyDescent="0.3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4.5" x14ac:dyDescent="0.3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4.5" x14ac:dyDescent="0.3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4.5" x14ac:dyDescent="0.3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4.5" x14ac:dyDescent="0.3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4.5" x14ac:dyDescent="0.3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4.5" x14ac:dyDescent="0.3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4.5" x14ac:dyDescent="0.3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4.5" x14ac:dyDescent="0.3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4.5" x14ac:dyDescent="0.3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4.5" x14ac:dyDescent="0.3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4.5" x14ac:dyDescent="0.3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4.5" x14ac:dyDescent="0.3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4.5" x14ac:dyDescent="0.3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4.5" x14ac:dyDescent="0.3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4.5" x14ac:dyDescent="0.3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4.5" x14ac:dyDescent="0.3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4.5" x14ac:dyDescent="0.3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4.5" x14ac:dyDescent="0.3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4.5" x14ac:dyDescent="0.3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4.5" x14ac:dyDescent="0.3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4.5" x14ac:dyDescent="0.3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4.5" x14ac:dyDescent="0.3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4.5" x14ac:dyDescent="0.3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4.5" x14ac:dyDescent="0.3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4.5" x14ac:dyDescent="0.3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4.5" x14ac:dyDescent="0.3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4.5" x14ac:dyDescent="0.3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4.5" x14ac:dyDescent="0.3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4.5" x14ac:dyDescent="0.3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4.5" x14ac:dyDescent="0.3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4.5" x14ac:dyDescent="0.3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4.5" x14ac:dyDescent="0.3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4.5" x14ac:dyDescent="0.3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4.5" x14ac:dyDescent="0.3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4.5" x14ac:dyDescent="0.3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4.5" x14ac:dyDescent="0.3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4.5" x14ac:dyDescent="0.3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4.5" x14ac:dyDescent="0.3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4.5" x14ac:dyDescent="0.3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4.5" x14ac:dyDescent="0.3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4.5" x14ac:dyDescent="0.3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4.5" x14ac:dyDescent="0.3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4.5" x14ac:dyDescent="0.3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4.5" x14ac:dyDescent="0.3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4.5" x14ac:dyDescent="0.3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4.5" x14ac:dyDescent="0.3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4.5" x14ac:dyDescent="0.3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4.5" x14ac:dyDescent="0.3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4.5" x14ac:dyDescent="0.3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4.5" x14ac:dyDescent="0.3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4.5" x14ac:dyDescent="0.3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4.5" x14ac:dyDescent="0.3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4.5" x14ac:dyDescent="0.3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4.5" x14ac:dyDescent="0.3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4.5" x14ac:dyDescent="0.3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4.5" x14ac:dyDescent="0.3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25"/>
  <sheetViews>
    <sheetView workbookViewId="0">
      <pane ySplit="1" topLeftCell="A2" activePane="bottomLeft" state="frozen"/>
      <selection pane="bottomLeft" activeCell="P1" sqref="P1"/>
    </sheetView>
  </sheetViews>
  <sheetFormatPr defaultColWidth="15.08984375" defaultRowHeight="15" customHeight="1" x14ac:dyDescent="0.35"/>
  <cols>
    <col min="1" max="1" width="15.1796875" style="10" customWidth="1"/>
    <col min="2" max="2" width="14" style="10" customWidth="1"/>
    <col min="3" max="3" width="12.6328125" style="10" customWidth="1"/>
    <col min="4" max="4" width="23.6328125" style="10" customWidth="1"/>
    <col min="5" max="5" width="27.6328125" style="10" customWidth="1"/>
    <col min="6" max="6" width="21.1796875" style="10" customWidth="1"/>
    <col min="7" max="7" width="14.7265625" style="10" customWidth="1"/>
    <col min="8" max="8" width="25.1796875" style="10" customWidth="1"/>
    <col min="9" max="9" width="20.36328125" style="10" customWidth="1"/>
    <col min="10" max="10" width="20.90625" style="10" customWidth="1"/>
    <col min="11" max="11" width="25.26953125" style="10" customWidth="1"/>
    <col min="12" max="12" width="15.54296875" style="10" customWidth="1"/>
    <col min="13" max="13" width="16.08984375" style="10" customWidth="1"/>
    <col min="14" max="14" width="20.36328125" style="10" customWidth="1"/>
    <col min="15" max="15" width="13.36328125" style="10" customWidth="1"/>
    <col min="16" max="16" width="10.453125" style="10" customWidth="1"/>
    <col min="17" max="20" width="6.6328125" style="10" customWidth="1"/>
    <col min="21" max="16384" width="15.08984375" style="10"/>
  </cols>
  <sheetData>
    <row r="1" spans="1:20" ht="14.25" customHeight="1" x14ac:dyDescent="0.35">
      <c r="A1" s="8" t="s">
        <v>5</v>
      </c>
      <c r="B1" s="8" t="s">
        <v>6</v>
      </c>
      <c r="C1" s="8" t="s">
        <v>7</v>
      </c>
      <c r="D1" s="8" t="s">
        <v>8</v>
      </c>
      <c r="E1" s="8" t="s">
        <v>9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18</v>
      </c>
      <c r="O1" s="8" t="s">
        <v>19</v>
      </c>
      <c r="P1" s="9" t="s">
        <v>21</v>
      </c>
      <c r="Q1" s="8"/>
      <c r="R1" s="8"/>
      <c r="S1" s="8"/>
      <c r="T1" s="8"/>
    </row>
    <row r="2" spans="1:20" ht="14.25" customHeight="1" x14ac:dyDescent="0.35">
      <c r="A2" s="8">
        <v>1.02</v>
      </c>
      <c r="B2" s="8">
        <v>4.42</v>
      </c>
      <c r="C2" s="8">
        <v>2.31</v>
      </c>
      <c r="D2" s="8">
        <v>16.149999999999999</v>
      </c>
      <c r="E2" s="8">
        <v>6.75</v>
      </c>
      <c r="F2" s="8">
        <v>9.35</v>
      </c>
      <c r="G2" s="8">
        <v>216</v>
      </c>
      <c r="H2" s="8">
        <v>27.54</v>
      </c>
      <c r="I2" s="8">
        <v>53.59</v>
      </c>
      <c r="J2" s="8">
        <v>27.56</v>
      </c>
      <c r="K2" s="8">
        <v>15.47</v>
      </c>
      <c r="L2" s="8">
        <v>94.47</v>
      </c>
      <c r="M2" s="8">
        <v>48.58</v>
      </c>
      <c r="N2" s="8">
        <v>27.28</v>
      </c>
      <c r="O2" s="8">
        <f>IF('Data 1Q Ahead Without Spaces'!O2&lt;5,0,IF('Data 1Q Ahead Without Spaces'!O2&lt;11,1,IF('Data 1Q Ahead Without Spaces'!O2&lt;17,2,3)))</f>
        <v>2</v>
      </c>
      <c r="P2" s="9">
        <v>47687.0311</v>
      </c>
      <c r="Q2" s="8"/>
      <c r="R2" s="8"/>
      <c r="S2" s="8"/>
      <c r="T2" s="8"/>
    </row>
    <row r="3" spans="1:20" ht="14.25" customHeight="1" x14ac:dyDescent="0.35">
      <c r="A3" s="8">
        <v>0.98</v>
      </c>
      <c r="B3" s="8">
        <v>3.52</v>
      </c>
      <c r="C3" s="8">
        <v>1.89</v>
      </c>
      <c r="D3" s="8">
        <v>19.82</v>
      </c>
      <c r="E3" s="8">
        <v>16.670000000000002</v>
      </c>
      <c r="F3" s="8">
        <v>11.77</v>
      </c>
      <c r="G3" s="8">
        <v>180</v>
      </c>
      <c r="H3" s="8">
        <v>29.46</v>
      </c>
      <c r="I3" s="8">
        <v>51.98</v>
      </c>
      <c r="J3" s="8">
        <v>26.8</v>
      </c>
      <c r="K3" s="8">
        <v>15.48</v>
      </c>
      <c r="L3" s="8">
        <v>93.93</v>
      </c>
      <c r="M3" s="8">
        <v>48.44</v>
      </c>
      <c r="N3" s="8">
        <v>27.97</v>
      </c>
      <c r="O3" s="8">
        <f>IF('Data 1Q Ahead Without Spaces'!O3&lt;5,0,IF('Data 1Q Ahead Without Spaces'!O3&lt;11,1,IF('Data 1Q Ahead Without Spaces'!O3&lt;17,2,3)))</f>
        <v>2</v>
      </c>
      <c r="P3" s="9">
        <v>54597.410199999998</v>
      </c>
      <c r="Q3" s="8"/>
      <c r="R3" s="8"/>
      <c r="S3" s="8"/>
      <c r="T3" s="8"/>
    </row>
    <row r="4" spans="1:20" ht="14.25" customHeight="1" x14ac:dyDescent="0.35">
      <c r="A4" s="8">
        <v>0.9</v>
      </c>
      <c r="B4" s="8">
        <v>2.83</v>
      </c>
      <c r="C4" s="8">
        <v>1.54</v>
      </c>
      <c r="D4" s="8">
        <v>21.68</v>
      </c>
      <c r="E4" s="8">
        <v>18.3</v>
      </c>
      <c r="F4" s="8">
        <v>14.76</v>
      </c>
      <c r="G4" s="8">
        <v>188</v>
      </c>
      <c r="H4" s="8">
        <v>30.14</v>
      </c>
      <c r="I4" s="8">
        <v>47.29</v>
      </c>
      <c r="J4" s="8">
        <v>24.54</v>
      </c>
      <c r="K4" s="8">
        <v>14.4</v>
      </c>
      <c r="L4" s="8">
        <v>92.68</v>
      </c>
      <c r="M4" s="8">
        <v>48.1</v>
      </c>
      <c r="N4" s="8">
        <v>28.22</v>
      </c>
      <c r="O4" s="8">
        <f>IF('Data 1Q Ahead Without Spaces'!O4&lt;5,0,IF('Data 1Q Ahead Without Spaces'!O4&lt;11,1,IF('Data 1Q Ahead Without Spaces'!O4&lt;17,2,3)))</f>
        <v>2</v>
      </c>
      <c r="P4" s="9">
        <v>52760.767699999997</v>
      </c>
      <c r="Q4" s="8"/>
      <c r="R4" s="8"/>
      <c r="S4" s="8"/>
      <c r="T4" s="8"/>
    </row>
    <row r="5" spans="1:20" ht="14.25" customHeight="1" x14ac:dyDescent="0.35">
      <c r="A5" s="8">
        <v>1.1499999999999999</v>
      </c>
      <c r="B5" s="8">
        <v>3.03</v>
      </c>
      <c r="C5" s="8">
        <v>2.0499999999999998</v>
      </c>
      <c r="D5" s="8">
        <v>9.48</v>
      </c>
      <c r="E5" s="8">
        <v>5.18</v>
      </c>
      <c r="F5" s="8">
        <v>1.18</v>
      </c>
      <c r="G5" s="8">
        <v>159</v>
      </c>
      <c r="H5" s="8">
        <v>27.63</v>
      </c>
      <c r="I5" s="8">
        <v>48.17</v>
      </c>
      <c r="J5" s="8">
        <v>24.17</v>
      </c>
      <c r="K5" s="8">
        <v>13.47</v>
      </c>
      <c r="L5" s="8">
        <v>99.3</v>
      </c>
      <c r="M5" s="8">
        <v>49.82</v>
      </c>
      <c r="N5" s="8">
        <v>27.76</v>
      </c>
      <c r="O5" s="8">
        <f>IF('Data 1Q Ahead Without Spaces'!O5&lt;5,0,IF('Data 1Q Ahead Without Spaces'!O5&lt;11,1,IF('Data 1Q Ahead Without Spaces'!O5&lt;17,2,3)))</f>
        <v>2</v>
      </c>
      <c r="P5" s="9">
        <v>50052.848100000003</v>
      </c>
      <c r="Q5" s="8"/>
      <c r="R5" s="8"/>
      <c r="S5" s="8"/>
      <c r="T5" s="8"/>
    </row>
    <row r="6" spans="1:20" ht="14.25" customHeight="1" x14ac:dyDescent="0.35">
      <c r="A6" s="8">
        <v>1.06</v>
      </c>
      <c r="B6" s="8">
        <v>2.85</v>
      </c>
      <c r="C6" s="8">
        <v>1.83</v>
      </c>
      <c r="D6" s="8">
        <v>20.41</v>
      </c>
      <c r="E6" s="8">
        <v>5.97</v>
      </c>
      <c r="F6" s="8">
        <v>12.68</v>
      </c>
      <c r="G6" s="8">
        <v>198</v>
      </c>
      <c r="H6" s="8">
        <v>27.61</v>
      </c>
      <c r="I6" s="8">
        <v>44.86</v>
      </c>
      <c r="J6" s="8">
        <v>22.84</v>
      </c>
      <c r="K6" s="8">
        <v>12.53</v>
      </c>
      <c r="L6" s="8">
        <v>96.46</v>
      </c>
      <c r="M6" s="8">
        <v>49.1</v>
      </c>
      <c r="N6" s="8">
        <v>26.94</v>
      </c>
      <c r="O6" s="8">
        <f>IF('Data 1Q Ahead Without Spaces'!O6&lt;5,0,IF('Data 1Q Ahead Without Spaces'!O6&lt;11,1,IF('Data 1Q Ahead Without Spaces'!O6&lt;17,2,3)))</f>
        <v>2</v>
      </c>
      <c r="P6" s="9">
        <v>60038.401100000003</v>
      </c>
      <c r="Q6" s="8"/>
      <c r="R6" s="8"/>
      <c r="S6" s="8"/>
      <c r="T6" s="8"/>
    </row>
    <row r="7" spans="1:20" ht="14.25" customHeight="1" x14ac:dyDescent="0.35">
      <c r="A7" s="8">
        <v>1.36</v>
      </c>
      <c r="B7" s="8">
        <v>2.88</v>
      </c>
      <c r="C7" s="8">
        <v>2.11</v>
      </c>
      <c r="D7" s="8">
        <v>19.190000000000001</v>
      </c>
      <c r="E7" s="8">
        <v>10.86</v>
      </c>
      <c r="F7" s="8">
        <v>12.41</v>
      </c>
      <c r="G7" s="8">
        <v>179</v>
      </c>
      <c r="H7" s="8">
        <v>25.19</v>
      </c>
      <c r="I7" s="8">
        <v>58.06</v>
      </c>
      <c r="J7" s="8">
        <v>25.48</v>
      </c>
      <c r="K7" s="8">
        <v>14.81</v>
      </c>
      <c r="L7" s="8">
        <v>127.82</v>
      </c>
      <c r="M7" s="8">
        <v>56.11</v>
      </c>
      <c r="N7" s="8">
        <v>32.61</v>
      </c>
      <c r="O7" s="8">
        <f>IF('Data 1Q Ahead Without Spaces'!O7&lt;5,0,IF('Data 1Q Ahead Without Spaces'!O7&lt;11,1,IF('Data 1Q Ahead Without Spaces'!O7&lt;17,2,3)))</f>
        <v>2</v>
      </c>
      <c r="P7" s="9">
        <v>88649.054000000004</v>
      </c>
      <c r="Q7" s="8"/>
      <c r="R7" s="8"/>
      <c r="S7" s="8"/>
      <c r="T7" s="8"/>
    </row>
    <row r="8" spans="1:20" ht="14.25" customHeight="1" x14ac:dyDescent="0.35">
      <c r="A8" s="8">
        <v>1.42</v>
      </c>
      <c r="B8" s="8">
        <v>2.92</v>
      </c>
      <c r="C8" s="8">
        <v>2.19</v>
      </c>
      <c r="D8" s="8">
        <v>17.38</v>
      </c>
      <c r="E8" s="8">
        <v>10.11</v>
      </c>
      <c r="F8" s="8">
        <v>10.95</v>
      </c>
      <c r="G8" s="8">
        <v>183</v>
      </c>
      <c r="H8" s="8">
        <v>24.91</v>
      </c>
      <c r="I8" s="8">
        <v>68.959999999999994</v>
      </c>
      <c r="J8" s="8">
        <v>29.68</v>
      </c>
      <c r="K8" s="8">
        <v>17.399999999999999</v>
      </c>
      <c r="L8" s="8">
        <v>132.32</v>
      </c>
      <c r="M8" s="8">
        <v>56.96</v>
      </c>
      <c r="N8" s="8">
        <v>33.39</v>
      </c>
      <c r="O8" s="8">
        <f>IF('Data 1Q Ahead Without Spaces'!O8&lt;5,0,IF('Data 1Q Ahead Without Spaces'!O8&lt;11,1,IF('Data 1Q Ahead Without Spaces'!O8&lt;17,2,3)))</f>
        <v>3</v>
      </c>
      <c r="P8" s="9">
        <v>103050.12820000001</v>
      </c>
      <c r="Q8" s="8"/>
      <c r="R8" s="8"/>
      <c r="S8" s="8"/>
      <c r="T8" s="8"/>
    </row>
    <row r="9" spans="1:20" ht="14.25" customHeight="1" x14ac:dyDescent="0.35">
      <c r="A9" s="8">
        <v>1.37</v>
      </c>
      <c r="B9" s="8">
        <v>2.96</v>
      </c>
      <c r="C9" s="8">
        <v>2.13</v>
      </c>
      <c r="D9" s="8">
        <v>22.93</v>
      </c>
      <c r="E9" s="8">
        <v>7.89</v>
      </c>
      <c r="F9" s="8">
        <v>15.63</v>
      </c>
      <c r="G9" s="8">
        <v>194</v>
      </c>
      <c r="H9" s="8">
        <v>24.01</v>
      </c>
      <c r="I9" s="8">
        <v>69.12</v>
      </c>
      <c r="J9" s="8">
        <v>29.3</v>
      </c>
      <c r="K9" s="8">
        <v>16.809999999999999</v>
      </c>
      <c r="L9" s="8">
        <v>135.88</v>
      </c>
      <c r="M9" s="8">
        <v>57.61</v>
      </c>
      <c r="N9" s="8">
        <v>33.04</v>
      </c>
      <c r="O9" s="8">
        <f>IF('Data 1Q Ahead Without Spaces'!O9&lt;5,0,IF('Data 1Q Ahead Without Spaces'!O9&lt;11,1,IF('Data 1Q Ahead Without Spaces'!O9&lt;17,2,3)))</f>
        <v>2</v>
      </c>
      <c r="P9" s="9">
        <v>100240.2712</v>
      </c>
      <c r="Q9" s="8"/>
      <c r="R9" s="8"/>
      <c r="S9" s="8"/>
      <c r="T9" s="8"/>
    </row>
    <row r="10" spans="1:20" ht="14.25" customHeight="1" x14ac:dyDescent="0.35">
      <c r="A10" s="8">
        <v>1.58</v>
      </c>
      <c r="B10" s="8">
        <v>3.14</v>
      </c>
      <c r="C10" s="8">
        <v>2.4700000000000002</v>
      </c>
      <c r="D10" s="8">
        <v>15.5</v>
      </c>
      <c r="E10" s="8">
        <v>9.48</v>
      </c>
      <c r="F10" s="8">
        <v>8.67</v>
      </c>
      <c r="G10" s="8">
        <v>179</v>
      </c>
      <c r="H10" s="8">
        <v>23.88</v>
      </c>
      <c r="I10" s="8">
        <v>79.67</v>
      </c>
      <c r="J10" s="8">
        <v>32.28</v>
      </c>
      <c r="K10" s="8">
        <v>19.28</v>
      </c>
      <c r="L10" s="8">
        <v>146.81</v>
      </c>
      <c r="M10" s="8">
        <v>59.48</v>
      </c>
      <c r="N10" s="8">
        <v>35.53</v>
      </c>
      <c r="O10" s="8">
        <f>IF('Data 1Q Ahead Without Spaces'!O10&lt;5,0,IF('Data 1Q Ahead Without Spaces'!O10&lt;11,1,IF('Data 1Q Ahead Without Spaces'!O10&lt;17,2,3)))</f>
        <v>3</v>
      </c>
      <c r="P10" s="9">
        <v>98982.692899999995</v>
      </c>
      <c r="Q10" s="8"/>
      <c r="R10" s="8"/>
      <c r="S10" s="8"/>
      <c r="T10" s="8"/>
    </row>
    <row r="11" spans="1:20" ht="14.25" customHeight="1" x14ac:dyDescent="0.35">
      <c r="A11" s="8">
        <v>1.64</v>
      </c>
      <c r="B11" s="8">
        <v>3.2</v>
      </c>
      <c r="C11" s="8">
        <v>2.57</v>
      </c>
      <c r="D11" s="8">
        <v>20.05</v>
      </c>
      <c r="E11" s="8">
        <v>11.82</v>
      </c>
      <c r="F11" s="8">
        <v>13.13</v>
      </c>
      <c r="G11" s="8">
        <v>161</v>
      </c>
      <c r="H11" s="8">
        <v>23.76</v>
      </c>
      <c r="I11" s="8">
        <v>78.540000000000006</v>
      </c>
      <c r="J11" s="8">
        <v>31.42</v>
      </c>
      <c r="K11" s="8">
        <v>18.920000000000002</v>
      </c>
      <c r="L11" s="8">
        <v>149.97999999999999</v>
      </c>
      <c r="M11" s="8">
        <v>60</v>
      </c>
      <c r="N11" s="8">
        <v>36.130000000000003</v>
      </c>
      <c r="O11" s="8">
        <f>IF('Data 1Q Ahead Without Spaces'!O11&lt;5,0,IF('Data 1Q Ahead Without Spaces'!O11&lt;11,1,IF('Data 1Q Ahead Without Spaces'!O11&lt;17,2,3)))</f>
        <v>3</v>
      </c>
      <c r="P11" s="9">
        <v>107127.29429999999</v>
      </c>
      <c r="Q11" s="8"/>
      <c r="R11" s="8"/>
      <c r="S11" s="8"/>
      <c r="T11" s="8"/>
    </row>
    <row r="12" spans="1:20" ht="14.25" customHeight="1" x14ac:dyDescent="0.35">
      <c r="A12" s="8">
        <v>1.67</v>
      </c>
      <c r="B12" s="8">
        <v>3.21</v>
      </c>
      <c r="C12" s="8">
        <v>2.5499999999999998</v>
      </c>
      <c r="D12" s="8">
        <v>19.239999999999998</v>
      </c>
      <c r="E12" s="8">
        <v>9.42</v>
      </c>
      <c r="F12" s="8">
        <v>13.56</v>
      </c>
      <c r="G12" s="8">
        <v>160</v>
      </c>
      <c r="H12" s="8">
        <v>23.06</v>
      </c>
      <c r="I12" s="8">
        <v>81.78</v>
      </c>
      <c r="J12" s="8">
        <v>32.35</v>
      </c>
      <c r="K12" s="8">
        <v>19.12</v>
      </c>
      <c r="L12" s="8">
        <v>152.81</v>
      </c>
      <c r="M12" s="8">
        <v>60.44</v>
      </c>
      <c r="N12" s="8">
        <v>35.72</v>
      </c>
      <c r="O12" s="8">
        <f>IF('Data 1Q Ahead Without Spaces'!O12&lt;5,0,IF('Data 1Q Ahead Without Spaces'!O12&lt;11,1,IF('Data 1Q Ahead Without Spaces'!O12&lt;17,2,3)))</f>
        <v>3</v>
      </c>
      <c r="P12" s="9">
        <v>118586.4807</v>
      </c>
      <c r="Q12" s="8"/>
      <c r="R12" s="8"/>
      <c r="S12" s="8"/>
      <c r="T12" s="8"/>
    </row>
    <row r="13" spans="1:20" ht="14.25" customHeight="1" x14ac:dyDescent="0.35">
      <c r="A13" s="8">
        <v>1.22</v>
      </c>
      <c r="B13" s="8">
        <v>2.38</v>
      </c>
      <c r="C13" s="8">
        <v>1.89</v>
      </c>
      <c r="D13" s="8">
        <v>25.02</v>
      </c>
      <c r="E13" s="8">
        <v>9.89</v>
      </c>
      <c r="F13" s="8">
        <v>17.670000000000002</v>
      </c>
      <c r="G13" s="8">
        <v>171</v>
      </c>
      <c r="H13" s="8">
        <v>23.16</v>
      </c>
      <c r="I13" s="8">
        <v>68.86</v>
      </c>
      <c r="J13" s="8">
        <v>28.9</v>
      </c>
      <c r="K13" s="8">
        <v>16.14</v>
      </c>
      <c r="L13" s="8">
        <v>138.24</v>
      </c>
      <c r="M13" s="8">
        <v>58.03</v>
      </c>
      <c r="N13" s="8">
        <v>32.409999999999997</v>
      </c>
      <c r="O13" s="8">
        <f>IF('Data 1Q Ahead Without Spaces'!O13&lt;5,0,IF('Data 1Q Ahead Without Spaces'!O13&lt;11,1,IF('Data 1Q Ahead Without Spaces'!O13&lt;17,2,3)))</f>
        <v>2</v>
      </c>
      <c r="P13" s="9">
        <v>192472.2947</v>
      </c>
      <c r="Q13" s="8"/>
      <c r="R13" s="8"/>
      <c r="S13" s="8"/>
      <c r="T13" s="8"/>
    </row>
    <row r="14" spans="1:20" ht="14.25" customHeight="1" x14ac:dyDescent="0.35">
      <c r="A14" s="8">
        <v>1.34</v>
      </c>
      <c r="B14" s="8">
        <v>2.36</v>
      </c>
      <c r="C14" s="8">
        <v>2.06</v>
      </c>
      <c r="D14" s="8">
        <v>22.11</v>
      </c>
      <c r="E14" s="8">
        <v>16.66</v>
      </c>
      <c r="F14" s="8">
        <v>14.03</v>
      </c>
      <c r="G14" s="8">
        <v>152</v>
      </c>
      <c r="H14" s="8">
        <v>23.28</v>
      </c>
      <c r="I14" s="8">
        <v>73.239999999999995</v>
      </c>
      <c r="J14" s="8">
        <v>30</v>
      </c>
      <c r="K14" s="8">
        <v>17.27</v>
      </c>
      <c r="L14" s="8">
        <v>144.16999999999999</v>
      </c>
      <c r="M14" s="8">
        <v>59.04</v>
      </c>
      <c r="N14" s="8">
        <v>34</v>
      </c>
      <c r="O14" s="8">
        <f>IF('Data 1Q Ahead Without Spaces'!O14&lt;5,0,IF('Data 1Q Ahead Without Spaces'!O14&lt;11,1,IF('Data 1Q Ahead Without Spaces'!O14&lt;17,2,3)))</f>
        <v>3</v>
      </c>
      <c r="P14" s="9">
        <v>209859.58410000001</v>
      </c>
      <c r="Q14" s="8"/>
      <c r="R14" s="8"/>
      <c r="S14" s="8"/>
      <c r="T14" s="8"/>
    </row>
    <row r="15" spans="1:20" ht="14.25" customHeight="1" x14ac:dyDescent="0.35">
      <c r="A15" s="8">
        <v>1.67</v>
      </c>
      <c r="B15" s="8">
        <v>2.76</v>
      </c>
      <c r="C15" s="8">
        <v>2.4500000000000002</v>
      </c>
      <c r="D15" s="8">
        <v>44.58</v>
      </c>
      <c r="E15" s="8">
        <v>31.37</v>
      </c>
      <c r="F15" s="8">
        <v>32.46</v>
      </c>
      <c r="G15" s="8">
        <v>84</v>
      </c>
      <c r="H15" s="8">
        <v>22.82</v>
      </c>
      <c r="I15" s="8">
        <v>87.93</v>
      </c>
      <c r="J15" s="8">
        <v>34.869999999999997</v>
      </c>
      <c r="K15" s="8">
        <v>20.32</v>
      </c>
      <c r="L15" s="8">
        <v>152.15</v>
      </c>
      <c r="M15" s="8">
        <v>60.34</v>
      </c>
      <c r="N15" s="8">
        <v>35.17</v>
      </c>
      <c r="O15" s="8">
        <f>IF('Data 1Q Ahead Without Spaces'!O15&lt;5,0,IF('Data 1Q Ahead Without Spaces'!O15&lt;11,1,IF('Data 1Q Ahead Without Spaces'!O15&lt;17,2,3)))</f>
        <v>3</v>
      </c>
      <c r="P15" s="9">
        <v>192907.23670000001</v>
      </c>
      <c r="Q15" s="8"/>
      <c r="R15" s="8"/>
      <c r="S15" s="8"/>
      <c r="T15" s="8"/>
    </row>
    <row r="16" spans="1:20" ht="14.25" customHeight="1" x14ac:dyDescent="0.35">
      <c r="A16" s="8">
        <v>1.71</v>
      </c>
      <c r="B16" s="8">
        <v>2.75</v>
      </c>
      <c r="C16" s="8">
        <v>2.46</v>
      </c>
      <c r="D16" s="8">
        <v>21.74</v>
      </c>
      <c r="E16" s="8">
        <v>15.96</v>
      </c>
      <c r="F16" s="8">
        <v>15.38</v>
      </c>
      <c r="G16" s="8">
        <v>183</v>
      </c>
      <c r="H16" s="8">
        <v>23.01</v>
      </c>
      <c r="I16" s="8">
        <v>95.54</v>
      </c>
      <c r="J16" s="8">
        <v>38.18</v>
      </c>
      <c r="K16" s="8">
        <v>22.27</v>
      </c>
      <c r="L16" s="8">
        <v>150.26</v>
      </c>
      <c r="M16" s="8">
        <v>60.04</v>
      </c>
      <c r="N16" s="8">
        <v>35.020000000000003</v>
      </c>
      <c r="O16" s="8">
        <f>IF('Data 1Q Ahead Without Spaces'!O16&lt;5,0,IF('Data 1Q Ahead Without Spaces'!O16&lt;11,1,IF('Data 1Q Ahead Without Spaces'!O16&lt;17,2,3)))</f>
        <v>3</v>
      </c>
      <c r="P16" s="9">
        <v>197586.93799999999</v>
      </c>
      <c r="Q16" s="8"/>
      <c r="R16" s="8"/>
      <c r="S16" s="8"/>
      <c r="T16" s="8"/>
    </row>
    <row r="17" spans="1:20" ht="14.25" customHeight="1" x14ac:dyDescent="0.35">
      <c r="A17" s="8">
        <v>1.51</v>
      </c>
      <c r="B17" s="8">
        <v>2.46</v>
      </c>
      <c r="C17" s="8">
        <v>2.14</v>
      </c>
      <c r="D17" s="8">
        <v>17.87</v>
      </c>
      <c r="E17" s="8">
        <v>7.41</v>
      </c>
      <c r="F17" s="8">
        <v>13.29</v>
      </c>
      <c r="G17" s="8">
        <v>298</v>
      </c>
      <c r="H17" s="8">
        <v>23.06</v>
      </c>
      <c r="I17" s="8">
        <v>89.08</v>
      </c>
      <c r="J17" s="8">
        <v>37.340000000000003</v>
      </c>
      <c r="K17" s="8">
        <v>20.79</v>
      </c>
      <c r="L17" s="8">
        <v>138.56</v>
      </c>
      <c r="M17" s="8">
        <v>58.08</v>
      </c>
      <c r="N17" s="8">
        <v>32.340000000000003</v>
      </c>
      <c r="O17" s="8">
        <f>IF('Data 1Q Ahead Without Spaces'!O17&lt;5,0,IF('Data 1Q Ahead Without Spaces'!O17&lt;11,1,IF('Data 1Q Ahead Without Spaces'!O17&lt;17,2,3)))</f>
        <v>3</v>
      </c>
      <c r="P17" s="9">
        <v>149846.4191</v>
      </c>
      <c r="Q17" s="8"/>
      <c r="R17" s="8"/>
      <c r="S17" s="8"/>
      <c r="T17" s="8"/>
    </row>
    <row r="18" spans="1:20" ht="14.25" customHeight="1" x14ac:dyDescent="0.35">
      <c r="A18" s="8">
        <v>1.51</v>
      </c>
      <c r="B18" s="8">
        <v>2.46</v>
      </c>
      <c r="C18" s="8">
        <v>2.13</v>
      </c>
      <c r="D18" s="8">
        <v>49.66</v>
      </c>
      <c r="E18" s="8">
        <v>28.57</v>
      </c>
      <c r="F18" s="8">
        <v>32.04</v>
      </c>
      <c r="G18" s="8">
        <v>70</v>
      </c>
      <c r="H18" s="8">
        <v>25.03</v>
      </c>
      <c r="I18" s="8">
        <v>83.49</v>
      </c>
      <c r="J18" s="8">
        <v>35.630000000000003</v>
      </c>
      <c r="K18" s="8">
        <v>21.14</v>
      </c>
      <c r="L18" s="8">
        <v>134.32</v>
      </c>
      <c r="M18" s="8">
        <v>57.32</v>
      </c>
      <c r="N18" s="8">
        <v>34.01</v>
      </c>
      <c r="O18" s="8">
        <f>IF('Data 1Q Ahead Without Spaces'!O18&lt;5,0,IF('Data 1Q Ahead Without Spaces'!O18&lt;11,1,IF('Data 1Q Ahead Without Spaces'!O18&lt;17,2,3)))</f>
        <v>3</v>
      </c>
      <c r="P18" s="9">
        <v>169028.36629999999</v>
      </c>
      <c r="Q18" s="8"/>
      <c r="R18" s="8"/>
      <c r="S18" s="8"/>
      <c r="T18" s="8"/>
    </row>
    <row r="19" spans="1:20" ht="14.25" customHeight="1" x14ac:dyDescent="0.35">
      <c r="A19" s="8">
        <v>1.85</v>
      </c>
      <c r="B19" s="8">
        <v>3.58</v>
      </c>
      <c r="C19" s="8">
        <v>3.09</v>
      </c>
      <c r="D19" s="8">
        <v>70.239999999999995</v>
      </c>
      <c r="E19" s="8">
        <v>31.81</v>
      </c>
      <c r="F19" s="8">
        <v>23.76</v>
      </c>
      <c r="G19" s="8">
        <v>33</v>
      </c>
      <c r="H19" s="8">
        <v>25.41</v>
      </c>
      <c r="I19" s="8">
        <v>76.05</v>
      </c>
      <c r="J19" s="8">
        <v>34.44</v>
      </c>
      <c r="K19" s="8">
        <v>19.32</v>
      </c>
      <c r="L19" s="8">
        <v>120.78</v>
      </c>
      <c r="M19" s="8">
        <v>54.71</v>
      </c>
      <c r="N19" s="8">
        <v>30.69</v>
      </c>
      <c r="O19" s="8">
        <f>IF('Data 1Q Ahead Without Spaces'!O19&lt;5,0,IF('Data 1Q Ahead Without Spaces'!O19&lt;11,1,IF('Data 1Q Ahead Without Spaces'!O19&lt;17,2,3)))</f>
        <v>3</v>
      </c>
      <c r="P19" s="9">
        <v>121991.2559</v>
      </c>
      <c r="Q19" s="8"/>
      <c r="R19" s="8"/>
      <c r="S19" s="8"/>
      <c r="T19" s="8"/>
    </row>
    <row r="20" spans="1:20" ht="14.25" customHeight="1" x14ac:dyDescent="0.35">
      <c r="A20" s="8">
        <v>1.71</v>
      </c>
      <c r="B20" s="8">
        <v>3.55</v>
      </c>
      <c r="C20" s="8">
        <v>2.83</v>
      </c>
      <c r="D20" s="8">
        <v>94.24</v>
      </c>
      <c r="E20" s="8">
        <v>51.36</v>
      </c>
      <c r="F20" s="8">
        <v>62.44</v>
      </c>
      <c r="G20" s="8">
        <v>34</v>
      </c>
      <c r="H20" s="8">
        <v>26.31</v>
      </c>
      <c r="I20" s="8">
        <v>80.45</v>
      </c>
      <c r="J20" s="8">
        <v>37.15</v>
      </c>
      <c r="K20" s="8">
        <v>21.17</v>
      </c>
      <c r="L20" s="8">
        <v>116.53</v>
      </c>
      <c r="M20" s="8">
        <v>53.82</v>
      </c>
      <c r="N20" s="8">
        <v>30.66</v>
      </c>
      <c r="O20" s="8">
        <f>IF('Data 1Q Ahead Without Spaces'!O20&lt;5,0,IF('Data 1Q Ahead Without Spaces'!O20&lt;11,1,IF('Data 1Q Ahead Without Spaces'!O20&lt;17,2,3)))</f>
        <v>3</v>
      </c>
      <c r="P20" s="9">
        <v>98549.032000000007</v>
      </c>
      <c r="Q20" s="8"/>
      <c r="R20" s="8"/>
      <c r="S20" s="8"/>
      <c r="T20" s="8"/>
    </row>
    <row r="21" spans="1:20" ht="14.25" customHeight="1" x14ac:dyDescent="0.35">
      <c r="A21" s="8">
        <v>1.79</v>
      </c>
      <c r="B21" s="8">
        <v>3.83</v>
      </c>
      <c r="C21" s="8">
        <v>2.95</v>
      </c>
      <c r="D21" s="8">
        <v>67.19</v>
      </c>
      <c r="E21" s="8">
        <v>26.23</v>
      </c>
      <c r="F21" s="8">
        <v>53.06</v>
      </c>
      <c r="G21" s="8">
        <v>48</v>
      </c>
      <c r="H21" s="8">
        <v>23.61</v>
      </c>
      <c r="I21" s="8">
        <v>87.73</v>
      </c>
      <c r="J21" s="8">
        <v>40.96</v>
      </c>
      <c r="K21" s="8">
        <v>20.71</v>
      </c>
      <c r="L21" s="8">
        <v>114.2</v>
      </c>
      <c r="M21" s="8">
        <v>53.31</v>
      </c>
      <c r="N21" s="8">
        <v>26.97</v>
      </c>
      <c r="O21" s="8">
        <f>IF('Data 1Q Ahead Without Spaces'!O21&lt;5,0,IF('Data 1Q Ahead Without Spaces'!O21&lt;11,1,IF('Data 1Q Ahead Without Spaces'!O21&lt;17,2,3)))</f>
        <v>3</v>
      </c>
      <c r="P21" s="9">
        <v>133483.4344</v>
      </c>
      <c r="Q21" s="8"/>
      <c r="R21" s="8"/>
      <c r="S21" s="8"/>
      <c r="T21" s="8"/>
    </row>
    <row r="22" spans="1:20" ht="14.25" customHeight="1" x14ac:dyDescent="0.35">
      <c r="A22" s="8">
        <v>1.73</v>
      </c>
      <c r="B22" s="8">
        <v>3.55</v>
      </c>
      <c r="C22" s="8">
        <v>2.78</v>
      </c>
      <c r="D22" s="8">
        <v>73.47</v>
      </c>
      <c r="E22" s="8">
        <v>51.84</v>
      </c>
      <c r="F22" s="8">
        <v>45.58</v>
      </c>
      <c r="G22" s="8">
        <v>40</v>
      </c>
      <c r="H22" s="8">
        <v>25.67</v>
      </c>
      <c r="I22" s="8">
        <v>81.540000000000006</v>
      </c>
      <c r="J22" s="8">
        <v>39.770000000000003</v>
      </c>
      <c r="K22" s="8">
        <v>20.93</v>
      </c>
      <c r="L22" s="8">
        <v>105.01</v>
      </c>
      <c r="M22" s="8">
        <v>51.22</v>
      </c>
      <c r="N22" s="8">
        <v>26.96</v>
      </c>
      <c r="O22" s="8">
        <f>IF('Data 1Q Ahead Without Spaces'!O22&lt;5,0,IF('Data 1Q Ahead Without Spaces'!O22&lt;11,1,IF('Data 1Q Ahead Without Spaces'!O22&lt;17,2,3)))</f>
        <v>3</v>
      </c>
      <c r="P22" s="9">
        <v>135527.04000000001</v>
      </c>
      <c r="Q22" s="8"/>
      <c r="R22" s="8"/>
      <c r="S22" s="8"/>
      <c r="T22" s="8"/>
    </row>
    <row r="23" spans="1:20" ht="14.25" customHeight="1" x14ac:dyDescent="0.35">
      <c r="A23" s="8">
        <v>1.4</v>
      </c>
      <c r="B23" s="8">
        <v>2.71</v>
      </c>
      <c r="C23" s="8">
        <v>2.0499999999999998</v>
      </c>
      <c r="D23" s="8">
        <v>85.07</v>
      </c>
      <c r="E23" s="8">
        <v>53.76</v>
      </c>
      <c r="F23" s="8">
        <v>56.39</v>
      </c>
      <c r="G23" s="8">
        <v>41</v>
      </c>
      <c r="H23" s="8">
        <v>27.41</v>
      </c>
      <c r="I23" s="8">
        <v>71.400000000000006</v>
      </c>
      <c r="J23" s="8">
        <v>37.630000000000003</v>
      </c>
      <c r="K23" s="8">
        <v>19.57</v>
      </c>
      <c r="L23" s="8">
        <v>89.73</v>
      </c>
      <c r="M23" s="8">
        <v>47.29</v>
      </c>
      <c r="N23" s="8">
        <v>24.6</v>
      </c>
      <c r="O23" s="8">
        <f>IF('Data 1Q Ahead Without Spaces'!O23&lt;5,0,IF('Data 1Q Ahead Without Spaces'!O23&lt;11,1,IF('Data 1Q Ahead Without Spaces'!O23&lt;17,2,3)))</f>
        <v>3</v>
      </c>
      <c r="P23" s="9">
        <v>142739.935</v>
      </c>
      <c r="Q23" s="8"/>
      <c r="R23" s="8"/>
      <c r="S23" s="8"/>
      <c r="T23" s="8"/>
    </row>
    <row r="24" spans="1:20" ht="14.25" customHeight="1" x14ac:dyDescent="0.35">
      <c r="A24" s="8">
        <v>1.29</v>
      </c>
      <c r="B24" s="8">
        <v>2.59</v>
      </c>
      <c r="C24" s="8">
        <v>1.9</v>
      </c>
      <c r="D24" s="8">
        <v>102.39</v>
      </c>
      <c r="E24" s="8">
        <v>74.540000000000006</v>
      </c>
      <c r="F24" s="8">
        <v>66.73</v>
      </c>
      <c r="G24" s="8">
        <v>33</v>
      </c>
      <c r="H24" s="8">
        <v>28.12</v>
      </c>
      <c r="I24" s="8">
        <v>62.54</v>
      </c>
      <c r="J24" s="8">
        <v>33.94</v>
      </c>
      <c r="K24" s="8">
        <v>17.579999999999998</v>
      </c>
      <c r="L24" s="8">
        <v>84.26</v>
      </c>
      <c r="M24" s="8">
        <v>45.73</v>
      </c>
      <c r="N24" s="8">
        <v>23.69</v>
      </c>
      <c r="O24" s="8">
        <f>IF('Data 1Q Ahead Without Spaces'!O24&lt;5,0,IF('Data 1Q Ahead Without Spaces'!O24&lt;11,1,IF('Data 1Q Ahead Without Spaces'!O24&lt;17,2,3)))</f>
        <v>3</v>
      </c>
      <c r="P24" s="9">
        <v>151964.9613</v>
      </c>
      <c r="Q24" s="8"/>
      <c r="R24" s="8"/>
      <c r="S24" s="8"/>
      <c r="T24" s="8"/>
    </row>
    <row r="25" spans="1:20" ht="14.25" customHeight="1" x14ac:dyDescent="0.35">
      <c r="A25" s="8">
        <v>1.08</v>
      </c>
      <c r="B25" s="8">
        <v>2.34</v>
      </c>
      <c r="C25" s="8">
        <v>1.58</v>
      </c>
      <c r="D25" s="8">
        <v>160.77000000000001</v>
      </c>
      <c r="E25" s="8">
        <v>86.69</v>
      </c>
      <c r="F25" s="8">
        <v>121.03</v>
      </c>
      <c r="G25" s="8">
        <v>31</v>
      </c>
      <c r="H25" s="8">
        <v>26.68</v>
      </c>
      <c r="I25" s="8">
        <v>60.96</v>
      </c>
      <c r="J25" s="8">
        <v>32.99</v>
      </c>
      <c r="K25" s="8">
        <v>16.260000000000002</v>
      </c>
      <c r="L25" s="8">
        <v>84.81</v>
      </c>
      <c r="M25" s="8">
        <v>45.89</v>
      </c>
      <c r="N25" s="8">
        <v>22.62</v>
      </c>
      <c r="O25" s="8">
        <f>IF('Data 1Q Ahead Without Spaces'!O25&lt;5,0,IF('Data 1Q Ahead Without Spaces'!O25&lt;11,1,IF('Data 1Q Ahead Without Spaces'!O25&lt;17,2,3)))</f>
        <v>2</v>
      </c>
      <c r="P25" s="9">
        <v>157047.09719999999</v>
      </c>
      <c r="Q25" s="8"/>
      <c r="R25" s="8"/>
      <c r="S25" s="8"/>
      <c r="T25" s="8"/>
    </row>
    <row r="26" spans="1:20" ht="14.25" customHeight="1" x14ac:dyDescent="0.35">
      <c r="A26" s="8">
        <v>1.02</v>
      </c>
      <c r="B26" s="8">
        <v>2.35</v>
      </c>
      <c r="C26" s="8">
        <v>1.5</v>
      </c>
      <c r="D26" s="8">
        <v>87.29</v>
      </c>
      <c r="E26" s="8">
        <v>65.260000000000005</v>
      </c>
      <c r="F26" s="8">
        <v>51.94</v>
      </c>
      <c r="G26" s="8">
        <v>35</v>
      </c>
      <c r="H26" s="8">
        <v>27.68</v>
      </c>
      <c r="I26" s="8">
        <v>57.12</v>
      </c>
      <c r="J26" s="8">
        <v>31.05</v>
      </c>
      <c r="K26" s="8">
        <v>15.81</v>
      </c>
      <c r="L26" s="8">
        <v>83.97</v>
      </c>
      <c r="M26" s="8">
        <v>45.64</v>
      </c>
      <c r="N26" s="8">
        <v>23.24</v>
      </c>
      <c r="O26" s="8">
        <f>IF('Data 1Q Ahead Without Spaces'!O26&lt;5,0,IF('Data 1Q Ahead Without Spaces'!O26&lt;11,1,IF('Data 1Q Ahead Without Spaces'!O26&lt;17,2,3)))</f>
        <v>2</v>
      </c>
      <c r="P26" s="9">
        <v>154784.38029999999</v>
      </c>
      <c r="Q26" s="8"/>
      <c r="R26" s="8"/>
      <c r="S26" s="8"/>
      <c r="T26" s="8"/>
    </row>
    <row r="27" spans="1:20" ht="14.25" customHeight="1" x14ac:dyDescent="0.35">
      <c r="A27" s="8">
        <v>0.94</v>
      </c>
      <c r="B27" s="8">
        <v>2.2200000000000002</v>
      </c>
      <c r="C27" s="8">
        <v>1.39</v>
      </c>
      <c r="D27" s="8">
        <v>98.09</v>
      </c>
      <c r="E27" s="8">
        <v>72.28</v>
      </c>
      <c r="F27" s="8">
        <v>63.94</v>
      </c>
      <c r="G27" s="8">
        <v>33</v>
      </c>
      <c r="H27" s="8">
        <v>28.95</v>
      </c>
      <c r="I27" s="8">
        <v>50.02</v>
      </c>
      <c r="J27" s="8">
        <v>28.41</v>
      </c>
      <c r="K27" s="8">
        <v>14.48</v>
      </c>
      <c r="L27" s="8">
        <v>76.05</v>
      </c>
      <c r="M27" s="8">
        <v>43.2</v>
      </c>
      <c r="N27" s="8">
        <v>22.02</v>
      </c>
      <c r="O27" s="8">
        <f>IF('Data 1Q Ahead Without Spaces'!O27&lt;5,0,IF('Data 1Q Ahead Without Spaces'!O27&lt;11,1,IF('Data 1Q Ahead Without Spaces'!O27&lt;17,2,3)))</f>
        <v>2</v>
      </c>
      <c r="P27" s="9">
        <v>147667.9933</v>
      </c>
      <c r="Q27" s="8"/>
      <c r="R27" s="8"/>
      <c r="S27" s="8"/>
      <c r="T27" s="8"/>
    </row>
    <row r="28" spans="1:20" ht="14.25" customHeight="1" x14ac:dyDescent="0.35">
      <c r="A28" s="8">
        <v>0.86</v>
      </c>
      <c r="B28" s="8">
        <v>2.29</v>
      </c>
      <c r="C28" s="8">
        <v>1.28</v>
      </c>
      <c r="D28" s="8">
        <v>95.75</v>
      </c>
      <c r="E28" s="8">
        <v>60.08</v>
      </c>
      <c r="F28" s="8">
        <v>59.47</v>
      </c>
      <c r="G28" s="8">
        <v>32</v>
      </c>
      <c r="H28" s="8">
        <v>29.5</v>
      </c>
      <c r="I28" s="8">
        <v>45.53</v>
      </c>
      <c r="J28" s="8">
        <v>26.18</v>
      </c>
      <c r="K28" s="8">
        <v>13.43</v>
      </c>
      <c r="L28" s="8">
        <v>73.900000000000006</v>
      </c>
      <c r="M28" s="8">
        <v>42.5</v>
      </c>
      <c r="N28" s="8">
        <v>21.8</v>
      </c>
      <c r="O28" s="8">
        <f>IF('Data 1Q Ahead Without Spaces'!O28&lt;5,0,IF('Data 1Q Ahead Without Spaces'!O28&lt;11,1,IF('Data 1Q Ahead Without Spaces'!O28&lt;17,2,3)))</f>
        <v>2</v>
      </c>
      <c r="P28" s="9">
        <v>142731.3738</v>
      </c>
      <c r="Q28" s="8"/>
      <c r="R28" s="8"/>
      <c r="S28" s="8"/>
      <c r="T28" s="8"/>
    </row>
    <row r="29" spans="1:20" ht="14.25" customHeight="1" x14ac:dyDescent="0.35">
      <c r="A29" s="8">
        <v>0.85</v>
      </c>
      <c r="B29" s="8">
        <v>2.38</v>
      </c>
      <c r="C29" s="8">
        <v>1.29</v>
      </c>
      <c r="D29" s="8">
        <v>132.69</v>
      </c>
      <c r="E29" s="8">
        <v>71.02</v>
      </c>
      <c r="F29" s="8">
        <v>97.05</v>
      </c>
      <c r="G29" s="8">
        <v>39</v>
      </c>
      <c r="H29" s="8">
        <v>28.55</v>
      </c>
      <c r="I29" s="8">
        <v>46.79</v>
      </c>
      <c r="J29" s="8">
        <v>27.15</v>
      </c>
      <c r="K29" s="8">
        <v>13.36</v>
      </c>
      <c r="L29" s="8">
        <v>72.349999999999994</v>
      </c>
      <c r="M29" s="8">
        <v>41.98</v>
      </c>
      <c r="N29" s="8">
        <v>20.65</v>
      </c>
      <c r="O29" s="8">
        <f>IF('Data 1Q Ahead Without Spaces'!O29&lt;5,0,IF('Data 1Q Ahead Without Spaces'!O29&lt;11,1,IF('Data 1Q Ahead Without Spaces'!O29&lt;17,2,3)))</f>
        <v>2</v>
      </c>
      <c r="P29" s="9">
        <v>162222.50409999999</v>
      </c>
      <c r="Q29" s="8"/>
      <c r="R29" s="8"/>
      <c r="S29" s="8"/>
      <c r="T29" s="8"/>
    </row>
    <row r="30" spans="1:20" ht="14.25" customHeight="1" x14ac:dyDescent="0.35">
      <c r="A30" s="8">
        <v>1.01</v>
      </c>
      <c r="B30" s="8">
        <v>2.42</v>
      </c>
      <c r="C30" s="8">
        <v>1.53</v>
      </c>
      <c r="D30" s="8">
        <v>64.16</v>
      </c>
      <c r="E30" s="8">
        <v>48.88</v>
      </c>
      <c r="F30" s="8">
        <v>38</v>
      </c>
      <c r="G30" s="8">
        <v>49</v>
      </c>
      <c r="H30" s="8">
        <v>28.52</v>
      </c>
      <c r="I30" s="8">
        <v>57.1</v>
      </c>
      <c r="J30" s="8">
        <v>32.03</v>
      </c>
      <c r="K30" s="8">
        <v>16.29</v>
      </c>
      <c r="L30" s="8">
        <v>78.25</v>
      </c>
      <c r="M30" s="8">
        <v>43.9</v>
      </c>
      <c r="N30" s="8">
        <v>22.32</v>
      </c>
      <c r="O30" s="8">
        <f>IF('Data 1Q Ahead Without Spaces'!O30&lt;5,0,IF('Data 1Q Ahead Without Spaces'!O30&lt;11,1,IF('Data 1Q Ahead Without Spaces'!O30&lt;17,2,3)))</f>
        <v>2</v>
      </c>
      <c r="P30" s="9">
        <v>147425.2274</v>
      </c>
      <c r="Q30" s="8"/>
      <c r="R30" s="8"/>
      <c r="S30" s="8"/>
      <c r="T30" s="8"/>
    </row>
    <row r="31" spans="1:20" ht="14.25" customHeight="1" x14ac:dyDescent="0.35">
      <c r="A31" s="8">
        <v>0.72</v>
      </c>
      <c r="B31" s="8">
        <v>1.92</v>
      </c>
      <c r="C31" s="8">
        <v>1.04</v>
      </c>
      <c r="D31" s="8">
        <v>53.1</v>
      </c>
      <c r="E31" s="8">
        <v>40.24</v>
      </c>
      <c r="F31" s="8">
        <v>35.78</v>
      </c>
      <c r="G31" s="8">
        <v>72</v>
      </c>
      <c r="H31" s="8">
        <v>32.450000000000003</v>
      </c>
      <c r="I31" s="8">
        <v>41.35</v>
      </c>
      <c r="J31" s="8">
        <v>25.07</v>
      </c>
      <c r="K31" s="8">
        <v>13.42</v>
      </c>
      <c r="L31" s="8">
        <v>64.92</v>
      </c>
      <c r="M31" s="8">
        <v>39.36</v>
      </c>
      <c r="N31" s="8">
        <v>21.07</v>
      </c>
      <c r="O31" s="8">
        <f>IF('Data 1Q Ahead Without Spaces'!O31&lt;5,0,IF('Data 1Q Ahead Without Spaces'!O31&lt;11,1,IF('Data 1Q Ahead Without Spaces'!O31&lt;17,2,3)))</f>
        <v>2</v>
      </c>
      <c r="P31" s="9">
        <v>116907.6724</v>
      </c>
      <c r="Q31" s="8"/>
      <c r="R31" s="8"/>
      <c r="S31" s="8"/>
      <c r="T31" s="8"/>
    </row>
    <row r="32" spans="1:20" ht="14.25" customHeight="1" x14ac:dyDescent="0.35">
      <c r="A32" s="8">
        <v>0.67</v>
      </c>
      <c r="B32" s="8">
        <v>1.91</v>
      </c>
      <c r="C32" s="8">
        <v>0.97</v>
      </c>
      <c r="D32" s="8">
        <v>57.93</v>
      </c>
      <c r="E32" s="8">
        <v>42.67</v>
      </c>
      <c r="F32" s="8">
        <v>40.39</v>
      </c>
      <c r="G32" s="8">
        <v>70</v>
      </c>
      <c r="H32" s="8">
        <v>32.880000000000003</v>
      </c>
      <c r="I32" s="8">
        <v>39.229999999999997</v>
      </c>
      <c r="J32" s="8">
        <v>23.89</v>
      </c>
      <c r="K32" s="8">
        <v>12.9</v>
      </c>
      <c r="L32" s="8">
        <v>64.209999999999994</v>
      </c>
      <c r="M32" s="8">
        <v>39.1</v>
      </c>
      <c r="N32" s="8">
        <v>21.11</v>
      </c>
      <c r="O32" s="8">
        <f>IF('Data 1Q Ahead Without Spaces'!O32&lt;5,0,IF('Data 1Q Ahead Without Spaces'!O32&lt;11,1,IF('Data 1Q Ahead Without Spaces'!O32&lt;17,2,3)))</f>
        <v>2</v>
      </c>
      <c r="P32" s="9">
        <v>123430.47010000001</v>
      </c>
      <c r="Q32" s="8"/>
      <c r="R32" s="8"/>
      <c r="S32" s="8"/>
      <c r="T32" s="8"/>
    </row>
    <row r="33" spans="1:20" ht="14.25" customHeight="1" x14ac:dyDescent="0.35">
      <c r="A33" s="8">
        <v>0.71</v>
      </c>
      <c r="B33" s="8">
        <v>1.9</v>
      </c>
      <c r="C33" s="8">
        <v>1.01</v>
      </c>
      <c r="D33" s="8">
        <v>82.8</v>
      </c>
      <c r="E33" s="8">
        <v>60.14</v>
      </c>
      <c r="F33" s="8">
        <v>64.23</v>
      </c>
      <c r="G33" s="8">
        <v>70</v>
      </c>
      <c r="H33" s="8">
        <v>27.61</v>
      </c>
      <c r="I33" s="8">
        <v>48.34</v>
      </c>
      <c r="J33" s="8">
        <v>26.92</v>
      </c>
      <c r="K33" s="8">
        <v>13.35</v>
      </c>
      <c r="L33" s="8">
        <v>79.569999999999993</v>
      </c>
      <c r="M33" s="8">
        <v>44.31</v>
      </c>
      <c r="N33" s="8">
        <v>21.97</v>
      </c>
      <c r="O33" s="8">
        <f>IF('Data 1Q Ahead Without Spaces'!O33&lt;5,0,IF('Data 1Q Ahead Without Spaces'!O33&lt;11,1,IF('Data 1Q Ahead Without Spaces'!O33&lt;17,2,3)))</f>
        <v>2</v>
      </c>
      <c r="P33" s="9">
        <v>146354.78580000001</v>
      </c>
      <c r="Q33" s="8"/>
      <c r="R33" s="8"/>
      <c r="S33" s="8"/>
      <c r="T33" s="8"/>
    </row>
    <row r="34" spans="1:20" ht="14.25" customHeight="1" x14ac:dyDescent="0.35">
      <c r="A34" s="8">
        <v>0.77</v>
      </c>
      <c r="B34" s="8">
        <v>1.97</v>
      </c>
      <c r="C34" s="8">
        <v>1.08</v>
      </c>
      <c r="D34" s="8">
        <v>48.05</v>
      </c>
      <c r="E34" s="8">
        <v>31.99</v>
      </c>
      <c r="F34" s="8">
        <v>31.07</v>
      </c>
      <c r="G34" s="8">
        <v>73</v>
      </c>
      <c r="H34" s="8">
        <v>27.37</v>
      </c>
      <c r="I34" s="8">
        <v>51.37</v>
      </c>
      <c r="J34" s="8">
        <v>27.6</v>
      </c>
      <c r="K34" s="8">
        <v>14.06</v>
      </c>
      <c r="L34" s="8">
        <v>86.11</v>
      </c>
      <c r="M34" s="8">
        <v>46.27</v>
      </c>
      <c r="N34" s="8">
        <v>23.56</v>
      </c>
      <c r="O34" s="8">
        <f>IF('Data 1Q Ahead Without Spaces'!O34&lt;5,0,IF('Data 1Q Ahead Without Spaces'!O34&lt;11,1,IF('Data 1Q Ahead Without Spaces'!O34&lt;17,2,3)))</f>
        <v>2</v>
      </c>
      <c r="P34" s="9">
        <v>139959.81890000001</v>
      </c>
      <c r="Q34" s="8"/>
      <c r="R34" s="8"/>
      <c r="S34" s="8"/>
      <c r="T34" s="8"/>
    </row>
    <row r="35" spans="1:20" ht="14.25" customHeight="1" x14ac:dyDescent="0.35">
      <c r="A35" s="8">
        <v>1.41</v>
      </c>
      <c r="B35" s="8">
        <v>2.81</v>
      </c>
      <c r="C35" s="8">
        <v>1.98</v>
      </c>
      <c r="D35" s="8">
        <v>31.21</v>
      </c>
      <c r="E35" s="8">
        <v>24.39</v>
      </c>
      <c r="F35" s="8">
        <v>21.33</v>
      </c>
      <c r="G35" s="8">
        <v>130</v>
      </c>
      <c r="H35" s="8">
        <v>16.34</v>
      </c>
      <c r="I35" s="8">
        <v>84.63</v>
      </c>
      <c r="J35" s="8">
        <v>27.54</v>
      </c>
      <c r="K35" s="8">
        <v>13.83</v>
      </c>
      <c r="L35" s="8">
        <v>207.23</v>
      </c>
      <c r="M35" s="8">
        <v>67.45</v>
      </c>
      <c r="N35" s="8">
        <v>33.86</v>
      </c>
      <c r="O35" s="8">
        <f>IF('Data 1Q Ahead Without Spaces'!O35&lt;5,0,IF('Data 1Q Ahead Without Spaces'!O35&lt;11,1,IF('Data 1Q Ahead Without Spaces'!O35&lt;17,2,3)))</f>
        <v>2</v>
      </c>
      <c r="P35" s="9">
        <v>143182.79269999999</v>
      </c>
      <c r="Q35" s="8"/>
      <c r="R35" s="8"/>
      <c r="S35" s="8"/>
      <c r="T35" s="8"/>
    </row>
    <row r="36" spans="1:20" ht="14.25" customHeight="1" x14ac:dyDescent="0.35">
      <c r="A36" s="8">
        <v>1.21</v>
      </c>
      <c r="B36" s="8">
        <v>2.79</v>
      </c>
      <c r="C36" s="8">
        <v>1.7</v>
      </c>
      <c r="D36" s="8">
        <v>23.05</v>
      </c>
      <c r="E36" s="8">
        <v>17.25</v>
      </c>
      <c r="F36" s="8">
        <v>16.100000000000001</v>
      </c>
      <c r="G36" s="8">
        <v>193</v>
      </c>
      <c r="H36" s="8">
        <v>18.920000000000002</v>
      </c>
      <c r="I36" s="8">
        <v>91.38</v>
      </c>
      <c r="J36" s="8">
        <v>33.61</v>
      </c>
      <c r="K36" s="8">
        <v>17.29</v>
      </c>
      <c r="L36" s="8">
        <v>171.9</v>
      </c>
      <c r="M36" s="8">
        <v>63.22</v>
      </c>
      <c r="N36" s="8">
        <v>32.520000000000003</v>
      </c>
      <c r="O36" s="8">
        <f>IF('Data 1Q Ahead Without Spaces'!O36&lt;5,0,IF('Data 1Q Ahead Without Spaces'!O36&lt;11,1,IF('Data 1Q Ahead Without Spaces'!O36&lt;17,2,3)))</f>
        <v>3</v>
      </c>
      <c r="P36" s="9">
        <v>162323.12940000001</v>
      </c>
      <c r="Q36" s="8"/>
      <c r="R36" s="8"/>
      <c r="S36" s="8"/>
      <c r="T36" s="8"/>
    </row>
    <row r="37" spans="1:20" ht="14.25" customHeight="1" x14ac:dyDescent="0.35">
      <c r="A37" s="8">
        <v>0.98</v>
      </c>
      <c r="B37" s="8">
        <v>2.13</v>
      </c>
      <c r="C37" s="8">
        <v>1.32</v>
      </c>
      <c r="D37" s="8">
        <v>35.92</v>
      </c>
      <c r="E37" s="8">
        <v>28.96</v>
      </c>
      <c r="F37" s="8">
        <v>29.03</v>
      </c>
      <c r="G37" s="8">
        <v>192</v>
      </c>
      <c r="H37" s="8">
        <v>12.3</v>
      </c>
      <c r="I37" s="8">
        <v>168.49</v>
      </c>
      <c r="J37" s="8">
        <v>47.88</v>
      </c>
      <c r="K37" s="8">
        <v>20.72</v>
      </c>
      <c r="L37" s="8">
        <v>251.93</v>
      </c>
      <c r="M37" s="8">
        <v>71.59</v>
      </c>
      <c r="N37" s="8">
        <v>30.97</v>
      </c>
      <c r="O37" s="8">
        <f>IF('Data 1Q Ahead Without Spaces'!O37&lt;5,0,IF('Data 1Q Ahead Without Spaces'!O37&lt;11,1,IF('Data 1Q Ahead Without Spaces'!O37&lt;17,2,3)))</f>
        <v>3</v>
      </c>
      <c r="P37" s="9">
        <v>112698.3129</v>
      </c>
      <c r="Q37" s="8"/>
      <c r="R37" s="8"/>
      <c r="S37" s="8"/>
      <c r="T37" s="8"/>
    </row>
    <row r="38" spans="1:20" ht="14.25" customHeight="1" x14ac:dyDescent="0.35">
      <c r="A38" s="8">
        <v>0.89</v>
      </c>
      <c r="B38" s="8">
        <v>1.98</v>
      </c>
      <c r="C38" s="8">
        <v>1.19</v>
      </c>
      <c r="D38" s="8">
        <v>28.79</v>
      </c>
      <c r="E38" s="8">
        <v>23.86</v>
      </c>
      <c r="F38" s="8">
        <v>19.760000000000002</v>
      </c>
      <c r="G38" s="8">
        <v>136</v>
      </c>
      <c r="H38" s="8">
        <v>13.34</v>
      </c>
      <c r="I38" s="8">
        <v>154.13999999999999</v>
      </c>
      <c r="J38" s="8">
        <v>47.25</v>
      </c>
      <c r="K38" s="8">
        <v>20.7</v>
      </c>
      <c r="L38" s="8">
        <v>226.22</v>
      </c>
      <c r="M38" s="8">
        <v>69.349999999999994</v>
      </c>
      <c r="N38" s="8">
        <v>30.39</v>
      </c>
      <c r="O38" s="8">
        <f>IF('Data 1Q Ahead Without Spaces'!O38&lt;5,0,IF('Data 1Q Ahead Without Spaces'!O38&lt;11,1,IF('Data 1Q Ahead Without Spaces'!O38&lt;17,2,3)))</f>
        <v>3</v>
      </c>
      <c r="P38" s="9">
        <v>128030.1866</v>
      </c>
      <c r="Q38" s="8"/>
      <c r="R38" s="8"/>
      <c r="S38" s="8"/>
      <c r="T38" s="8"/>
    </row>
    <row r="39" spans="1:20" ht="14.25" customHeight="1" x14ac:dyDescent="0.35">
      <c r="A39" s="8">
        <v>0.79</v>
      </c>
      <c r="B39" s="8">
        <v>1.83</v>
      </c>
      <c r="C39" s="8">
        <v>1.05</v>
      </c>
      <c r="D39" s="8">
        <v>52.23</v>
      </c>
      <c r="E39" s="8">
        <v>43.94</v>
      </c>
      <c r="F39" s="8">
        <v>39.93</v>
      </c>
      <c r="G39" s="8">
        <v>101</v>
      </c>
      <c r="H39" s="8">
        <v>14.84</v>
      </c>
      <c r="I39" s="8">
        <v>134.87</v>
      </c>
      <c r="J39" s="8">
        <v>46.53</v>
      </c>
      <c r="K39" s="8">
        <v>20.13</v>
      </c>
      <c r="L39" s="8">
        <v>189.83</v>
      </c>
      <c r="M39" s="8">
        <v>65.5</v>
      </c>
      <c r="N39" s="8">
        <v>28.34</v>
      </c>
      <c r="O39" s="8">
        <f>IF('Data 1Q Ahead Without Spaces'!O39&lt;5,0,IF('Data 1Q Ahead Without Spaces'!O39&lt;11,1,IF('Data 1Q Ahead Without Spaces'!O39&lt;17,2,3)))</f>
        <v>3</v>
      </c>
      <c r="P39" s="9">
        <v>136882.46309999999</v>
      </c>
      <c r="Q39" s="8"/>
      <c r="R39" s="8"/>
      <c r="S39" s="8"/>
      <c r="T39" s="8"/>
    </row>
    <row r="40" spans="1:20" ht="14.25" customHeight="1" x14ac:dyDescent="0.35">
      <c r="A40" s="8">
        <v>0.65</v>
      </c>
      <c r="B40" s="8">
        <v>1.55</v>
      </c>
      <c r="C40" s="8">
        <v>0.85</v>
      </c>
      <c r="D40" s="8">
        <v>64.599999999999994</v>
      </c>
      <c r="E40" s="8">
        <v>52.98</v>
      </c>
      <c r="F40" s="8">
        <v>49.62</v>
      </c>
      <c r="G40" s="8">
        <v>84</v>
      </c>
      <c r="H40" s="8">
        <v>17.739999999999998</v>
      </c>
      <c r="I40" s="8">
        <v>111.3</v>
      </c>
      <c r="J40" s="8">
        <v>46.82</v>
      </c>
      <c r="K40" s="8">
        <v>19.850000000000001</v>
      </c>
      <c r="L40" s="8">
        <v>137.72</v>
      </c>
      <c r="M40" s="8">
        <v>57.93</v>
      </c>
      <c r="N40" s="8">
        <v>24.57</v>
      </c>
      <c r="O40" s="8">
        <f>IF('Data 1Q Ahead Without Spaces'!O40&lt;5,0,IF('Data 1Q Ahead Without Spaces'!O40&lt;11,1,IF('Data 1Q Ahead Without Spaces'!O40&lt;17,2,3)))</f>
        <v>3</v>
      </c>
      <c r="P40" s="9">
        <v>157120.0472</v>
      </c>
      <c r="Q40" s="8"/>
      <c r="R40" s="8"/>
      <c r="S40" s="8"/>
      <c r="T40" s="8"/>
    </row>
    <row r="41" spans="1:20" ht="14.25" customHeight="1" x14ac:dyDescent="0.35">
      <c r="A41" s="8">
        <v>0.55000000000000004</v>
      </c>
      <c r="B41" s="8">
        <v>1.53</v>
      </c>
      <c r="C41" s="8">
        <v>0.71</v>
      </c>
      <c r="D41" s="8">
        <v>91.23</v>
      </c>
      <c r="E41" s="8">
        <v>74.86</v>
      </c>
      <c r="F41" s="8">
        <v>75.62</v>
      </c>
      <c r="G41" s="8">
        <v>81</v>
      </c>
      <c r="H41" s="8">
        <v>20.76</v>
      </c>
      <c r="I41" s="8">
        <v>96.38</v>
      </c>
      <c r="J41" s="8">
        <v>44.89</v>
      </c>
      <c r="K41" s="8">
        <v>20.12</v>
      </c>
      <c r="L41" s="8">
        <v>114.7</v>
      </c>
      <c r="M41" s="8">
        <v>53.42</v>
      </c>
      <c r="N41" s="8">
        <v>23.94</v>
      </c>
      <c r="O41" s="8">
        <f>IF('Data 1Q Ahead Without Spaces'!O41&lt;5,0,IF('Data 1Q Ahead Without Spaces'!O41&lt;11,1,IF('Data 1Q Ahead Without Spaces'!O41&lt;17,2,3)))</f>
        <v>3</v>
      </c>
      <c r="P41" s="9">
        <v>170868.66870000001</v>
      </c>
      <c r="Q41" s="8"/>
      <c r="R41" s="8"/>
      <c r="S41" s="8"/>
      <c r="T41" s="8"/>
    </row>
    <row r="42" spans="1:20" ht="14.25" customHeight="1" x14ac:dyDescent="0.35">
      <c r="A42" s="8">
        <v>0.56000000000000005</v>
      </c>
      <c r="B42" s="8">
        <v>1.54</v>
      </c>
      <c r="C42" s="8">
        <v>0.72</v>
      </c>
      <c r="D42" s="8">
        <v>48.78</v>
      </c>
      <c r="E42" s="8">
        <v>39.54</v>
      </c>
      <c r="F42" s="8">
        <v>34.020000000000003</v>
      </c>
      <c r="G42" s="8">
        <v>82</v>
      </c>
      <c r="H42" s="8">
        <v>20.94</v>
      </c>
      <c r="I42" s="8">
        <v>96.19</v>
      </c>
      <c r="J42" s="8">
        <v>43.96</v>
      </c>
      <c r="K42" s="8">
        <v>20.25</v>
      </c>
      <c r="L42" s="8">
        <v>118.83</v>
      </c>
      <c r="M42" s="8">
        <v>54.3</v>
      </c>
      <c r="N42" s="8">
        <v>25.02</v>
      </c>
      <c r="O42" s="8">
        <f>IF('Data 1Q Ahead Without Spaces'!O42&lt;5,0,IF('Data 1Q Ahead Without Spaces'!O42&lt;11,1,IF('Data 1Q Ahead Without Spaces'!O42&lt;17,2,3)))</f>
        <v>3</v>
      </c>
      <c r="P42" s="9">
        <v>164461.0865</v>
      </c>
      <c r="Q42" s="8"/>
      <c r="R42" s="8"/>
      <c r="S42" s="8"/>
      <c r="T42" s="8"/>
    </row>
    <row r="43" spans="1:20" ht="14.25" customHeight="1" x14ac:dyDescent="0.35">
      <c r="A43" s="8">
        <v>0.74</v>
      </c>
      <c r="B43" s="8">
        <v>1.54</v>
      </c>
      <c r="C43" s="8">
        <v>0.93</v>
      </c>
      <c r="D43" s="8">
        <v>61.78</v>
      </c>
      <c r="E43" s="8">
        <v>49.34</v>
      </c>
      <c r="F43" s="8">
        <v>49.34</v>
      </c>
      <c r="G43" s="8">
        <v>97</v>
      </c>
      <c r="H43" s="8">
        <v>20.38</v>
      </c>
      <c r="I43" s="8">
        <v>94.42</v>
      </c>
      <c r="J43" s="8">
        <v>41.36</v>
      </c>
      <c r="K43" s="8">
        <v>19.309999999999999</v>
      </c>
      <c r="L43" s="8">
        <v>128.27000000000001</v>
      </c>
      <c r="M43" s="8">
        <v>56.19</v>
      </c>
      <c r="N43" s="8">
        <v>26.24</v>
      </c>
      <c r="O43" s="8">
        <f>IF('Data 1Q Ahead Without Spaces'!O43&lt;5,0,IF('Data 1Q Ahead Without Spaces'!O43&lt;11,1,IF('Data 1Q Ahead Without Spaces'!O43&lt;17,2,3)))</f>
        <v>3</v>
      </c>
      <c r="P43" s="9">
        <v>204878.4278</v>
      </c>
      <c r="Q43" s="8"/>
      <c r="R43" s="8"/>
      <c r="S43" s="8"/>
      <c r="T43" s="8"/>
    </row>
    <row r="44" spans="1:20" ht="14.25" customHeight="1" x14ac:dyDescent="0.35">
      <c r="A44" s="8">
        <v>0.76</v>
      </c>
      <c r="B44" s="8">
        <v>1.52</v>
      </c>
      <c r="C44" s="8">
        <v>0.95</v>
      </c>
      <c r="D44" s="8">
        <v>57.52</v>
      </c>
      <c r="E44" s="8">
        <v>47.74</v>
      </c>
      <c r="F44" s="8">
        <v>46.38</v>
      </c>
      <c r="G44" s="8">
        <v>107</v>
      </c>
      <c r="H44" s="8">
        <v>20.239999999999998</v>
      </c>
      <c r="I44" s="8">
        <v>107.65</v>
      </c>
      <c r="J44" s="8">
        <v>45.85</v>
      </c>
      <c r="K44" s="8">
        <v>21.87</v>
      </c>
      <c r="L44" s="8">
        <v>134.78</v>
      </c>
      <c r="M44" s="8">
        <v>57.41</v>
      </c>
      <c r="N44" s="8">
        <v>27.38</v>
      </c>
      <c r="O44" s="8">
        <f>IF('Data 1Q Ahead Without Spaces'!O44&lt;5,0,IF('Data 1Q Ahead Without Spaces'!O44&lt;11,1,IF('Data 1Q Ahead Without Spaces'!O44&lt;17,2,3)))</f>
        <v>3</v>
      </c>
      <c r="P44" s="9">
        <v>206104.959</v>
      </c>
      <c r="Q44" s="8"/>
      <c r="R44" s="8"/>
      <c r="S44" s="8"/>
      <c r="T44" s="8"/>
    </row>
    <row r="45" spans="1:20" ht="14.25" customHeight="1" x14ac:dyDescent="0.35">
      <c r="A45" s="8">
        <v>0.77</v>
      </c>
      <c r="B45" s="8">
        <v>1.54</v>
      </c>
      <c r="C45" s="8">
        <v>0.96</v>
      </c>
      <c r="D45" s="8">
        <v>73.27</v>
      </c>
      <c r="E45" s="8">
        <v>62.88</v>
      </c>
      <c r="F45" s="8">
        <v>62.75</v>
      </c>
      <c r="G45" s="8">
        <v>113</v>
      </c>
      <c r="H45" s="8">
        <v>17.3</v>
      </c>
      <c r="I45" s="8">
        <v>112.96</v>
      </c>
      <c r="J45" s="8">
        <v>44.34</v>
      </c>
      <c r="K45" s="8">
        <v>19.63</v>
      </c>
      <c r="L45" s="8">
        <v>154.78</v>
      </c>
      <c r="M45" s="8">
        <v>60.75</v>
      </c>
      <c r="N45" s="8">
        <v>26.9</v>
      </c>
      <c r="O45" s="8">
        <f>IF('Data 1Q Ahead Without Spaces'!O45&lt;5,0,IF('Data 1Q Ahead Without Spaces'!O45&lt;11,1,IF('Data 1Q Ahead Without Spaces'!O45&lt;17,2,3)))</f>
        <v>3</v>
      </c>
      <c r="P45" s="9">
        <v>213886.0099</v>
      </c>
      <c r="Q45" s="8"/>
      <c r="R45" s="8"/>
      <c r="S45" s="8"/>
      <c r="T45" s="8"/>
    </row>
    <row r="46" spans="1:20" ht="14.25" customHeight="1" x14ac:dyDescent="0.35">
      <c r="A46" s="8">
        <v>0.78</v>
      </c>
      <c r="B46" s="8">
        <v>1.57</v>
      </c>
      <c r="C46" s="8">
        <v>0.96</v>
      </c>
      <c r="D46" s="8">
        <v>43.53</v>
      </c>
      <c r="E46" s="8">
        <v>32.36</v>
      </c>
      <c r="F46" s="8">
        <v>33.01</v>
      </c>
      <c r="G46" s="8">
        <v>110</v>
      </c>
      <c r="H46" s="8">
        <v>17.95</v>
      </c>
      <c r="I46" s="8">
        <v>123.95</v>
      </c>
      <c r="J46" s="8">
        <v>48.75</v>
      </c>
      <c r="K46" s="8">
        <v>22.33</v>
      </c>
      <c r="L46" s="8">
        <v>154.22999999999999</v>
      </c>
      <c r="M46" s="8">
        <v>60.67</v>
      </c>
      <c r="N46" s="8">
        <v>27.79</v>
      </c>
      <c r="O46" s="8">
        <f>IF('Data 1Q Ahead Without Spaces'!O46&lt;5,0,IF('Data 1Q Ahead Without Spaces'!O46&lt;11,1,IF('Data 1Q Ahead Without Spaces'!O46&lt;17,2,3)))</f>
        <v>3</v>
      </c>
      <c r="P46" s="9">
        <v>240674.51879999999</v>
      </c>
      <c r="Q46" s="8"/>
      <c r="R46" s="8"/>
      <c r="S46" s="8"/>
      <c r="T46" s="8"/>
    </row>
    <row r="47" spans="1:20" ht="14.25" customHeight="1" x14ac:dyDescent="0.35">
      <c r="A47" s="8">
        <v>0.84</v>
      </c>
      <c r="B47" s="8">
        <v>1.58</v>
      </c>
      <c r="C47" s="8">
        <v>1.03</v>
      </c>
      <c r="D47" s="8">
        <v>51.56</v>
      </c>
      <c r="E47" s="8">
        <v>39.630000000000003</v>
      </c>
      <c r="F47" s="8">
        <v>41.51</v>
      </c>
      <c r="G47" s="8">
        <v>117</v>
      </c>
      <c r="H47" s="8">
        <v>17.98</v>
      </c>
      <c r="I47" s="8">
        <v>120.44</v>
      </c>
      <c r="J47" s="8">
        <v>46.73</v>
      </c>
      <c r="K47" s="8">
        <v>21.76</v>
      </c>
      <c r="L47" s="8">
        <v>157.72999999999999</v>
      </c>
      <c r="M47" s="8">
        <v>61.2</v>
      </c>
      <c r="N47" s="8">
        <v>28.49</v>
      </c>
      <c r="O47" s="8">
        <f>IF('Data 1Q Ahead Without Spaces'!O47&lt;5,0,IF('Data 1Q Ahead Without Spaces'!O47&lt;11,1,IF('Data 1Q Ahead Without Spaces'!O47&lt;17,2,3)))</f>
        <v>3</v>
      </c>
      <c r="P47" s="9">
        <v>223503.85509999999</v>
      </c>
      <c r="Q47" s="8"/>
      <c r="R47" s="8"/>
      <c r="S47" s="8"/>
      <c r="T47" s="8"/>
    </row>
    <row r="48" spans="1:20" ht="14.25" customHeight="1" x14ac:dyDescent="0.35">
      <c r="A48" s="8">
        <v>0.87</v>
      </c>
      <c r="B48" s="8">
        <v>1.69</v>
      </c>
      <c r="C48" s="8">
        <v>1.08</v>
      </c>
      <c r="D48" s="8">
        <v>44.2</v>
      </c>
      <c r="E48" s="8">
        <v>35.979999999999997</v>
      </c>
      <c r="F48" s="8">
        <v>34.6</v>
      </c>
      <c r="G48" s="8">
        <v>124</v>
      </c>
      <c r="H48" s="8">
        <v>18.61</v>
      </c>
      <c r="I48" s="8">
        <v>112.3</v>
      </c>
      <c r="J48" s="8">
        <v>43.97</v>
      </c>
      <c r="K48" s="8">
        <v>21.02</v>
      </c>
      <c r="L48" s="8">
        <v>155.38</v>
      </c>
      <c r="M48" s="8">
        <v>60.84</v>
      </c>
      <c r="N48" s="8">
        <v>29.08</v>
      </c>
      <c r="O48" s="8">
        <f>IF('Data 1Q Ahead Without Spaces'!O48&lt;5,0,IF('Data 1Q Ahead Without Spaces'!O48&lt;11,1,IF('Data 1Q Ahead Without Spaces'!O48&lt;17,2,3)))</f>
        <v>3</v>
      </c>
      <c r="P48" s="9">
        <v>234404.48800000001</v>
      </c>
      <c r="Q48" s="8"/>
      <c r="R48" s="8"/>
      <c r="S48" s="8"/>
      <c r="T48" s="8"/>
    </row>
    <row r="49" spans="1:20" ht="14.25" customHeight="1" x14ac:dyDescent="0.35">
      <c r="A49" s="8">
        <v>1.21</v>
      </c>
      <c r="B49" s="8">
        <v>2.08</v>
      </c>
      <c r="C49" s="8">
        <v>1.5</v>
      </c>
      <c r="D49" s="8">
        <v>71.790000000000006</v>
      </c>
      <c r="E49" s="8">
        <v>4.49</v>
      </c>
      <c r="F49" s="8">
        <v>61.04</v>
      </c>
      <c r="G49" s="8">
        <v>113</v>
      </c>
      <c r="H49" s="8">
        <v>18.059999999999999</v>
      </c>
      <c r="I49" s="8">
        <v>143.29</v>
      </c>
      <c r="J49" s="8">
        <v>52.45</v>
      </c>
      <c r="K49" s="8">
        <v>26.03</v>
      </c>
      <c r="L49" s="8">
        <v>173.22</v>
      </c>
      <c r="M49" s="8">
        <v>63.4</v>
      </c>
      <c r="N49" s="8">
        <v>31.47</v>
      </c>
      <c r="O49" s="8">
        <f>IF('Data 1Q Ahead Without Spaces'!O49&lt;5,0,IF('Data 1Q Ahead Without Spaces'!O49&lt;11,1,IF('Data 1Q Ahead Without Spaces'!O49&lt;17,2,3)))</f>
        <v>3</v>
      </c>
      <c r="P49" s="9">
        <v>197772.10810000001</v>
      </c>
      <c r="Q49" s="8"/>
      <c r="R49" s="8"/>
      <c r="S49" s="8"/>
      <c r="T49" s="8"/>
    </row>
    <row r="50" spans="1:20" ht="14.25" customHeight="1" x14ac:dyDescent="0.35">
      <c r="A50" s="8">
        <v>1.48</v>
      </c>
      <c r="B50" s="8">
        <v>2.37</v>
      </c>
      <c r="C50" s="8">
        <v>1.85</v>
      </c>
      <c r="D50" s="8">
        <v>39</v>
      </c>
      <c r="E50" s="8">
        <v>25.76</v>
      </c>
      <c r="F50" s="8">
        <v>28.13</v>
      </c>
      <c r="G50" s="8">
        <v>105</v>
      </c>
      <c r="H50" s="8">
        <v>13.54</v>
      </c>
      <c r="I50" s="8">
        <v>207.1</v>
      </c>
      <c r="J50" s="8">
        <v>57.09</v>
      </c>
      <c r="K50" s="8">
        <v>28.27</v>
      </c>
      <c r="L50" s="8">
        <v>262.72000000000003</v>
      </c>
      <c r="M50" s="8">
        <v>72.430000000000007</v>
      </c>
      <c r="N50" s="8">
        <v>35.86</v>
      </c>
      <c r="O50" s="8">
        <f>IF('Data 1Q Ahead Without Spaces'!O50&lt;5,0,IF('Data 1Q Ahead Without Spaces'!O50&lt;11,1,IF('Data 1Q Ahead Without Spaces'!O50&lt;17,2,3)))</f>
        <v>3</v>
      </c>
      <c r="P50" s="9">
        <v>194835.1888</v>
      </c>
      <c r="Q50" s="8"/>
      <c r="R50" s="8"/>
      <c r="S50" s="8"/>
      <c r="T50" s="8"/>
    </row>
    <row r="51" spans="1:20" ht="14.25" customHeight="1" x14ac:dyDescent="0.35">
      <c r="A51" s="8">
        <v>1.5</v>
      </c>
      <c r="B51" s="8">
        <v>2.35</v>
      </c>
      <c r="C51" s="8">
        <v>1.86</v>
      </c>
      <c r="D51" s="8">
        <v>46</v>
      </c>
      <c r="E51" s="8">
        <v>38.47</v>
      </c>
      <c r="F51" s="8">
        <v>37.43</v>
      </c>
      <c r="G51" s="8">
        <v>136</v>
      </c>
      <c r="H51" s="8">
        <v>13.98</v>
      </c>
      <c r="I51" s="8">
        <v>194.19</v>
      </c>
      <c r="J51" s="8">
        <v>53.15</v>
      </c>
      <c r="K51" s="8">
        <v>27.36</v>
      </c>
      <c r="L51" s="8">
        <v>265.35000000000002</v>
      </c>
      <c r="M51" s="8">
        <v>72.63</v>
      </c>
      <c r="N51" s="8">
        <v>37.380000000000003</v>
      </c>
      <c r="O51" s="8">
        <f>IF('Data 1Q Ahead Without Spaces'!O51&lt;5,0,IF('Data 1Q Ahead Without Spaces'!O51&lt;11,1,IF('Data 1Q Ahead Without Spaces'!O51&lt;17,2,3)))</f>
        <v>3</v>
      </c>
      <c r="P51" s="9">
        <v>180833.53099999999</v>
      </c>
      <c r="Q51" s="8"/>
      <c r="R51" s="8"/>
      <c r="S51" s="8"/>
      <c r="T51" s="8"/>
    </row>
    <row r="52" spans="1:20" ht="14.25" customHeight="1" x14ac:dyDescent="0.35">
      <c r="A52" s="8">
        <v>1.52</v>
      </c>
      <c r="B52" s="8">
        <v>2.38</v>
      </c>
      <c r="C52" s="8">
        <v>1.88</v>
      </c>
      <c r="D52" s="8">
        <v>42.68</v>
      </c>
      <c r="E52" s="8">
        <v>34.46</v>
      </c>
      <c r="F52" s="8">
        <v>33.64</v>
      </c>
      <c r="G52" s="8">
        <v>126</v>
      </c>
      <c r="H52" s="8">
        <v>11.99</v>
      </c>
      <c r="I52" s="8">
        <v>227.99</v>
      </c>
      <c r="J52" s="8">
        <v>54.62</v>
      </c>
      <c r="K52" s="8">
        <v>27.6</v>
      </c>
      <c r="L52" s="8">
        <v>317.43</v>
      </c>
      <c r="M52" s="8">
        <v>76.040000000000006</v>
      </c>
      <c r="N52" s="8">
        <v>38.43</v>
      </c>
      <c r="O52" s="8">
        <f>IF('Data 1Q Ahead Without Spaces'!O52&lt;5,0,IF('Data 1Q Ahead Without Spaces'!O52&lt;11,1,IF('Data 1Q Ahead Without Spaces'!O52&lt;17,2,3)))</f>
        <v>3</v>
      </c>
      <c r="P52" s="9">
        <v>187867.24720000001</v>
      </c>
      <c r="Q52" s="8"/>
      <c r="R52" s="8"/>
      <c r="S52" s="8"/>
      <c r="T52" s="8"/>
    </row>
    <row r="53" spans="1:20" ht="14.25" customHeight="1" x14ac:dyDescent="0.35">
      <c r="A53" s="8">
        <v>1.45</v>
      </c>
      <c r="B53" s="8">
        <v>2.29</v>
      </c>
      <c r="C53" s="8">
        <v>1.81</v>
      </c>
      <c r="D53" s="8">
        <v>56.02</v>
      </c>
      <c r="E53" s="8">
        <v>47.52</v>
      </c>
      <c r="F53" s="8">
        <v>47.08</v>
      </c>
      <c r="G53" s="8">
        <v>117</v>
      </c>
      <c r="H53" s="8">
        <v>10.119999999999999</v>
      </c>
      <c r="I53" s="8">
        <v>291.25</v>
      </c>
      <c r="J53" s="8">
        <v>66.349999999999994</v>
      </c>
      <c r="K53" s="8">
        <v>29.84</v>
      </c>
      <c r="L53" s="8">
        <v>338.95</v>
      </c>
      <c r="M53" s="8">
        <v>77.22</v>
      </c>
      <c r="N53" s="8">
        <v>34.72</v>
      </c>
      <c r="O53" s="8">
        <f>IF('Data 1Q Ahead Without Spaces'!O53&lt;5,0,IF('Data 1Q Ahead Without Spaces'!O53&lt;11,1,IF('Data 1Q Ahead Without Spaces'!O53&lt;17,2,3)))</f>
        <v>3</v>
      </c>
      <c r="P53" s="9">
        <v>158919.63190000001</v>
      </c>
      <c r="Q53" s="8"/>
      <c r="R53" s="8"/>
      <c r="S53" s="8"/>
      <c r="T53" s="8"/>
    </row>
    <row r="54" spans="1:20" ht="14.25" customHeight="1" x14ac:dyDescent="0.35">
      <c r="A54" s="8">
        <v>1.37</v>
      </c>
      <c r="B54" s="8">
        <v>2.2000000000000002</v>
      </c>
      <c r="C54" s="8">
        <v>1.7</v>
      </c>
      <c r="D54" s="8">
        <v>34.81</v>
      </c>
      <c r="E54" s="8">
        <v>26.39</v>
      </c>
      <c r="F54" s="8">
        <v>25.85</v>
      </c>
      <c r="G54" s="8">
        <v>108</v>
      </c>
      <c r="H54" s="8">
        <v>10.84</v>
      </c>
      <c r="I54" s="8">
        <v>279.05</v>
      </c>
      <c r="J54" s="8">
        <v>67.09</v>
      </c>
      <c r="K54" s="8">
        <v>30.61</v>
      </c>
      <c r="L54" s="8">
        <v>315.92</v>
      </c>
      <c r="M54" s="8">
        <v>75.959999999999994</v>
      </c>
      <c r="N54" s="8">
        <v>34.659999999999997</v>
      </c>
      <c r="O54" s="8">
        <f>IF('Data 1Q Ahead Without Spaces'!O54&lt;5,0,IF('Data 1Q Ahead Without Spaces'!O54&lt;11,1,IF('Data 1Q Ahead Without Spaces'!O54&lt;17,2,3)))</f>
        <v>3</v>
      </c>
      <c r="P54" s="9">
        <v>158049.81779999999</v>
      </c>
      <c r="Q54" s="8"/>
      <c r="R54" s="8"/>
      <c r="S54" s="8"/>
      <c r="T54" s="8"/>
    </row>
    <row r="55" spans="1:20" ht="14.25" customHeight="1" x14ac:dyDescent="0.35">
      <c r="A55" s="8">
        <v>1.45</v>
      </c>
      <c r="B55" s="8">
        <v>2.35</v>
      </c>
      <c r="C55" s="8">
        <v>1.82</v>
      </c>
      <c r="D55" s="8">
        <v>42.37</v>
      </c>
      <c r="E55" s="8">
        <v>34.54</v>
      </c>
      <c r="F55" s="8">
        <v>34.01</v>
      </c>
      <c r="G55" s="8">
        <v>115</v>
      </c>
      <c r="H55" s="8">
        <v>12.14</v>
      </c>
      <c r="I55" s="8">
        <v>240.94</v>
      </c>
      <c r="J55" s="8">
        <v>63.5</v>
      </c>
      <c r="K55" s="8">
        <v>29.57</v>
      </c>
      <c r="L55" s="8">
        <v>279.45</v>
      </c>
      <c r="M55" s="8">
        <v>73.650000000000006</v>
      </c>
      <c r="N55" s="8">
        <v>34.299999999999997</v>
      </c>
      <c r="O55" s="8">
        <f>IF('Data 1Q Ahead Without Spaces'!O55&lt;5,0,IF('Data 1Q Ahead Without Spaces'!O55&lt;11,1,IF('Data 1Q Ahead Without Spaces'!O55&lt;17,2,3)))</f>
        <v>3</v>
      </c>
      <c r="P55" s="9">
        <v>159330.32180000001</v>
      </c>
      <c r="Q55" s="8"/>
      <c r="R55" s="8"/>
      <c r="S55" s="8"/>
      <c r="T55" s="8"/>
    </row>
    <row r="56" spans="1:20" ht="14.25" customHeight="1" x14ac:dyDescent="0.35">
      <c r="A56" s="8">
        <v>1.54</v>
      </c>
      <c r="B56" s="8">
        <v>2.54</v>
      </c>
      <c r="C56" s="8">
        <v>1.93</v>
      </c>
      <c r="D56" s="8">
        <v>37.21</v>
      </c>
      <c r="E56" s="8">
        <v>28.86</v>
      </c>
      <c r="F56" s="8">
        <v>29.21</v>
      </c>
      <c r="G56" s="8">
        <v>117</v>
      </c>
      <c r="H56" s="8">
        <v>12.24</v>
      </c>
      <c r="I56" s="8">
        <v>238.81</v>
      </c>
      <c r="J56" s="8">
        <v>60.48</v>
      </c>
      <c r="K56" s="8">
        <v>29.56</v>
      </c>
      <c r="L56" s="8">
        <v>294.85000000000002</v>
      </c>
      <c r="M56" s="8">
        <v>74.67</v>
      </c>
      <c r="N56" s="8">
        <v>36.5</v>
      </c>
      <c r="O56" s="8">
        <f>IF('Data 1Q Ahead Without Spaces'!O56&lt;5,0,IF('Data 1Q Ahead Without Spaces'!O56&lt;11,1,IF('Data 1Q Ahead Without Spaces'!O56&lt;17,2,3)))</f>
        <v>3</v>
      </c>
      <c r="P56" s="9">
        <v>140636.86499999999</v>
      </c>
      <c r="Q56" s="8"/>
      <c r="R56" s="8"/>
      <c r="S56" s="8"/>
      <c r="T56" s="8"/>
    </row>
    <row r="57" spans="1:20" ht="14.25" customHeight="1" x14ac:dyDescent="0.35">
      <c r="A57" s="8">
        <v>1.68</v>
      </c>
      <c r="B57" s="8">
        <v>2.66</v>
      </c>
      <c r="C57" s="8">
        <v>2.11</v>
      </c>
      <c r="D57" s="8">
        <v>45.92</v>
      </c>
      <c r="E57" s="8">
        <v>38.82</v>
      </c>
      <c r="F57" s="8">
        <v>38.19</v>
      </c>
      <c r="G57" s="8">
        <v>128</v>
      </c>
      <c r="H57" s="8">
        <v>12.91</v>
      </c>
      <c r="I57" s="8">
        <v>231.75</v>
      </c>
      <c r="J57" s="8">
        <v>61.55</v>
      </c>
      <c r="K57" s="8">
        <v>30.25</v>
      </c>
      <c r="L57" s="8">
        <v>276.55</v>
      </c>
      <c r="M57" s="8">
        <v>73.44</v>
      </c>
      <c r="N57" s="8">
        <v>36.1</v>
      </c>
      <c r="O57" s="8">
        <f>IF('Data 1Q Ahead Without Spaces'!O57&lt;5,0,IF('Data 1Q Ahead Without Spaces'!O57&lt;11,1,IF('Data 1Q Ahead Without Spaces'!O57&lt;17,2,3)))</f>
        <v>3</v>
      </c>
      <c r="P57" s="9">
        <v>132903.5871</v>
      </c>
      <c r="Q57" s="8"/>
      <c r="R57" s="8"/>
      <c r="S57" s="8"/>
      <c r="T57" s="8"/>
    </row>
    <row r="58" spans="1:20" ht="14.25" customHeight="1" x14ac:dyDescent="0.35">
      <c r="A58" s="8">
        <v>1.77</v>
      </c>
      <c r="B58" s="8">
        <v>3.39</v>
      </c>
      <c r="C58" s="8">
        <v>2.2799999999999998</v>
      </c>
      <c r="D58" s="8">
        <v>15.24</v>
      </c>
      <c r="E58" s="8">
        <v>8.68</v>
      </c>
      <c r="F58" s="8">
        <v>8.27</v>
      </c>
      <c r="G58" s="8">
        <v>147</v>
      </c>
      <c r="H58" s="8">
        <v>12.56</v>
      </c>
      <c r="I58" s="8">
        <v>267.08</v>
      </c>
      <c r="J58" s="8">
        <v>66.39</v>
      </c>
      <c r="K58" s="8">
        <v>33.869999999999997</v>
      </c>
      <c r="L58" s="8">
        <v>302.26</v>
      </c>
      <c r="M58" s="8">
        <v>75.14</v>
      </c>
      <c r="N58" s="8">
        <v>38.33</v>
      </c>
      <c r="O58" s="8">
        <f>IF('Data 1Q Ahead Without Spaces'!O58&lt;5,0,IF('Data 1Q Ahead Without Spaces'!O58&lt;11,1,IF('Data 1Q Ahead Without Spaces'!O58&lt;17,2,3)))</f>
        <v>3</v>
      </c>
      <c r="P58" s="9">
        <v>145386.2225</v>
      </c>
      <c r="Q58" s="8"/>
      <c r="R58" s="8"/>
      <c r="S58" s="8"/>
      <c r="T58" s="8"/>
    </row>
    <row r="59" spans="1:20" ht="14.25" customHeight="1" x14ac:dyDescent="0.35">
      <c r="A59" s="8">
        <v>1.55</v>
      </c>
      <c r="B59" s="8">
        <v>2.91</v>
      </c>
      <c r="C59" s="8">
        <v>2.06</v>
      </c>
      <c r="D59" s="8">
        <v>23.89</v>
      </c>
      <c r="E59" s="8">
        <v>18.57</v>
      </c>
      <c r="F59" s="8">
        <v>17.29</v>
      </c>
      <c r="G59" s="8">
        <v>167</v>
      </c>
      <c r="H59" s="8">
        <v>13.33</v>
      </c>
      <c r="I59" s="8">
        <v>196.85</v>
      </c>
      <c r="J59" s="8">
        <v>60.09</v>
      </c>
      <c r="K59" s="8">
        <v>26.49</v>
      </c>
      <c r="L59" s="8">
        <v>227.6</v>
      </c>
      <c r="M59" s="8">
        <v>69.48</v>
      </c>
      <c r="N59" s="8">
        <v>30.63</v>
      </c>
      <c r="O59" s="8" t="e">
        <f>IF('Data 1Q Ahead Without Spaces'!#REF!&lt;5,0,IF('Data 1Q Ahead Without Spaces'!#REF!&lt;11,1,IF('Data 1Q Ahead Without Spaces'!#REF!&lt;17,2,3)))</f>
        <v>#REF!</v>
      </c>
      <c r="P59" s="9">
        <v>145078.03529999999</v>
      </c>
      <c r="Q59" s="8"/>
      <c r="R59" s="8"/>
      <c r="S59" s="8"/>
      <c r="T59" s="8"/>
    </row>
    <row r="60" spans="1:20" ht="14.25" customHeight="1" x14ac:dyDescent="0.3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</row>
    <row r="61" spans="1:20" ht="14.25" customHeight="1" x14ac:dyDescent="0.35">
      <c r="A61" s="8">
        <v>2.48</v>
      </c>
      <c r="B61" s="8">
        <v>4.55</v>
      </c>
      <c r="C61" s="8">
        <v>4.2699999999999996</v>
      </c>
      <c r="D61" s="8">
        <v>8.66</v>
      </c>
      <c r="E61" s="8">
        <v>4.6500000000000004</v>
      </c>
      <c r="F61" s="8">
        <v>5.43</v>
      </c>
      <c r="G61" s="8">
        <v>83</v>
      </c>
      <c r="H61" s="8">
        <v>37.47</v>
      </c>
      <c r="I61" s="8">
        <v>58.29</v>
      </c>
      <c r="J61" s="8">
        <v>36.47</v>
      </c>
      <c r="K61" s="8">
        <v>24.64</v>
      </c>
      <c r="L61" s="8">
        <v>59.82</v>
      </c>
      <c r="M61" s="8">
        <v>37.43</v>
      </c>
      <c r="N61" s="8">
        <v>25.29</v>
      </c>
      <c r="O61" s="8">
        <v>5</v>
      </c>
      <c r="P61" s="9">
        <v>27985.1692</v>
      </c>
      <c r="Q61" s="8"/>
      <c r="R61" s="8"/>
      <c r="S61" s="8"/>
      <c r="T61" s="8"/>
    </row>
    <row r="62" spans="1:20" ht="14.25" customHeight="1" x14ac:dyDescent="0.35">
      <c r="A62" s="8">
        <v>2.99</v>
      </c>
      <c r="B62" s="8">
        <v>5.82</v>
      </c>
      <c r="C62" s="8">
        <v>5.43</v>
      </c>
      <c r="D62" s="8">
        <v>7.81</v>
      </c>
      <c r="E62" s="8">
        <v>4.1500000000000004</v>
      </c>
      <c r="F62" s="8">
        <v>4.6900000000000004</v>
      </c>
      <c r="G62" s="8">
        <v>95</v>
      </c>
      <c r="H62" s="8">
        <v>36.58</v>
      </c>
      <c r="I62" s="8">
        <v>66.08</v>
      </c>
      <c r="J62" s="8">
        <v>39.409999999999997</v>
      </c>
      <c r="K62" s="8">
        <v>27.21</v>
      </c>
      <c r="L62" s="8">
        <v>67.7</v>
      </c>
      <c r="M62" s="8">
        <v>40.369999999999997</v>
      </c>
      <c r="N62" s="8">
        <v>27.87</v>
      </c>
      <c r="O62" s="8">
        <v>6</v>
      </c>
      <c r="P62" s="9">
        <v>16294.416999999999</v>
      </c>
      <c r="Q62" s="8"/>
      <c r="R62" s="8"/>
      <c r="S62" s="8"/>
      <c r="T62" s="8"/>
    </row>
    <row r="63" spans="1:20" ht="14.25" customHeight="1" x14ac:dyDescent="0.35">
      <c r="A63" s="8">
        <v>3.08</v>
      </c>
      <c r="B63" s="8">
        <v>5.57</v>
      </c>
      <c r="C63" s="8">
        <v>5.34</v>
      </c>
      <c r="D63" s="8">
        <v>5.86</v>
      </c>
      <c r="E63" s="8">
        <v>1.48</v>
      </c>
      <c r="F63" s="8">
        <v>2.88</v>
      </c>
      <c r="G63" s="8">
        <v>97</v>
      </c>
      <c r="H63" s="8">
        <v>33.119999999999997</v>
      </c>
      <c r="I63" s="8">
        <v>74.56</v>
      </c>
      <c r="J63" s="8">
        <v>42.45</v>
      </c>
      <c r="K63" s="8">
        <v>28.06</v>
      </c>
      <c r="L63" s="8">
        <v>75.650000000000006</v>
      </c>
      <c r="M63" s="8">
        <v>43.07</v>
      </c>
      <c r="N63" s="8">
        <v>28.47</v>
      </c>
      <c r="O63" s="8">
        <v>6</v>
      </c>
      <c r="P63" s="9">
        <v>19244.9761</v>
      </c>
      <c r="Q63" s="8"/>
      <c r="R63" s="8"/>
      <c r="S63" s="8"/>
      <c r="T63" s="8"/>
    </row>
    <row r="64" spans="1:20" ht="14.25" customHeight="1" x14ac:dyDescent="0.35">
      <c r="A64" s="8">
        <v>3.08</v>
      </c>
      <c r="B64" s="8">
        <v>5.54</v>
      </c>
      <c r="C64" s="8">
        <v>5.3</v>
      </c>
      <c r="D64" s="8">
        <v>7.92</v>
      </c>
      <c r="E64" s="8">
        <v>5.61</v>
      </c>
      <c r="F64" s="8">
        <v>4.66</v>
      </c>
      <c r="G64" s="8">
        <v>88</v>
      </c>
      <c r="H64" s="8">
        <v>33.03</v>
      </c>
      <c r="I64" s="8">
        <v>75.72</v>
      </c>
      <c r="J64" s="8">
        <v>42.86</v>
      </c>
      <c r="K64" s="8">
        <v>28.57</v>
      </c>
      <c r="L64" s="8">
        <v>76.650000000000006</v>
      </c>
      <c r="M64" s="8">
        <v>43.39</v>
      </c>
      <c r="N64" s="8">
        <v>28.92</v>
      </c>
      <c r="O64" s="8">
        <v>6</v>
      </c>
      <c r="P64" s="9">
        <v>16380.8814</v>
      </c>
      <c r="Q64" s="8"/>
      <c r="R64" s="8"/>
      <c r="S64" s="8"/>
      <c r="T64" s="8"/>
    </row>
    <row r="65" spans="1:20" ht="14.25" customHeight="1" x14ac:dyDescent="0.35">
      <c r="A65" s="8">
        <v>2.79</v>
      </c>
      <c r="B65" s="8">
        <v>5.19</v>
      </c>
      <c r="C65" s="8">
        <v>4.91</v>
      </c>
      <c r="D65" s="8">
        <v>8.91</v>
      </c>
      <c r="E65" s="8">
        <v>5.57</v>
      </c>
      <c r="F65" s="8">
        <v>5.15</v>
      </c>
      <c r="G65" s="8">
        <v>81</v>
      </c>
      <c r="H65" s="8">
        <v>33.58</v>
      </c>
      <c r="I65" s="8">
        <v>66.739999999999995</v>
      </c>
      <c r="J65" s="8">
        <v>39.799999999999997</v>
      </c>
      <c r="K65" s="8">
        <v>25.82</v>
      </c>
      <c r="L65" s="8">
        <v>67.680000000000007</v>
      </c>
      <c r="M65" s="8">
        <v>40.36</v>
      </c>
      <c r="N65" s="8">
        <v>26.18</v>
      </c>
      <c r="O65" s="8">
        <v>6</v>
      </c>
      <c r="P65" s="9">
        <v>21575.149000000001</v>
      </c>
      <c r="Q65" s="8"/>
      <c r="R65" s="8"/>
      <c r="S65" s="8"/>
      <c r="T65" s="8"/>
    </row>
    <row r="66" spans="1:20" ht="14.25" customHeight="1" x14ac:dyDescent="0.35">
      <c r="A66" s="8">
        <v>2.72</v>
      </c>
      <c r="B66" s="8">
        <v>5</v>
      </c>
      <c r="C66" s="8">
        <v>4.75</v>
      </c>
      <c r="D66" s="8">
        <v>10.28</v>
      </c>
      <c r="E66" s="8">
        <v>6.65</v>
      </c>
      <c r="F66" s="8">
        <v>6.27</v>
      </c>
      <c r="G66" s="8">
        <v>74</v>
      </c>
      <c r="H66" s="8">
        <v>35.700000000000003</v>
      </c>
      <c r="I66" s="8">
        <v>61.76</v>
      </c>
      <c r="J66" s="8">
        <v>37.81</v>
      </c>
      <c r="K66" s="8">
        <v>24.71</v>
      </c>
      <c r="L66" s="8">
        <v>63.36</v>
      </c>
      <c r="M66" s="8">
        <v>38.79</v>
      </c>
      <c r="N66" s="8">
        <v>25.35</v>
      </c>
      <c r="O66" s="8">
        <v>6</v>
      </c>
      <c r="P66" s="9">
        <v>22637.6849</v>
      </c>
      <c r="Q66" s="8"/>
      <c r="R66" s="8"/>
      <c r="S66" s="8"/>
      <c r="T66" s="8"/>
    </row>
    <row r="67" spans="1:20" ht="14.25" customHeight="1" x14ac:dyDescent="0.35">
      <c r="A67" s="8">
        <v>2.3199999999999998</v>
      </c>
      <c r="B67" s="8">
        <v>4.32</v>
      </c>
      <c r="C67" s="8">
        <v>3.98</v>
      </c>
      <c r="D67" s="8">
        <v>9.93</v>
      </c>
      <c r="E67" s="8">
        <v>5.35</v>
      </c>
      <c r="F67" s="8">
        <v>5.52</v>
      </c>
      <c r="G67" s="8">
        <v>71</v>
      </c>
      <c r="H67" s="8">
        <v>37.9</v>
      </c>
      <c r="I67" s="8">
        <v>49.88</v>
      </c>
      <c r="J67" s="8">
        <v>32.35</v>
      </c>
      <c r="K67" s="8">
        <v>21.1</v>
      </c>
      <c r="L67" s="8">
        <v>54.2</v>
      </c>
      <c r="M67" s="8">
        <v>35.15</v>
      </c>
      <c r="N67" s="8">
        <v>22.93</v>
      </c>
      <c r="O67" s="8">
        <v>6</v>
      </c>
      <c r="P67" s="9">
        <v>33002.659099999997</v>
      </c>
      <c r="Q67" s="8"/>
      <c r="R67" s="8"/>
      <c r="S67" s="8"/>
      <c r="T67" s="8"/>
    </row>
    <row r="68" spans="1:20" ht="14.25" customHeight="1" x14ac:dyDescent="0.35">
      <c r="A68" s="8">
        <v>2.2400000000000002</v>
      </c>
      <c r="B68" s="8">
        <v>3.97</v>
      </c>
      <c r="C68" s="8">
        <v>3.73</v>
      </c>
      <c r="D68" s="8">
        <v>13.61</v>
      </c>
      <c r="E68" s="8">
        <v>9.5500000000000007</v>
      </c>
      <c r="F68" s="8">
        <v>8.84</v>
      </c>
      <c r="G68" s="8">
        <v>64</v>
      </c>
      <c r="H68" s="8">
        <v>38.130000000000003</v>
      </c>
      <c r="I68" s="8">
        <v>49.68</v>
      </c>
      <c r="J68" s="8">
        <v>32.36</v>
      </c>
      <c r="K68" s="8">
        <v>21.13</v>
      </c>
      <c r="L68" s="8">
        <v>53.55</v>
      </c>
      <c r="M68" s="8">
        <v>34.869999999999997</v>
      </c>
      <c r="N68" s="8">
        <v>22.77</v>
      </c>
      <c r="O68" s="8">
        <v>6</v>
      </c>
      <c r="P68" s="9">
        <v>30159.8622</v>
      </c>
      <c r="Q68" s="8"/>
      <c r="R68" s="8"/>
      <c r="S68" s="8"/>
      <c r="T68" s="8"/>
    </row>
    <row r="69" spans="1:20" ht="14.25" customHeight="1" x14ac:dyDescent="0.35">
      <c r="A69" s="8">
        <v>1.97</v>
      </c>
      <c r="B69" s="8">
        <v>3.37</v>
      </c>
      <c r="C69" s="8">
        <v>3.14</v>
      </c>
      <c r="D69" s="8">
        <v>13.41</v>
      </c>
      <c r="E69" s="8">
        <v>8.6</v>
      </c>
      <c r="F69" s="8">
        <v>9.01</v>
      </c>
      <c r="G69" s="8">
        <v>69</v>
      </c>
      <c r="H69" s="8">
        <v>38.590000000000003</v>
      </c>
      <c r="I69" s="8">
        <v>46.63</v>
      </c>
      <c r="J69" s="8">
        <v>30.94</v>
      </c>
      <c r="K69" s="8">
        <v>19.989999999999998</v>
      </c>
      <c r="L69" s="8">
        <v>50.7</v>
      </c>
      <c r="M69" s="8">
        <v>33.64</v>
      </c>
      <c r="N69" s="8">
        <v>21.73</v>
      </c>
      <c r="O69" s="8">
        <v>6</v>
      </c>
      <c r="P69" s="9">
        <v>28730.674599999998</v>
      </c>
      <c r="Q69" s="8"/>
      <c r="R69" s="8"/>
      <c r="S69" s="8"/>
      <c r="T69" s="8"/>
    </row>
    <row r="70" spans="1:20" ht="14.25" customHeight="1" x14ac:dyDescent="0.35">
      <c r="A70" s="8">
        <v>1.83</v>
      </c>
      <c r="B70" s="8">
        <v>3.15</v>
      </c>
      <c r="C70" s="8">
        <v>2.89</v>
      </c>
      <c r="D70" s="8">
        <v>12.37</v>
      </c>
      <c r="E70" s="8">
        <v>6.69</v>
      </c>
      <c r="F70" s="8">
        <v>7.9</v>
      </c>
      <c r="G70" s="8">
        <v>67</v>
      </c>
      <c r="H70" s="8">
        <v>38.69</v>
      </c>
      <c r="I70" s="8">
        <v>43.89</v>
      </c>
      <c r="J70" s="8">
        <v>29.7</v>
      </c>
      <c r="K70" s="8">
        <v>18.91</v>
      </c>
      <c r="L70" s="8">
        <v>47.78</v>
      </c>
      <c r="M70" s="8">
        <v>32.33</v>
      </c>
      <c r="N70" s="8">
        <v>20.58</v>
      </c>
      <c r="O70" s="8">
        <v>6</v>
      </c>
      <c r="P70" s="9">
        <v>29239.379400000002</v>
      </c>
      <c r="Q70" s="8"/>
      <c r="R70" s="8"/>
      <c r="S70" s="8"/>
      <c r="T70" s="8"/>
    </row>
    <row r="71" spans="1:20" ht="14.25" customHeight="1" x14ac:dyDescent="0.35">
      <c r="A71" s="8">
        <v>1.73</v>
      </c>
      <c r="B71" s="8">
        <v>2.9</v>
      </c>
      <c r="C71" s="8">
        <v>2.69</v>
      </c>
      <c r="D71" s="8">
        <v>10.53</v>
      </c>
      <c r="E71" s="8">
        <v>3.53</v>
      </c>
      <c r="F71" s="8">
        <v>6.31</v>
      </c>
      <c r="G71" s="8">
        <v>72</v>
      </c>
      <c r="H71" s="8">
        <v>40.619999999999997</v>
      </c>
      <c r="I71" s="8">
        <v>36.32</v>
      </c>
      <c r="J71" s="8">
        <v>25.43</v>
      </c>
      <c r="K71" s="8">
        <v>16.39</v>
      </c>
      <c r="L71" s="8">
        <v>42.8</v>
      </c>
      <c r="M71" s="8">
        <v>29.97</v>
      </c>
      <c r="N71" s="8">
        <v>19.32</v>
      </c>
      <c r="O71" s="8">
        <v>6</v>
      </c>
      <c r="P71" s="9">
        <v>27366.194200000002</v>
      </c>
      <c r="Q71" s="8"/>
      <c r="R71" s="8"/>
      <c r="S71" s="8"/>
      <c r="T71" s="8"/>
    </row>
    <row r="72" spans="1:20" ht="14.25" customHeight="1" x14ac:dyDescent="0.35">
      <c r="A72" s="8">
        <v>1.97</v>
      </c>
      <c r="B72" s="8">
        <v>3.29</v>
      </c>
      <c r="C72" s="8">
        <v>3.07</v>
      </c>
      <c r="D72" s="8">
        <v>11.86</v>
      </c>
      <c r="E72" s="8">
        <v>7.41</v>
      </c>
      <c r="F72" s="8">
        <v>7.76</v>
      </c>
      <c r="G72" s="8">
        <v>78</v>
      </c>
      <c r="H72" s="8">
        <v>39.590000000000003</v>
      </c>
      <c r="I72" s="8">
        <v>36.14</v>
      </c>
      <c r="J72" s="8">
        <v>24.11</v>
      </c>
      <c r="K72" s="8">
        <v>15.62</v>
      </c>
      <c r="L72" s="8">
        <v>49.93</v>
      </c>
      <c r="M72" s="8">
        <v>33.299999999999997</v>
      </c>
      <c r="N72" s="8">
        <v>21.58</v>
      </c>
      <c r="O72" s="8">
        <v>6</v>
      </c>
      <c r="P72" s="9">
        <v>26504.303199999998</v>
      </c>
      <c r="Q72" s="8"/>
      <c r="R72" s="8"/>
      <c r="S72" s="8"/>
      <c r="T72" s="8"/>
    </row>
    <row r="73" spans="1:20" ht="14.25" customHeight="1" x14ac:dyDescent="0.35">
      <c r="A73" s="8">
        <v>1.56</v>
      </c>
      <c r="B73" s="8">
        <v>2.31</v>
      </c>
      <c r="C73" s="8">
        <v>2.17</v>
      </c>
      <c r="D73" s="8">
        <v>15.99</v>
      </c>
      <c r="E73" s="8">
        <v>8.5500000000000007</v>
      </c>
      <c r="F73" s="8">
        <v>12.67</v>
      </c>
      <c r="G73" s="8">
        <v>98</v>
      </c>
      <c r="H73" s="8">
        <v>40.159999999999997</v>
      </c>
      <c r="I73" s="8">
        <v>32.450000000000003</v>
      </c>
      <c r="J73" s="8">
        <v>22.07</v>
      </c>
      <c r="K73" s="8">
        <v>14.42</v>
      </c>
      <c r="L73" s="8">
        <v>47.06</v>
      </c>
      <c r="M73" s="8">
        <v>32</v>
      </c>
      <c r="N73" s="8">
        <v>20.91</v>
      </c>
      <c r="O73" s="8">
        <v>6</v>
      </c>
      <c r="P73" s="9">
        <v>28052.504000000001</v>
      </c>
      <c r="Q73" s="8"/>
      <c r="R73" s="8"/>
      <c r="S73" s="8"/>
      <c r="T73" s="8"/>
    </row>
    <row r="74" spans="1:20" ht="14.25" customHeight="1" x14ac:dyDescent="0.35">
      <c r="A74" s="8">
        <v>1.49</v>
      </c>
      <c r="B74" s="8">
        <v>2.16</v>
      </c>
      <c r="C74" s="8">
        <v>2</v>
      </c>
      <c r="D74" s="8">
        <v>12.21</v>
      </c>
      <c r="E74" s="8">
        <v>2.6</v>
      </c>
      <c r="F74" s="8">
        <v>9.0299999999999994</v>
      </c>
      <c r="G74" s="8">
        <v>101</v>
      </c>
      <c r="H74" s="8">
        <v>40.35</v>
      </c>
      <c r="I74" s="8">
        <v>27.39</v>
      </c>
      <c r="J74" s="8">
        <v>18.399999999999999</v>
      </c>
      <c r="K74" s="8">
        <v>12.25</v>
      </c>
      <c r="L74" s="8">
        <v>48.88</v>
      </c>
      <c r="M74" s="8">
        <v>32.83</v>
      </c>
      <c r="N74" s="8">
        <v>21.86</v>
      </c>
      <c r="O74" s="8">
        <v>6</v>
      </c>
      <c r="P74" s="9">
        <v>24313.475299999998</v>
      </c>
      <c r="Q74" s="8"/>
      <c r="R74" s="8"/>
      <c r="S74" s="8"/>
      <c r="T74" s="8"/>
    </row>
    <row r="75" spans="1:20" ht="14.25" customHeight="1" x14ac:dyDescent="0.35">
      <c r="A75" s="8">
        <v>1.24</v>
      </c>
      <c r="B75" s="8">
        <v>1.74</v>
      </c>
      <c r="C75" s="8">
        <v>1.62</v>
      </c>
      <c r="D75" s="8">
        <v>13.68</v>
      </c>
      <c r="E75" s="8">
        <v>1.34</v>
      </c>
      <c r="F75" s="8">
        <v>10.18</v>
      </c>
      <c r="G75" s="8">
        <v>93</v>
      </c>
      <c r="H75" s="8">
        <v>39.200000000000003</v>
      </c>
      <c r="I75" s="8">
        <v>35.97</v>
      </c>
      <c r="J75" s="8">
        <v>24.97</v>
      </c>
      <c r="K75" s="8">
        <v>15.89</v>
      </c>
      <c r="L75" s="8">
        <v>44.03</v>
      </c>
      <c r="M75" s="8">
        <v>30.57</v>
      </c>
      <c r="N75" s="8">
        <v>19.46</v>
      </c>
      <c r="O75" s="8">
        <v>6</v>
      </c>
      <c r="P75" s="9">
        <v>26040.863700000002</v>
      </c>
      <c r="Q75" s="8"/>
      <c r="R75" s="8"/>
      <c r="S75" s="8"/>
      <c r="T75" s="8"/>
    </row>
    <row r="76" spans="1:20" ht="14.25" customHeight="1" x14ac:dyDescent="0.35">
      <c r="A76" s="8">
        <v>1.32</v>
      </c>
      <c r="B76" s="8">
        <v>1.81</v>
      </c>
      <c r="C76" s="8">
        <v>1.71</v>
      </c>
      <c r="D76" s="8">
        <v>17.98</v>
      </c>
      <c r="E76" s="8">
        <v>5.37</v>
      </c>
      <c r="F76" s="8">
        <v>14.31</v>
      </c>
      <c r="G76" s="8">
        <v>83</v>
      </c>
      <c r="H76" s="8">
        <v>40.42</v>
      </c>
      <c r="I76" s="8">
        <v>36.33</v>
      </c>
      <c r="J76" s="8">
        <v>25.11</v>
      </c>
      <c r="K76" s="8">
        <v>16.600000000000001</v>
      </c>
      <c r="L76" s="8">
        <v>44.68</v>
      </c>
      <c r="M76" s="8">
        <v>30.88</v>
      </c>
      <c r="N76" s="8">
        <v>20.41</v>
      </c>
      <c r="O76" s="8">
        <v>6</v>
      </c>
      <c r="P76" s="9">
        <v>29476.860100000002</v>
      </c>
      <c r="Q76" s="8"/>
      <c r="R76" s="8"/>
      <c r="S76" s="8"/>
      <c r="T76" s="8"/>
    </row>
    <row r="77" spans="1:20" ht="14.25" customHeight="1" x14ac:dyDescent="0.35">
      <c r="A77" s="8">
        <v>1.23</v>
      </c>
      <c r="B77" s="8">
        <v>1.88</v>
      </c>
      <c r="C77" s="8">
        <v>1.61</v>
      </c>
      <c r="D77" s="8">
        <v>17.05</v>
      </c>
      <c r="E77" s="8">
        <v>4.17</v>
      </c>
      <c r="F77" s="8">
        <v>13.36</v>
      </c>
      <c r="G77" s="8">
        <v>86</v>
      </c>
      <c r="H77" s="8">
        <v>41.82</v>
      </c>
      <c r="I77" s="8">
        <v>33</v>
      </c>
      <c r="J77" s="8">
        <v>23.3</v>
      </c>
      <c r="K77" s="8">
        <v>15.61</v>
      </c>
      <c r="L77" s="8">
        <v>41.65</v>
      </c>
      <c r="M77" s="8">
        <v>29.4</v>
      </c>
      <c r="N77" s="8">
        <v>19.7</v>
      </c>
      <c r="O77" s="8">
        <v>6</v>
      </c>
      <c r="P77" s="9">
        <v>35829.899400000002</v>
      </c>
      <c r="Q77" s="8"/>
      <c r="R77" s="8"/>
      <c r="S77" s="8"/>
      <c r="T77" s="8"/>
    </row>
    <row r="78" spans="1:20" ht="14.25" customHeight="1" x14ac:dyDescent="0.35">
      <c r="A78" s="8">
        <v>1.1599999999999999</v>
      </c>
      <c r="B78" s="8">
        <v>1.87</v>
      </c>
      <c r="C78" s="8">
        <v>1.54</v>
      </c>
      <c r="D78" s="8">
        <v>6.94</v>
      </c>
      <c r="E78" s="8">
        <v>0.52</v>
      </c>
      <c r="F78" s="8">
        <v>4.7</v>
      </c>
      <c r="G78" s="8">
        <v>151</v>
      </c>
      <c r="H78" s="8">
        <v>40.46</v>
      </c>
      <c r="I78" s="8">
        <v>34.72</v>
      </c>
      <c r="J78" s="8">
        <v>24.64</v>
      </c>
      <c r="K78" s="8">
        <v>16.149999999999999</v>
      </c>
      <c r="L78" s="8">
        <v>40.909999999999997</v>
      </c>
      <c r="M78" s="8">
        <v>29.03</v>
      </c>
      <c r="N78" s="8">
        <v>19.03</v>
      </c>
      <c r="O78" s="8">
        <v>6</v>
      </c>
      <c r="P78" s="9">
        <v>33179.559000000001</v>
      </c>
      <c r="Q78" s="8"/>
      <c r="R78" s="8"/>
      <c r="S78" s="8"/>
      <c r="T78" s="8"/>
    </row>
    <row r="79" spans="1:20" ht="14.25" customHeight="1" x14ac:dyDescent="0.35">
      <c r="A79" s="8">
        <v>1.57</v>
      </c>
      <c r="B79" s="8">
        <v>2.25</v>
      </c>
      <c r="C79" s="8">
        <v>2.11</v>
      </c>
      <c r="D79" s="8">
        <v>9.75</v>
      </c>
      <c r="E79" s="8">
        <v>-1.86</v>
      </c>
      <c r="F79" s="8">
        <v>6.22</v>
      </c>
      <c r="G79" s="8">
        <v>81</v>
      </c>
      <c r="H79" s="8">
        <v>41.13</v>
      </c>
      <c r="I79" s="8">
        <v>34.479999999999997</v>
      </c>
      <c r="J79" s="8">
        <v>24.07</v>
      </c>
      <c r="K79" s="8">
        <v>16.420000000000002</v>
      </c>
      <c r="L79" s="8">
        <v>43.26</v>
      </c>
      <c r="M79" s="8">
        <v>30.19</v>
      </c>
      <c r="N79" s="8">
        <v>20.6</v>
      </c>
      <c r="O79" s="8">
        <v>8</v>
      </c>
      <c r="P79" s="9">
        <v>30241.535800000001</v>
      </c>
      <c r="Q79" s="8"/>
      <c r="R79" s="8"/>
      <c r="S79" s="8"/>
      <c r="T79" s="8"/>
    </row>
    <row r="80" spans="1:20" ht="14.25" customHeight="1" x14ac:dyDescent="0.35">
      <c r="A80" s="8">
        <v>1.85</v>
      </c>
      <c r="B80" s="8">
        <v>2.71</v>
      </c>
      <c r="C80" s="8">
        <v>2.59</v>
      </c>
      <c r="D80" s="8">
        <v>11.03</v>
      </c>
      <c r="E80" s="8">
        <v>2.4700000000000002</v>
      </c>
      <c r="F80" s="8">
        <v>7.81</v>
      </c>
      <c r="G80" s="8">
        <v>99</v>
      </c>
      <c r="H80" s="8">
        <v>40</v>
      </c>
      <c r="I80" s="8">
        <v>34.79</v>
      </c>
      <c r="J80" s="8">
        <v>23.84</v>
      </c>
      <c r="K80" s="8">
        <v>16.34</v>
      </c>
      <c r="L80" s="8">
        <v>45.91</v>
      </c>
      <c r="M80" s="8">
        <v>31.47</v>
      </c>
      <c r="N80" s="8">
        <v>21.56</v>
      </c>
      <c r="O80" s="8">
        <v>8</v>
      </c>
      <c r="P80" s="9">
        <v>29391.8799</v>
      </c>
      <c r="Q80" s="8"/>
      <c r="R80" s="8"/>
      <c r="S80" s="8"/>
      <c r="T80" s="8"/>
    </row>
    <row r="81" spans="1:20" ht="14.25" customHeight="1" x14ac:dyDescent="0.35">
      <c r="A81" s="8">
        <v>1.91</v>
      </c>
      <c r="B81" s="8">
        <v>3.05</v>
      </c>
      <c r="C81" s="8">
        <v>2.76</v>
      </c>
      <c r="D81" s="8">
        <v>13.31</v>
      </c>
      <c r="E81" s="8">
        <v>2.21</v>
      </c>
      <c r="F81" s="8">
        <v>9.7200000000000006</v>
      </c>
      <c r="G81" s="8">
        <v>87</v>
      </c>
      <c r="H81" s="8">
        <v>40.880000000000003</v>
      </c>
      <c r="I81" s="8">
        <v>34.67</v>
      </c>
      <c r="J81" s="8">
        <v>24.05</v>
      </c>
      <c r="K81" s="8">
        <v>16.649999999999999</v>
      </c>
      <c r="L81" s="8">
        <v>44.15</v>
      </c>
      <c r="M81" s="8">
        <v>30.63</v>
      </c>
      <c r="N81" s="8">
        <v>21.21</v>
      </c>
      <c r="O81" s="8">
        <v>8</v>
      </c>
      <c r="P81" s="9">
        <v>28973.132399999999</v>
      </c>
      <c r="Q81" s="8"/>
      <c r="R81" s="8"/>
      <c r="S81" s="8"/>
      <c r="T81" s="8"/>
    </row>
    <row r="82" spans="1:20" ht="14.25" customHeight="1" x14ac:dyDescent="0.35">
      <c r="A82" s="8">
        <v>2.2999999999999998</v>
      </c>
      <c r="B82" s="8">
        <v>3.62</v>
      </c>
      <c r="C82" s="8">
        <v>3.32</v>
      </c>
      <c r="D82" s="8">
        <v>10.43</v>
      </c>
      <c r="E82" s="8">
        <v>0.56999999999999995</v>
      </c>
      <c r="F82" s="8">
        <v>7.03</v>
      </c>
      <c r="G82" s="8">
        <v>96</v>
      </c>
      <c r="H82" s="8">
        <v>38.450000000000003</v>
      </c>
      <c r="I82" s="8">
        <v>47.01</v>
      </c>
      <c r="J82" s="8">
        <v>29.96</v>
      </c>
      <c r="K82" s="8">
        <v>21.44</v>
      </c>
      <c r="L82" s="8">
        <v>56.89</v>
      </c>
      <c r="M82" s="8">
        <v>36.26</v>
      </c>
      <c r="N82" s="8">
        <v>25.95</v>
      </c>
      <c r="O82" s="8">
        <v>8</v>
      </c>
      <c r="P82" s="9">
        <v>18071.1662</v>
      </c>
      <c r="Q82" s="8"/>
      <c r="R82" s="8"/>
      <c r="S82" s="8"/>
      <c r="T82" s="8"/>
    </row>
    <row r="83" spans="1:20" ht="14.25" customHeight="1" x14ac:dyDescent="0.35">
      <c r="A83" s="8">
        <v>2.95</v>
      </c>
      <c r="B83" s="8">
        <v>5.09</v>
      </c>
      <c r="C83" s="8">
        <v>4.72</v>
      </c>
      <c r="D83" s="8">
        <v>0.56999999999999995</v>
      </c>
      <c r="E83" s="8">
        <v>-3.24</v>
      </c>
      <c r="F83" s="8">
        <v>-1.72</v>
      </c>
      <c r="G83" s="8">
        <v>125</v>
      </c>
      <c r="H83" s="8">
        <v>30.88</v>
      </c>
      <c r="I83" s="8">
        <v>59.37</v>
      </c>
      <c r="J83" s="8">
        <v>34.159999999999997</v>
      </c>
      <c r="K83" s="8">
        <v>22.5</v>
      </c>
      <c r="L83" s="8">
        <v>73.81</v>
      </c>
      <c r="M83" s="8">
        <v>42.46</v>
      </c>
      <c r="N83" s="8">
        <v>27.97</v>
      </c>
      <c r="O83" s="8">
        <v>8</v>
      </c>
      <c r="P83" s="9">
        <v>9011.5735999999997</v>
      </c>
      <c r="Q83" s="8"/>
      <c r="R83" s="8"/>
      <c r="S83" s="8"/>
      <c r="T83" s="8"/>
    </row>
    <row r="84" spans="1:20" ht="14.25" customHeight="1" x14ac:dyDescent="0.35">
      <c r="A84" s="8">
        <v>4.83</v>
      </c>
      <c r="B84" s="8">
        <v>15.16</v>
      </c>
      <c r="C84" s="8">
        <v>13.48</v>
      </c>
      <c r="D84" s="8">
        <v>-3.07</v>
      </c>
      <c r="E84" s="8">
        <v>-5.0999999999999996</v>
      </c>
      <c r="F84" s="8">
        <v>-5.55</v>
      </c>
      <c r="G84" s="8">
        <v>114</v>
      </c>
      <c r="H84" s="8">
        <v>33.54</v>
      </c>
      <c r="I84" s="8">
        <v>60.97</v>
      </c>
      <c r="J84" s="8">
        <v>36.22</v>
      </c>
      <c r="K84" s="8">
        <v>24.67</v>
      </c>
      <c r="L84" s="8">
        <v>68.319999999999993</v>
      </c>
      <c r="M84" s="8">
        <v>40.590000000000003</v>
      </c>
      <c r="N84" s="8">
        <v>27.65</v>
      </c>
      <c r="O84" s="8">
        <v>10</v>
      </c>
      <c r="P84" s="9">
        <v>7151.1814000000004</v>
      </c>
      <c r="Q84" s="8"/>
      <c r="R84" s="8"/>
      <c r="S84" s="8"/>
      <c r="T84" s="8"/>
    </row>
    <row r="85" spans="1:20" ht="14.25" customHeight="1" x14ac:dyDescent="0.35">
      <c r="A85" s="8">
        <v>14.71</v>
      </c>
      <c r="B85" s="8">
        <v>-1000000</v>
      </c>
      <c r="C85" s="8">
        <v>-1000000</v>
      </c>
      <c r="D85" s="8">
        <v>-0.71</v>
      </c>
      <c r="E85" s="8">
        <v>-3.07</v>
      </c>
      <c r="F85" s="8">
        <v>-3.47</v>
      </c>
      <c r="G85" s="8">
        <v>115</v>
      </c>
      <c r="H85" s="8">
        <v>33.9</v>
      </c>
      <c r="I85" s="8">
        <v>60.25</v>
      </c>
      <c r="J85" s="8">
        <v>36.32</v>
      </c>
      <c r="K85" s="8">
        <v>24.93</v>
      </c>
      <c r="L85" s="8">
        <v>65.88</v>
      </c>
      <c r="M85" s="8">
        <v>39.72</v>
      </c>
      <c r="N85" s="8">
        <v>27.27</v>
      </c>
      <c r="O85" s="8">
        <v>10</v>
      </c>
      <c r="P85" s="9">
        <v>10064.3824</v>
      </c>
      <c r="Q85" s="8"/>
      <c r="R85" s="8"/>
      <c r="S85" s="8"/>
      <c r="T85" s="8"/>
    </row>
    <row r="86" spans="1:20" ht="14.25" customHeight="1" x14ac:dyDescent="0.35">
      <c r="A86" s="8">
        <v>118.51</v>
      </c>
      <c r="B86" s="8">
        <v>-1000000</v>
      </c>
      <c r="C86" s="8">
        <v>-1000000</v>
      </c>
      <c r="D86" s="8">
        <v>3.64</v>
      </c>
      <c r="E86" s="8">
        <v>0.41</v>
      </c>
      <c r="F86" s="8">
        <v>0.79</v>
      </c>
      <c r="G86" s="8">
        <v>120</v>
      </c>
      <c r="H86" s="8">
        <v>34.590000000000003</v>
      </c>
      <c r="I86" s="8">
        <v>55.91</v>
      </c>
      <c r="J86" s="8">
        <v>34.49</v>
      </c>
      <c r="K86" s="8">
        <v>23.8</v>
      </c>
      <c r="L86" s="8">
        <v>62.11</v>
      </c>
      <c r="M86" s="8">
        <v>38.31</v>
      </c>
      <c r="N86" s="8">
        <v>26.44</v>
      </c>
      <c r="O86" s="8">
        <v>10</v>
      </c>
      <c r="P86" s="9">
        <v>12783.824699999999</v>
      </c>
      <c r="Q86" s="8"/>
      <c r="R86" s="8"/>
      <c r="S86" s="8"/>
      <c r="T86" s="8"/>
    </row>
    <row r="87" spans="1:20" ht="14.25" customHeight="1" x14ac:dyDescent="0.35">
      <c r="A87" s="8">
        <v>68.67</v>
      </c>
      <c r="B87" s="8">
        <v>-1000000</v>
      </c>
      <c r="C87" s="8">
        <v>-1000000</v>
      </c>
      <c r="D87" s="8">
        <v>0.97</v>
      </c>
      <c r="E87" s="8">
        <v>-1.65</v>
      </c>
      <c r="F87" s="8">
        <v>-2.08</v>
      </c>
      <c r="G87" s="8">
        <v>121</v>
      </c>
      <c r="H87" s="8">
        <v>32.14</v>
      </c>
      <c r="I87" s="8">
        <v>58.08</v>
      </c>
      <c r="J87" s="8">
        <v>35.520000000000003</v>
      </c>
      <c r="K87" s="8">
        <v>23.43</v>
      </c>
      <c r="L87" s="8">
        <v>63.52</v>
      </c>
      <c r="M87" s="8">
        <v>38.85</v>
      </c>
      <c r="N87" s="8">
        <v>25.63</v>
      </c>
      <c r="O87" s="8">
        <v>10</v>
      </c>
      <c r="P87" s="9">
        <v>15706.9866</v>
      </c>
      <c r="Q87" s="8"/>
      <c r="R87" s="8"/>
      <c r="S87" s="8"/>
      <c r="T87" s="8"/>
    </row>
    <row r="88" spans="1:20" ht="14.25" customHeight="1" x14ac:dyDescent="0.35">
      <c r="A88" s="8">
        <v>9.61</v>
      </c>
      <c r="B88" s="8">
        <v>-1000000</v>
      </c>
      <c r="C88" s="8">
        <v>-1000000</v>
      </c>
      <c r="D88" s="8">
        <v>3.47</v>
      </c>
      <c r="E88" s="8">
        <v>1.33</v>
      </c>
      <c r="F88" s="8">
        <v>0.43</v>
      </c>
      <c r="G88" s="8">
        <v>118</v>
      </c>
      <c r="H88" s="8">
        <v>33.340000000000003</v>
      </c>
      <c r="I88" s="8">
        <v>56.31</v>
      </c>
      <c r="J88" s="8">
        <v>34.85</v>
      </c>
      <c r="K88" s="8">
        <v>23.59</v>
      </c>
      <c r="L88" s="8">
        <v>61.56</v>
      </c>
      <c r="M88" s="8">
        <v>38.1</v>
      </c>
      <c r="N88" s="8">
        <v>25.79</v>
      </c>
      <c r="O88" s="8">
        <v>10</v>
      </c>
      <c r="P88" s="9">
        <v>14536.465200000001</v>
      </c>
      <c r="Q88" s="8"/>
      <c r="R88" s="8"/>
      <c r="S88" s="8"/>
      <c r="T88" s="8"/>
    </row>
    <row r="89" spans="1:20" ht="14.25" customHeight="1" x14ac:dyDescent="0.35">
      <c r="A89" s="8">
        <v>5.0999999999999996</v>
      </c>
      <c r="B89" s="8">
        <v>43.56</v>
      </c>
      <c r="C89" s="8">
        <v>37.58</v>
      </c>
      <c r="D89" s="8">
        <v>5.84</v>
      </c>
      <c r="E89" s="8">
        <v>3.42</v>
      </c>
      <c r="F89" s="8">
        <v>2.78</v>
      </c>
      <c r="G89" s="8">
        <v>119</v>
      </c>
      <c r="H89" s="8">
        <v>33.65</v>
      </c>
      <c r="I89" s="8">
        <v>52.66</v>
      </c>
      <c r="J89" s="8">
        <v>32.44</v>
      </c>
      <c r="K89" s="8">
        <v>22.19</v>
      </c>
      <c r="L89" s="8">
        <v>62.32</v>
      </c>
      <c r="M89" s="8">
        <v>38.39</v>
      </c>
      <c r="N89" s="8">
        <v>26.27</v>
      </c>
      <c r="O89" s="8">
        <v>10</v>
      </c>
      <c r="P89" s="9">
        <v>10273.316000000001</v>
      </c>
      <c r="Q89" s="8"/>
      <c r="R89" s="8"/>
      <c r="S89" s="8"/>
      <c r="T89" s="8"/>
    </row>
    <row r="90" spans="1:20" ht="14.25" customHeight="1" x14ac:dyDescent="0.35">
      <c r="A90" s="8">
        <v>4.6500000000000004</v>
      </c>
      <c r="B90" s="8">
        <v>25.02</v>
      </c>
      <c r="C90" s="8">
        <v>22.76</v>
      </c>
      <c r="D90" s="8">
        <v>4.32</v>
      </c>
      <c r="E90" s="8">
        <v>2.34</v>
      </c>
      <c r="F90" s="8">
        <v>1.74</v>
      </c>
      <c r="G90" s="8">
        <v>139</v>
      </c>
      <c r="H90" s="8">
        <v>34.659999999999997</v>
      </c>
      <c r="I90" s="8">
        <v>53.58</v>
      </c>
      <c r="J90" s="8">
        <v>34.46</v>
      </c>
      <c r="K90" s="8">
        <v>23.43</v>
      </c>
      <c r="L90" s="8">
        <v>55.48</v>
      </c>
      <c r="M90" s="8">
        <v>35.68</v>
      </c>
      <c r="N90" s="8">
        <v>24.26</v>
      </c>
      <c r="O90" s="8">
        <v>10</v>
      </c>
      <c r="P90" s="9">
        <v>12368.549000000001</v>
      </c>
      <c r="Q90" s="8"/>
      <c r="R90" s="8"/>
      <c r="S90" s="8"/>
      <c r="T90" s="8"/>
    </row>
    <row r="91" spans="1:20" ht="14.25" customHeight="1" x14ac:dyDescent="0.35">
      <c r="A91" s="8">
        <v>3.05</v>
      </c>
      <c r="B91" s="8">
        <v>8.75</v>
      </c>
      <c r="C91" s="8">
        <v>7.28</v>
      </c>
      <c r="D91" s="8">
        <v>6.73</v>
      </c>
      <c r="E91" s="8">
        <v>2.98</v>
      </c>
      <c r="F91" s="8">
        <v>3.58</v>
      </c>
      <c r="G91" s="8">
        <v>118</v>
      </c>
      <c r="H91" s="8">
        <v>34.5</v>
      </c>
      <c r="I91" s="8">
        <v>51.75</v>
      </c>
      <c r="J91" s="8">
        <v>33.68</v>
      </c>
      <c r="K91" s="8">
        <v>22.5</v>
      </c>
      <c r="L91" s="8">
        <v>53.64</v>
      </c>
      <c r="M91" s="8">
        <v>34.909999999999997</v>
      </c>
      <c r="N91" s="8">
        <v>23.32</v>
      </c>
      <c r="O91" s="8">
        <v>10</v>
      </c>
      <c r="P91" s="9">
        <v>15728.979600000001</v>
      </c>
      <c r="Q91" s="8"/>
      <c r="R91" s="8"/>
      <c r="S91" s="8"/>
      <c r="T91" s="8"/>
    </row>
    <row r="92" spans="1:20" ht="14.25" customHeight="1" x14ac:dyDescent="0.35">
      <c r="A92" s="8">
        <v>2.77</v>
      </c>
      <c r="B92" s="8">
        <v>5.87</v>
      </c>
      <c r="C92" s="8">
        <v>5.31</v>
      </c>
      <c r="D92" s="8">
        <v>8.5500000000000007</v>
      </c>
      <c r="E92" s="8">
        <v>5.36</v>
      </c>
      <c r="F92" s="8">
        <v>5.3</v>
      </c>
      <c r="G92" s="8">
        <v>111</v>
      </c>
      <c r="H92" s="8">
        <v>36.49</v>
      </c>
      <c r="I92" s="8">
        <v>46.19</v>
      </c>
      <c r="J92" s="8">
        <v>30.69</v>
      </c>
      <c r="K92" s="8">
        <v>21.08</v>
      </c>
      <c r="L92" s="8">
        <v>50.5</v>
      </c>
      <c r="M92" s="8">
        <v>33.549999999999997</v>
      </c>
      <c r="N92" s="8">
        <v>23.04</v>
      </c>
      <c r="O92" s="8">
        <v>10</v>
      </c>
      <c r="P92" s="9">
        <v>18780.816900000002</v>
      </c>
      <c r="Q92" s="8"/>
      <c r="R92" s="8"/>
      <c r="S92" s="8"/>
      <c r="T92" s="8"/>
    </row>
    <row r="93" spans="1:20" ht="14.25" customHeight="1" x14ac:dyDescent="0.35">
      <c r="A93" s="8">
        <v>2.42</v>
      </c>
      <c r="B93" s="8">
        <v>4.96</v>
      </c>
      <c r="C93" s="8">
        <v>4.3</v>
      </c>
      <c r="D93" s="8">
        <v>6.17</v>
      </c>
      <c r="E93" s="8">
        <v>3.82</v>
      </c>
      <c r="F93" s="8">
        <v>3.87</v>
      </c>
      <c r="G93" s="8">
        <v>163</v>
      </c>
      <c r="H93" s="8">
        <v>37.61</v>
      </c>
      <c r="I93" s="8">
        <v>45.29</v>
      </c>
      <c r="J93" s="8">
        <v>30.55</v>
      </c>
      <c r="K93" s="8">
        <v>21.16</v>
      </c>
      <c r="L93" s="8">
        <v>48.26</v>
      </c>
      <c r="M93" s="8">
        <v>32.549999999999997</v>
      </c>
      <c r="N93" s="8">
        <v>22.54</v>
      </c>
      <c r="O93" s="8">
        <v>10</v>
      </c>
      <c r="P93" s="9">
        <v>16876.684799999999</v>
      </c>
      <c r="Q93" s="8"/>
      <c r="R93" s="8"/>
      <c r="S93" s="8"/>
      <c r="T93" s="8"/>
    </row>
    <row r="94" spans="1:20" ht="14.25" customHeight="1" x14ac:dyDescent="0.35">
      <c r="A94" s="8">
        <v>2.2400000000000002</v>
      </c>
      <c r="B94" s="8">
        <v>4.4800000000000004</v>
      </c>
      <c r="C94" s="8">
        <v>3.84</v>
      </c>
      <c r="D94" s="8">
        <v>6.5</v>
      </c>
      <c r="E94" s="8">
        <v>3.3</v>
      </c>
      <c r="F94" s="8">
        <v>3.49</v>
      </c>
      <c r="G94" s="8">
        <v>125</v>
      </c>
      <c r="H94" s="8">
        <v>37.54</v>
      </c>
      <c r="I94" s="8">
        <v>47.36</v>
      </c>
      <c r="J94" s="8">
        <v>31.38</v>
      </c>
      <c r="K94" s="8">
        <v>21.86</v>
      </c>
      <c r="L94" s="8">
        <v>50.93</v>
      </c>
      <c r="M94" s="8">
        <v>33.74</v>
      </c>
      <c r="N94" s="8">
        <v>23.51</v>
      </c>
      <c r="O94" s="8">
        <v>10</v>
      </c>
      <c r="P94" s="9">
        <v>10185.122499999999</v>
      </c>
      <c r="Q94" s="8"/>
      <c r="R94" s="8"/>
      <c r="S94" s="8"/>
      <c r="T94" s="8"/>
    </row>
    <row r="95" spans="1:20" ht="14.25" customHeight="1" x14ac:dyDescent="0.35">
      <c r="A95" s="8">
        <v>2.4900000000000002</v>
      </c>
      <c r="B95" s="8">
        <v>6.25</v>
      </c>
      <c r="C95" s="8">
        <v>4.95</v>
      </c>
      <c r="D95" s="8">
        <v>1.71</v>
      </c>
      <c r="E95" s="8">
        <v>-1.86</v>
      </c>
      <c r="F95" s="8">
        <v>-1.23</v>
      </c>
      <c r="G95" s="8">
        <v>125</v>
      </c>
      <c r="H95" s="8">
        <v>34.369999999999997</v>
      </c>
      <c r="I95" s="8">
        <v>50.25</v>
      </c>
      <c r="J95" s="8">
        <v>32.520000000000003</v>
      </c>
      <c r="K95" s="8">
        <v>21.54</v>
      </c>
      <c r="L95" s="8">
        <v>54.5</v>
      </c>
      <c r="M95" s="8">
        <v>35.270000000000003</v>
      </c>
      <c r="N95" s="8">
        <v>23.36</v>
      </c>
      <c r="O95" s="8">
        <v>10</v>
      </c>
      <c r="P95" s="9">
        <v>9207.1643999999997</v>
      </c>
      <c r="Q95" s="8"/>
      <c r="R95" s="8"/>
      <c r="S95" s="8"/>
      <c r="T95" s="8"/>
    </row>
    <row r="96" spans="1:20" ht="14.25" customHeight="1" x14ac:dyDescent="0.35">
      <c r="A96" s="8">
        <v>3.02</v>
      </c>
      <c r="B96" s="8">
        <v>8.42</v>
      </c>
      <c r="C96" s="8">
        <v>6.91</v>
      </c>
      <c r="D96" s="8">
        <v>4.99</v>
      </c>
      <c r="E96" s="8">
        <v>2.36</v>
      </c>
      <c r="F96" s="8">
        <v>1.99</v>
      </c>
      <c r="G96" s="8">
        <v>123</v>
      </c>
      <c r="H96" s="8">
        <v>34.61</v>
      </c>
      <c r="I96" s="8">
        <v>48.89</v>
      </c>
      <c r="J96" s="8">
        <v>31.49</v>
      </c>
      <c r="K96" s="8">
        <v>21.17</v>
      </c>
      <c r="L96" s="8">
        <v>55.28</v>
      </c>
      <c r="M96" s="8">
        <v>35.6</v>
      </c>
      <c r="N96" s="8">
        <v>23.94</v>
      </c>
      <c r="O96" s="8">
        <v>10</v>
      </c>
      <c r="P96" s="9">
        <v>10687.3</v>
      </c>
      <c r="Q96" s="8"/>
      <c r="R96" s="8"/>
      <c r="S96" s="8"/>
      <c r="T96" s="8"/>
    </row>
    <row r="97" spans="1:20" ht="14.25" customHeight="1" x14ac:dyDescent="0.35">
      <c r="A97" s="8">
        <v>3.65</v>
      </c>
      <c r="B97" s="8">
        <v>14.33</v>
      </c>
      <c r="C97" s="8">
        <v>11.76</v>
      </c>
      <c r="D97" s="8">
        <v>4.09</v>
      </c>
      <c r="E97" s="8">
        <v>1.44</v>
      </c>
      <c r="F97" s="8">
        <v>1.1299999999999999</v>
      </c>
      <c r="G97" s="8">
        <v>123</v>
      </c>
      <c r="H97" s="8">
        <v>34.44</v>
      </c>
      <c r="I97" s="8">
        <v>50.53</v>
      </c>
      <c r="J97" s="8">
        <v>32.31</v>
      </c>
      <c r="K97" s="8">
        <v>21.64</v>
      </c>
      <c r="L97" s="8">
        <v>56.41</v>
      </c>
      <c r="M97" s="8">
        <v>36.07</v>
      </c>
      <c r="N97" s="8">
        <v>24.16</v>
      </c>
      <c r="O97" s="8">
        <v>10</v>
      </c>
      <c r="P97" s="9">
        <v>9335.2999999999993</v>
      </c>
      <c r="Q97" s="8"/>
      <c r="R97" s="8"/>
      <c r="S97" s="8"/>
      <c r="T97" s="8"/>
    </row>
    <row r="98" spans="1:20" ht="14.25" customHeight="1" x14ac:dyDescent="0.35">
      <c r="A98" s="8">
        <v>5.0199999999999996</v>
      </c>
      <c r="B98" s="8">
        <v>66.14</v>
      </c>
      <c r="C98" s="8">
        <v>56.19</v>
      </c>
      <c r="D98" s="8">
        <v>2.2599999999999998</v>
      </c>
      <c r="E98" s="8">
        <v>-0.15</v>
      </c>
      <c r="F98" s="8">
        <v>-0.69</v>
      </c>
      <c r="G98" s="8">
        <v>124</v>
      </c>
      <c r="H98" s="8">
        <v>33.630000000000003</v>
      </c>
      <c r="I98" s="8">
        <v>49.54</v>
      </c>
      <c r="J98" s="8">
        <v>31.66</v>
      </c>
      <c r="K98" s="8">
        <v>20.78</v>
      </c>
      <c r="L98" s="8">
        <v>56.51</v>
      </c>
      <c r="M98" s="8">
        <v>36.11</v>
      </c>
      <c r="N98" s="8">
        <v>23.7</v>
      </c>
      <c r="O98" s="8">
        <v>10</v>
      </c>
      <c r="P98" s="9">
        <v>9450.1</v>
      </c>
      <c r="Q98" s="8"/>
      <c r="R98" s="8"/>
      <c r="S98" s="8"/>
      <c r="T98" s="8"/>
    </row>
    <row r="99" spans="1:20" ht="14.25" customHeight="1" x14ac:dyDescent="0.35">
      <c r="A99" s="8">
        <v>3.6</v>
      </c>
      <c r="B99" s="8">
        <v>18.670000000000002</v>
      </c>
      <c r="C99" s="8">
        <v>14.73</v>
      </c>
      <c r="D99" s="8">
        <v>4.4800000000000004</v>
      </c>
      <c r="E99" s="8">
        <v>0.98</v>
      </c>
      <c r="F99" s="8">
        <v>1.46</v>
      </c>
      <c r="G99" s="8">
        <v>120</v>
      </c>
      <c r="H99" s="8">
        <v>32.71</v>
      </c>
      <c r="I99" s="8">
        <v>50.3</v>
      </c>
      <c r="J99" s="8">
        <v>32.78</v>
      </c>
      <c r="K99" s="8">
        <v>20.68</v>
      </c>
      <c r="L99" s="8">
        <v>53.43</v>
      </c>
      <c r="M99" s="8">
        <v>34.83</v>
      </c>
      <c r="N99" s="8">
        <v>21.97</v>
      </c>
      <c r="O99" s="8">
        <v>10</v>
      </c>
      <c r="P99" s="9">
        <v>9263.4</v>
      </c>
      <c r="Q99" s="8"/>
      <c r="R99" s="8"/>
      <c r="S99" s="8"/>
      <c r="T99" s="8"/>
    </row>
    <row r="100" spans="1:20" ht="14.25" customHeight="1" x14ac:dyDescent="0.35">
      <c r="A100" s="8">
        <v>3.68</v>
      </c>
      <c r="B100" s="8">
        <v>16.23</v>
      </c>
      <c r="C100" s="8">
        <v>13.4</v>
      </c>
      <c r="D100" s="8">
        <v>5.94</v>
      </c>
      <c r="E100" s="8">
        <v>3.2</v>
      </c>
      <c r="F100" s="8">
        <v>2.8</v>
      </c>
      <c r="G100" s="8">
        <v>115</v>
      </c>
      <c r="H100" s="8">
        <v>33.33</v>
      </c>
      <c r="I100" s="8">
        <v>46.17</v>
      </c>
      <c r="J100" s="8">
        <v>30.14</v>
      </c>
      <c r="K100" s="8">
        <v>19.309999999999999</v>
      </c>
      <c r="L100" s="8">
        <v>53.21</v>
      </c>
      <c r="M100" s="8">
        <v>34.729999999999997</v>
      </c>
      <c r="N100" s="8">
        <v>22.25</v>
      </c>
      <c r="O100" s="8">
        <v>10</v>
      </c>
      <c r="P100" s="9">
        <v>9111.1</v>
      </c>
      <c r="Q100" s="8"/>
      <c r="R100" s="8"/>
      <c r="S100" s="8"/>
      <c r="T100" s="8"/>
    </row>
    <row r="101" spans="1:20" ht="14.25" customHeight="1" x14ac:dyDescent="0.35">
      <c r="A101" s="8">
        <v>3.82</v>
      </c>
      <c r="B101" s="8">
        <v>19.86</v>
      </c>
      <c r="C101" s="8">
        <v>17</v>
      </c>
      <c r="D101" s="8">
        <v>3.16</v>
      </c>
      <c r="E101" s="8">
        <v>0.61</v>
      </c>
      <c r="F101" s="8">
        <v>0.08</v>
      </c>
      <c r="G101" s="8">
        <v>118</v>
      </c>
      <c r="H101" s="8">
        <v>33.1</v>
      </c>
      <c r="I101" s="8">
        <v>48.56</v>
      </c>
      <c r="J101" s="8">
        <v>31.8</v>
      </c>
      <c r="K101" s="8">
        <v>19.97</v>
      </c>
      <c r="L101" s="8">
        <v>52.71</v>
      </c>
      <c r="M101" s="8">
        <v>34.520000000000003</v>
      </c>
      <c r="N101" s="8">
        <v>21.68</v>
      </c>
      <c r="O101" s="8">
        <v>11</v>
      </c>
      <c r="P101" s="9">
        <v>8363.7000000000007</v>
      </c>
      <c r="Q101" s="8"/>
      <c r="R101" s="8"/>
      <c r="S101" s="8"/>
      <c r="T101" s="8"/>
    </row>
    <row r="102" spans="1:20" ht="14.25" customHeight="1" x14ac:dyDescent="0.35">
      <c r="A102" s="8">
        <v>3.46</v>
      </c>
      <c r="B102" s="8">
        <v>12.22</v>
      </c>
      <c r="C102" s="8">
        <v>10.73</v>
      </c>
      <c r="D102" s="8">
        <v>4.8499999999999996</v>
      </c>
      <c r="E102" s="8">
        <v>2.06</v>
      </c>
      <c r="F102" s="8">
        <v>1.63</v>
      </c>
      <c r="G102" s="8">
        <v>108</v>
      </c>
      <c r="H102" s="8">
        <v>33.49</v>
      </c>
      <c r="I102" s="8">
        <v>48.1</v>
      </c>
      <c r="J102" s="8">
        <v>31.52</v>
      </c>
      <c r="K102" s="8">
        <v>19.96</v>
      </c>
      <c r="L102" s="8">
        <v>52.6</v>
      </c>
      <c r="M102" s="8">
        <v>34.47</v>
      </c>
      <c r="N102" s="8">
        <v>21.83</v>
      </c>
      <c r="O102" s="8">
        <v>11</v>
      </c>
      <c r="P102" s="9">
        <v>8685.1</v>
      </c>
      <c r="Q102" s="8"/>
      <c r="R102" s="8"/>
      <c r="S102" s="8"/>
      <c r="T102" s="8"/>
    </row>
    <row r="103" spans="1:20" ht="14.25" customHeight="1" x14ac:dyDescent="0.35">
      <c r="A103" s="8">
        <v>202.41</v>
      </c>
      <c r="B103" s="8">
        <v>-1000000</v>
      </c>
      <c r="C103" s="8">
        <v>-1000000</v>
      </c>
      <c r="D103" s="8">
        <v>-13.8</v>
      </c>
      <c r="E103" s="8">
        <v>-14.47</v>
      </c>
      <c r="F103" s="8">
        <v>-16.93</v>
      </c>
      <c r="G103" s="8">
        <v>112</v>
      </c>
      <c r="H103" s="8">
        <v>29.48</v>
      </c>
      <c r="I103" s="8">
        <v>56.26</v>
      </c>
      <c r="J103" s="8">
        <v>34.83</v>
      </c>
      <c r="K103" s="8">
        <v>21.28</v>
      </c>
      <c r="L103" s="8">
        <v>61.52</v>
      </c>
      <c r="M103" s="8">
        <v>38.090000000000003</v>
      </c>
      <c r="N103" s="8">
        <v>23.28</v>
      </c>
      <c r="O103" s="8">
        <v>11</v>
      </c>
      <c r="P103" s="9">
        <v>11384.8</v>
      </c>
      <c r="Q103" s="8"/>
      <c r="R103" s="8"/>
      <c r="S103" s="8"/>
      <c r="T103" s="8"/>
    </row>
    <row r="104" spans="1:20" ht="14.25" customHeight="1" x14ac:dyDescent="0.35">
      <c r="A104" s="8">
        <v>-1000000</v>
      </c>
      <c r="B104" s="8">
        <v>-1000000</v>
      </c>
      <c r="C104" s="8">
        <v>-1000000</v>
      </c>
      <c r="D104" s="8">
        <v>1.76</v>
      </c>
      <c r="E104" s="8">
        <v>0.02</v>
      </c>
      <c r="F104" s="8">
        <v>-1.08</v>
      </c>
      <c r="G104" s="8">
        <v>120</v>
      </c>
      <c r="H104" s="8">
        <v>31.84</v>
      </c>
      <c r="I104" s="8">
        <v>52.94</v>
      </c>
      <c r="J104" s="8">
        <v>34.4</v>
      </c>
      <c r="K104" s="8">
        <v>21.37</v>
      </c>
      <c r="L104" s="8">
        <v>53.9</v>
      </c>
      <c r="M104" s="8">
        <v>35.020000000000003</v>
      </c>
      <c r="N104" s="8">
        <v>21.76</v>
      </c>
      <c r="O104" s="8">
        <v>11</v>
      </c>
      <c r="P104" s="9">
        <v>15072.1</v>
      </c>
      <c r="Q104" s="8"/>
      <c r="R104" s="8"/>
      <c r="S104" s="8"/>
      <c r="T104" s="8"/>
    </row>
    <row r="105" spans="1:20" ht="14.25" customHeight="1" x14ac:dyDescent="0.35">
      <c r="A105" s="8">
        <v>-1000000</v>
      </c>
      <c r="B105" s="8">
        <v>-1000000</v>
      </c>
      <c r="C105" s="8">
        <v>-1000000</v>
      </c>
      <c r="D105" s="8">
        <v>6.35</v>
      </c>
      <c r="E105" s="8">
        <v>3.41</v>
      </c>
      <c r="F105" s="8">
        <v>3.02</v>
      </c>
      <c r="G105" s="8">
        <v>105</v>
      </c>
      <c r="H105" s="8">
        <v>32.01</v>
      </c>
      <c r="I105" s="8">
        <v>51.76</v>
      </c>
      <c r="J105" s="8">
        <v>33.44</v>
      </c>
      <c r="K105" s="8">
        <v>20.96</v>
      </c>
      <c r="L105" s="8">
        <v>54.77</v>
      </c>
      <c r="M105" s="8">
        <v>35.39</v>
      </c>
      <c r="N105" s="8">
        <v>22.18</v>
      </c>
      <c r="O105" s="8">
        <v>11</v>
      </c>
      <c r="P105" s="9">
        <v>15925.3</v>
      </c>
      <c r="Q105" s="8"/>
      <c r="R105" s="8"/>
      <c r="S105" s="8"/>
      <c r="T105" s="8"/>
    </row>
    <row r="106" spans="1:20" ht="14.25" customHeight="1" x14ac:dyDescent="0.35">
      <c r="A106" s="8">
        <v>36.409999999999997</v>
      </c>
      <c r="B106" s="8">
        <v>-1000000</v>
      </c>
      <c r="C106" s="8">
        <v>-1000000</v>
      </c>
      <c r="D106" s="8">
        <v>6.55</v>
      </c>
      <c r="E106" s="8">
        <v>3.87</v>
      </c>
      <c r="F106" s="8">
        <v>3.8</v>
      </c>
      <c r="G106" s="8">
        <v>126</v>
      </c>
      <c r="H106" s="8">
        <v>29.88</v>
      </c>
      <c r="I106" s="8">
        <v>58.12</v>
      </c>
      <c r="J106" s="8">
        <v>36.47</v>
      </c>
      <c r="K106" s="8">
        <v>23.7</v>
      </c>
      <c r="L106" s="8">
        <v>59.39</v>
      </c>
      <c r="M106" s="8">
        <v>37.26</v>
      </c>
      <c r="N106" s="8">
        <v>24.21</v>
      </c>
      <c r="O106" s="8">
        <v>11</v>
      </c>
      <c r="P106" s="9">
        <v>18948.7</v>
      </c>
      <c r="Q106" s="8"/>
      <c r="R106" s="8"/>
      <c r="S106" s="8"/>
      <c r="T106" s="8"/>
    </row>
    <row r="107" spans="1:20" ht="14.25" customHeight="1" x14ac:dyDescent="0.35">
      <c r="A107" s="8">
        <v>2.92</v>
      </c>
      <c r="B107" s="8">
        <v>8.6999999999999993</v>
      </c>
      <c r="C107" s="8">
        <v>6.86</v>
      </c>
      <c r="D107" s="8">
        <v>5.62</v>
      </c>
      <c r="E107" s="8">
        <v>1.58</v>
      </c>
      <c r="F107" s="8">
        <v>2.87</v>
      </c>
      <c r="G107" s="8">
        <v>122</v>
      </c>
      <c r="H107" s="8">
        <v>29.44</v>
      </c>
      <c r="I107" s="8">
        <v>59.27</v>
      </c>
      <c r="J107" s="8">
        <v>37.08</v>
      </c>
      <c r="K107" s="8">
        <v>23.47</v>
      </c>
      <c r="L107" s="8">
        <v>59.84</v>
      </c>
      <c r="M107" s="8">
        <v>37.44</v>
      </c>
      <c r="N107" s="8">
        <v>23.69</v>
      </c>
      <c r="O107" s="8">
        <v>11</v>
      </c>
      <c r="P107" s="9">
        <v>19211.099999999999</v>
      </c>
      <c r="Q107" s="8"/>
      <c r="R107" s="8"/>
      <c r="S107" s="8"/>
      <c r="T107" s="8"/>
    </row>
    <row r="108" spans="1:20" ht="14.25" customHeight="1" x14ac:dyDescent="0.35">
      <c r="A108" s="8">
        <v>2.4700000000000002</v>
      </c>
      <c r="B108" s="8">
        <v>5.08</v>
      </c>
      <c r="C108" s="8">
        <v>4.3899999999999997</v>
      </c>
      <c r="D108" s="8">
        <v>7.48</v>
      </c>
      <c r="E108" s="8">
        <v>4.8499999999999996</v>
      </c>
      <c r="F108" s="8">
        <v>4.84</v>
      </c>
      <c r="G108" s="8">
        <v>122</v>
      </c>
      <c r="H108" s="8">
        <v>28.77</v>
      </c>
      <c r="I108" s="8">
        <v>62.93</v>
      </c>
      <c r="J108" s="8">
        <v>38.44</v>
      </c>
      <c r="K108" s="8">
        <v>24.4</v>
      </c>
      <c r="L108" s="8">
        <v>63.69</v>
      </c>
      <c r="M108" s="8">
        <v>38.909999999999997</v>
      </c>
      <c r="N108" s="8">
        <v>24.7</v>
      </c>
      <c r="O108" s="8">
        <v>11</v>
      </c>
      <c r="P108" s="9">
        <v>15792.2</v>
      </c>
      <c r="Q108" s="8"/>
      <c r="R108" s="8"/>
      <c r="S108" s="8"/>
      <c r="T108" s="8"/>
    </row>
    <row r="109" spans="1:20" ht="14.25" customHeight="1" x14ac:dyDescent="0.35">
      <c r="A109" s="8">
        <v>2.37</v>
      </c>
      <c r="B109" s="8">
        <v>4.8099999999999996</v>
      </c>
      <c r="C109" s="8">
        <v>4.0999999999999996</v>
      </c>
      <c r="D109" s="8">
        <v>5.85</v>
      </c>
      <c r="E109" s="8">
        <v>3.33</v>
      </c>
      <c r="F109" s="8">
        <v>3.27</v>
      </c>
      <c r="G109" s="8">
        <v>124</v>
      </c>
      <c r="H109" s="8">
        <v>30.09</v>
      </c>
      <c r="I109" s="8">
        <v>59.52</v>
      </c>
      <c r="J109" s="8">
        <v>37.19</v>
      </c>
      <c r="K109" s="8">
        <v>23.81</v>
      </c>
      <c r="L109" s="8">
        <v>60.04</v>
      </c>
      <c r="M109" s="8">
        <v>37.520000000000003</v>
      </c>
      <c r="N109" s="8">
        <v>24.02</v>
      </c>
      <c r="O109" s="8">
        <v>11</v>
      </c>
      <c r="P109" s="9">
        <v>13631</v>
      </c>
      <c r="Q109" s="8"/>
      <c r="R109" s="8"/>
      <c r="S109" s="8"/>
      <c r="T109" s="8"/>
    </row>
    <row r="110" spans="1:20" ht="14.25" customHeight="1" x14ac:dyDescent="0.35">
      <c r="A110" s="8">
        <v>2.5499999999999998</v>
      </c>
      <c r="B110" s="8">
        <v>5.59</v>
      </c>
      <c r="C110" s="8">
        <v>4.54</v>
      </c>
      <c r="D110" s="8">
        <v>5.14</v>
      </c>
      <c r="E110" s="8">
        <v>2.66</v>
      </c>
      <c r="F110" s="8">
        <v>2.5499999999999998</v>
      </c>
      <c r="G110" s="8">
        <v>123</v>
      </c>
      <c r="H110" s="8">
        <v>30.86</v>
      </c>
      <c r="I110" s="8">
        <v>61.88</v>
      </c>
      <c r="J110" s="8">
        <v>37.93</v>
      </c>
      <c r="K110" s="8">
        <v>24.85</v>
      </c>
      <c r="L110" s="8">
        <v>63.15</v>
      </c>
      <c r="M110" s="8">
        <v>38.71</v>
      </c>
      <c r="N110" s="8">
        <v>25.36</v>
      </c>
      <c r="O110" s="8">
        <v>11</v>
      </c>
      <c r="P110" s="9">
        <v>12654.8</v>
      </c>
      <c r="Q110" s="8"/>
      <c r="R110" s="8"/>
      <c r="S110" s="8"/>
      <c r="T110" s="8"/>
    </row>
    <row r="111" spans="1:20" ht="14.25" customHeight="1" x14ac:dyDescent="0.35">
      <c r="A111" s="8">
        <v>3.22</v>
      </c>
      <c r="B111" s="8">
        <v>9.59</v>
      </c>
      <c r="C111" s="8">
        <v>7.57</v>
      </c>
      <c r="D111" s="8">
        <v>-0.32</v>
      </c>
      <c r="E111" s="8">
        <v>-3.07</v>
      </c>
      <c r="F111" s="8">
        <v>-2.81</v>
      </c>
      <c r="G111" s="8">
        <v>129</v>
      </c>
      <c r="H111" s="8">
        <v>29.4</v>
      </c>
      <c r="I111" s="8">
        <v>64</v>
      </c>
      <c r="J111" s="8">
        <v>38.93</v>
      </c>
      <c r="K111" s="8">
        <v>24.76</v>
      </c>
      <c r="L111" s="8">
        <v>64.42</v>
      </c>
      <c r="M111" s="8">
        <v>39.18</v>
      </c>
      <c r="N111" s="8">
        <v>24.92</v>
      </c>
      <c r="O111" s="8">
        <v>11</v>
      </c>
      <c r="P111" s="9">
        <v>12931.3</v>
      </c>
      <c r="Q111" s="8"/>
      <c r="R111" s="8"/>
      <c r="S111" s="8"/>
      <c r="T111" s="8"/>
    </row>
    <row r="112" spans="1:20" ht="14.25" customHeight="1" x14ac:dyDescent="0.35">
      <c r="A112" s="8">
        <v>4.2</v>
      </c>
      <c r="B112" s="8">
        <v>16.190000000000001</v>
      </c>
      <c r="C112" s="8">
        <v>13.72</v>
      </c>
      <c r="D112" s="8">
        <v>4.0199999999999996</v>
      </c>
      <c r="E112" s="8">
        <v>1.86</v>
      </c>
      <c r="F112" s="8">
        <v>1.59</v>
      </c>
      <c r="G112" s="8">
        <v>127</v>
      </c>
      <c r="H112" s="8">
        <v>30.22</v>
      </c>
      <c r="I112" s="8">
        <v>57.5</v>
      </c>
      <c r="J112" s="8">
        <v>35.24</v>
      </c>
      <c r="K112" s="8">
        <v>22.85</v>
      </c>
      <c r="L112" s="8">
        <v>63.15</v>
      </c>
      <c r="M112" s="8">
        <v>38.71</v>
      </c>
      <c r="N112" s="8">
        <v>25.09</v>
      </c>
      <c r="O112" s="8">
        <v>11</v>
      </c>
      <c r="P112" s="9">
        <v>12596.5</v>
      </c>
      <c r="Q112" s="8"/>
      <c r="R112" s="8"/>
      <c r="S112" s="8"/>
      <c r="T112" s="8"/>
    </row>
    <row r="113" spans="1:20" ht="14.25" customHeight="1" x14ac:dyDescent="0.35">
      <c r="A113" s="8">
        <v>3.9</v>
      </c>
      <c r="B113" s="8">
        <v>15.77</v>
      </c>
      <c r="C113" s="8">
        <v>12.42</v>
      </c>
      <c r="D113" s="8">
        <v>5.7</v>
      </c>
      <c r="E113" s="8">
        <v>2.97</v>
      </c>
      <c r="F113" s="8">
        <v>3.27</v>
      </c>
      <c r="G113" s="8">
        <v>129</v>
      </c>
      <c r="H113" s="8">
        <v>30.52</v>
      </c>
      <c r="I113" s="8">
        <v>56.98</v>
      </c>
      <c r="J113" s="8">
        <v>35.06</v>
      </c>
      <c r="K113" s="8">
        <v>22.91</v>
      </c>
      <c r="L113" s="8">
        <v>62.53</v>
      </c>
      <c r="M113" s="8">
        <v>38.47</v>
      </c>
      <c r="N113" s="8">
        <v>25.14</v>
      </c>
      <c r="O113" s="8">
        <v>11</v>
      </c>
      <c r="P113" s="9">
        <v>12191.4</v>
      </c>
      <c r="Q113" s="8"/>
      <c r="R113" s="8"/>
      <c r="S113" s="8"/>
      <c r="T113" s="8"/>
    </row>
    <row r="114" spans="1:20" ht="14.25" customHeight="1" x14ac:dyDescent="0.3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9"/>
      <c r="Q114" s="8"/>
      <c r="R114" s="8"/>
      <c r="S114" s="8"/>
      <c r="T114" s="8"/>
    </row>
    <row r="115" spans="1:20" ht="14.25" customHeight="1" x14ac:dyDescent="0.35">
      <c r="A115" s="8">
        <v>7.84</v>
      </c>
      <c r="B115" s="8">
        <v>380.88</v>
      </c>
      <c r="C115" s="8">
        <v>374.26</v>
      </c>
      <c r="D115" s="8">
        <v>1.29</v>
      </c>
      <c r="E115" s="8">
        <v>0.12</v>
      </c>
      <c r="F115" s="8">
        <v>-1.26</v>
      </c>
      <c r="G115" s="8">
        <v>27.8</v>
      </c>
      <c r="H115" s="8">
        <v>33.26</v>
      </c>
      <c r="I115" s="8">
        <v>98.84</v>
      </c>
      <c r="J115" s="8">
        <v>49.34</v>
      </c>
      <c r="K115" s="8">
        <v>36.51</v>
      </c>
      <c r="L115" s="8">
        <v>100.3</v>
      </c>
      <c r="M115" s="8">
        <v>50.07</v>
      </c>
      <c r="N115" s="8">
        <v>37.049999999999997</v>
      </c>
      <c r="O115" s="8">
        <v>6</v>
      </c>
      <c r="P115" s="9">
        <v>3730.2343999999998</v>
      </c>
      <c r="Q115" s="8"/>
      <c r="R115" s="8"/>
      <c r="S115" s="8"/>
      <c r="T115" s="8"/>
    </row>
    <row r="116" spans="1:20" ht="14.25" customHeight="1" x14ac:dyDescent="0.35">
      <c r="A116" s="8">
        <v>6.46</v>
      </c>
      <c r="B116" s="8">
        <v>54.06</v>
      </c>
      <c r="C116" s="8">
        <v>52.99</v>
      </c>
      <c r="D116" s="8">
        <v>3.69</v>
      </c>
      <c r="E116" s="8">
        <v>-0.31</v>
      </c>
      <c r="F116" s="8">
        <v>1.1399999999999999</v>
      </c>
      <c r="G116" s="8">
        <v>37.6</v>
      </c>
      <c r="H116" s="8">
        <v>32.47</v>
      </c>
      <c r="I116" s="8">
        <v>105.57</v>
      </c>
      <c r="J116" s="8">
        <v>50.96</v>
      </c>
      <c r="K116" s="8">
        <v>38.090000000000003</v>
      </c>
      <c r="L116" s="8">
        <v>107.16</v>
      </c>
      <c r="M116" s="8">
        <v>51.73</v>
      </c>
      <c r="N116" s="8">
        <v>38.659999999999997</v>
      </c>
      <c r="O116" s="8">
        <v>6</v>
      </c>
      <c r="P116" s="9">
        <v>4317.7434000000003</v>
      </c>
      <c r="Q116" s="8"/>
      <c r="R116" s="8"/>
      <c r="S116" s="8"/>
      <c r="T116" s="8"/>
    </row>
    <row r="117" spans="1:20" ht="14.25" customHeight="1" x14ac:dyDescent="0.35">
      <c r="A117" s="8">
        <v>6.56</v>
      </c>
      <c r="B117" s="8">
        <v>42.6</v>
      </c>
      <c r="C117" s="8">
        <v>41.78</v>
      </c>
      <c r="D117" s="8">
        <v>2.89</v>
      </c>
      <c r="E117" s="8">
        <v>-0.49</v>
      </c>
      <c r="F117" s="8">
        <v>0.81</v>
      </c>
      <c r="G117" s="8">
        <v>41.8</v>
      </c>
      <c r="H117" s="8">
        <v>30.95</v>
      </c>
      <c r="I117" s="8">
        <v>121.6</v>
      </c>
      <c r="J117" s="8">
        <v>54.48</v>
      </c>
      <c r="K117" s="8">
        <v>41.66</v>
      </c>
      <c r="L117" s="8">
        <v>123.22</v>
      </c>
      <c r="M117" s="8">
        <v>55.2</v>
      </c>
      <c r="N117" s="8">
        <v>42.22</v>
      </c>
      <c r="O117" s="8">
        <v>6</v>
      </c>
      <c r="P117" s="9">
        <v>4567.6791999999996</v>
      </c>
      <c r="Q117" s="8"/>
      <c r="R117" s="8"/>
      <c r="S117" s="8"/>
      <c r="T117" s="8"/>
    </row>
    <row r="118" spans="1:20" ht="14.25" customHeight="1" x14ac:dyDescent="0.35">
      <c r="A118" s="8">
        <v>6.32</v>
      </c>
      <c r="B118" s="8">
        <v>35.799999999999997</v>
      </c>
      <c r="C118" s="8">
        <v>32.58</v>
      </c>
      <c r="D118" s="8">
        <v>2.79</v>
      </c>
      <c r="E118" s="8">
        <v>0.41</v>
      </c>
      <c r="F118" s="8">
        <v>0.86</v>
      </c>
      <c r="G118" s="8">
        <v>49.6</v>
      </c>
      <c r="H118" s="8">
        <v>28.8</v>
      </c>
      <c r="I118" s="8">
        <v>142.69</v>
      </c>
      <c r="J118" s="8">
        <v>57.82</v>
      </c>
      <c r="K118" s="8">
        <v>45.57</v>
      </c>
      <c r="L118" s="8">
        <v>146.80000000000001</v>
      </c>
      <c r="M118" s="8">
        <v>59.48</v>
      </c>
      <c r="N118" s="8">
        <v>46.88</v>
      </c>
      <c r="O118" s="8">
        <v>6</v>
      </c>
      <c r="P118" s="9">
        <v>3547.1970999999999</v>
      </c>
      <c r="Q118" s="8"/>
      <c r="R118" s="8"/>
      <c r="S118" s="8"/>
      <c r="T118" s="8"/>
    </row>
    <row r="119" spans="1:20" ht="14.25" customHeight="1" x14ac:dyDescent="0.35">
      <c r="A119" s="8">
        <v>5.78</v>
      </c>
      <c r="B119" s="8">
        <v>20.05</v>
      </c>
      <c r="C119" s="8">
        <v>19.62</v>
      </c>
      <c r="D119" s="8">
        <v>2.6</v>
      </c>
      <c r="E119" s="8">
        <v>0.03</v>
      </c>
      <c r="F119" s="8">
        <v>0.73</v>
      </c>
      <c r="G119" s="8">
        <v>58.5</v>
      </c>
      <c r="H119" s="8">
        <v>24.73</v>
      </c>
      <c r="I119" s="8">
        <v>159.38999999999999</v>
      </c>
      <c r="J119" s="8">
        <v>59.29</v>
      </c>
      <c r="K119" s="8">
        <v>44.03</v>
      </c>
      <c r="L119" s="8">
        <v>168.81</v>
      </c>
      <c r="M119" s="8">
        <v>62.8</v>
      </c>
      <c r="N119" s="8">
        <v>46.63</v>
      </c>
      <c r="O119" s="8">
        <v>9</v>
      </c>
      <c r="P119" s="9">
        <v>3496.1453999999999</v>
      </c>
      <c r="Q119" s="8"/>
      <c r="R119" s="8"/>
      <c r="S119" s="8"/>
      <c r="T119" s="8"/>
    </row>
    <row r="120" spans="1:20" ht="14.25" customHeight="1" x14ac:dyDescent="0.35">
      <c r="A120" s="8">
        <v>5.13</v>
      </c>
      <c r="B120" s="8">
        <v>14.89</v>
      </c>
      <c r="C120" s="8">
        <v>14.73</v>
      </c>
      <c r="D120" s="8">
        <v>3.24</v>
      </c>
      <c r="E120" s="8">
        <v>1.38</v>
      </c>
      <c r="F120" s="8">
        <v>1.52</v>
      </c>
      <c r="G120" s="8">
        <v>61.5</v>
      </c>
      <c r="H120" s="8">
        <v>25.4</v>
      </c>
      <c r="I120" s="8">
        <v>154.36000000000001</v>
      </c>
      <c r="J120" s="8">
        <v>58.53</v>
      </c>
      <c r="K120" s="8">
        <v>43.77</v>
      </c>
      <c r="L120" s="8">
        <v>163.74</v>
      </c>
      <c r="M120" s="8">
        <v>62.08</v>
      </c>
      <c r="N120" s="8">
        <v>46.43</v>
      </c>
      <c r="O120" s="8">
        <v>9</v>
      </c>
      <c r="P120" s="9">
        <v>3332.7815999999998</v>
      </c>
      <c r="Q120" s="8"/>
      <c r="R120" s="8"/>
      <c r="S120" s="8"/>
      <c r="T120" s="8"/>
    </row>
    <row r="121" spans="1:20" ht="14.25" customHeight="1" x14ac:dyDescent="0.35">
      <c r="A121" s="8">
        <v>9.02</v>
      </c>
      <c r="B121" s="8">
        <v>25.28</v>
      </c>
      <c r="C121" s="8">
        <v>25.07</v>
      </c>
      <c r="D121" s="8">
        <v>2.39</v>
      </c>
      <c r="E121" s="8">
        <v>0.97</v>
      </c>
      <c r="F121" s="8">
        <v>0.83</v>
      </c>
      <c r="G121" s="8">
        <v>73.099999999999994</v>
      </c>
      <c r="H121" s="8">
        <v>18.59</v>
      </c>
      <c r="I121" s="8">
        <v>262.39</v>
      </c>
      <c r="J121" s="8">
        <v>70.45</v>
      </c>
      <c r="K121" s="8">
        <v>53.65</v>
      </c>
      <c r="L121" s="8">
        <v>272.42</v>
      </c>
      <c r="M121" s="8">
        <v>73.150000000000006</v>
      </c>
      <c r="N121" s="8">
        <v>55.7</v>
      </c>
      <c r="O121" s="8">
        <v>9</v>
      </c>
      <c r="P121" s="9">
        <v>3521.6368000000002</v>
      </c>
      <c r="Q121" s="8"/>
      <c r="R121" s="8"/>
      <c r="S121" s="8"/>
      <c r="T121" s="8"/>
    </row>
    <row r="122" spans="1:20" ht="14.25" customHeight="1" x14ac:dyDescent="0.35">
      <c r="A122" s="8">
        <v>7.28</v>
      </c>
      <c r="B122" s="8">
        <v>22.18</v>
      </c>
      <c r="C122" s="8">
        <v>21.51</v>
      </c>
      <c r="D122" s="8">
        <v>2.15</v>
      </c>
      <c r="E122" s="8">
        <v>1.07</v>
      </c>
      <c r="F122" s="8">
        <v>0.57999999999999996</v>
      </c>
      <c r="G122" s="8">
        <v>123.5</v>
      </c>
      <c r="H122" s="8">
        <v>19.12</v>
      </c>
      <c r="I122" s="8">
        <v>264.41000000000003</v>
      </c>
      <c r="J122" s="8">
        <v>71.17</v>
      </c>
      <c r="K122" s="8">
        <v>55.69</v>
      </c>
      <c r="L122" s="8">
        <v>271.54000000000002</v>
      </c>
      <c r="M122" s="8">
        <v>73.08</v>
      </c>
      <c r="N122" s="8">
        <v>57.19</v>
      </c>
      <c r="O122" s="8">
        <v>10</v>
      </c>
      <c r="P122" s="9">
        <v>2632.7051000000001</v>
      </c>
      <c r="Q122" s="8"/>
      <c r="R122" s="8"/>
      <c r="S122" s="8"/>
      <c r="T122" s="8"/>
    </row>
    <row r="123" spans="1:20" ht="14.25" customHeight="1" x14ac:dyDescent="0.35">
      <c r="A123" s="8">
        <v>6.34</v>
      </c>
      <c r="B123" s="8">
        <v>21.29</v>
      </c>
      <c r="C123" s="8">
        <v>20.52</v>
      </c>
      <c r="D123" s="8">
        <v>2.2799999999999998</v>
      </c>
      <c r="E123" s="8">
        <v>0.79</v>
      </c>
      <c r="F123" s="8">
        <v>0.48</v>
      </c>
      <c r="G123" s="8">
        <v>121.3</v>
      </c>
      <c r="H123" s="8">
        <v>18.440000000000001</v>
      </c>
      <c r="I123" s="8">
        <v>257.75</v>
      </c>
      <c r="J123" s="8">
        <v>67.78</v>
      </c>
      <c r="K123" s="8">
        <v>52.45</v>
      </c>
      <c r="L123" s="8">
        <v>280.27999999999997</v>
      </c>
      <c r="M123" s="8">
        <v>73.7</v>
      </c>
      <c r="N123" s="8">
        <v>57.03</v>
      </c>
      <c r="O123" s="8">
        <v>10</v>
      </c>
      <c r="P123" s="9">
        <v>2998.5408000000002</v>
      </c>
      <c r="Q123" s="8"/>
      <c r="R123" s="8"/>
      <c r="S123" s="8"/>
      <c r="T123" s="8"/>
    </row>
    <row r="124" spans="1:20" ht="14.25" customHeight="1" x14ac:dyDescent="0.35">
      <c r="A124" s="8">
        <v>4.91</v>
      </c>
      <c r="B124" s="8">
        <v>19.62</v>
      </c>
      <c r="C124" s="8">
        <v>16.39</v>
      </c>
      <c r="D124" s="8">
        <v>2.38</v>
      </c>
      <c r="E124" s="8">
        <v>1.81</v>
      </c>
      <c r="F124" s="8">
        <v>0.92</v>
      </c>
      <c r="G124" s="8">
        <v>122.1</v>
      </c>
      <c r="H124" s="8">
        <v>19.88</v>
      </c>
      <c r="I124" s="8">
        <v>243.88</v>
      </c>
      <c r="J124" s="8">
        <v>66.91</v>
      </c>
      <c r="K124" s="8">
        <v>53.29</v>
      </c>
      <c r="L124" s="8">
        <v>264.5</v>
      </c>
      <c r="M124" s="8">
        <v>72.56</v>
      </c>
      <c r="N124" s="8">
        <v>57.79</v>
      </c>
      <c r="O124" s="8">
        <v>10</v>
      </c>
      <c r="P124" s="9">
        <v>3027.6302000000001</v>
      </c>
      <c r="Q124" s="8"/>
      <c r="R124" s="8"/>
      <c r="S124" s="8"/>
      <c r="T124" s="8"/>
    </row>
    <row r="125" spans="1:20" ht="14.25" customHeight="1" x14ac:dyDescent="0.35">
      <c r="A125" s="8">
        <v>4.03</v>
      </c>
      <c r="B125" s="8">
        <v>11.82</v>
      </c>
      <c r="C125" s="8">
        <v>10.93</v>
      </c>
      <c r="D125" s="8">
        <v>2.69</v>
      </c>
      <c r="E125" s="8">
        <v>1.68</v>
      </c>
      <c r="F125" s="8">
        <v>1</v>
      </c>
      <c r="G125" s="8">
        <v>113.3</v>
      </c>
      <c r="H125" s="8">
        <v>14.39</v>
      </c>
      <c r="I125" s="8">
        <v>440.1</v>
      </c>
      <c r="J125" s="8">
        <v>80.73</v>
      </c>
      <c r="K125" s="8">
        <v>63.32</v>
      </c>
      <c r="L125" s="8">
        <v>445.13</v>
      </c>
      <c r="M125" s="8">
        <v>81.66</v>
      </c>
      <c r="N125" s="8">
        <v>64.040000000000006</v>
      </c>
      <c r="O125" s="8">
        <v>10</v>
      </c>
      <c r="P125" s="9">
        <v>2980.1849999999999</v>
      </c>
      <c r="Q125" s="8"/>
      <c r="R125" s="8"/>
      <c r="S125" s="8"/>
      <c r="T125" s="8"/>
    </row>
    <row r="126" spans="1:20" ht="14.25" customHeight="1" x14ac:dyDescent="0.35">
      <c r="A126" s="8">
        <v>3.67</v>
      </c>
      <c r="B126" s="8">
        <v>9.91</v>
      </c>
      <c r="C126" s="8">
        <v>8.99</v>
      </c>
      <c r="D126" s="8">
        <v>2.77</v>
      </c>
      <c r="E126" s="8">
        <v>2.33</v>
      </c>
      <c r="F126" s="8">
        <v>1.5</v>
      </c>
      <c r="G126" s="8">
        <v>109.3</v>
      </c>
      <c r="H126" s="8">
        <v>15.94</v>
      </c>
      <c r="I126" s="8">
        <v>317.14999999999998</v>
      </c>
      <c r="J126" s="8">
        <v>74.72</v>
      </c>
      <c r="K126" s="8">
        <v>58.34</v>
      </c>
      <c r="L126" s="8">
        <v>324.47000000000003</v>
      </c>
      <c r="M126" s="8">
        <v>76.44</v>
      </c>
      <c r="N126" s="8">
        <v>59.69</v>
      </c>
      <c r="O126" s="8">
        <v>10</v>
      </c>
      <c r="P126" s="9">
        <v>2827.1545000000001</v>
      </c>
      <c r="Q126" s="8"/>
      <c r="R126" s="8"/>
      <c r="S126" s="8"/>
      <c r="T126" s="8"/>
    </row>
    <row r="127" spans="1:20" ht="14.25" customHeight="1" x14ac:dyDescent="0.35">
      <c r="A127" s="8">
        <v>3.7</v>
      </c>
      <c r="B127" s="8">
        <v>9.17</v>
      </c>
      <c r="C127" s="8">
        <v>8.44</v>
      </c>
      <c r="D127" s="8">
        <v>2.76</v>
      </c>
      <c r="E127" s="8">
        <v>2.13</v>
      </c>
      <c r="F127" s="8">
        <v>1.37</v>
      </c>
      <c r="G127" s="8">
        <v>108</v>
      </c>
      <c r="H127" s="8">
        <v>17.03</v>
      </c>
      <c r="I127" s="8">
        <v>350.87</v>
      </c>
      <c r="J127" s="8">
        <v>76.5</v>
      </c>
      <c r="K127" s="8">
        <v>59.75</v>
      </c>
      <c r="L127" s="8">
        <v>358.67</v>
      </c>
      <c r="M127" s="8">
        <v>78.2</v>
      </c>
      <c r="N127" s="8">
        <v>61.08</v>
      </c>
      <c r="O127" s="8">
        <v>10</v>
      </c>
      <c r="P127" s="9">
        <v>3664.2791000000002</v>
      </c>
      <c r="Q127" s="8"/>
      <c r="R127" s="8"/>
      <c r="S127" s="8"/>
      <c r="T127" s="8"/>
    </row>
    <row r="128" spans="1:20" ht="14.25" customHeight="1" x14ac:dyDescent="0.35">
      <c r="A128" s="8">
        <v>3.35</v>
      </c>
      <c r="B128" s="8">
        <v>8.16</v>
      </c>
      <c r="C128" s="8">
        <v>7.1</v>
      </c>
      <c r="D128" s="8">
        <v>2.8</v>
      </c>
      <c r="E128" s="8">
        <v>2.06</v>
      </c>
      <c r="F128" s="8">
        <v>1.33</v>
      </c>
      <c r="G128" s="8">
        <v>103.1</v>
      </c>
      <c r="H128" s="8">
        <v>17.8</v>
      </c>
      <c r="I128" s="8">
        <v>328.56</v>
      </c>
      <c r="J128" s="8">
        <v>75.510000000000005</v>
      </c>
      <c r="K128" s="8">
        <v>58.47</v>
      </c>
      <c r="L128" s="8">
        <v>335.11</v>
      </c>
      <c r="M128" s="8">
        <v>77.02</v>
      </c>
      <c r="N128" s="8">
        <v>59.63</v>
      </c>
      <c r="O128" s="8">
        <v>10</v>
      </c>
      <c r="P128" s="9">
        <v>3187.6754000000001</v>
      </c>
      <c r="Q128" s="8"/>
      <c r="R128" s="8"/>
      <c r="S128" s="8"/>
      <c r="T128" s="8"/>
    </row>
    <row r="129" spans="1:20" ht="14.25" customHeight="1" x14ac:dyDescent="0.35">
      <c r="A129" s="8">
        <v>3.15</v>
      </c>
      <c r="B129" s="8">
        <v>7.41</v>
      </c>
      <c r="C129" s="8">
        <v>6.4</v>
      </c>
      <c r="D129" s="8">
        <v>2.86</v>
      </c>
      <c r="E129" s="8">
        <v>1.99</v>
      </c>
      <c r="F129" s="8">
        <v>1.3</v>
      </c>
      <c r="G129" s="8">
        <v>99.2</v>
      </c>
      <c r="H129" s="8">
        <v>18.41</v>
      </c>
      <c r="I129" s="8">
        <v>259.56</v>
      </c>
      <c r="J129" s="8">
        <v>71.11</v>
      </c>
      <c r="K129" s="8">
        <v>54.57</v>
      </c>
      <c r="L129" s="8">
        <v>265.01</v>
      </c>
      <c r="M129" s="8">
        <v>72.599999999999994</v>
      </c>
      <c r="N129" s="8">
        <v>55.71</v>
      </c>
      <c r="O129" s="8">
        <v>10</v>
      </c>
      <c r="P129" s="9">
        <v>3536.0859999999998</v>
      </c>
      <c r="Q129" s="8"/>
      <c r="R129" s="8"/>
      <c r="S129" s="8"/>
      <c r="T129" s="8"/>
    </row>
    <row r="130" spans="1:20" ht="14.25" customHeight="1" x14ac:dyDescent="0.35">
      <c r="A130" s="8">
        <v>3.26</v>
      </c>
      <c r="B130" s="8">
        <v>7.99</v>
      </c>
      <c r="C130" s="8">
        <v>6.82</v>
      </c>
      <c r="D130" s="8">
        <v>2.88</v>
      </c>
      <c r="E130" s="8">
        <v>2.31</v>
      </c>
      <c r="F130" s="8">
        <v>1.41</v>
      </c>
      <c r="G130" s="8">
        <v>97.8</v>
      </c>
      <c r="H130" s="8">
        <v>19.18</v>
      </c>
      <c r="I130" s="8">
        <v>299.64999999999998</v>
      </c>
      <c r="J130" s="8">
        <v>74.89</v>
      </c>
      <c r="K130" s="8">
        <v>57.47</v>
      </c>
      <c r="L130" s="8">
        <v>300.13</v>
      </c>
      <c r="M130" s="8">
        <v>75.010000000000005</v>
      </c>
      <c r="N130" s="8">
        <v>57.56</v>
      </c>
      <c r="O130" s="8">
        <v>10</v>
      </c>
      <c r="P130" s="9">
        <v>3714.7894000000001</v>
      </c>
      <c r="Q130" s="8"/>
      <c r="R130" s="8"/>
      <c r="S130" s="8"/>
      <c r="T130" s="8"/>
    </row>
    <row r="131" spans="1:20" ht="14.25" customHeight="1" x14ac:dyDescent="0.35">
      <c r="A131" s="8">
        <v>3.24</v>
      </c>
      <c r="B131" s="8">
        <v>8.27</v>
      </c>
      <c r="C131" s="8">
        <v>6.88</v>
      </c>
      <c r="D131" s="8">
        <v>2.77</v>
      </c>
      <c r="E131" s="8">
        <v>1.97</v>
      </c>
      <c r="F131" s="8">
        <v>1.29</v>
      </c>
      <c r="G131" s="8">
        <v>97.7</v>
      </c>
      <c r="H131" s="8">
        <v>19.649999999999999</v>
      </c>
      <c r="I131" s="8">
        <v>291.61</v>
      </c>
      <c r="J131" s="8">
        <v>74.38</v>
      </c>
      <c r="K131" s="8">
        <v>57.3</v>
      </c>
      <c r="L131" s="8">
        <v>292.04000000000002</v>
      </c>
      <c r="M131" s="8">
        <v>74.489999999999995</v>
      </c>
      <c r="N131" s="8">
        <v>57.39</v>
      </c>
      <c r="O131" s="8">
        <v>13</v>
      </c>
      <c r="P131" s="9">
        <v>3480.6981999999998</v>
      </c>
      <c r="Q131" s="8"/>
      <c r="R131" s="8"/>
      <c r="S131" s="8"/>
      <c r="T131" s="8"/>
    </row>
    <row r="132" spans="1:20" ht="14.25" customHeight="1" x14ac:dyDescent="0.35">
      <c r="A132" s="8">
        <v>3.67</v>
      </c>
      <c r="B132" s="8">
        <v>8.01</v>
      </c>
      <c r="C132" s="8">
        <v>7.64</v>
      </c>
      <c r="D132" s="8">
        <v>3.18</v>
      </c>
      <c r="E132" s="8">
        <v>2.44</v>
      </c>
      <c r="F132" s="8">
        <v>1.63</v>
      </c>
      <c r="G132" s="8">
        <v>90.9</v>
      </c>
      <c r="H132" s="8">
        <v>19.77</v>
      </c>
      <c r="I132" s="8">
        <v>312.55</v>
      </c>
      <c r="J132" s="8">
        <v>75.680000000000007</v>
      </c>
      <c r="K132" s="8">
        <v>61.8</v>
      </c>
      <c r="L132" s="8">
        <v>313.01</v>
      </c>
      <c r="M132" s="8">
        <v>75.790000000000006</v>
      </c>
      <c r="N132" s="8">
        <v>61.9</v>
      </c>
      <c r="O132" s="8">
        <v>13</v>
      </c>
      <c r="P132" s="9">
        <v>4483.1193999999996</v>
      </c>
      <c r="Q132" s="8"/>
      <c r="R132" s="8"/>
      <c r="S132" s="8"/>
      <c r="T132" s="8"/>
    </row>
    <row r="133" spans="1:20" ht="14.25" customHeight="1" x14ac:dyDescent="0.35">
      <c r="A133" s="8">
        <v>3.64</v>
      </c>
      <c r="B133" s="8">
        <v>7.69</v>
      </c>
      <c r="C133" s="8">
        <v>7.39</v>
      </c>
      <c r="D133" s="8">
        <v>3.1</v>
      </c>
      <c r="E133" s="8">
        <v>1.65</v>
      </c>
      <c r="F133" s="8">
        <v>1.56</v>
      </c>
      <c r="G133" s="8">
        <v>92.7</v>
      </c>
      <c r="H133" s="8">
        <v>20.43</v>
      </c>
      <c r="I133" s="8">
        <v>313.23</v>
      </c>
      <c r="J133" s="8">
        <v>75.709999999999994</v>
      </c>
      <c r="K133" s="8">
        <v>63.99</v>
      </c>
      <c r="L133" s="8">
        <v>313.7</v>
      </c>
      <c r="M133" s="8">
        <v>75.83</v>
      </c>
      <c r="N133" s="8">
        <v>64.08</v>
      </c>
      <c r="O133" s="8">
        <v>13</v>
      </c>
      <c r="P133" s="9">
        <v>4683.5391</v>
      </c>
      <c r="Q133" s="8"/>
      <c r="R133" s="8"/>
      <c r="S133" s="8"/>
      <c r="T133" s="8"/>
    </row>
    <row r="134" spans="1:20" ht="14.25" customHeight="1" x14ac:dyDescent="0.35">
      <c r="A134" s="8">
        <v>3.53</v>
      </c>
      <c r="B134" s="8">
        <v>7.57</v>
      </c>
      <c r="C134" s="8">
        <v>7.06</v>
      </c>
      <c r="D134" s="8">
        <v>3.33</v>
      </c>
      <c r="E134" s="8">
        <v>2.74</v>
      </c>
      <c r="F134" s="8">
        <v>1.73</v>
      </c>
      <c r="G134" s="8">
        <v>83.7</v>
      </c>
      <c r="H134" s="8">
        <v>20.04</v>
      </c>
      <c r="I134" s="8">
        <v>320.52999999999997</v>
      </c>
      <c r="J134" s="8">
        <v>76.13</v>
      </c>
      <c r="K134" s="8">
        <v>64.23</v>
      </c>
      <c r="L134" s="8">
        <v>321.01</v>
      </c>
      <c r="M134" s="8">
        <v>76.25</v>
      </c>
      <c r="N134" s="8">
        <v>64.319999999999993</v>
      </c>
      <c r="O134" s="8">
        <v>13</v>
      </c>
      <c r="P134" s="9">
        <v>4405.5264999999999</v>
      </c>
      <c r="Q134" s="8"/>
      <c r="R134" s="8"/>
      <c r="S134" s="8"/>
      <c r="T134" s="8"/>
    </row>
    <row r="135" spans="1:20" ht="14.25" customHeight="1" x14ac:dyDescent="0.35">
      <c r="A135" s="8">
        <v>3.43</v>
      </c>
      <c r="B135" s="8">
        <v>7.34</v>
      </c>
      <c r="C135" s="8">
        <v>6.7</v>
      </c>
      <c r="D135" s="8">
        <v>3.27</v>
      </c>
      <c r="E135" s="8">
        <v>2.56</v>
      </c>
      <c r="F135" s="8">
        <v>1.69</v>
      </c>
      <c r="G135" s="8">
        <v>84.1</v>
      </c>
      <c r="H135" s="8">
        <v>19.91</v>
      </c>
      <c r="I135" s="8">
        <v>308.81</v>
      </c>
      <c r="J135" s="8">
        <v>73.150000000000006</v>
      </c>
      <c r="K135" s="8">
        <v>61.48</v>
      </c>
      <c r="L135" s="8">
        <v>322.16000000000003</v>
      </c>
      <c r="M135" s="8">
        <v>76.31</v>
      </c>
      <c r="N135" s="8">
        <v>64.14</v>
      </c>
      <c r="O135" s="8">
        <v>13</v>
      </c>
      <c r="P135" s="9">
        <v>4614.0460999999996</v>
      </c>
      <c r="Q135" s="8"/>
      <c r="R135" s="8"/>
      <c r="S135" s="8"/>
      <c r="T135" s="8"/>
    </row>
    <row r="136" spans="1:20" ht="14.25" customHeight="1" x14ac:dyDescent="0.35">
      <c r="A136" s="8">
        <v>3.6</v>
      </c>
      <c r="B136" s="8">
        <v>7.46</v>
      </c>
      <c r="C136" s="8">
        <v>6.95</v>
      </c>
      <c r="D136" s="8">
        <v>2.99</v>
      </c>
      <c r="E136" s="8">
        <v>2.38</v>
      </c>
      <c r="F136" s="8">
        <v>1.61</v>
      </c>
      <c r="G136" s="8">
        <v>85.2</v>
      </c>
      <c r="H136" s="8">
        <v>17.84</v>
      </c>
      <c r="I136" s="8">
        <v>347.94</v>
      </c>
      <c r="J136" s="8">
        <v>74.39</v>
      </c>
      <c r="K136" s="8">
        <v>62.07</v>
      </c>
      <c r="L136" s="8">
        <v>367.71</v>
      </c>
      <c r="M136" s="8">
        <v>78.62</v>
      </c>
      <c r="N136" s="8">
        <v>65.599999999999994</v>
      </c>
      <c r="O136" s="8">
        <v>13</v>
      </c>
      <c r="P136" s="9">
        <v>4534.3314</v>
      </c>
      <c r="Q136" s="8"/>
      <c r="R136" s="8"/>
      <c r="S136" s="8"/>
      <c r="T136" s="8"/>
    </row>
    <row r="137" spans="1:20" ht="14.25" customHeight="1" x14ac:dyDescent="0.35">
      <c r="A137" s="8">
        <v>3.57</v>
      </c>
      <c r="B137" s="8">
        <v>7.17</v>
      </c>
      <c r="C137" s="8">
        <v>6.72</v>
      </c>
      <c r="D137" s="8">
        <v>3.51</v>
      </c>
      <c r="E137" s="8">
        <v>2.36</v>
      </c>
      <c r="F137" s="8">
        <v>1.93</v>
      </c>
      <c r="G137" s="8">
        <v>85.7</v>
      </c>
      <c r="H137" s="8">
        <v>16.21</v>
      </c>
      <c r="I137" s="8">
        <v>383.48</v>
      </c>
      <c r="J137" s="8">
        <v>75.89</v>
      </c>
      <c r="K137" s="8">
        <v>62.16</v>
      </c>
      <c r="L137" s="8">
        <v>405.34</v>
      </c>
      <c r="M137" s="8">
        <v>80.209999999999994</v>
      </c>
      <c r="N137" s="8">
        <v>65.7</v>
      </c>
      <c r="O137" s="8">
        <v>13</v>
      </c>
      <c r="P137" s="9">
        <v>4013.4946</v>
      </c>
      <c r="Q137" s="8"/>
      <c r="R137" s="8"/>
      <c r="S137" s="8"/>
      <c r="T137" s="8"/>
    </row>
    <row r="138" spans="1:20" ht="14.25" customHeight="1" x14ac:dyDescent="0.35">
      <c r="A138" s="8">
        <v>3.53</v>
      </c>
      <c r="B138" s="8">
        <v>6.98</v>
      </c>
      <c r="C138" s="8">
        <v>6.51</v>
      </c>
      <c r="D138" s="8">
        <v>3.27</v>
      </c>
      <c r="E138" s="8">
        <v>2.76</v>
      </c>
      <c r="F138" s="8">
        <v>1.84</v>
      </c>
      <c r="G138" s="8">
        <v>85.4</v>
      </c>
      <c r="H138" s="8">
        <v>15.67</v>
      </c>
      <c r="I138" s="8">
        <v>399.99</v>
      </c>
      <c r="J138" s="8">
        <v>76.489999999999995</v>
      </c>
      <c r="K138" s="8">
        <v>62.66</v>
      </c>
      <c r="L138" s="8">
        <v>422.9</v>
      </c>
      <c r="M138" s="8">
        <v>80.88</v>
      </c>
      <c r="N138" s="8">
        <v>66.25</v>
      </c>
      <c r="O138" s="8">
        <v>13</v>
      </c>
      <c r="P138" s="9">
        <v>4350.7021999999997</v>
      </c>
      <c r="Q138" s="8"/>
      <c r="R138" s="8"/>
      <c r="S138" s="8"/>
      <c r="T138" s="8"/>
    </row>
    <row r="139" spans="1:20" ht="14.25" customHeight="1" x14ac:dyDescent="0.35">
      <c r="A139" s="8">
        <v>3.43</v>
      </c>
      <c r="B139" s="8">
        <v>6.36</v>
      </c>
      <c r="C139" s="8">
        <v>6.13</v>
      </c>
      <c r="D139" s="8">
        <v>3.39</v>
      </c>
      <c r="E139" s="8">
        <v>2.75</v>
      </c>
      <c r="F139" s="8">
        <v>1.99</v>
      </c>
      <c r="G139" s="8">
        <v>85.3</v>
      </c>
      <c r="H139" s="8">
        <v>15.04</v>
      </c>
      <c r="I139" s="8">
        <v>427.37</v>
      </c>
      <c r="J139" s="8">
        <v>80.25</v>
      </c>
      <c r="K139" s="8">
        <v>64.290000000000006</v>
      </c>
      <c r="L139" s="8">
        <v>432.52</v>
      </c>
      <c r="M139" s="8">
        <v>81.22</v>
      </c>
      <c r="N139" s="8">
        <v>65.06</v>
      </c>
      <c r="O139" s="8">
        <v>13</v>
      </c>
      <c r="P139" s="9">
        <v>4184.9261999999999</v>
      </c>
      <c r="Q139" s="8"/>
      <c r="R139" s="8"/>
      <c r="S139" s="8"/>
      <c r="T139" s="8"/>
    </row>
    <row r="140" spans="1:20" ht="14.25" customHeight="1" x14ac:dyDescent="0.35">
      <c r="A140" s="8">
        <v>3.11</v>
      </c>
      <c r="B140" s="8">
        <v>6.11</v>
      </c>
      <c r="C140" s="8">
        <v>5.47</v>
      </c>
      <c r="D140" s="8">
        <v>3.38</v>
      </c>
      <c r="E140" s="8">
        <v>2.59</v>
      </c>
      <c r="F140" s="8">
        <v>1.96</v>
      </c>
      <c r="G140" s="8">
        <v>82.2</v>
      </c>
      <c r="H140" s="8">
        <v>15.82</v>
      </c>
      <c r="I140" s="8">
        <v>401.48</v>
      </c>
      <c r="J140" s="8">
        <v>79.45</v>
      </c>
      <c r="K140" s="8">
        <v>63.51</v>
      </c>
      <c r="L140" s="8">
        <v>405.32</v>
      </c>
      <c r="M140" s="8">
        <v>80.209999999999994</v>
      </c>
      <c r="N140" s="8">
        <v>64.12</v>
      </c>
      <c r="O140" s="8">
        <v>13</v>
      </c>
      <c r="P140" s="9">
        <v>4514.7586000000001</v>
      </c>
      <c r="Q140" s="8"/>
      <c r="R140" s="8"/>
      <c r="S140" s="8"/>
      <c r="T140" s="8"/>
    </row>
    <row r="141" spans="1:20" ht="14.25" customHeight="1" x14ac:dyDescent="0.35">
      <c r="A141" s="8">
        <v>3.09</v>
      </c>
      <c r="B141" s="8">
        <v>6.98</v>
      </c>
      <c r="C141" s="8">
        <v>5.37</v>
      </c>
      <c r="D141" s="8">
        <v>3.29</v>
      </c>
      <c r="E141" s="8">
        <v>2.0299999999999998</v>
      </c>
      <c r="F141" s="8">
        <v>1.88</v>
      </c>
      <c r="G141" s="8">
        <v>83.5</v>
      </c>
      <c r="H141" s="8">
        <v>15.58</v>
      </c>
      <c r="I141" s="8">
        <v>421.61</v>
      </c>
      <c r="J141" s="8">
        <v>80.260000000000005</v>
      </c>
      <c r="K141" s="8">
        <v>65.680000000000007</v>
      </c>
      <c r="L141" s="8">
        <v>425.32</v>
      </c>
      <c r="M141" s="8">
        <v>80.959999999999994</v>
      </c>
      <c r="N141" s="8">
        <v>66.260000000000005</v>
      </c>
      <c r="O141" s="8">
        <v>12</v>
      </c>
      <c r="P141" s="9">
        <v>4630.9480000000003</v>
      </c>
      <c r="Q141" s="8"/>
      <c r="R141" s="8"/>
      <c r="S141" s="8"/>
      <c r="T141" s="8"/>
    </row>
    <row r="142" spans="1:20" ht="14.25" customHeight="1" x14ac:dyDescent="0.35">
      <c r="A142" s="8">
        <v>3.71</v>
      </c>
      <c r="B142" s="8">
        <v>7.83</v>
      </c>
      <c r="C142" s="8">
        <v>6.3</v>
      </c>
      <c r="D142" s="8">
        <v>3.36</v>
      </c>
      <c r="E142" s="8">
        <v>2.88</v>
      </c>
      <c r="F142" s="8">
        <v>2.06</v>
      </c>
      <c r="G142" s="8">
        <v>94</v>
      </c>
      <c r="H142" s="8">
        <v>16</v>
      </c>
      <c r="I142" s="8">
        <v>361.21</v>
      </c>
      <c r="J142" s="8">
        <v>71.599999999999994</v>
      </c>
      <c r="K142" s="8">
        <v>57.78</v>
      </c>
      <c r="L142" s="8">
        <v>404.5</v>
      </c>
      <c r="M142" s="8">
        <v>80.180000000000007</v>
      </c>
      <c r="N142" s="8">
        <v>64.709999999999994</v>
      </c>
      <c r="O142" s="8">
        <v>12</v>
      </c>
      <c r="P142" s="9">
        <v>5129.7785999999996</v>
      </c>
      <c r="Q142" s="8"/>
      <c r="R142" s="8"/>
      <c r="S142" s="8"/>
      <c r="T142" s="8"/>
    </row>
    <row r="143" spans="1:20" ht="14.25" customHeight="1" x14ac:dyDescent="0.35">
      <c r="A143" s="8">
        <v>3.66</v>
      </c>
      <c r="B143" s="8">
        <v>6.93</v>
      </c>
      <c r="C143" s="8">
        <v>6.32</v>
      </c>
      <c r="D143" s="8">
        <v>3.16</v>
      </c>
      <c r="E143" s="8">
        <v>2.48</v>
      </c>
      <c r="F143" s="8">
        <v>1.74</v>
      </c>
      <c r="G143" s="8">
        <v>98.6</v>
      </c>
      <c r="H143" s="8">
        <v>16.34</v>
      </c>
      <c r="I143" s="8">
        <v>382.07</v>
      </c>
      <c r="J143" s="8">
        <v>78.819999999999993</v>
      </c>
      <c r="K143" s="8">
        <v>62.42</v>
      </c>
      <c r="L143" s="8">
        <v>384.74</v>
      </c>
      <c r="M143" s="8">
        <v>79.37</v>
      </c>
      <c r="N143" s="8">
        <v>62.85</v>
      </c>
      <c r="O143" s="8">
        <v>12</v>
      </c>
      <c r="P143" s="9">
        <v>5195.6175000000003</v>
      </c>
      <c r="Q143" s="8"/>
      <c r="R143" s="8"/>
      <c r="S143" s="8"/>
      <c r="T143" s="8"/>
    </row>
    <row r="144" spans="1:20" ht="14.25" customHeight="1" x14ac:dyDescent="0.35">
      <c r="A144" s="8">
        <v>3.71</v>
      </c>
      <c r="B144" s="8">
        <v>6.88</v>
      </c>
      <c r="C144" s="8">
        <v>6.52</v>
      </c>
      <c r="D144" s="8">
        <v>3.19</v>
      </c>
      <c r="E144" s="8">
        <v>2.2400000000000002</v>
      </c>
      <c r="F144" s="8">
        <v>1.74</v>
      </c>
      <c r="G144" s="8">
        <v>95.2</v>
      </c>
      <c r="H144" s="8">
        <v>14.3</v>
      </c>
      <c r="I144" s="8">
        <v>450.42</v>
      </c>
      <c r="J144" s="8">
        <v>81.8</v>
      </c>
      <c r="K144" s="8">
        <v>64.400000000000006</v>
      </c>
      <c r="L144" s="8">
        <v>450.65</v>
      </c>
      <c r="M144" s="8">
        <v>81.84</v>
      </c>
      <c r="N144" s="8">
        <v>64.430000000000007</v>
      </c>
      <c r="O144" s="8">
        <v>12</v>
      </c>
      <c r="P144" s="9">
        <v>4724.7407999999996</v>
      </c>
      <c r="Q144" s="8"/>
      <c r="R144" s="8"/>
      <c r="S144" s="8"/>
      <c r="T144" s="8"/>
    </row>
    <row r="145" spans="1:20" ht="14.25" customHeight="1" x14ac:dyDescent="0.35">
      <c r="A145" s="8">
        <v>3.61</v>
      </c>
      <c r="B145" s="8">
        <v>6.72</v>
      </c>
      <c r="C145" s="8">
        <v>6.4</v>
      </c>
      <c r="D145" s="8">
        <v>3.44</v>
      </c>
      <c r="E145" s="8">
        <v>2.23</v>
      </c>
      <c r="F145" s="8">
        <v>1.88</v>
      </c>
      <c r="G145" s="8">
        <v>92.9</v>
      </c>
      <c r="H145" s="8">
        <v>13.75</v>
      </c>
      <c r="I145" s="8">
        <v>474.69</v>
      </c>
      <c r="J145" s="8">
        <v>82.56</v>
      </c>
      <c r="K145" s="8">
        <v>65.28</v>
      </c>
      <c r="L145" s="8">
        <v>474.93</v>
      </c>
      <c r="M145" s="8">
        <v>82.61</v>
      </c>
      <c r="N145" s="8">
        <v>65.319999999999993</v>
      </c>
      <c r="O145" s="8">
        <v>12</v>
      </c>
      <c r="P145" s="9">
        <v>4172.2448000000004</v>
      </c>
      <c r="Q145" s="8"/>
      <c r="R145" s="8"/>
      <c r="S145" s="8"/>
      <c r="T145" s="8"/>
    </row>
    <row r="146" spans="1:20" ht="14.25" customHeight="1" x14ac:dyDescent="0.35">
      <c r="A146" s="8">
        <v>3.64</v>
      </c>
      <c r="B146" s="8">
        <v>7.02</v>
      </c>
      <c r="C146" s="8">
        <v>6.69</v>
      </c>
      <c r="D146" s="8">
        <v>3.36</v>
      </c>
      <c r="E146" s="8">
        <v>2.83</v>
      </c>
      <c r="F146" s="8">
        <v>1.81</v>
      </c>
      <c r="G146" s="8">
        <v>90.9</v>
      </c>
      <c r="H146" s="8">
        <v>13.18</v>
      </c>
      <c r="I146" s="8">
        <v>505.14</v>
      </c>
      <c r="J146" s="8">
        <v>83.42</v>
      </c>
      <c r="K146" s="8">
        <v>66.59</v>
      </c>
      <c r="L146" s="8">
        <v>505.55</v>
      </c>
      <c r="M146" s="8">
        <v>83.49</v>
      </c>
      <c r="N146" s="8">
        <v>66.650000000000006</v>
      </c>
      <c r="O146" s="8">
        <v>12</v>
      </c>
      <c r="P146" s="9">
        <v>3424.2927</v>
      </c>
      <c r="Q146" s="8"/>
      <c r="R146" s="8"/>
      <c r="S146" s="8"/>
      <c r="T146" s="8"/>
    </row>
    <row r="147" spans="1:20" ht="14.25" customHeight="1" x14ac:dyDescent="0.35">
      <c r="A147" s="8">
        <v>3.7</v>
      </c>
      <c r="B147" s="8">
        <v>7.12</v>
      </c>
      <c r="C147" s="8">
        <v>6.85</v>
      </c>
      <c r="D147" s="8">
        <v>3.38</v>
      </c>
      <c r="E147" s="8">
        <v>2.54</v>
      </c>
      <c r="F147" s="8">
        <v>1.79</v>
      </c>
      <c r="G147" s="8">
        <v>90.7</v>
      </c>
      <c r="H147" s="8">
        <v>11.84</v>
      </c>
      <c r="I147" s="8">
        <v>571.71</v>
      </c>
      <c r="J147" s="8">
        <v>85.05</v>
      </c>
      <c r="K147" s="8">
        <v>67.680000000000007</v>
      </c>
      <c r="L147" s="8">
        <v>572.16999999999996</v>
      </c>
      <c r="M147" s="8">
        <v>85.12</v>
      </c>
      <c r="N147" s="8">
        <v>67.739999999999995</v>
      </c>
      <c r="O147" s="8">
        <v>12</v>
      </c>
      <c r="P147" s="9">
        <v>3610.8941</v>
      </c>
      <c r="Q147" s="8"/>
      <c r="R147" s="8"/>
      <c r="S147" s="8"/>
      <c r="T147" s="8"/>
    </row>
    <row r="148" spans="1:20" ht="14.25" customHeight="1" x14ac:dyDescent="0.35">
      <c r="A148" s="8">
        <v>3.78</v>
      </c>
      <c r="B148" s="8">
        <v>7.14</v>
      </c>
      <c r="C148" s="8">
        <v>7</v>
      </c>
      <c r="D148" s="8">
        <v>3.34</v>
      </c>
      <c r="E148" s="8">
        <v>2.4500000000000002</v>
      </c>
      <c r="F148" s="8">
        <v>1.82</v>
      </c>
      <c r="G148" s="8">
        <v>90.3</v>
      </c>
      <c r="H148" s="8">
        <v>10.46</v>
      </c>
      <c r="I148" s="8">
        <v>659.37</v>
      </c>
      <c r="J148" s="8">
        <v>86.77</v>
      </c>
      <c r="K148" s="8">
        <v>68.959999999999994</v>
      </c>
      <c r="L148" s="8">
        <v>659.91</v>
      </c>
      <c r="M148" s="8">
        <v>86.84</v>
      </c>
      <c r="N148" s="8">
        <v>69.02</v>
      </c>
      <c r="O148" s="8">
        <v>12</v>
      </c>
      <c r="P148" s="9">
        <v>3581.6750000000002</v>
      </c>
      <c r="Q148" s="8"/>
      <c r="R148" s="8"/>
      <c r="S148" s="8"/>
      <c r="T148" s="8"/>
    </row>
    <row r="149" spans="1:20" ht="14.25" customHeight="1" x14ac:dyDescent="0.35">
      <c r="A149" s="8">
        <v>3.79</v>
      </c>
      <c r="B149" s="8">
        <v>7.36</v>
      </c>
      <c r="C149" s="8">
        <v>7.1</v>
      </c>
      <c r="D149" s="8">
        <v>3.2</v>
      </c>
      <c r="E149" s="8">
        <v>2.2799999999999998</v>
      </c>
      <c r="F149" s="8">
        <v>1.67</v>
      </c>
      <c r="G149" s="8">
        <v>90.7</v>
      </c>
      <c r="H149" s="8">
        <v>7.53</v>
      </c>
      <c r="I149" s="8">
        <v>891.55</v>
      </c>
      <c r="J149" s="8">
        <v>89.85</v>
      </c>
      <c r="K149" s="8">
        <v>68.540000000000006</v>
      </c>
      <c r="L149" s="8">
        <v>892.28</v>
      </c>
      <c r="M149" s="8">
        <v>89.92</v>
      </c>
      <c r="N149" s="8">
        <v>68.599999999999994</v>
      </c>
      <c r="O149" s="8">
        <v>12</v>
      </c>
      <c r="P149" s="9">
        <v>2720.8843999999999</v>
      </c>
      <c r="Q149" s="8"/>
      <c r="R149" s="8"/>
      <c r="S149" s="8"/>
      <c r="T149" s="8"/>
    </row>
    <row r="150" spans="1:20" ht="14.25" customHeight="1" x14ac:dyDescent="0.35">
      <c r="A150" s="8">
        <v>3.87</v>
      </c>
      <c r="B150" s="8">
        <v>7.65</v>
      </c>
      <c r="C150" s="8">
        <v>7.36</v>
      </c>
      <c r="D150" s="8">
        <v>3.12</v>
      </c>
      <c r="E150" s="8">
        <v>2.5099999999999998</v>
      </c>
      <c r="F150" s="8">
        <v>1.57</v>
      </c>
      <c r="G150" s="8">
        <v>88.7</v>
      </c>
      <c r="H150" s="8">
        <v>7.09</v>
      </c>
      <c r="I150" s="8">
        <v>957.19</v>
      </c>
      <c r="J150" s="8">
        <v>90.47</v>
      </c>
      <c r="K150" s="8">
        <v>69.42</v>
      </c>
      <c r="L150" s="8">
        <v>957.97</v>
      </c>
      <c r="M150" s="8">
        <v>90.55</v>
      </c>
      <c r="N150" s="8">
        <v>69.48</v>
      </c>
      <c r="O150" s="8">
        <v>12</v>
      </c>
      <c r="P150" s="9">
        <v>2242.7734999999998</v>
      </c>
      <c r="Q150" s="8"/>
      <c r="R150" s="8"/>
      <c r="S150" s="8"/>
      <c r="T150" s="8"/>
    </row>
    <row r="151" spans="1:20" ht="14.25" customHeight="1" x14ac:dyDescent="0.35">
      <c r="A151" s="8">
        <v>3.95</v>
      </c>
      <c r="B151" s="8">
        <v>8.36</v>
      </c>
      <c r="C151" s="8">
        <v>7.59</v>
      </c>
      <c r="D151" s="8">
        <v>2.73</v>
      </c>
      <c r="E151" s="8">
        <v>2.17</v>
      </c>
      <c r="F151" s="8">
        <v>1.38</v>
      </c>
      <c r="G151" s="8">
        <v>98.7</v>
      </c>
      <c r="H151" s="8">
        <v>6.24</v>
      </c>
      <c r="I151" s="8">
        <v>1103.4000000000001</v>
      </c>
      <c r="J151" s="8">
        <v>91.57</v>
      </c>
      <c r="K151" s="8">
        <v>70.459999999999994</v>
      </c>
      <c r="L151" s="8">
        <v>1105.02</v>
      </c>
      <c r="M151" s="8">
        <v>91.7</v>
      </c>
      <c r="N151" s="8">
        <v>70.56</v>
      </c>
      <c r="O151" s="8">
        <v>12</v>
      </c>
      <c r="P151" s="9">
        <v>2230.2718</v>
      </c>
      <c r="Q151" s="8"/>
      <c r="R151" s="8"/>
      <c r="S151" s="8"/>
      <c r="T151" s="8"/>
    </row>
    <row r="152" spans="1:20" ht="14.25" customHeight="1" x14ac:dyDescent="0.35">
      <c r="A152" s="8">
        <v>4.0199999999999996</v>
      </c>
      <c r="B152" s="8">
        <v>8.17</v>
      </c>
      <c r="C152" s="8">
        <v>7.44</v>
      </c>
      <c r="D152" s="8">
        <v>2.85</v>
      </c>
      <c r="E152" s="8">
        <v>2.29</v>
      </c>
      <c r="F152" s="8">
        <v>1.79</v>
      </c>
      <c r="G152" s="8">
        <v>96.6</v>
      </c>
      <c r="H152" s="8">
        <v>5.97</v>
      </c>
      <c r="I152" s="8">
        <v>1142.25</v>
      </c>
      <c r="J152" s="8">
        <v>91.83</v>
      </c>
      <c r="K152" s="8">
        <v>69.98</v>
      </c>
      <c r="L152" s="8">
        <v>1143.94</v>
      </c>
      <c r="M152" s="8">
        <v>91.96</v>
      </c>
      <c r="N152" s="8">
        <v>70.08</v>
      </c>
      <c r="O152" s="8">
        <v>12</v>
      </c>
      <c r="P152" s="9">
        <v>2354.9456</v>
      </c>
      <c r="Q152" s="8"/>
      <c r="R152" s="8"/>
      <c r="S152" s="8"/>
      <c r="T152" s="8"/>
    </row>
    <row r="153" spans="1:20" ht="14.25" customHeight="1" x14ac:dyDescent="0.35">
      <c r="A153" s="8">
        <v>4.0999999999999996</v>
      </c>
      <c r="B153" s="8">
        <v>7.92</v>
      </c>
      <c r="C153" s="8">
        <v>7.33</v>
      </c>
      <c r="D153" s="8">
        <v>2.76</v>
      </c>
      <c r="E153" s="8">
        <v>1.79</v>
      </c>
      <c r="F153" s="8">
        <v>1.67</v>
      </c>
      <c r="G153" s="8">
        <v>94.2</v>
      </c>
      <c r="H153" s="8">
        <v>4.76</v>
      </c>
      <c r="I153" s="8">
        <v>1413.91</v>
      </c>
      <c r="J153" s="8">
        <v>93.26</v>
      </c>
      <c r="K153" s="8">
        <v>69.7</v>
      </c>
      <c r="L153" s="8">
        <v>1416.04</v>
      </c>
      <c r="M153" s="8">
        <v>93.4</v>
      </c>
      <c r="N153" s="8">
        <v>69.8</v>
      </c>
      <c r="O153" s="8">
        <v>12</v>
      </c>
      <c r="P153" s="9">
        <v>2439.2817</v>
      </c>
      <c r="Q153" s="8"/>
      <c r="R153" s="8"/>
      <c r="S153" s="8"/>
      <c r="T153" s="8"/>
    </row>
    <row r="154" spans="1:20" ht="14.25" customHeight="1" x14ac:dyDescent="0.35">
      <c r="A154" s="8">
        <v>4.1900000000000004</v>
      </c>
      <c r="B154" s="8">
        <v>7.64</v>
      </c>
      <c r="C154" s="8">
        <v>7.12</v>
      </c>
      <c r="D154" s="8">
        <v>2.8</v>
      </c>
      <c r="E154" s="8">
        <v>2.06</v>
      </c>
      <c r="F154" s="8">
        <v>1.73</v>
      </c>
      <c r="G154" s="8">
        <v>93.8</v>
      </c>
      <c r="H154" s="8">
        <v>4.37</v>
      </c>
      <c r="I154" s="8">
        <v>1559.17</v>
      </c>
      <c r="J154" s="8">
        <v>93.84</v>
      </c>
      <c r="K154" s="8">
        <v>70.599999999999994</v>
      </c>
      <c r="L154" s="8">
        <v>1561.52</v>
      </c>
      <c r="M154" s="8">
        <v>93.98</v>
      </c>
      <c r="N154" s="8">
        <v>70.709999999999994</v>
      </c>
      <c r="O154" s="8">
        <v>12</v>
      </c>
      <c r="P154" s="9">
        <v>2331.7703999999999</v>
      </c>
      <c r="Q154" s="8"/>
      <c r="R154" s="8"/>
      <c r="S154" s="8"/>
      <c r="T154" s="8"/>
    </row>
    <row r="155" spans="1:20" ht="14.25" customHeight="1" x14ac:dyDescent="0.35">
      <c r="A155" s="8">
        <v>4.42</v>
      </c>
      <c r="B155" s="8">
        <v>7.65</v>
      </c>
      <c r="C155" s="8">
        <v>7.28</v>
      </c>
      <c r="D155" s="8">
        <v>2.52</v>
      </c>
      <c r="E155" s="8">
        <v>1.6</v>
      </c>
      <c r="F155" s="8">
        <v>1.45</v>
      </c>
      <c r="G155" s="8">
        <v>94</v>
      </c>
      <c r="H155" s="8">
        <v>3.82</v>
      </c>
      <c r="I155" s="8">
        <v>1767.31</v>
      </c>
      <c r="J155" s="8">
        <v>94.51</v>
      </c>
      <c r="K155" s="8">
        <v>70.61</v>
      </c>
      <c r="L155" s="8">
        <v>1769.96</v>
      </c>
      <c r="M155" s="8">
        <v>94.65</v>
      </c>
      <c r="N155" s="8">
        <v>70.72</v>
      </c>
      <c r="O155" s="8">
        <v>12</v>
      </c>
      <c r="P155" s="9">
        <v>2228.2170999999998</v>
      </c>
      <c r="Q155" s="8"/>
      <c r="R155" s="8"/>
      <c r="S155" s="8"/>
      <c r="T155" s="8"/>
    </row>
    <row r="156" spans="1:20" ht="14.25" customHeight="1" x14ac:dyDescent="0.35">
      <c r="A156" s="8">
        <v>5.93</v>
      </c>
      <c r="B156" s="8">
        <v>11.98</v>
      </c>
      <c r="C156" s="8">
        <v>11.47</v>
      </c>
      <c r="D156" s="8">
        <v>3.44</v>
      </c>
      <c r="E156" s="8">
        <v>2.4</v>
      </c>
      <c r="F156" s="8">
        <v>1.4</v>
      </c>
      <c r="G156" s="8">
        <v>166.6</v>
      </c>
      <c r="H156" s="8">
        <v>29.57</v>
      </c>
      <c r="I156" s="8">
        <v>153.38999999999999</v>
      </c>
      <c r="J156" s="8">
        <v>60.18</v>
      </c>
      <c r="K156" s="8">
        <v>45.47</v>
      </c>
      <c r="L156" s="8">
        <v>154.88999999999999</v>
      </c>
      <c r="M156" s="8">
        <v>60.77</v>
      </c>
      <c r="N156" s="8">
        <v>45.91</v>
      </c>
      <c r="O156" s="8">
        <v>12</v>
      </c>
      <c r="P156" s="9">
        <v>8120.0240999999996</v>
      </c>
      <c r="Q156" s="8"/>
      <c r="R156" s="8"/>
      <c r="S156" s="8"/>
      <c r="T156" s="8"/>
    </row>
    <row r="157" spans="1:20" ht="14.25" customHeight="1" x14ac:dyDescent="0.35">
      <c r="A157" s="8">
        <v>4.8099999999999996</v>
      </c>
      <c r="B157" s="8">
        <v>10.7</v>
      </c>
      <c r="C157" s="8">
        <v>10.38</v>
      </c>
      <c r="D157" s="8">
        <v>3.54</v>
      </c>
      <c r="E157" s="8">
        <v>2.06</v>
      </c>
      <c r="F157" s="8">
        <v>1.43</v>
      </c>
      <c r="G157" s="8">
        <v>167.5</v>
      </c>
      <c r="H157" s="8">
        <v>29.05</v>
      </c>
      <c r="I157" s="8">
        <v>153.25</v>
      </c>
      <c r="J157" s="8">
        <v>59.26</v>
      </c>
      <c r="K157" s="8">
        <v>44.63</v>
      </c>
      <c r="L157" s="8">
        <v>158.62</v>
      </c>
      <c r="M157" s="8">
        <v>61.33</v>
      </c>
      <c r="N157" s="8">
        <v>46.19</v>
      </c>
      <c r="O157" s="8">
        <v>12</v>
      </c>
      <c r="P157" s="9">
        <v>9670.2091999999993</v>
      </c>
      <c r="Q157" s="8"/>
      <c r="R157" s="8"/>
      <c r="S157" s="8"/>
      <c r="T157" s="8"/>
    </row>
    <row r="158" spans="1:20" ht="14.25" customHeight="1" x14ac:dyDescent="0.35">
      <c r="A158" s="8">
        <v>3.94</v>
      </c>
      <c r="B158" s="8">
        <v>9.6</v>
      </c>
      <c r="C158" s="8">
        <v>9.19</v>
      </c>
      <c r="D158" s="8">
        <v>3.59</v>
      </c>
      <c r="E158" s="8">
        <v>2.35</v>
      </c>
      <c r="F158" s="8">
        <v>1.5</v>
      </c>
      <c r="G158" s="8">
        <v>167.4</v>
      </c>
      <c r="H158" s="8">
        <v>28.51</v>
      </c>
      <c r="I158" s="8">
        <v>157.18</v>
      </c>
      <c r="J158" s="8">
        <v>59.83</v>
      </c>
      <c r="K158" s="8">
        <v>44.92</v>
      </c>
      <c r="L158" s="8">
        <v>162.69</v>
      </c>
      <c r="M158" s="8">
        <v>61.93</v>
      </c>
      <c r="N158" s="8">
        <v>46.49</v>
      </c>
      <c r="O158" s="8">
        <v>12</v>
      </c>
      <c r="P158" s="9">
        <v>8180.7494999999999</v>
      </c>
      <c r="Q158" s="8"/>
      <c r="R158" s="8"/>
      <c r="S158" s="8"/>
      <c r="T158" s="8"/>
    </row>
    <row r="159" spans="1:20" ht="14.25" customHeight="1" x14ac:dyDescent="0.35">
      <c r="A159" s="8">
        <v>3.36</v>
      </c>
      <c r="B159" s="8">
        <v>8.51</v>
      </c>
      <c r="C159" s="8">
        <v>8.27</v>
      </c>
      <c r="D159" s="8">
        <v>3.58</v>
      </c>
      <c r="E159" s="8">
        <v>2.2400000000000002</v>
      </c>
      <c r="F159" s="8">
        <v>1.43</v>
      </c>
      <c r="G159" s="8">
        <v>166.9</v>
      </c>
      <c r="H159" s="8">
        <v>27.86</v>
      </c>
      <c r="I159" s="8">
        <v>161.91</v>
      </c>
      <c r="J159" s="8">
        <v>60.86</v>
      </c>
      <c r="K159" s="8">
        <v>45.23</v>
      </c>
      <c r="L159" s="8">
        <v>166.03</v>
      </c>
      <c r="M159" s="8">
        <v>62.41</v>
      </c>
      <c r="N159" s="8">
        <v>46.38</v>
      </c>
      <c r="O159" s="8">
        <v>12</v>
      </c>
      <c r="P159" s="9">
        <v>8031.5384000000004</v>
      </c>
      <c r="Q159" s="8"/>
      <c r="R159" s="8"/>
      <c r="S159" s="8"/>
      <c r="T159" s="8"/>
    </row>
    <row r="160" spans="1:20" ht="14.25" customHeight="1" x14ac:dyDescent="0.35">
      <c r="A160" s="8">
        <v>3.44</v>
      </c>
      <c r="B160" s="8">
        <v>9.02</v>
      </c>
      <c r="C160" s="8">
        <v>8.7899999999999991</v>
      </c>
      <c r="D160" s="8">
        <v>3.21</v>
      </c>
      <c r="E160" s="8">
        <v>1.6</v>
      </c>
      <c r="F160" s="8">
        <v>1.0900000000000001</v>
      </c>
      <c r="G160" s="8">
        <v>165.8</v>
      </c>
      <c r="H160" s="8">
        <v>27.22</v>
      </c>
      <c r="I160" s="8">
        <v>170.65</v>
      </c>
      <c r="J160" s="8">
        <v>62.84</v>
      </c>
      <c r="K160" s="8">
        <v>46.59</v>
      </c>
      <c r="L160" s="8">
        <v>171.56</v>
      </c>
      <c r="M160" s="8">
        <v>63.18</v>
      </c>
      <c r="N160" s="8">
        <v>46.84</v>
      </c>
      <c r="O160" s="8">
        <v>12</v>
      </c>
      <c r="P160" s="9">
        <v>6080.2870999999996</v>
      </c>
      <c r="Q160" s="8"/>
      <c r="R160" s="8"/>
      <c r="S160" s="8"/>
      <c r="T160" s="8"/>
    </row>
    <row r="161" spans="1:20" ht="14.25" customHeight="1" x14ac:dyDescent="0.35">
      <c r="A161" s="8">
        <v>3.46</v>
      </c>
      <c r="B161" s="8">
        <v>9.23</v>
      </c>
      <c r="C161" s="8">
        <v>8.86</v>
      </c>
      <c r="D161" s="8">
        <v>3.46</v>
      </c>
      <c r="E161" s="8">
        <v>2.7</v>
      </c>
      <c r="F161" s="8">
        <v>1.4</v>
      </c>
      <c r="G161" s="8">
        <v>165.2</v>
      </c>
      <c r="H161" s="8">
        <v>25.52</v>
      </c>
      <c r="I161" s="8">
        <v>183.61</v>
      </c>
      <c r="J161" s="8">
        <v>64.260000000000005</v>
      </c>
      <c r="K161" s="8">
        <v>47</v>
      </c>
      <c r="L161" s="8">
        <v>185.72</v>
      </c>
      <c r="M161" s="8">
        <v>65</v>
      </c>
      <c r="N161" s="8">
        <v>47.53</v>
      </c>
      <c r="O161" s="8">
        <v>12</v>
      </c>
      <c r="P161" s="9">
        <v>5124.9092000000001</v>
      </c>
      <c r="Q161" s="8"/>
      <c r="R161" s="8"/>
      <c r="S161" s="8"/>
      <c r="T161" s="8"/>
    </row>
    <row r="162" spans="1:20" ht="14.25" customHeight="1" x14ac:dyDescent="0.35">
      <c r="A162" s="8">
        <v>3.5</v>
      </c>
      <c r="B162" s="8">
        <v>9.67</v>
      </c>
      <c r="C162" s="8">
        <v>9.24</v>
      </c>
      <c r="D162" s="8">
        <v>3.43</v>
      </c>
      <c r="E162" s="8">
        <v>2.0699999999999998</v>
      </c>
      <c r="F162" s="8">
        <v>1.26</v>
      </c>
      <c r="G162" s="8">
        <v>164.9</v>
      </c>
      <c r="H162" s="8">
        <v>25.48</v>
      </c>
      <c r="I162" s="8">
        <v>173.06</v>
      </c>
      <c r="J162" s="8">
        <v>60.01</v>
      </c>
      <c r="K162" s="8">
        <v>44.22</v>
      </c>
      <c r="L162" s="8">
        <v>188.39</v>
      </c>
      <c r="M162" s="8">
        <v>65.319999999999993</v>
      </c>
      <c r="N162" s="8">
        <v>48.14</v>
      </c>
      <c r="O162" s="8">
        <v>12</v>
      </c>
      <c r="P162" s="9">
        <v>4163.7950000000001</v>
      </c>
      <c r="Q162" s="8"/>
      <c r="R162" s="8"/>
      <c r="S162" s="8"/>
      <c r="T162" s="8"/>
    </row>
    <row r="163" spans="1:20" ht="14.25" customHeight="1" x14ac:dyDescent="0.35">
      <c r="A163" s="8">
        <v>3.51</v>
      </c>
      <c r="B163" s="8">
        <v>9.34</v>
      </c>
      <c r="C163" s="8">
        <v>8.8800000000000008</v>
      </c>
      <c r="D163" s="8">
        <v>3.34</v>
      </c>
      <c r="E163" s="8">
        <v>2.2999999999999998</v>
      </c>
      <c r="F163" s="8">
        <v>1.56</v>
      </c>
      <c r="G163" s="8">
        <v>172.1</v>
      </c>
      <c r="H163" s="8">
        <v>25.17</v>
      </c>
      <c r="I163" s="8">
        <v>177.08</v>
      </c>
      <c r="J163" s="8">
        <v>60.79</v>
      </c>
      <c r="K163" s="8">
        <v>44.74</v>
      </c>
      <c r="L163" s="8">
        <v>191.32</v>
      </c>
      <c r="M163" s="8">
        <v>65.67</v>
      </c>
      <c r="N163" s="8">
        <v>48.33</v>
      </c>
      <c r="O163" s="8">
        <v>12</v>
      </c>
      <c r="P163" s="9">
        <v>3824.2588000000001</v>
      </c>
      <c r="Q163" s="8"/>
      <c r="R163" s="8"/>
      <c r="S163" s="8"/>
      <c r="T163" s="8"/>
    </row>
    <row r="164" spans="1:20" ht="14.25" customHeight="1" x14ac:dyDescent="0.35">
      <c r="A164" s="8">
        <v>3.39</v>
      </c>
      <c r="B164" s="8">
        <v>9.02</v>
      </c>
      <c r="C164" s="8">
        <v>7.9</v>
      </c>
      <c r="D164" s="8">
        <v>3.33</v>
      </c>
      <c r="E164" s="8">
        <v>2.14</v>
      </c>
      <c r="F164" s="8">
        <v>1.6</v>
      </c>
      <c r="G164" s="8">
        <v>172.2</v>
      </c>
      <c r="H164" s="8">
        <v>24.04</v>
      </c>
      <c r="I164" s="8">
        <v>191.89</v>
      </c>
      <c r="J164" s="8">
        <v>62.76</v>
      </c>
      <c r="K164" s="8">
        <v>46.29</v>
      </c>
      <c r="L164" s="8">
        <v>205.75</v>
      </c>
      <c r="M164" s="8">
        <v>67.290000000000006</v>
      </c>
      <c r="N164" s="8">
        <v>49.64</v>
      </c>
      <c r="O164" s="8">
        <v>12</v>
      </c>
      <c r="P164" s="9">
        <v>4907.3964999999998</v>
      </c>
      <c r="Q164" s="8"/>
      <c r="R164" s="8"/>
      <c r="S164" s="8"/>
      <c r="T164" s="8"/>
    </row>
    <row r="165" spans="1:20" ht="14.25" customHeight="1" x14ac:dyDescent="0.35">
      <c r="A165" s="8">
        <v>3.38</v>
      </c>
      <c r="B165" s="8">
        <v>9.06</v>
      </c>
      <c r="C165" s="8">
        <v>7.71</v>
      </c>
      <c r="D165" s="8">
        <v>3.02</v>
      </c>
      <c r="E165" s="8">
        <v>1.94</v>
      </c>
      <c r="F165" s="8">
        <v>1.32</v>
      </c>
      <c r="G165" s="8">
        <v>178.9</v>
      </c>
      <c r="H165" s="8">
        <v>23.16</v>
      </c>
      <c r="I165" s="8">
        <v>203.48</v>
      </c>
      <c r="J165" s="8">
        <v>64.17</v>
      </c>
      <c r="K165" s="8">
        <v>47.27</v>
      </c>
      <c r="L165" s="8">
        <v>217.09</v>
      </c>
      <c r="M165" s="8">
        <v>68.459999999999994</v>
      </c>
      <c r="N165" s="8">
        <v>50.43</v>
      </c>
      <c r="O165" s="8">
        <v>12</v>
      </c>
      <c r="P165" s="9">
        <v>4273.1948000000002</v>
      </c>
      <c r="Q165" s="8"/>
      <c r="R165" s="8"/>
      <c r="S165" s="8"/>
      <c r="T165" s="8"/>
    </row>
    <row r="166" spans="1:20" ht="14.25" customHeight="1" x14ac:dyDescent="0.35">
      <c r="A166" s="8">
        <v>3.37</v>
      </c>
      <c r="B166" s="8">
        <v>8.18</v>
      </c>
      <c r="C166" s="8">
        <v>7.33</v>
      </c>
      <c r="D166" s="8">
        <v>3.23</v>
      </c>
      <c r="E166" s="8">
        <v>2.13</v>
      </c>
      <c r="F166" s="8">
        <v>1.46</v>
      </c>
      <c r="G166" s="8">
        <v>171.4</v>
      </c>
      <c r="H166" s="8">
        <v>23.88</v>
      </c>
      <c r="I166" s="8">
        <v>205.6</v>
      </c>
      <c r="J166" s="8">
        <v>66.97</v>
      </c>
      <c r="K166" s="8">
        <v>49.2</v>
      </c>
      <c r="L166" s="8">
        <v>207.02</v>
      </c>
      <c r="M166" s="8">
        <v>67.430000000000007</v>
      </c>
      <c r="N166" s="8">
        <v>49.54</v>
      </c>
      <c r="O166" s="8">
        <v>12</v>
      </c>
      <c r="P166" s="9">
        <v>3982.5427</v>
      </c>
      <c r="Q166" s="8"/>
      <c r="R166" s="8"/>
      <c r="S166" s="8"/>
      <c r="T166" s="8"/>
    </row>
    <row r="167" spans="1:20" ht="14.25" customHeight="1" x14ac:dyDescent="0.35">
      <c r="A167" s="8">
        <v>3.41</v>
      </c>
      <c r="B167" s="8">
        <v>7.94</v>
      </c>
      <c r="C167" s="8">
        <v>7.4</v>
      </c>
      <c r="D167" s="8">
        <v>3.39</v>
      </c>
      <c r="E167" s="8">
        <v>2.56</v>
      </c>
      <c r="F167" s="8">
        <v>1.6</v>
      </c>
      <c r="G167" s="8">
        <v>166.5</v>
      </c>
      <c r="H167" s="8">
        <v>23.7</v>
      </c>
      <c r="I167" s="8">
        <v>200.79</v>
      </c>
      <c r="J167" s="8">
        <v>65.33</v>
      </c>
      <c r="K167" s="8">
        <v>47.6</v>
      </c>
      <c r="L167" s="8">
        <v>207.34</v>
      </c>
      <c r="M167" s="8">
        <v>67.459999999999994</v>
      </c>
      <c r="N167" s="8">
        <v>49.15</v>
      </c>
      <c r="O167" s="8">
        <v>12</v>
      </c>
      <c r="P167" s="9">
        <v>4052.1181000000001</v>
      </c>
      <c r="Q167" s="8"/>
      <c r="R167" s="8"/>
      <c r="S167" s="8"/>
      <c r="T167" s="8"/>
    </row>
    <row r="168" spans="1:20" ht="14.25" customHeight="1" x14ac:dyDescent="0.35">
      <c r="A168" s="8">
        <v>3.48</v>
      </c>
      <c r="B168" s="8">
        <v>8.49</v>
      </c>
      <c r="C168" s="8">
        <v>7.81</v>
      </c>
      <c r="D168" s="8">
        <v>3</v>
      </c>
      <c r="E168" s="8">
        <v>2.04</v>
      </c>
      <c r="F168" s="8">
        <v>1.26</v>
      </c>
      <c r="G168" s="8">
        <v>163.80000000000001</v>
      </c>
      <c r="H168" s="8">
        <v>23.68</v>
      </c>
      <c r="I168" s="8">
        <v>201.92</v>
      </c>
      <c r="J168" s="8">
        <v>65.45</v>
      </c>
      <c r="K168" s="8">
        <v>47.82</v>
      </c>
      <c r="L168" s="8">
        <v>208.53</v>
      </c>
      <c r="M168" s="8">
        <v>67.59</v>
      </c>
      <c r="N168" s="8">
        <v>49.38</v>
      </c>
      <c r="O168" s="8">
        <v>12</v>
      </c>
      <c r="P168" s="9">
        <v>4177.9811</v>
      </c>
      <c r="Q168" s="8"/>
      <c r="R168" s="8"/>
      <c r="S168" s="8"/>
      <c r="T168" s="8"/>
    </row>
    <row r="169" spans="1:20" ht="14.25" customHeight="1" x14ac:dyDescent="0.35">
      <c r="A169" s="8">
        <v>3.37</v>
      </c>
      <c r="B169" s="8">
        <v>8.2899999999999991</v>
      </c>
      <c r="C169" s="8">
        <v>7.39</v>
      </c>
      <c r="D169" s="8">
        <v>3.26</v>
      </c>
      <c r="E169" s="8">
        <v>2.35</v>
      </c>
      <c r="F169" s="8">
        <v>1.56</v>
      </c>
      <c r="G169" s="8">
        <v>165.6</v>
      </c>
      <c r="H169" s="8">
        <v>24.38</v>
      </c>
      <c r="I169" s="8">
        <v>194.15</v>
      </c>
      <c r="J169" s="8">
        <v>64.61</v>
      </c>
      <c r="K169" s="8">
        <v>47.33</v>
      </c>
      <c r="L169" s="8">
        <v>200.51</v>
      </c>
      <c r="M169" s="8">
        <v>66.72</v>
      </c>
      <c r="N169" s="8">
        <v>48.88</v>
      </c>
      <c r="O169" s="8">
        <v>12</v>
      </c>
      <c r="P169" s="9">
        <v>4647.4983000000002</v>
      </c>
      <c r="Q169" s="8"/>
      <c r="R169" s="8"/>
      <c r="S169" s="8"/>
      <c r="T169" s="8"/>
    </row>
    <row r="170" spans="1:20" ht="14.25" customHeight="1" x14ac:dyDescent="0.35">
      <c r="A170" s="8">
        <v>3.41</v>
      </c>
      <c r="B170" s="8">
        <v>8.5</v>
      </c>
      <c r="C170" s="8">
        <v>7.5</v>
      </c>
      <c r="D170" s="8">
        <v>2.97</v>
      </c>
      <c r="E170" s="8">
        <v>2.12</v>
      </c>
      <c r="F170" s="8">
        <v>1.32</v>
      </c>
      <c r="G170" s="8">
        <v>171</v>
      </c>
      <c r="H170" s="8">
        <v>24.27</v>
      </c>
      <c r="I170" s="8">
        <v>194.18</v>
      </c>
      <c r="J170" s="8">
        <v>64.02</v>
      </c>
      <c r="K170" s="8">
        <v>47.14</v>
      </c>
      <c r="L170" s="8">
        <v>203.33</v>
      </c>
      <c r="M170" s="8">
        <v>67.03</v>
      </c>
      <c r="N170" s="8">
        <v>49.36</v>
      </c>
      <c r="O170" s="8">
        <v>12</v>
      </c>
      <c r="P170" s="9">
        <v>5718.0131000000001</v>
      </c>
      <c r="Q170" s="8"/>
      <c r="R170" s="8"/>
      <c r="S170" s="8"/>
      <c r="T170" s="8"/>
    </row>
    <row r="171" spans="1:20" ht="14.25" customHeight="1" x14ac:dyDescent="0.35">
      <c r="A171" s="8">
        <v>3.49</v>
      </c>
      <c r="B171" s="8">
        <v>8.66</v>
      </c>
      <c r="C171" s="8">
        <v>7.78</v>
      </c>
      <c r="D171" s="8">
        <v>2.97</v>
      </c>
      <c r="E171" s="8">
        <v>2.0299999999999998</v>
      </c>
      <c r="F171" s="8">
        <v>1.34</v>
      </c>
      <c r="G171" s="8">
        <v>167.6</v>
      </c>
      <c r="H171" s="8">
        <v>24.37</v>
      </c>
      <c r="I171" s="8">
        <v>194.03</v>
      </c>
      <c r="J171" s="8">
        <v>64.53</v>
      </c>
      <c r="K171" s="8">
        <v>47.29</v>
      </c>
      <c r="L171" s="8">
        <v>200.69</v>
      </c>
      <c r="M171" s="8">
        <v>66.739999999999995</v>
      </c>
      <c r="N171" s="8">
        <v>48.91</v>
      </c>
      <c r="O171" s="8">
        <v>12</v>
      </c>
      <c r="P171" s="9">
        <v>5852.4449999999997</v>
      </c>
      <c r="Q171" s="8"/>
      <c r="R171" s="8"/>
      <c r="S171" s="8"/>
      <c r="T171" s="8"/>
    </row>
    <row r="172" spans="1:20" ht="14.25" customHeight="1" x14ac:dyDescent="0.35">
      <c r="A172" s="8">
        <v>4.3099999999999996</v>
      </c>
      <c r="B172" s="8">
        <v>10.44</v>
      </c>
      <c r="C172" s="8">
        <v>9.5500000000000007</v>
      </c>
      <c r="D172" s="8">
        <v>2.69</v>
      </c>
      <c r="E172" s="8">
        <v>1.55</v>
      </c>
      <c r="F172" s="8">
        <v>1.1599999999999999</v>
      </c>
      <c r="G172" s="8">
        <v>170.4</v>
      </c>
      <c r="H172" s="8">
        <v>22.07</v>
      </c>
      <c r="I172" s="8">
        <v>235.98</v>
      </c>
      <c r="J172" s="8">
        <v>68.849999999999994</v>
      </c>
      <c r="K172" s="8">
        <v>52.07</v>
      </c>
      <c r="L172" s="8">
        <v>242.73</v>
      </c>
      <c r="M172" s="8">
        <v>70.819999999999993</v>
      </c>
      <c r="N172" s="8">
        <v>53.56</v>
      </c>
      <c r="O172" s="8">
        <v>12</v>
      </c>
      <c r="P172" s="9">
        <v>6523.5473000000002</v>
      </c>
      <c r="Q172" s="8"/>
      <c r="R172" s="8"/>
      <c r="S172" s="8"/>
      <c r="T172" s="8"/>
    </row>
    <row r="173" spans="1:20" ht="14.25" customHeight="1" x14ac:dyDescent="0.35">
      <c r="A173" s="8">
        <v>4.5999999999999996</v>
      </c>
      <c r="B173" s="8">
        <v>11.82</v>
      </c>
      <c r="C173" s="8">
        <v>10.99</v>
      </c>
      <c r="D173" s="8">
        <v>2.66</v>
      </c>
      <c r="E173" s="8">
        <v>1.49</v>
      </c>
      <c r="F173" s="8">
        <v>0.92</v>
      </c>
      <c r="G173" s="8">
        <v>186.6</v>
      </c>
      <c r="H173" s="8">
        <v>19.45</v>
      </c>
      <c r="I173" s="8">
        <v>256.77999999999997</v>
      </c>
      <c r="J173" s="8">
        <v>70.36</v>
      </c>
      <c r="K173" s="8">
        <v>49.94</v>
      </c>
      <c r="L173" s="8">
        <v>264.93</v>
      </c>
      <c r="M173" s="8">
        <v>72.599999999999994</v>
      </c>
      <c r="N173" s="8">
        <v>51.52</v>
      </c>
      <c r="O173" s="8">
        <v>13</v>
      </c>
      <c r="P173" s="9">
        <v>6686.4682000000003</v>
      </c>
      <c r="Q173" s="8"/>
      <c r="R173" s="8"/>
      <c r="S173" s="8"/>
      <c r="T173" s="8"/>
    </row>
    <row r="174" spans="1:20" ht="14.25" customHeight="1" x14ac:dyDescent="0.35">
      <c r="A174" s="8">
        <v>4.68</v>
      </c>
      <c r="B174" s="8">
        <v>12.76</v>
      </c>
      <c r="C174" s="8">
        <v>12.09</v>
      </c>
      <c r="D174" s="8">
        <v>2.06</v>
      </c>
      <c r="E174" s="8">
        <v>1.32</v>
      </c>
      <c r="F174" s="8">
        <v>0.67</v>
      </c>
      <c r="G174" s="8">
        <v>245</v>
      </c>
      <c r="H174" s="8">
        <v>18.73</v>
      </c>
      <c r="I174" s="8">
        <v>269.86</v>
      </c>
      <c r="J174" s="8">
        <v>71.89</v>
      </c>
      <c r="K174" s="8">
        <v>50.55</v>
      </c>
      <c r="L174" s="8">
        <v>275.36</v>
      </c>
      <c r="M174" s="8">
        <v>73.36</v>
      </c>
      <c r="N174" s="8">
        <v>51.58</v>
      </c>
      <c r="O174" s="8">
        <v>13</v>
      </c>
      <c r="P174" s="9">
        <v>7070.2475999999997</v>
      </c>
      <c r="Q174" s="8"/>
      <c r="R174" s="8"/>
      <c r="S174" s="8"/>
      <c r="T174" s="8"/>
    </row>
    <row r="175" spans="1:20" ht="14.25" customHeight="1" x14ac:dyDescent="0.3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</row>
    <row r="176" spans="1:20" ht="14.25" customHeight="1" x14ac:dyDescent="0.35">
      <c r="A176" s="8">
        <v>-2.3199999999999998</v>
      </c>
      <c r="B176" s="8">
        <v>0.34</v>
      </c>
      <c r="C176" s="8">
        <v>-2.6</v>
      </c>
      <c r="D176" s="8">
        <v>205.57</v>
      </c>
      <c r="E176" s="8">
        <v>170</v>
      </c>
      <c r="F176" s="8">
        <v>173.6</v>
      </c>
      <c r="G176" s="8">
        <v>53</v>
      </c>
      <c r="H176" s="8">
        <v>61.72</v>
      </c>
      <c r="I176" s="8">
        <v>13.75</v>
      </c>
      <c r="J176" s="8">
        <v>12.09</v>
      </c>
      <c r="K176" s="8">
        <v>8.49</v>
      </c>
      <c r="L176" s="8">
        <v>13.75</v>
      </c>
      <c r="M176" s="8">
        <v>12.09</v>
      </c>
      <c r="N176" s="8">
        <v>8.49</v>
      </c>
      <c r="O176" s="8">
        <v>2</v>
      </c>
      <c r="P176" s="9">
        <v>434095.07569999999</v>
      </c>
      <c r="Q176" s="8"/>
      <c r="R176" s="8"/>
      <c r="S176" s="8"/>
      <c r="T176" s="8"/>
    </row>
    <row r="177" spans="1:20" ht="14.25" customHeight="1" x14ac:dyDescent="0.35">
      <c r="A177" s="8">
        <v>-2.33</v>
      </c>
      <c r="B177" s="8">
        <v>0.35</v>
      </c>
      <c r="C177" s="8">
        <v>-2.65</v>
      </c>
      <c r="D177" s="8">
        <v>142.33000000000001</v>
      </c>
      <c r="E177" s="8">
        <v>118.77</v>
      </c>
      <c r="F177" s="8">
        <v>120.84</v>
      </c>
      <c r="G177" s="8">
        <v>83</v>
      </c>
      <c r="H177" s="8">
        <v>59.69</v>
      </c>
      <c r="I177" s="8">
        <v>13.73</v>
      </c>
      <c r="J177" s="8">
        <v>12.07</v>
      </c>
      <c r="K177" s="8">
        <v>8.19</v>
      </c>
      <c r="L177" s="8">
        <v>13.73</v>
      </c>
      <c r="M177" s="8">
        <v>12.07</v>
      </c>
      <c r="N177" s="8">
        <v>8.19</v>
      </c>
      <c r="O177" s="8">
        <v>2</v>
      </c>
      <c r="P177" s="9">
        <v>499850.64020000002</v>
      </c>
      <c r="Q177" s="8"/>
      <c r="R177" s="8"/>
      <c r="S177" s="8"/>
      <c r="T177" s="8"/>
    </row>
    <row r="178" spans="1:20" ht="14.25" customHeight="1" x14ac:dyDescent="0.35">
      <c r="A178" s="8">
        <v>-2.5099999999999998</v>
      </c>
      <c r="B178" s="8">
        <v>0.34</v>
      </c>
      <c r="C178" s="8">
        <v>-2.88</v>
      </c>
      <c r="D178" s="8">
        <v>233.42</v>
      </c>
      <c r="E178" s="8">
        <v>209.79</v>
      </c>
      <c r="F178" s="8">
        <v>207.89</v>
      </c>
      <c r="G178" s="8">
        <v>84</v>
      </c>
      <c r="H178" s="8">
        <v>57.59</v>
      </c>
      <c r="I178" s="8">
        <v>13.08</v>
      </c>
      <c r="J178" s="8">
        <v>11.57</v>
      </c>
      <c r="K178" s="8">
        <v>7.53</v>
      </c>
      <c r="L178" s="8">
        <v>13.08</v>
      </c>
      <c r="M178" s="8">
        <v>11.57</v>
      </c>
      <c r="N178" s="8">
        <v>7.53</v>
      </c>
      <c r="O178" s="8">
        <v>2</v>
      </c>
      <c r="P178" s="9">
        <v>462636.42070000002</v>
      </c>
      <c r="Q178" s="8"/>
      <c r="R178" s="8"/>
      <c r="S178" s="8"/>
      <c r="T178" s="8"/>
    </row>
    <row r="179" spans="1:20" ht="14.25" customHeight="1" x14ac:dyDescent="0.35">
      <c r="A179" s="8">
        <v>-2.31</v>
      </c>
      <c r="B179" s="8">
        <v>0.34</v>
      </c>
      <c r="C179" s="8">
        <v>-2.66</v>
      </c>
      <c r="D179" s="8">
        <v>182.12</v>
      </c>
      <c r="E179" s="8">
        <v>165.86</v>
      </c>
      <c r="F179" s="8">
        <v>159.91999999999999</v>
      </c>
      <c r="G179" s="8">
        <v>85</v>
      </c>
      <c r="H179" s="8">
        <v>58.34</v>
      </c>
      <c r="I179" s="8">
        <v>14.11</v>
      </c>
      <c r="J179" s="8">
        <v>12.37</v>
      </c>
      <c r="K179" s="8">
        <v>8.23</v>
      </c>
      <c r="L179" s="8">
        <v>14.11</v>
      </c>
      <c r="M179" s="8">
        <v>12.37</v>
      </c>
      <c r="N179" s="8">
        <v>8.23</v>
      </c>
      <c r="O179" s="8">
        <v>2</v>
      </c>
      <c r="P179" s="9">
        <v>550883.9486</v>
      </c>
      <c r="Q179" s="8"/>
      <c r="R179" s="8"/>
      <c r="S179" s="8"/>
      <c r="T179" s="8"/>
    </row>
    <row r="180" spans="1:20" ht="14.25" customHeight="1" x14ac:dyDescent="0.35">
      <c r="A180" s="8">
        <v>-2.2599999999999998</v>
      </c>
      <c r="B180" s="8">
        <v>0.6</v>
      </c>
      <c r="C180" s="8">
        <v>-2.6</v>
      </c>
      <c r="D180" s="8">
        <v>122.28</v>
      </c>
      <c r="E180" s="8">
        <v>98.5</v>
      </c>
      <c r="F180" s="8">
        <v>102.82</v>
      </c>
      <c r="G180" s="8">
        <v>100</v>
      </c>
      <c r="H180" s="8">
        <v>54.35</v>
      </c>
      <c r="I180" s="8">
        <v>24</v>
      </c>
      <c r="J180" s="8">
        <v>19.100000000000001</v>
      </c>
      <c r="K180" s="8">
        <v>13.05</v>
      </c>
      <c r="L180" s="8">
        <v>25.67</v>
      </c>
      <c r="M180" s="8">
        <v>20.420000000000002</v>
      </c>
      <c r="N180" s="8">
        <v>13.95</v>
      </c>
      <c r="O180" s="8">
        <v>2</v>
      </c>
      <c r="P180" s="9">
        <v>591015.72069999995</v>
      </c>
      <c r="Q180" s="8"/>
      <c r="R180" s="8"/>
      <c r="S180" s="8"/>
      <c r="T180" s="8"/>
    </row>
    <row r="181" spans="1:20" ht="14.25" customHeight="1" x14ac:dyDescent="0.35">
      <c r="A181" s="8">
        <v>-1.98</v>
      </c>
      <c r="B181" s="8">
        <v>0.67</v>
      </c>
      <c r="C181" s="8">
        <v>-2.2799999999999998</v>
      </c>
      <c r="D181" s="8">
        <v>114.21</v>
      </c>
      <c r="E181" s="8">
        <v>80.94</v>
      </c>
      <c r="F181" s="8">
        <v>97.09</v>
      </c>
      <c r="G181" s="8">
        <v>115</v>
      </c>
      <c r="H181" s="8">
        <v>48.11</v>
      </c>
      <c r="I181" s="8">
        <v>25.99</v>
      </c>
      <c r="J181" s="8">
        <v>19.739999999999998</v>
      </c>
      <c r="K181" s="8">
        <v>12.5</v>
      </c>
      <c r="L181" s="8">
        <v>31.64</v>
      </c>
      <c r="M181" s="8">
        <v>24.04</v>
      </c>
      <c r="N181" s="8">
        <v>15.22</v>
      </c>
      <c r="O181" s="8">
        <v>2</v>
      </c>
      <c r="P181" s="9">
        <v>664153.50179999997</v>
      </c>
      <c r="Q181" s="8"/>
      <c r="R181" s="8"/>
      <c r="S181" s="8"/>
      <c r="T181" s="8"/>
    </row>
    <row r="182" spans="1:20" ht="14.25" customHeight="1" x14ac:dyDescent="0.35">
      <c r="A182" s="8">
        <v>-2.09</v>
      </c>
      <c r="B182" s="8">
        <v>0.61</v>
      </c>
      <c r="C182" s="8">
        <v>-2.39</v>
      </c>
      <c r="D182" s="8">
        <v>204.74</v>
      </c>
      <c r="E182" s="8">
        <v>180.18</v>
      </c>
      <c r="F182" s="8">
        <v>185.08</v>
      </c>
      <c r="G182" s="8">
        <v>131</v>
      </c>
      <c r="H182" s="8">
        <v>47.09</v>
      </c>
      <c r="I182" s="8">
        <v>26.36</v>
      </c>
      <c r="J182" s="8">
        <v>20.350000000000001</v>
      </c>
      <c r="K182" s="8">
        <v>12.41</v>
      </c>
      <c r="L182" s="8">
        <v>29.52</v>
      </c>
      <c r="M182" s="8">
        <v>22.79</v>
      </c>
      <c r="N182" s="8">
        <v>13.9</v>
      </c>
      <c r="O182" s="8">
        <v>2</v>
      </c>
      <c r="P182" s="9">
        <v>710200.7635</v>
      </c>
      <c r="Q182" s="8"/>
      <c r="R182" s="8"/>
      <c r="S182" s="8"/>
      <c r="T182" s="8"/>
    </row>
    <row r="183" spans="1:20" ht="14.25" customHeight="1" x14ac:dyDescent="0.35">
      <c r="A183" s="8">
        <v>-2.0499999999999998</v>
      </c>
      <c r="B183" s="8">
        <v>0.69</v>
      </c>
      <c r="C183" s="8">
        <v>-2.34</v>
      </c>
      <c r="D183" s="8">
        <v>127.34</v>
      </c>
      <c r="E183" s="8">
        <v>112.81</v>
      </c>
      <c r="F183" s="8">
        <v>112.13</v>
      </c>
      <c r="G183" s="8">
        <v>163</v>
      </c>
      <c r="H183" s="8">
        <v>49.39</v>
      </c>
      <c r="I183" s="8">
        <v>31.06</v>
      </c>
      <c r="J183" s="8">
        <v>23.18</v>
      </c>
      <c r="K183" s="8">
        <v>15.34</v>
      </c>
      <c r="L183" s="8">
        <v>34.01</v>
      </c>
      <c r="M183" s="8">
        <v>25.38</v>
      </c>
      <c r="N183" s="8">
        <v>16.8</v>
      </c>
      <c r="O183" s="8">
        <v>2</v>
      </c>
      <c r="P183" s="9">
        <v>723159.45</v>
      </c>
      <c r="Q183" s="8"/>
      <c r="R183" s="8"/>
      <c r="S183" s="8"/>
      <c r="T183" s="8"/>
    </row>
    <row r="184" spans="1:20" ht="14.25" customHeight="1" x14ac:dyDescent="0.35">
      <c r="A184" s="8">
        <v>-1.91</v>
      </c>
      <c r="B184" s="8">
        <v>0.8</v>
      </c>
      <c r="C184" s="8">
        <v>-2.19</v>
      </c>
      <c r="D184" s="8">
        <v>85.41</v>
      </c>
      <c r="E184" s="8">
        <v>75.239999999999995</v>
      </c>
      <c r="F184" s="8">
        <v>70.06</v>
      </c>
      <c r="G184" s="8">
        <v>201</v>
      </c>
      <c r="H184" s="8">
        <v>46.01</v>
      </c>
      <c r="I184" s="8">
        <v>37.729999999999997</v>
      </c>
      <c r="J184" s="8">
        <v>26.33</v>
      </c>
      <c r="K184" s="8">
        <v>17.36</v>
      </c>
      <c r="L184" s="8">
        <v>43.3</v>
      </c>
      <c r="M184" s="8">
        <v>30.22</v>
      </c>
      <c r="N184" s="8">
        <v>19.920000000000002</v>
      </c>
      <c r="O184" s="8">
        <v>2</v>
      </c>
      <c r="P184" s="9">
        <v>639938.75659999996</v>
      </c>
      <c r="Q184" s="8"/>
      <c r="R184" s="8"/>
      <c r="S184" s="8"/>
      <c r="T184" s="8"/>
    </row>
    <row r="185" spans="1:20" ht="14.25" customHeight="1" x14ac:dyDescent="0.35">
      <c r="A185" s="8">
        <v>-1.71</v>
      </c>
      <c r="B185" s="8">
        <v>0.9</v>
      </c>
      <c r="C185" s="8">
        <v>-1.98</v>
      </c>
      <c r="D185" s="8">
        <v>74.55</v>
      </c>
      <c r="E185" s="8">
        <v>59.34</v>
      </c>
      <c r="F185" s="8">
        <v>61.44</v>
      </c>
      <c r="G185" s="8">
        <v>238</v>
      </c>
      <c r="H185" s="8">
        <v>41.09</v>
      </c>
      <c r="I185" s="8">
        <v>44.79</v>
      </c>
      <c r="J185" s="8">
        <v>29.08</v>
      </c>
      <c r="K185" s="8">
        <v>18.41</v>
      </c>
      <c r="L185" s="8">
        <v>54.01</v>
      </c>
      <c r="M185" s="8">
        <v>35.07</v>
      </c>
      <c r="N185" s="8">
        <v>22.19</v>
      </c>
      <c r="O185" s="8">
        <v>2</v>
      </c>
      <c r="P185" s="9">
        <v>598970.93059999996</v>
      </c>
      <c r="Q185" s="8"/>
      <c r="R185" s="8"/>
      <c r="S185" s="8"/>
      <c r="T185" s="8"/>
    </row>
    <row r="186" spans="1:20" ht="14.25" customHeight="1" x14ac:dyDescent="0.35">
      <c r="A186" s="8">
        <v>-1.85</v>
      </c>
      <c r="B186" s="8">
        <v>0.88</v>
      </c>
      <c r="C186" s="8">
        <v>-2.15</v>
      </c>
      <c r="D186" s="8">
        <v>98.28</v>
      </c>
      <c r="E186" s="8">
        <v>85.19</v>
      </c>
      <c r="F186" s="8">
        <v>87.58</v>
      </c>
      <c r="G186" s="8">
        <v>276</v>
      </c>
      <c r="H186" s="8">
        <v>43.73</v>
      </c>
      <c r="I186" s="8">
        <v>41.48</v>
      </c>
      <c r="J186" s="8">
        <v>27.82</v>
      </c>
      <c r="K186" s="8">
        <v>18.14</v>
      </c>
      <c r="L186" s="8">
        <v>49.09</v>
      </c>
      <c r="M186" s="8">
        <v>32.93</v>
      </c>
      <c r="N186" s="8">
        <v>21.47</v>
      </c>
      <c r="O186" s="8">
        <v>2</v>
      </c>
      <c r="P186" s="9">
        <v>578907.38879999996</v>
      </c>
      <c r="Q186" s="8"/>
      <c r="R186" s="8"/>
      <c r="S186" s="8"/>
      <c r="T186" s="8"/>
    </row>
    <row r="187" spans="1:20" ht="14.25" customHeight="1" x14ac:dyDescent="0.35">
      <c r="A187" s="8">
        <v>-1.95</v>
      </c>
      <c r="B187" s="8">
        <v>1.19</v>
      </c>
      <c r="C187" s="8">
        <v>-2.29</v>
      </c>
      <c r="D187" s="8">
        <v>51.29</v>
      </c>
      <c r="E187" s="8">
        <v>44.01</v>
      </c>
      <c r="F187" s="8">
        <v>43.57</v>
      </c>
      <c r="G187" s="8">
        <v>321</v>
      </c>
      <c r="H187" s="8">
        <v>42.73</v>
      </c>
      <c r="I187" s="8">
        <v>53.18</v>
      </c>
      <c r="J187" s="8">
        <v>32.979999999999997</v>
      </c>
      <c r="K187" s="8">
        <v>22.72</v>
      </c>
      <c r="L187" s="8">
        <v>61.22</v>
      </c>
      <c r="M187" s="8">
        <v>37.97</v>
      </c>
      <c r="N187" s="8">
        <v>26.16</v>
      </c>
      <c r="O187" s="8">
        <v>2</v>
      </c>
      <c r="P187" s="9">
        <v>503721.61099999998</v>
      </c>
      <c r="Q187" s="8"/>
      <c r="R187" s="8"/>
      <c r="S187" s="8"/>
      <c r="T187" s="8"/>
    </row>
    <row r="188" spans="1:20" ht="14.25" customHeight="1" thickBot="1" x14ac:dyDescent="0.4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</row>
    <row r="189" spans="1:20" ht="46.5" customHeight="1" thickBot="1" x14ac:dyDescent="0.4">
      <c r="A189" s="11">
        <v>2.81</v>
      </c>
      <c r="B189" s="11">
        <v>4.05</v>
      </c>
      <c r="C189" s="11">
        <v>3.87</v>
      </c>
      <c r="D189" s="11">
        <v>4.3099999999999996</v>
      </c>
      <c r="E189" s="11">
        <v>2.42</v>
      </c>
      <c r="F189" s="11">
        <v>3.18</v>
      </c>
      <c r="G189" s="11">
        <v>118</v>
      </c>
      <c r="H189" s="11">
        <v>30.89</v>
      </c>
      <c r="I189" s="11">
        <v>139.4</v>
      </c>
      <c r="J189" s="11">
        <v>58.18</v>
      </c>
      <c r="K189" s="11">
        <v>43.07</v>
      </c>
      <c r="L189" s="11">
        <v>139.62</v>
      </c>
      <c r="M189" s="11">
        <v>58.27</v>
      </c>
      <c r="N189" s="11">
        <v>43.14</v>
      </c>
      <c r="O189" s="8">
        <f>VLOOKUP('Curr Rating Data'!C185,Ratings_Numbers!$A$1:$B$21,2,FALSE)</f>
        <v>2</v>
      </c>
      <c r="P189" s="9">
        <v>8032.4125000000004</v>
      </c>
      <c r="Q189" s="8"/>
      <c r="R189" s="8"/>
      <c r="S189" s="8"/>
      <c r="T189" s="8"/>
    </row>
    <row r="190" spans="1:20" ht="46.5" customHeight="1" thickBot="1" x14ac:dyDescent="0.4">
      <c r="A190" s="11">
        <v>2.63</v>
      </c>
      <c r="B190" s="11">
        <v>3.72</v>
      </c>
      <c r="C190" s="11">
        <v>3.59</v>
      </c>
      <c r="D190" s="11">
        <v>4.2</v>
      </c>
      <c r="E190" s="11">
        <v>3.23</v>
      </c>
      <c r="F190" s="11">
        <v>3.09</v>
      </c>
      <c r="G190" s="11">
        <v>123</v>
      </c>
      <c r="H190" s="11">
        <v>32.79</v>
      </c>
      <c r="I190" s="11">
        <v>126.35</v>
      </c>
      <c r="J190" s="11">
        <v>55.76</v>
      </c>
      <c r="K190" s="11">
        <v>41.43</v>
      </c>
      <c r="L190" s="11">
        <v>126.58</v>
      </c>
      <c r="M190" s="11">
        <v>55.87</v>
      </c>
      <c r="N190" s="11">
        <v>41.51</v>
      </c>
      <c r="O190" s="8">
        <f>VLOOKUP('Curr Rating Data'!C186,Ratings_Numbers!$A$1:$B$21,2,FALSE)</f>
        <v>2</v>
      </c>
      <c r="P190" s="9">
        <v>9759.1825000000008</v>
      </c>
      <c r="Q190" s="8"/>
      <c r="R190" s="8"/>
      <c r="S190" s="8"/>
      <c r="T190" s="8"/>
    </row>
    <row r="191" spans="1:20" ht="46.5" customHeight="1" thickBot="1" x14ac:dyDescent="0.4">
      <c r="A191" s="11">
        <v>2.36</v>
      </c>
      <c r="B191" s="11">
        <v>3.32</v>
      </c>
      <c r="C191" s="11">
        <v>3.2</v>
      </c>
      <c r="D191" s="11">
        <v>4.55</v>
      </c>
      <c r="E191" s="11">
        <v>3.54</v>
      </c>
      <c r="F191" s="11">
        <v>3.4</v>
      </c>
      <c r="G191" s="11">
        <v>118</v>
      </c>
      <c r="H191" s="11">
        <v>34.94</v>
      </c>
      <c r="I191" s="11">
        <v>110.1</v>
      </c>
      <c r="J191" s="11">
        <v>52.35</v>
      </c>
      <c r="K191" s="11">
        <v>38.47</v>
      </c>
      <c r="L191" s="11">
        <v>110.3</v>
      </c>
      <c r="M191" s="11">
        <v>52.45</v>
      </c>
      <c r="N191" s="11">
        <v>38.53</v>
      </c>
      <c r="O191" s="8">
        <f>VLOOKUP('Curr Rating Data'!C187,Ratings_Numbers!$A$1:$B$21,2,FALSE)</f>
        <v>2</v>
      </c>
      <c r="P191" s="9">
        <v>13470.8182</v>
      </c>
      <c r="Q191" s="8"/>
      <c r="R191" s="8"/>
      <c r="S191" s="8"/>
      <c r="T191" s="8"/>
    </row>
    <row r="192" spans="1:20" ht="46.5" customHeight="1" thickBot="1" x14ac:dyDescent="0.4">
      <c r="A192" s="11">
        <v>2.2000000000000002</v>
      </c>
      <c r="B192" s="11">
        <v>3.05</v>
      </c>
      <c r="C192" s="11">
        <v>2.95</v>
      </c>
      <c r="D192" s="11">
        <v>5.12</v>
      </c>
      <c r="E192" s="11">
        <v>3.73</v>
      </c>
      <c r="F192" s="11">
        <v>3.88</v>
      </c>
      <c r="G192" s="11">
        <v>113</v>
      </c>
      <c r="H192" s="11">
        <v>37.29</v>
      </c>
      <c r="I192" s="11">
        <v>98.3</v>
      </c>
      <c r="J192" s="11">
        <v>49.5</v>
      </c>
      <c r="K192" s="11">
        <v>36.65</v>
      </c>
      <c r="L192" s="11">
        <v>98.58</v>
      </c>
      <c r="M192" s="11">
        <v>49.64</v>
      </c>
      <c r="N192" s="11">
        <v>36.76</v>
      </c>
      <c r="O192" s="8" t="e">
        <f>VLOOKUP('Curr Rating Data'!C188,Ratings_Numbers!$A$1:$B$21,2,FALSE)</f>
        <v>#N/A</v>
      </c>
      <c r="P192" s="9">
        <v>14948.887699999999</v>
      </c>
      <c r="Q192" s="8"/>
      <c r="R192" s="8"/>
      <c r="S192" s="8"/>
      <c r="T192" s="8"/>
    </row>
    <row r="193" spans="1:20" ht="46.5" customHeight="1" thickBot="1" x14ac:dyDescent="0.4">
      <c r="A193" s="11">
        <v>1.81</v>
      </c>
      <c r="B193" s="11">
        <v>2.5</v>
      </c>
      <c r="C193" s="11">
        <v>2.4</v>
      </c>
      <c r="D193" s="11">
        <v>6</v>
      </c>
      <c r="E193" s="11">
        <v>3.99</v>
      </c>
      <c r="F193" s="11">
        <v>4.6100000000000003</v>
      </c>
      <c r="G193" s="11">
        <v>102</v>
      </c>
      <c r="H193" s="11">
        <v>39.08</v>
      </c>
      <c r="I193" s="11">
        <v>82.73</v>
      </c>
      <c r="J193" s="11">
        <v>45.15</v>
      </c>
      <c r="K193" s="11">
        <v>32.340000000000003</v>
      </c>
      <c r="L193" s="11">
        <v>83.23</v>
      </c>
      <c r="M193" s="11">
        <v>45.42</v>
      </c>
      <c r="N193" s="11">
        <v>32.53</v>
      </c>
      <c r="O193" s="8">
        <f>VLOOKUP('Curr Rating Data'!C189,Ratings_Numbers!$A$1:$B$21,2,FALSE)</f>
        <v>11</v>
      </c>
      <c r="P193" s="9">
        <v>14805.4938</v>
      </c>
      <c r="Q193" s="8"/>
      <c r="R193" s="8"/>
      <c r="S193" s="8"/>
      <c r="T193" s="8"/>
    </row>
    <row r="194" spans="1:20" ht="46.5" customHeight="1" thickBot="1" x14ac:dyDescent="0.4">
      <c r="A194" s="11">
        <v>1.79</v>
      </c>
      <c r="B194" s="11">
        <v>2.46</v>
      </c>
      <c r="C194" s="11">
        <v>2.36</v>
      </c>
      <c r="D194" s="11">
        <v>6.45</v>
      </c>
      <c r="E194" s="11">
        <v>4.3</v>
      </c>
      <c r="F194" s="11">
        <v>4.92</v>
      </c>
      <c r="G194" s="11">
        <v>97</v>
      </c>
      <c r="H194" s="11">
        <v>39.5</v>
      </c>
      <c r="I194" s="11">
        <v>82.55</v>
      </c>
      <c r="J194" s="11">
        <v>45.08</v>
      </c>
      <c r="K194" s="11">
        <v>32.61</v>
      </c>
      <c r="L194" s="11">
        <v>83.12</v>
      </c>
      <c r="M194" s="11">
        <v>45.39</v>
      </c>
      <c r="N194" s="11">
        <v>32.83</v>
      </c>
      <c r="O194" s="8">
        <f>VLOOKUP('Curr Rating Data'!C190,Ratings_Numbers!$A$1:$B$21,2,FALSE)</f>
        <v>11</v>
      </c>
      <c r="P194" s="9">
        <v>18111.588500000002</v>
      </c>
      <c r="Q194" s="8"/>
      <c r="R194" s="8"/>
      <c r="S194" s="8"/>
      <c r="T194" s="8"/>
    </row>
    <row r="195" spans="1:20" ht="46.5" customHeight="1" thickBot="1" x14ac:dyDescent="0.4">
      <c r="A195" s="11">
        <v>1.68</v>
      </c>
      <c r="B195" s="11">
        <v>2.2799999999999998</v>
      </c>
      <c r="C195" s="11">
        <v>2.19</v>
      </c>
      <c r="D195" s="11">
        <v>7.88</v>
      </c>
      <c r="E195" s="11">
        <v>5.49</v>
      </c>
      <c r="F195" s="11">
        <v>6.13</v>
      </c>
      <c r="G195" s="11">
        <v>86</v>
      </c>
      <c r="H195" s="11">
        <v>39.49</v>
      </c>
      <c r="I195" s="11">
        <v>81.510000000000005</v>
      </c>
      <c r="J195" s="11">
        <v>44.74</v>
      </c>
      <c r="K195" s="11">
        <v>32.19</v>
      </c>
      <c r="L195" s="11">
        <v>82.17</v>
      </c>
      <c r="M195" s="11">
        <v>45.11</v>
      </c>
      <c r="N195" s="11">
        <v>32.450000000000003</v>
      </c>
      <c r="O195" s="8">
        <f>VLOOKUP('Curr Rating Data'!C191,Ratings_Numbers!$A$1:$B$21,2,FALSE)</f>
        <v>11</v>
      </c>
      <c r="P195" s="9">
        <v>19571.3397</v>
      </c>
      <c r="Q195" s="8"/>
      <c r="R195" s="8"/>
      <c r="S195" s="8"/>
      <c r="T195" s="8"/>
    </row>
    <row r="196" spans="1:20" ht="46.5" customHeight="1" thickBot="1" x14ac:dyDescent="0.4">
      <c r="A196" s="11">
        <v>1.57</v>
      </c>
      <c r="B196" s="11">
        <v>2.11</v>
      </c>
      <c r="C196" s="11">
        <v>2.0299999999999998</v>
      </c>
      <c r="D196" s="11">
        <v>9.61</v>
      </c>
      <c r="E196" s="11">
        <v>7.37</v>
      </c>
      <c r="F196" s="11">
        <v>7.56</v>
      </c>
      <c r="G196" s="11">
        <v>75</v>
      </c>
      <c r="H196" s="11">
        <v>40.07</v>
      </c>
      <c r="I196" s="11">
        <v>78.459999999999994</v>
      </c>
      <c r="J196" s="11">
        <v>43.93</v>
      </c>
      <c r="K196" s="11">
        <v>31.44</v>
      </c>
      <c r="L196" s="11">
        <v>78.63</v>
      </c>
      <c r="M196" s="11">
        <v>44.02</v>
      </c>
      <c r="N196" s="11">
        <v>31.5</v>
      </c>
      <c r="O196" s="8">
        <f>VLOOKUP('Curr Rating Data'!C192,Ratings_Numbers!$A$1:$B$21,2,FALSE)</f>
        <v>11</v>
      </c>
      <c r="P196" s="9">
        <v>18855.778600000001</v>
      </c>
      <c r="Q196" s="8"/>
      <c r="R196" s="8"/>
      <c r="S196" s="8"/>
      <c r="T196" s="8"/>
    </row>
    <row r="197" spans="1:20" ht="46.5" customHeight="1" thickBot="1" x14ac:dyDescent="0.4">
      <c r="A197" s="11">
        <v>1.39</v>
      </c>
      <c r="B197" s="11">
        <v>1.83</v>
      </c>
      <c r="C197" s="11">
        <v>1.77</v>
      </c>
      <c r="D197" s="11">
        <v>11.19</v>
      </c>
      <c r="E197" s="11">
        <v>6.75</v>
      </c>
      <c r="F197" s="11">
        <v>9.01</v>
      </c>
      <c r="G197" s="11">
        <v>69</v>
      </c>
      <c r="H197" s="11">
        <v>40.68</v>
      </c>
      <c r="I197" s="11">
        <v>69.75</v>
      </c>
      <c r="J197" s="11">
        <v>40.67</v>
      </c>
      <c r="K197" s="11">
        <v>28.37</v>
      </c>
      <c r="L197" s="11">
        <v>71.510000000000005</v>
      </c>
      <c r="M197" s="11">
        <v>41.69</v>
      </c>
      <c r="N197" s="11">
        <v>29.09</v>
      </c>
      <c r="O197" s="8">
        <f>VLOOKUP('Curr Rating Data'!C193,Ratings_Numbers!$A$1:$B$21,2,FALSE)</f>
        <v>10</v>
      </c>
      <c r="P197" s="9">
        <v>36396.304499999998</v>
      </c>
      <c r="Q197" s="8"/>
      <c r="R197" s="8"/>
      <c r="S197" s="8"/>
      <c r="T197" s="8"/>
    </row>
    <row r="198" spans="1:20" ht="46.5" customHeight="1" thickBot="1" x14ac:dyDescent="0.4">
      <c r="A198" s="11">
        <v>1.36</v>
      </c>
      <c r="B198" s="11">
        <v>1.79</v>
      </c>
      <c r="C198" s="11">
        <v>1.69</v>
      </c>
      <c r="D198" s="11">
        <v>9.14</v>
      </c>
      <c r="E198" s="11">
        <v>6.63</v>
      </c>
      <c r="F198" s="11">
        <v>7.77</v>
      </c>
      <c r="G198" s="11">
        <v>71</v>
      </c>
      <c r="H198" s="11">
        <v>41.97</v>
      </c>
      <c r="I198" s="11">
        <v>70.09</v>
      </c>
      <c r="J198" s="11">
        <v>41.03</v>
      </c>
      <c r="K198" s="11">
        <v>29.41</v>
      </c>
      <c r="L198" s="11">
        <v>70.8</v>
      </c>
      <c r="M198" s="11">
        <v>41.45</v>
      </c>
      <c r="N198" s="11">
        <v>29.71</v>
      </c>
      <c r="O198" s="8">
        <f>VLOOKUP('Curr Rating Data'!C194,Ratings_Numbers!$A$1:$B$21,2,FALSE)</f>
        <v>10</v>
      </c>
      <c r="P198" s="9">
        <v>7825.2525999999998</v>
      </c>
      <c r="Q198" s="8"/>
      <c r="R198" s="8"/>
      <c r="S198" s="8"/>
      <c r="T198" s="8"/>
    </row>
    <row r="199" spans="1:20" ht="46.5" customHeight="1" thickBot="1" x14ac:dyDescent="0.4">
      <c r="A199" s="11">
        <v>1.5</v>
      </c>
      <c r="B199" s="11">
        <v>2.0699999999999998</v>
      </c>
      <c r="C199" s="11">
        <v>1.9</v>
      </c>
      <c r="D199" s="11">
        <v>4.6399999999999997</v>
      </c>
      <c r="E199" s="11">
        <v>1.93</v>
      </c>
      <c r="F199" s="11">
        <v>3</v>
      </c>
      <c r="G199" s="11">
        <v>73</v>
      </c>
      <c r="H199" s="11">
        <v>40.92</v>
      </c>
      <c r="I199" s="11">
        <v>72.790000000000006</v>
      </c>
      <c r="J199" s="11">
        <v>42.03</v>
      </c>
      <c r="K199" s="11">
        <v>29.79</v>
      </c>
      <c r="L199" s="11">
        <v>73.209999999999994</v>
      </c>
      <c r="M199" s="11">
        <v>42.27</v>
      </c>
      <c r="N199" s="11">
        <v>29.96</v>
      </c>
      <c r="O199" s="8">
        <f>VLOOKUP('Curr Rating Data'!C195,Ratings_Numbers!$A$1:$B$21,2,FALSE)</f>
        <v>10</v>
      </c>
      <c r="P199" s="9">
        <v>6025.7327999999998</v>
      </c>
      <c r="Q199" s="8"/>
      <c r="R199" s="8"/>
      <c r="S199" s="8"/>
      <c r="T199" s="8"/>
    </row>
    <row r="200" spans="1:20" ht="46.5" customHeight="1" thickBot="1" x14ac:dyDescent="0.4">
      <c r="A200" s="11">
        <v>1.97</v>
      </c>
      <c r="B200" s="11">
        <v>2.86</v>
      </c>
      <c r="C200" s="11">
        <v>2.64</v>
      </c>
      <c r="D200" s="11">
        <v>1.85</v>
      </c>
      <c r="E200" s="11">
        <v>-0.14000000000000001</v>
      </c>
      <c r="F200" s="11">
        <v>0.32</v>
      </c>
      <c r="G200" s="11">
        <v>73</v>
      </c>
      <c r="H200" s="11">
        <v>39.119999999999997</v>
      </c>
      <c r="I200" s="11">
        <v>76.48</v>
      </c>
      <c r="J200" s="11">
        <v>43.23</v>
      </c>
      <c r="K200" s="11">
        <v>29.92</v>
      </c>
      <c r="L200" s="11">
        <v>76.92</v>
      </c>
      <c r="M200" s="11">
        <v>43.48</v>
      </c>
      <c r="N200" s="11">
        <v>30.09</v>
      </c>
      <c r="O200" s="8">
        <f>VLOOKUP('Curr Rating Data'!C196,Ratings_Numbers!$A$1:$B$21,2,FALSE)</f>
        <v>10</v>
      </c>
      <c r="P200" s="9">
        <v>6716.9733999999999</v>
      </c>
      <c r="Q200" s="8"/>
      <c r="R200" s="8"/>
      <c r="S200" s="8"/>
      <c r="T200" s="8"/>
    </row>
    <row r="201" spans="1:20" ht="46.5" customHeight="1" thickBot="1" x14ac:dyDescent="0.4">
      <c r="A201" s="11">
        <v>7.85</v>
      </c>
      <c r="B201" s="11">
        <v>55.45</v>
      </c>
      <c r="C201" s="11">
        <v>45.81</v>
      </c>
      <c r="D201" s="11">
        <v>1.84</v>
      </c>
      <c r="E201" s="11">
        <v>0.79</v>
      </c>
      <c r="F201" s="11">
        <v>0.76</v>
      </c>
      <c r="G201" s="11">
        <v>92</v>
      </c>
      <c r="H201" s="11">
        <v>16.850000000000001</v>
      </c>
      <c r="I201" s="11">
        <v>258.68</v>
      </c>
      <c r="J201" s="11">
        <v>71.64</v>
      </c>
      <c r="K201" s="11">
        <v>43.6</v>
      </c>
      <c r="L201" s="11">
        <v>261.08999999999997</v>
      </c>
      <c r="M201" s="11">
        <v>72.31</v>
      </c>
      <c r="N201" s="11">
        <v>44</v>
      </c>
      <c r="O201" s="8">
        <f>VLOOKUP('Curr Rating Data'!C197,Ratings_Numbers!$A$1:$B$21,2,FALSE)</f>
        <v>10</v>
      </c>
      <c r="P201" s="9">
        <v>5130.2512999999999</v>
      </c>
      <c r="Q201" s="8"/>
      <c r="R201" s="8"/>
      <c r="S201" s="8"/>
      <c r="T201" s="8"/>
    </row>
    <row r="202" spans="1:20" ht="46.5" customHeight="1" thickBot="1" x14ac:dyDescent="0.4">
      <c r="A202" s="11">
        <v>7.14</v>
      </c>
      <c r="B202" s="11">
        <v>81.37</v>
      </c>
      <c r="C202" s="11">
        <v>54.1</v>
      </c>
      <c r="D202" s="11">
        <v>2.2400000000000002</v>
      </c>
      <c r="E202" s="11">
        <v>1.29</v>
      </c>
      <c r="F202" s="11">
        <v>1.29</v>
      </c>
      <c r="G202" s="11">
        <v>101</v>
      </c>
      <c r="H202" s="11">
        <v>17.2</v>
      </c>
      <c r="I202" s="11">
        <v>272.17</v>
      </c>
      <c r="J202" s="11">
        <v>72.92</v>
      </c>
      <c r="K202" s="11">
        <v>46.81</v>
      </c>
      <c r="L202" s="11">
        <v>273.25</v>
      </c>
      <c r="M202" s="11">
        <v>73.209999999999994</v>
      </c>
      <c r="N202" s="11">
        <v>47</v>
      </c>
      <c r="O202" s="8">
        <f>VLOOKUP('Curr Rating Data'!C198,Ratings_Numbers!$A$1:$B$21,2,FALSE)</f>
        <v>10</v>
      </c>
      <c r="P202" s="9">
        <v>5402.5429000000004</v>
      </c>
      <c r="Q202" s="8"/>
      <c r="R202" s="8"/>
      <c r="S202" s="8"/>
      <c r="T202" s="8"/>
    </row>
    <row r="203" spans="1:20" ht="46.5" customHeight="1" thickBot="1" x14ac:dyDescent="0.4">
      <c r="A203" s="11">
        <v>4.7300000000000004</v>
      </c>
      <c r="B203" s="11">
        <v>15.7</v>
      </c>
      <c r="C203" s="11">
        <v>10.25</v>
      </c>
      <c r="D203" s="11">
        <v>1.35</v>
      </c>
      <c r="E203" s="11">
        <v>-0.5</v>
      </c>
      <c r="F203" s="11">
        <v>0.73</v>
      </c>
      <c r="G203" s="11">
        <v>102</v>
      </c>
      <c r="H203" s="11">
        <v>17.11</v>
      </c>
      <c r="I203" s="11">
        <v>272.58999999999997</v>
      </c>
      <c r="J203" s="11">
        <v>72.94</v>
      </c>
      <c r="K203" s="11">
        <v>46.63</v>
      </c>
      <c r="L203" s="11">
        <v>273.73</v>
      </c>
      <c r="M203" s="11">
        <v>73.239999999999995</v>
      </c>
      <c r="N203" s="11">
        <v>46.83</v>
      </c>
      <c r="O203" s="8">
        <f>VLOOKUP('Curr Rating Data'!C199,Ratings_Numbers!$A$1:$B$21,2,FALSE)</f>
        <v>13</v>
      </c>
      <c r="P203" s="9">
        <v>5739.9970000000003</v>
      </c>
      <c r="Q203" s="8"/>
      <c r="R203" s="8"/>
      <c r="S203" s="8"/>
      <c r="T203" s="8"/>
    </row>
    <row r="204" spans="1:20" ht="46.5" customHeight="1" thickBot="1" x14ac:dyDescent="0.4">
      <c r="A204" s="11">
        <v>5.16</v>
      </c>
      <c r="B204" s="11">
        <v>17.149999999999999</v>
      </c>
      <c r="C204" s="11">
        <v>11.64</v>
      </c>
      <c r="D204" s="11">
        <v>0.97</v>
      </c>
      <c r="E204" s="11">
        <v>0.23</v>
      </c>
      <c r="F204" s="11">
        <v>0.06</v>
      </c>
      <c r="G204" s="11">
        <v>101</v>
      </c>
      <c r="H204" s="11">
        <v>13.68</v>
      </c>
      <c r="I204" s="11">
        <v>350.92</v>
      </c>
      <c r="J204" s="11">
        <v>77.569999999999993</v>
      </c>
      <c r="K204" s="11">
        <v>47.99</v>
      </c>
      <c r="L204" s="11">
        <v>352.38</v>
      </c>
      <c r="M204" s="11">
        <v>77.89</v>
      </c>
      <c r="N204" s="11">
        <v>48.19</v>
      </c>
      <c r="O204" s="8">
        <f>VLOOKUP('Curr Rating Data'!C200,Ratings_Numbers!$A$1:$B$21,2,FALSE)</f>
        <v>13</v>
      </c>
      <c r="P204" s="9">
        <v>5271.4294</v>
      </c>
      <c r="Q204" s="8"/>
      <c r="R204" s="8"/>
      <c r="S204" s="8"/>
      <c r="T204" s="8"/>
    </row>
    <row r="205" spans="1:20" ht="46.5" customHeight="1" thickBot="1" x14ac:dyDescent="0.4">
      <c r="A205" s="11">
        <v>5.85</v>
      </c>
      <c r="B205" s="11">
        <v>18.98</v>
      </c>
      <c r="C205" s="11">
        <v>13.54</v>
      </c>
      <c r="D205" s="11">
        <v>1.23</v>
      </c>
      <c r="E205" s="11">
        <v>-0.45</v>
      </c>
      <c r="F205" s="11">
        <v>0.43</v>
      </c>
      <c r="G205" s="11">
        <v>100</v>
      </c>
      <c r="H205" s="11">
        <v>10.41</v>
      </c>
      <c r="I205" s="11">
        <v>468.56</v>
      </c>
      <c r="J205" s="11">
        <v>82.14</v>
      </c>
      <c r="K205" s="11">
        <v>48.76</v>
      </c>
      <c r="L205" s="11">
        <v>470.42</v>
      </c>
      <c r="M205" s="11">
        <v>82.47</v>
      </c>
      <c r="N205" s="11">
        <v>48.95</v>
      </c>
      <c r="O205" s="8">
        <f>VLOOKUP('Curr Rating Data'!C201,Ratings_Numbers!$A$1:$B$21,2,FALSE)</f>
        <v>16</v>
      </c>
      <c r="P205" s="9">
        <v>3597.9785999999999</v>
      </c>
      <c r="Q205" s="8"/>
      <c r="R205" s="8"/>
      <c r="S205" s="8"/>
      <c r="T205" s="8"/>
    </row>
    <row r="206" spans="1:20" ht="46.5" customHeight="1" thickBot="1" x14ac:dyDescent="0.4">
      <c r="A206" s="11">
        <v>6.54</v>
      </c>
      <c r="B206" s="11">
        <v>18.62</v>
      </c>
      <c r="C206" s="11">
        <v>14.8</v>
      </c>
      <c r="D206" s="11">
        <v>2.21</v>
      </c>
      <c r="E206" s="11">
        <v>1.07</v>
      </c>
      <c r="F206" s="11">
        <v>1.32</v>
      </c>
      <c r="G206" s="11">
        <v>102</v>
      </c>
      <c r="H206" s="11">
        <v>11.77</v>
      </c>
      <c r="I206" s="11">
        <v>435.4</v>
      </c>
      <c r="J206" s="11">
        <v>81.06</v>
      </c>
      <c r="K206" s="11">
        <v>51.25</v>
      </c>
      <c r="L206" s="11">
        <v>437.12</v>
      </c>
      <c r="M206" s="11">
        <v>81.38</v>
      </c>
      <c r="N206" s="11">
        <v>51.45</v>
      </c>
      <c r="O206" s="8">
        <f>VLOOKUP('Curr Rating Data'!C202,Ratings_Numbers!$A$1:$B$21,2,FALSE)</f>
        <v>16</v>
      </c>
      <c r="P206" s="9">
        <v>3471.98</v>
      </c>
      <c r="Q206" s="8"/>
      <c r="R206" s="8"/>
      <c r="S206" s="8"/>
      <c r="T206" s="8"/>
    </row>
    <row r="207" spans="1:20" ht="46.5" customHeight="1" thickBot="1" x14ac:dyDescent="0.4">
      <c r="A207" s="11">
        <v>6.53</v>
      </c>
      <c r="B207" s="11">
        <v>15.45</v>
      </c>
      <c r="C207" s="11">
        <v>13.59</v>
      </c>
      <c r="D207" s="11">
        <v>1.99</v>
      </c>
      <c r="E207" s="11">
        <v>0.77</v>
      </c>
      <c r="F207" s="11">
        <v>1.26</v>
      </c>
      <c r="G207" s="11">
        <v>101</v>
      </c>
      <c r="H207" s="11">
        <v>7.68</v>
      </c>
      <c r="I207" s="11">
        <v>677.09</v>
      </c>
      <c r="J207" s="11">
        <v>86.83</v>
      </c>
      <c r="K207" s="11">
        <v>52.03</v>
      </c>
      <c r="L207" s="11">
        <v>679.77</v>
      </c>
      <c r="M207" s="11">
        <v>87.18</v>
      </c>
      <c r="N207" s="11">
        <v>52.24</v>
      </c>
      <c r="O207" s="8">
        <f>VLOOKUP('Curr Rating Data'!C203,Ratings_Numbers!$A$1:$B$21,2,FALSE)</f>
        <v>16</v>
      </c>
      <c r="P207" s="9">
        <v>3285.1649000000002</v>
      </c>
      <c r="Q207" s="8"/>
      <c r="R207" s="8"/>
      <c r="S207" s="8"/>
      <c r="T207" s="8"/>
    </row>
    <row r="208" spans="1:20" ht="46.5" customHeight="1" thickBot="1" x14ac:dyDescent="0.4">
      <c r="A208" s="11">
        <v>6.01</v>
      </c>
      <c r="B208" s="11">
        <v>14.23</v>
      </c>
      <c r="C208" s="11">
        <v>11.79</v>
      </c>
      <c r="D208" s="11">
        <v>1.08</v>
      </c>
      <c r="E208" s="11">
        <v>0.08</v>
      </c>
      <c r="F208" s="11">
        <v>0.31</v>
      </c>
      <c r="G208" s="11">
        <v>104</v>
      </c>
      <c r="H208" s="11">
        <v>6.98</v>
      </c>
      <c r="I208" s="11">
        <v>754.2</v>
      </c>
      <c r="J208" s="11">
        <v>87.68</v>
      </c>
      <c r="K208" s="11">
        <v>52.63</v>
      </c>
      <c r="L208" s="11">
        <v>760.22</v>
      </c>
      <c r="M208" s="11">
        <v>88.38</v>
      </c>
      <c r="N208" s="11">
        <v>53.05</v>
      </c>
      <c r="O208" s="8">
        <f>VLOOKUP('Curr Rating Data'!C204,Ratings_Numbers!$A$1:$B$21,2,FALSE)</f>
        <v>16</v>
      </c>
      <c r="P208" s="9">
        <v>3836.5203999999999</v>
      </c>
      <c r="Q208" s="8"/>
      <c r="R208" s="8"/>
      <c r="S208" s="8"/>
      <c r="T208" s="8"/>
    </row>
    <row r="209" spans="1:20" ht="46.5" customHeight="1" thickBot="1" x14ac:dyDescent="0.4">
      <c r="A209" s="11">
        <v>5.73</v>
      </c>
      <c r="B209" s="11">
        <v>13.51</v>
      </c>
      <c r="C209" s="11">
        <v>11.18</v>
      </c>
      <c r="D209" s="11">
        <v>1.5</v>
      </c>
      <c r="E209" s="11">
        <v>-1.61</v>
      </c>
      <c r="F209" s="11">
        <v>0.59</v>
      </c>
      <c r="G209" s="11">
        <v>102</v>
      </c>
      <c r="H209" s="11">
        <v>3.09</v>
      </c>
      <c r="I209" s="11">
        <v>1803.03</v>
      </c>
      <c r="J209" s="11">
        <v>94.33</v>
      </c>
      <c r="K209" s="11">
        <v>55.74</v>
      </c>
      <c r="L209" s="11">
        <v>1811.36</v>
      </c>
      <c r="M209" s="11">
        <v>94.77</v>
      </c>
      <c r="N209" s="11">
        <v>56</v>
      </c>
      <c r="O209" s="8">
        <f>VLOOKUP('Curr Rating Data'!C205,Ratings_Numbers!$A$1:$B$21,2,FALSE)</f>
        <v>16</v>
      </c>
      <c r="P209" s="9">
        <v>3286.9474</v>
      </c>
      <c r="Q209" s="8"/>
      <c r="R209" s="8"/>
      <c r="S209" s="8"/>
      <c r="T209" s="8"/>
    </row>
    <row r="210" spans="1:20" ht="46.5" customHeight="1" thickBot="1" x14ac:dyDescent="0.4">
      <c r="A210" s="11">
        <v>6.31</v>
      </c>
      <c r="B210" s="11">
        <v>14.77</v>
      </c>
      <c r="C210" s="11">
        <v>12.85</v>
      </c>
      <c r="D210" s="11">
        <v>1.85</v>
      </c>
      <c r="E210" s="11">
        <v>0.9</v>
      </c>
      <c r="F210" s="11">
        <v>1</v>
      </c>
      <c r="G210" s="11">
        <v>105</v>
      </c>
      <c r="H210" s="11">
        <v>2.02</v>
      </c>
      <c r="I210" s="11">
        <v>2851.5</v>
      </c>
      <c r="J210" s="11">
        <v>96.18</v>
      </c>
      <c r="K210" s="11">
        <v>57.55</v>
      </c>
      <c r="L210" s="11">
        <v>2864.67</v>
      </c>
      <c r="M210" s="11">
        <v>96.63</v>
      </c>
      <c r="N210" s="11">
        <v>57.81</v>
      </c>
      <c r="O210" s="8">
        <f>VLOOKUP('Curr Rating Data'!C206,Ratings_Numbers!$A$1:$B$21,2,FALSE)</f>
        <v>16</v>
      </c>
      <c r="P210" s="9">
        <v>3041.4863999999998</v>
      </c>
      <c r="Q210" s="8"/>
      <c r="R210" s="8"/>
      <c r="S210" s="8"/>
      <c r="T210" s="8"/>
    </row>
    <row r="211" spans="1:20" ht="46.5" customHeight="1" thickBot="1" x14ac:dyDescent="0.4">
      <c r="A211" s="11">
        <v>6.66</v>
      </c>
      <c r="B211" s="11">
        <v>17.86</v>
      </c>
      <c r="C211" s="11">
        <v>15.19</v>
      </c>
      <c r="D211" s="11">
        <v>1.45</v>
      </c>
      <c r="E211" s="11">
        <v>0.08</v>
      </c>
      <c r="F211" s="11">
        <v>0.68</v>
      </c>
      <c r="G211" s="11">
        <v>105</v>
      </c>
      <c r="H211" s="11">
        <v>1.81</v>
      </c>
      <c r="I211" s="11">
        <v>3197.32</v>
      </c>
      <c r="J211" s="11">
        <v>96.53</v>
      </c>
      <c r="K211" s="11">
        <v>57.72</v>
      </c>
      <c r="L211" s="11">
        <v>3212.08</v>
      </c>
      <c r="M211" s="11">
        <v>96.98</v>
      </c>
      <c r="N211" s="11">
        <v>57.99</v>
      </c>
      <c r="O211" s="8">
        <f>VLOOKUP('Curr Rating Data'!C207,Ratings_Numbers!$A$1:$B$21,2,FALSE)</f>
        <v>16</v>
      </c>
      <c r="P211" s="9">
        <v>3082.1073999999999</v>
      </c>
      <c r="Q211" s="8"/>
      <c r="R211" s="8"/>
      <c r="S211" s="8"/>
      <c r="T211" s="8"/>
    </row>
    <row r="212" spans="1:20" ht="46.5" customHeight="1" thickBot="1" x14ac:dyDescent="0.4">
      <c r="A212" s="11">
        <v>6.16</v>
      </c>
      <c r="B212" s="11">
        <v>15.09</v>
      </c>
      <c r="C212" s="11">
        <v>12.91</v>
      </c>
      <c r="D212" s="11">
        <v>1.55</v>
      </c>
      <c r="E212" s="11">
        <v>0</v>
      </c>
      <c r="F212" s="11">
        <v>0.76</v>
      </c>
      <c r="G212" s="11">
        <v>105</v>
      </c>
      <c r="H212" s="11">
        <v>1.23</v>
      </c>
      <c r="I212" s="11">
        <v>4718.8100000000004</v>
      </c>
      <c r="J212" s="11">
        <v>97.9</v>
      </c>
      <c r="K212" s="11">
        <v>57.87</v>
      </c>
      <c r="L212" s="11">
        <v>4719.8</v>
      </c>
      <c r="M212" s="11">
        <v>97.93</v>
      </c>
      <c r="N212" s="11">
        <v>57.89</v>
      </c>
      <c r="O212" s="8">
        <f>VLOOKUP('Curr Rating Data'!C208,Ratings_Numbers!$A$1:$B$21,2,FALSE)</f>
        <v>17</v>
      </c>
      <c r="P212" s="9">
        <v>1592.9525000000001</v>
      </c>
      <c r="Q212" s="8"/>
      <c r="R212" s="8"/>
      <c r="S212" s="8"/>
      <c r="T212" s="8"/>
    </row>
    <row r="213" spans="1:20" ht="46.5" customHeight="1" thickBot="1" x14ac:dyDescent="0.4">
      <c r="A213" s="11">
        <v>6.21</v>
      </c>
      <c r="B213" s="11">
        <v>14.59</v>
      </c>
      <c r="C213" s="11">
        <v>12.78</v>
      </c>
      <c r="D213" s="11">
        <v>1.58</v>
      </c>
      <c r="E213" s="11">
        <v>-1.05</v>
      </c>
      <c r="F213" s="11">
        <v>0.68</v>
      </c>
      <c r="G213" s="11">
        <v>104</v>
      </c>
      <c r="H213" s="11">
        <v>0.64</v>
      </c>
      <c r="I213" s="11">
        <v>8835.19</v>
      </c>
      <c r="J213" s="11">
        <v>98.86</v>
      </c>
      <c r="K213" s="11">
        <v>56.84</v>
      </c>
      <c r="L213" s="11">
        <v>8837.0400000000009</v>
      </c>
      <c r="M213" s="11">
        <v>98.88</v>
      </c>
      <c r="N213" s="11">
        <v>56.86</v>
      </c>
      <c r="O213" s="8">
        <f>VLOOKUP('Curr Rating Data'!C209,Ratings_Numbers!$A$1:$B$21,2,FALSE)</f>
        <v>17</v>
      </c>
      <c r="P213" s="9">
        <v>2409.8453</v>
      </c>
      <c r="Q213" s="8"/>
      <c r="R213" s="8"/>
      <c r="S213" s="8"/>
      <c r="T213" s="8"/>
    </row>
    <row r="214" spans="1:20" ht="46.5" customHeight="1" thickBot="1" x14ac:dyDescent="0.4">
      <c r="A214" s="11">
        <v>6.46</v>
      </c>
      <c r="B214" s="11">
        <v>13.76</v>
      </c>
      <c r="C214" s="11">
        <v>12.92</v>
      </c>
      <c r="D214" s="11">
        <v>2.0699999999999998</v>
      </c>
      <c r="E214" s="11">
        <v>0.54</v>
      </c>
      <c r="F214" s="11">
        <v>1.2</v>
      </c>
      <c r="G214" s="11">
        <v>104</v>
      </c>
      <c r="H214" s="11">
        <v>0.39</v>
      </c>
      <c r="I214" s="11">
        <v>14915.63</v>
      </c>
      <c r="J214" s="11">
        <v>99.29</v>
      </c>
      <c r="K214" s="11">
        <v>58.39</v>
      </c>
      <c r="L214" s="11">
        <v>14921.88</v>
      </c>
      <c r="M214" s="11">
        <v>99.33</v>
      </c>
      <c r="N214" s="11">
        <v>58.42</v>
      </c>
      <c r="O214" s="8">
        <f>VLOOKUP('Curr Rating Data'!C210,Ratings_Numbers!$A$1:$B$21,2,FALSE)</f>
        <v>17</v>
      </c>
      <c r="P214" s="9">
        <v>2695.0203000000001</v>
      </c>
      <c r="Q214" s="8"/>
      <c r="R214" s="8"/>
      <c r="S214" s="8"/>
      <c r="T214" s="8"/>
    </row>
    <row r="215" spans="1:20" ht="46.5" customHeight="1" thickBot="1" x14ac:dyDescent="0.4">
      <c r="A215" s="11">
        <v>6.23</v>
      </c>
      <c r="B215" s="11">
        <v>13.81</v>
      </c>
      <c r="C215" s="11">
        <v>12.77</v>
      </c>
      <c r="D215" s="11">
        <v>1.64</v>
      </c>
      <c r="E215" s="11">
        <v>0.36</v>
      </c>
      <c r="F215" s="11">
        <v>0.69</v>
      </c>
      <c r="G215" s="11">
        <v>102</v>
      </c>
      <c r="H215" s="11">
        <v>0.35</v>
      </c>
      <c r="I215" s="11">
        <v>16465.52</v>
      </c>
      <c r="J215" s="11">
        <v>99.35</v>
      </c>
      <c r="K215" s="11">
        <v>57.93</v>
      </c>
      <c r="L215" s="11">
        <v>16472.41</v>
      </c>
      <c r="M215" s="11">
        <v>99.4</v>
      </c>
      <c r="N215" s="11">
        <v>57.95</v>
      </c>
      <c r="O215" s="8">
        <f>VLOOKUP('Curr Rating Data'!C211,Ratings_Numbers!$A$1:$B$21,2,FALSE)</f>
        <v>17</v>
      </c>
      <c r="P215" s="9">
        <v>2649.2455</v>
      </c>
      <c r="Q215" s="8"/>
      <c r="R215" s="8"/>
      <c r="S215" s="8"/>
      <c r="T215" s="8"/>
    </row>
    <row r="216" spans="1:20" ht="46.5" customHeight="1" thickBot="1" x14ac:dyDescent="0.4">
      <c r="A216" s="11">
        <v>6.01</v>
      </c>
      <c r="B216" s="11">
        <v>14.39</v>
      </c>
      <c r="C216" s="11">
        <v>12.71</v>
      </c>
      <c r="D216" s="11">
        <v>1.47</v>
      </c>
      <c r="E216" s="11">
        <v>0.45</v>
      </c>
      <c r="F216" s="11">
        <v>0.62</v>
      </c>
      <c r="G216" s="11">
        <v>106</v>
      </c>
      <c r="H216" s="11">
        <v>1.64</v>
      </c>
      <c r="I216" s="11">
        <v>3512.5</v>
      </c>
      <c r="J216" s="11">
        <v>97.19</v>
      </c>
      <c r="K216" s="11">
        <v>57.6</v>
      </c>
      <c r="L216" s="11">
        <v>3513.97</v>
      </c>
      <c r="M216" s="11">
        <v>97.23</v>
      </c>
      <c r="N216" s="11">
        <v>57.62</v>
      </c>
      <c r="O216" s="8">
        <f>VLOOKUP('Curr Rating Data'!C212,Ratings_Numbers!$A$1:$B$21,2,FALSE)</f>
        <v>17</v>
      </c>
      <c r="P216" s="9">
        <v>2647.2833999999998</v>
      </c>
      <c r="Q216" s="8"/>
      <c r="R216" s="8"/>
      <c r="S216" s="8"/>
      <c r="T216" s="8"/>
    </row>
    <row r="217" spans="1:20" ht="46.5" customHeight="1" thickBot="1" x14ac:dyDescent="0.4">
      <c r="A217" s="11">
        <v>5.74</v>
      </c>
      <c r="B217" s="11">
        <v>12.88</v>
      </c>
      <c r="C217" s="11">
        <v>11.47</v>
      </c>
      <c r="D217" s="11">
        <v>1.92</v>
      </c>
      <c r="E217" s="11">
        <v>0.7</v>
      </c>
      <c r="F217" s="11">
        <v>1.04</v>
      </c>
      <c r="G217" s="11">
        <v>106</v>
      </c>
      <c r="H217" s="11">
        <v>1.26</v>
      </c>
      <c r="I217" s="11">
        <v>3250.34</v>
      </c>
      <c r="J217" s="11">
        <v>96.98</v>
      </c>
      <c r="K217" s="11">
        <v>58.45</v>
      </c>
      <c r="L217" s="11">
        <v>3251.7</v>
      </c>
      <c r="M217" s="11">
        <v>97.02</v>
      </c>
      <c r="N217" s="11">
        <v>58.48</v>
      </c>
      <c r="O217" s="8">
        <f>VLOOKUP('Curr Rating Data'!C213,Ratings_Numbers!$A$1:$B$21,2,FALSE)</f>
        <v>17</v>
      </c>
      <c r="P217" s="9">
        <v>548.74890000000005</v>
      </c>
      <c r="Q217" s="8"/>
      <c r="R217" s="8"/>
      <c r="S217" s="8"/>
      <c r="T217" s="8"/>
    </row>
    <row r="218" spans="1:20" ht="46.5" customHeight="1" thickBot="1" x14ac:dyDescent="0.4">
      <c r="A218" s="11">
        <v>4.9800000000000004</v>
      </c>
      <c r="B218" s="11">
        <v>11</v>
      </c>
      <c r="C218" s="11">
        <v>9.44</v>
      </c>
      <c r="D218" s="11">
        <v>2.4700000000000002</v>
      </c>
      <c r="E218" s="11">
        <v>1.55</v>
      </c>
      <c r="F218" s="11">
        <v>1.6</v>
      </c>
      <c r="G218" s="11">
        <v>110</v>
      </c>
      <c r="H218" s="11">
        <v>3.6</v>
      </c>
      <c r="I218" s="11">
        <v>1372.49</v>
      </c>
      <c r="J218" s="11">
        <v>93.17</v>
      </c>
      <c r="K218" s="11">
        <v>57.33</v>
      </c>
      <c r="L218" s="11">
        <v>1373.08</v>
      </c>
      <c r="M218" s="11">
        <v>93.21</v>
      </c>
      <c r="N218" s="11">
        <v>57.35</v>
      </c>
      <c r="O218" s="8">
        <f>VLOOKUP('Curr Rating Data'!C214,Ratings_Numbers!$A$1:$B$21,2,FALSE)</f>
        <v>17</v>
      </c>
      <c r="P218" s="9">
        <v>556.71879999999999</v>
      </c>
      <c r="Q218" s="8"/>
      <c r="R218" s="8"/>
      <c r="S218" s="8"/>
      <c r="T218" s="8"/>
    </row>
    <row r="219" spans="1:20" ht="46.5" customHeight="1" thickBot="1" x14ac:dyDescent="0.4">
      <c r="A219" s="11">
        <v>4.45</v>
      </c>
      <c r="B219" s="11">
        <v>9.44</v>
      </c>
      <c r="C219" s="11">
        <v>7.88</v>
      </c>
      <c r="D219" s="11">
        <v>1.96</v>
      </c>
      <c r="E219" s="11">
        <v>1.24</v>
      </c>
      <c r="F219" s="11">
        <v>1.1499999999999999</v>
      </c>
      <c r="G219" s="11">
        <v>120</v>
      </c>
      <c r="H219" s="11">
        <v>3.61</v>
      </c>
      <c r="I219" s="11">
        <v>1388.59</v>
      </c>
      <c r="J219" s="11">
        <v>93.24</v>
      </c>
      <c r="K219" s="11">
        <v>58.32</v>
      </c>
      <c r="L219" s="11">
        <v>1389.19</v>
      </c>
      <c r="M219" s="11">
        <v>93.28</v>
      </c>
      <c r="N219" s="11">
        <v>58.35</v>
      </c>
      <c r="O219" s="8">
        <f>VLOOKUP('Curr Rating Data'!C215,Ratings_Numbers!$A$1:$B$21,2,FALSE)</f>
        <v>17</v>
      </c>
      <c r="P219" s="9">
        <v>1355.9011</v>
      </c>
      <c r="Q219" s="8"/>
      <c r="R219" s="8"/>
      <c r="S219" s="8"/>
      <c r="T219" s="8"/>
    </row>
    <row r="220" spans="1:20" ht="46.5" customHeight="1" thickBot="1" x14ac:dyDescent="0.4">
      <c r="A220" s="11">
        <v>3.74</v>
      </c>
      <c r="B220" s="11">
        <v>7.66</v>
      </c>
      <c r="C220" s="11">
        <v>6.32</v>
      </c>
      <c r="D220" s="11">
        <v>2.0499999999999998</v>
      </c>
      <c r="E220" s="11">
        <v>1.24</v>
      </c>
      <c r="F220" s="11">
        <v>1.19</v>
      </c>
      <c r="G220" s="11">
        <v>112</v>
      </c>
      <c r="H220" s="11">
        <v>3.71</v>
      </c>
      <c r="I220" s="11">
        <v>634.03</v>
      </c>
      <c r="J220" s="11">
        <v>86.34</v>
      </c>
      <c r="K220" s="11">
        <v>54.18</v>
      </c>
      <c r="L220" s="11">
        <v>634.32000000000005</v>
      </c>
      <c r="M220" s="11">
        <v>86.38</v>
      </c>
      <c r="N220" s="11">
        <v>54.2</v>
      </c>
      <c r="O220" s="8">
        <f>VLOOKUP('Curr Rating Data'!C216,Ratings_Numbers!$A$1:$B$21,2,FALSE)</f>
        <v>17</v>
      </c>
      <c r="P220" s="9">
        <v>2828.8679999999999</v>
      </c>
      <c r="Q220" s="8"/>
      <c r="R220" s="8"/>
      <c r="S220" s="8"/>
      <c r="T220" s="8"/>
    </row>
    <row r="221" spans="1:20" ht="46.5" customHeight="1" thickBot="1" x14ac:dyDescent="0.4">
      <c r="A221" s="11">
        <v>3.87</v>
      </c>
      <c r="B221" s="11">
        <v>7.94</v>
      </c>
      <c r="C221" s="11">
        <v>6.64</v>
      </c>
      <c r="D221" s="11">
        <v>1.81</v>
      </c>
      <c r="E221" s="11">
        <v>-0.06</v>
      </c>
      <c r="F221" s="11">
        <v>0.88</v>
      </c>
      <c r="G221" s="11">
        <v>103</v>
      </c>
      <c r="H221" s="11">
        <v>3.92</v>
      </c>
      <c r="I221" s="11">
        <v>612.91</v>
      </c>
      <c r="J221" s="11">
        <v>85.94</v>
      </c>
      <c r="K221" s="11">
        <v>53.72</v>
      </c>
      <c r="L221" s="11">
        <v>613.20000000000005</v>
      </c>
      <c r="M221" s="11">
        <v>85.98</v>
      </c>
      <c r="N221" s="11">
        <v>53.74</v>
      </c>
      <c r="O221" s="8">
        <f>VLOOKUP('Curr Rating Data'!C217,Ratings_Numbers!$A$1:$B$21,2,FALSE)</f>
        <v>17</v>
      </c>
      <c r="P221" s="9">
        <v>2593.3175999999999</v>
      </c>
      <c r="Q221" s="8"/>
      <c r="R221" s="8"/>
      <c r="S221" s="8"/>
      <c r="T221" s="8"/>
    </row>
    <row r="222" spans="1:20" ht="46.5" customHeight="1" thickBot="1" x14ac:dyDescent="0.4">
      <c r="A222" s="11">
        <v>3.89</v>
      </c>
      <c r="B222" s="11">
        <v>7.59</v>
      </c>
      <c r="C222" s="11">
        <v>6.54</v>
      </c>
      <c r="D222" s="11">
        <v>2.72</v>
      </c>
      <c r="E222" s="11">
        <v>1.95</v>
      </c>
      <c r="F222" s="11">
        <v>1.84</v>
      </c>
      <c r="G222" s="11">
        <v>109</v>
      </c>
      <c r="H222" s="11">
        <v>5.18</v>
      </c>
      <c r="I222" s="11">
        <v>539.95000000000005</v>
      </c>
      <c r="J222" s="11">
        <v>84.34</v>
      </c>
      <c r="K222" s="11">
        <v>54.65</v>
      </c>
      <c r="L222" s="11">
        <v>540.20000000000005</v>
      </c>
      <c r="M222" s="11">
        <v>84.38</v>
      </c>
      <c r="N222" s="11">
        <v>54.68</v>
      </c>
      <c r="O222" s="8">
        <f>VLOOKUP('Curr Rating Data'!C218,Ratings_Numbers!$A$1:$B$21,2,FALSE)</f>
        <v>17</v>
      </c>
      <c r="P222" s="9">
        <v>2768.8631999999998</v>
      </c>
      <c r="Q222" s="8"/>
      <c r="R222" s="8"/>
      <c r="S222" s="8"/>
      <c r="T222" s="8"/>
    </row>
    <row r="223" spans="1:20" ht="46.5" customHeight="1" thickBot="1" x14ac:dyDescent="0.4">
      <c r="A223" s="11">
        <v>3.63</v>
      </c>
      <c r="B223" s="11">
        <v>7.17</v>
      </c>
      <c r="C223" s="11">
        <v>5.97</v>
      </c>
      <c r="D223" s="11">
        <v>2.5</v>
      </c>
      <c r="E223" s="11">
        <v>1.79</v>
      </c>
      <c r="F223" s="11">
        <v>1.6</v>
      </c>
      <c r="G223" s="11">
        <v>107</v>
      </c>
      <c r="H223" s="11">
        <v>5.59</v>
      </c>
      <c r="I223" s="11">
        <v>517.19000000000005</v>
      </c>
      <c r="J223" s="11">
        <v>83.76</v>
      </c>
      <c r="K223" s="11">
        <v>54.53</v>
      </c>
      <c r="L223" s="11">
        <v>517.42999999999995</v>
      </c>
      <c r="M223" s="11">
        <v>83.8</v>
      </c>
      <c r="N223" s="11">
        <v>54.56</v>
      </c>
      <c r="O223" s="8">
        <f>VLOOKUP('Curr Rating Data'!C219,Ratings_Numbers!$A$1:$B$21,2,FALSE)</f>
        <v>18</v>
      </c>
      <c r="P223" s="9">
        <v>2105.0432000000001</v>
      </c>
      <c r="Q223" s="8"/>
      <c r="R223" s="8"/>
      <c r="S223" s="8"/>
      <c r="T223" s="8"/>
    </row>
    <row r="224" spans="1:20" ht="46.5" customHeight="1" thickBot="1" x14ac:dyDescent="0.4">
      <c r="A224" s="11">
        <v>3.86</v>
      </c>
      <c r="B224" s="11">
        <v>7.25</v>
      </c>
      <c r="C224" s="11">
        <v>6.53</v>
      </c>
      <c r="D224" s="11">
        <v>1.85</v>
      </c>
      <c r="E224" s="11">
        <v>0.85</v>
      </c>
      <c r="F224" s="11">
        <v>0.91</v>
      </c>
      <c r="G224" s="11">
        <v>107</v>
      </c>
      <c r="H224" s="11">
        <v>16.13</v>
      </c>
      <c r="I224" s="11">
        <v>229.99</v>
      </c>
      <c r="J224" s="11">
        <v>69.67</v>
      </c>
      <c r="K224" s="11">
        <v>47.53</v>
      </c>
      <c r="L224" s="11">
        <v>230.1</v>
      </c>
      <c r="M224" s="11">
        <v>69.709999999999994</v>
      </c>
      <c r="N224" s="11">
        <v>47.56</v>
      </c>
      <c r="O224" s="8">
        <f>VLOOKUP('Curr Rating Data'!C220,Ratings_Numbers!$A$1:$B$21,2,FALSE)</f>
        <v>18</v>
      </c>
      <c r="P224" s="9">
        <v>2290.7433999999998</v>
      </c>
      <c r="Q224" s="8"/>
      <c r="R224" s="8"/>
      <c r="S224" s="8"/>
      <c r="T224" s="8"/>
    </row>
    <row r="225" spans="1:20" ht="46.5" customHeight="1" thickBot="1" x14ac:dyDescent="0.4">
      <c r="A225" s="11">
        <v>3.56</v>
      </c>
      <c r="B225" s="11">
        <v>6.41</v>
      </c>
      <c r="C225" s="11">
        <v>5.77</v>
      </c>
      <c r="D225" s="11">
        <v>2.63</v>
      </c>
      <c r="E225" s="11">
        <v>0.69</v>
      </c>
      <c r="F225" s="11">
        <v>1.63</v>
      </c>
      <c r="G225" s="11">
        <v>101</v>
      </c>
      <c r="H225" s="11">
        <v>16.850000000000001</v>
      </c>
      <c r="I225" s="11">
        <v>219.74</v>
      </c>
      <c r="J225" s="11">
        <v>67.94</v>
      </c>
      <c r="K225" s="11">
        <v>47.02</v>
      </c>
      <c r="L225" s="11">
        <v>223.42</v>
      </c>
      <c r="M225" s="11">
        <v>69.08</v>
      </c>
      <c r="N225" s="11">
        <v>47.81</v>
      </c>
      <c r="O225" s="8">
        <f>VLOOKUP('Curr Rating Data'!C221,Ratings_Numbers!$A$1:$B$21,2,FALSE)</f>
        <v>18</v>
      </c>
      <c r="P225" s="9">
        <v>3249.8883000000001</v>
      </c>
      <c r="Q225" s="8"/>
      <c r="R225" s="8"/>
      <c r="S225" s="8"/>
      <c r="T225" s="8"/>
    </row>
    <row r="226" spans="1:20" ht="46.5" customHeight="1" thickBot="1" x14ac:dyDescent="0.4">
      <c r="A226" s="11">
        <v>3.49</v>
      </c>
      <c r="B226" s="11">
        <v>5.9</v>
      </c>
      <c r="C226" s="11">
        <v>5.51</v>
      </c>
      <c r="D226" s="11">
        <v>3.05</v>
      </c>
      <c r="E226" s="11">
        <v>2.0699999999999998</v>
      </c>
      <c r="F226" s="11">
        <v>2.19</v>
      </c>
      <c r="G226" s="11">
        <v>118</v>
      </c>
      <c r="H226" s="11">
        <v>17.71</v>
      </c>
      <c r="I226" s="11">
        <v>210.38</v>
      </c>
      <c r="J226" s="11">
        <v>67.010000000000005</v>
      </c>
      <c r="K226" s="11">
        <v>47.09</v>
      </c>
      <c r="L226" s="11">
        <v>213.94</v>
      </c>
      <c r="M226" s="11">
        <v>68.150000000000006</v>
      </c>
      <c r="N226" s="11">
        <v>47.89</v>
      </c>
      <c r="O226" s="8">
        <f>VLOOKUP('Curr Rating Data'!C222,Ratings_Numbers!$A$1:$B$21,2,FALSE)</f>
        <v>18</v>
      </c>
      <c r="P226" s="9">
        <v>3645.5605999999998</v>
      </c>
      <c r="Q226" s="8"/>
      <c r="R226" s="8"/>
      <c r="S226" s="8"/>
      <c r="T226" s="8"/>
    </row>
    <row r="227" spans="1:20" ht="46.5" customHeight="1" thickBot="1" x14ac:dyDescent="0.4">
      <c r="A227" s="11">
        <v>3.53</v>
      </c>
      <c r="B227" s="11">
        <v>6</v>
      </c>
      <c r="C227" s="11">
        <v>5.62</v>
      </c>
      <c r="D227" s="11">
        <v>2.74</v>
      </c>
      <c r="E227" s="11">
        <v>1.91</v>
      </c>
      <c r="F227" s="11">
        <v>1.68</v>
      </c>
      <c r="G227" s="11">
        <v>98</v>
      </c>
      <c r="H227" s="11">
        <v>17.5</v>
      </c>
      <c r="I227" s="11">
        <v>212.86</v>
      </c>
      <c r="J227" s="11">
        <v>66.58</v>
      </c>
      <c r="K227" s="11">
        <v>47.29</v>
      </c>
      <c r="L227" s="11">
        <v>219.69</v>
      </c>
      <c r="M227" s="11">
        <v>68.72</v>
      </c>
      <c r="N227" s="11">
        <v>48.81</v>
      </c>
      <c r="O227" s="8">
        <f>VLOOKUP('Curr Rating Data'!C223,Ratings_Numbers!$A$1:$B$21,2,FALSE)</f>
        <v>16</v>
      </c>
      <c r="P227" s="9">
        <v>2987.2876999999999</v>
      </c>
      <c r="Q227" s="8"/>
      <c r="R227" s="8"/>
      <c r="S227" s="8"/>
      <c r="T227" s="8"/>
    </row>
    <row r="228" spans="1:20" ht="46.5" customHeight="1" thickBot="1" x14ac:dyDescent="0.4">
      <c r="A228" s="11">
        <v>3.66</v>
      </c>
      <c r="B228" s="11">
        <v>6.13</v>
      </c>
      <c r="C228" s="11">
        <v>5.85</v>
      </c>
      <c r="D228" s="11">
        <v>2.92</v>
      </c>
      <c r="E228" s="11">
        <v>1.29</v>
      </c>
      <c r="F228" s="11">
        <v>1.34</v>
      </c>
      <c r="G228" s="11">
        <v>59</v>
      </c>
      <c r="H228" s="11">
        <v>16.45</v>
      </c>
      <c r="I228" s="11">
        <v>223.19</v>
      </c>
      <c r="J228" s="11">
        <v>67.540000000000006</v>
      </c>
      <c r="K228" s="11">
        <v>47.82</v>
      </c>
      <c r="L228" s="11">
        <v>230.44</v>
      </c>
      <c r="M228" s="11">
        <v>69.739999999999995</v>
      </c>
      <c r="N228" s="11">
        <v>49.38</v>
      </c>
      <c r="O228" s="8">
        <f>VLOOKUP('Curr Rating Data'!C224,Ratings_Numbers!$A$1:$B$21,2,FALSE)</f>
        <v>16</v>
      </c>
      <c r="P228" s="9">
        <v>1705.7563</v>
      </c>
      <c r="Q228" s="8"/>
      <c r="R228" s="8"/>
      <c r="S228" s="8"/>
      <c r="T228" s="8"/>
    </row>
    <row r="229" spans="1:20" ht="46.5" customHeight="1" thickBot="1" x14ac:dyDescent="0.4">
      <c r="A229" s="11">
        <v>4.0199999999999996</v>
      </c>
      <c r="B229" s="11">
        <v>6.63</v>
      </c>
      <c r="C229" s="11">
        <v>6.45</v>
      </c>
      <c r="D229" s="11">
        <v>2.5499999999999998</v>
      </c>
      <c r="E229" s="11">
        <v>0.82</v>
      </c>
      <c r="F229" s="11">
        <v>1.55</v>
      </c>
      <c r="G229" s="11">
        <v>100</v>
      </c>
      <c r="H229" s="11">
        <v>13.06</v>
      </c>
      <c r="I229" s="11">
        <v>284.75</v>
      </c>
      <c r="J229" s="11">
        <v>73.180000000000007</v>
      </c>
      <c r="K229" s="11">
        <v>50.74</v>
      </c>
      <c r="L229" s="11">
        <v>289.12</v>
      </c>
      <c r="M229" s="11">
        <v>74.3</v>
      </c>
      <c r="N229" s="11">
        <v>51.52</v>
      </c>
      <c r="O229" s="8">
        <f>VLOOKUP('Curr Rating Data'!C225,Ratings_Numbers!$A$1:$B$21,2,FALSE)</f>
        <v>16</v>
      </c>
      <c r="P229" s="9">
        <v>2129.0826000000002</v>
      </c>
      <c r="Q229" s="8"/>
      <c r="R229" s="8"/>
      <c r="S229" s="8"/>
      <c r="T229" s="8"/>
    </row>
    <row r="230" spans="1:20" ht="46.5" customHeight="1" thickBot="1" x14ac:dyDescent="0.4">
      <c r="A230" s="11">
        <v>4.46</v>
      </c>
      <c r="B230" s="11">
        <v>7.59</v>
      </c>
      <c r="C230" s="11">
        <v>7.42</v>
      </c>
      <c r="D230" s="11">
        <v>3.15</v>
      </c>
      <c r="E230" s="11">
        <v>1.77</v>
      </c>
      <c r="F230" s="11">
        <v>2.09</v>
      </c>
      <c r="G230" s="11">
        <v>98</v>
      </c>
      <c r="H230" s="11">
        <v>13.18</v>
      </c>
      <c r="I230" s="11">
        <v>277.63</v>
      </c>
      <c r="J230" s="11">
        <v>70.069999999999993</v>
      </c>
      <c r="K230" s="11">
        <v>50.26</v>
      </c>
      <c r="L230" s="11">
        <v>296.25</v>
      </c>
      <c r="M230" s="11">
        <v>74.760000000000005</v>
      </c>
      <c r="N230" s="11">
        <v>53.63</v>
      </c>
      <c r="O230" s="8">
        <f>VLOOKUP('Curr Rating Data'!C226,Ratings_Numbers!$A$1:$B$21,2,FALSE)</f>
        <v>16</v>
      </c>
      <c r="P230" s="9">
        <v>8783.4053999999996</v>
      </c>
      <c r="Q230" s="8"/>
      <c r="R230" s="8"/>
      <c r="S230" s="8"/>
      <c r="T230" s="8"/>
    </row>
    <row r="231" spans="1:20" ht="46.5" customHeight="1" thickBot="1" x14ac:dyDescent="0.4">
      <c r="A231" s="11">
        <v>4.59</v>
      </c>
      <c r="B231" s="11">
        <v>7.67</v>
      </c>
      <c r="C231" s="11">
        <v>7.54</v>
      </c>
      <c r="D231" s="11">
        <v>2.75</v>
      </c>
      <c r="E231" s="11">
        <v>1.62</v>
      </c>
      <c r="F231" s="11">
        <v>1.76</v>
      </c>
      <c r="G231" s="11">
        <v>102</v>
      </c>
      <c r="H231" s="11">
        <v>13.33</v>
      </c>
      <c r="I231" s="11">
        <v>362.33</v>
      </c>
      <c r="J231" s="11">
        <v>75.27</v>
      </c>
      <c r="K231" s="11">
        <v>53.16</v>
      </c>
      <c r="L231" s="11">
        <v>381.37</v>
      </c>
      <c r="M231" s="11">
        <v>79.23</v>
      </c>
      <c r="N231" s="11">
        <v>55.96</v>
      </c>
      <c r="O231" s="8">
        <f>VLOOKUP('Curr Rating Data'!C227,Ratings_Numbers!$A$1:$B$21,2,FALSE)</f>
        <v>16</v>
      </c>
      <c r="P231" s="9">
        <v>2182.4286000000002</v>
      </c>
      <c r="Q231" s="8"/>
      <c r="R231" s="8"/>
      <c r="S231" s="8"/>
      <c r="T231" s="8"/>
    </row>
    <row r="232" spans="1:20" ht="46.5" customHeight="1" thickBot="1" x14ac:dyDescent="0.4">
      <c r="A232" s="11">
        <v>4.22</v>
      </c>
      <c r="B232" s="11">
        <v>6.86</v>
      </c>
      <c r="C232" s="11">
        <v>6.74</v>
      </c>
      <c r="D232" s="11">
        <v>2.5499999999999998</v>
      </c>
      <c r="E232" s="11">
        <v>1.51</v>
      </c>
      <c r="F232" s="11">
        <v>1.49</v>
      </c>
      <c r="G232" s="11">
        <v>103</v>
      </c>
      <c r="H232" s="11">
        <v>13.92</v>
      </c>
      <c r="I232" s="11">
        <v>350.82</v>
      </c>
      <c r="J232" s="11">
        <v>74.69</v>
      </c>
      <c r="K232" s="11">
        <v>53.22</v>
      </c>
      <c r="L232" s="11">
        <v>369.73</v>
      </c>
      <c r="M232" s="11">
        <v>78.709999999999994</v>
      </c>
      <c r="N232" s="11">
        <v>56.09</v>
      </c>
      <c r="O232" s="8">
        <f>VLOOKUP('Curr Rating Data'!C228,Ratings_Numbers!$A$1:$B$21,2,FALSE)</f>
        <v>16</v>
      </c>
      <c r="P232" s="9">
        <v>2618.8191000000002</v>
      </c>
      <c r="Q232" s="8"/>
      <c r="R232" s="8"/>
      <c r="S232" s="8"/>
      <c r="T232" s="8"/>
    </row>
    <row r="233" spans="1:20" ht="46.5" customHeight="1" thickBot="1" x14ac:dyDescent="0.4">
      <c r="A233" s="11">
        <v>4.1500000000000004</v>
      </c>
      <c r="B233" s="11">
        <v>7.01</v>
      </c>
      <c r="C233" s="11">
        <v>6.53</v>
      </c>
      <c r="D233" s="11">
        <v>3</v>
      </c>
      <c r="E233" s="11">
        <v>1.64</v>
      </c>
      <c r="F233" s="11">
        <v>1.94</v>
      </c>
      <c r="G233" s="11">
        <v>109</v>
      </c>
      <c r="H233" s="11">
        <v>12.64</v>
      </c>
      <c r="I233" s="11">
        <v>417.99</v>
      </c>
      <c r="J233" s="11">
        <v>79.53</v>
      </c>
      <c r="K233" s="11">
        <v>57.03</v>
      </c>
      <c r="L233" s="11">
        <v>425.61</v>
      </c>
      <c r="M233" s="11">
        <v>80.97</v>
      </c>
      <c r="N233" s="11">
        <v>58.07</v>
      </c>
      <c r="O233" s="8">
        <f>VLOOKUP('Curr Rating Data'!C229,Ratings_Numbers!$A$1:$B$21,2,FALSE)</f>
        <v>16</v>
      </c>
      <c r="P233" s="9">
        <v>3397.4335000000001</v>
      </c>
      <c r="Q233" s="8"/>
      <c r="R233" s="8"/>
      <c r="S233" s="8"/>
      <c r="T233" s="8"/>
    </row>
    <row r="234" spans="1:20" ht="46.5" customHeight="1" thickBot="1" x14ac:dyDescent="0.4">
      <c r="A234" s="11">
        <v>4.72</v>
      </c>
      <c r="B234" s="11">
        <v>7.87</v>
      </c>
      <c r="C234" s="11">
        <v>7.73</v>
      </c>
      <c r="D234" s="11">
        <v>2.52</v>
      </c>
      <c r="E234" s="11">
        <v>1.23</v>
      </c>
      <c r="F234" s="11">
        <v>1.42</v>
      </c>
      <c r="G234" s="11">
        <v>103</v>
      </c>
      <c r="H234" s="11">
        <v>10.87</v>
      </c>
      <c r="I234" s="11">
        <v>496.77</v>
      </c>
      <c r="J234" s="11">
        <v>82.58</v>
      </c>
      <c r="K234" s="11">
        <v>60.29</v>
      </c>
      <c r="L234" s="11">
        <v>501.57</v>
      </c>
      <c r="M234" s="11">
        <v>83.38</v>
      </c>
      <c r="N234" s="11">
        <v>60.87</v>
      </c>
      <c r="O234" s="8">
        <f>VLOOKUP('Curr Rating Data'!C230,Ratings_Numbers!$A$1:$B$21,2,FALSE)</f>
        <v>16</v>
      </c>
      <c r="P234" s="9">
        <v>4921.0091000000002</v>
      </c>
      <c r="Q234" s="8"/>
      <c r="R234" s="8"/>
      <c r="S234" s="8"/>
      <c r="T234" s="8"/>
    </row>
    <row r="235" spans="1:20" ht="46.5" customHeight="1" thickBot="1" x14ac:dyDescent="0.4">
      <c r="A235" s="11">
        <v>4.7300000000000004</v>
      </c>
      <c r="B235" s="11">
        <v>7.91</v>
      </c>
      <c r="C235" s="11">
        <v>7.79</v>
      </c>
      <c r="D235" s="11">
        <v>3.3</v>
      </c>
      <c r="E235" s="11">
        <v>2.04</v>
      </c>
      <c r="F235" s="11">
        <v>2.06</v>
      </c>
      <c r="G235" s="11">
        <v>98</v>
      </c>
      <c r="H235" s="11">
        <v>9.7799999999999994</v>
      </c>
      <c r="I235" s="11">
        <v>524.41</v>
      </c>
      <c r="J235" s="11">
        <v>83.09</v>
      </c>
      <c r="K235" s="11">
        <v>60.77</v>
      </c>
      <c r="L235" s="11">
        <v>531.1</v>
      </c>
      <c r="M235" s="11">
        <v>84.15</v>
      </c>
      <c r="N235" s="11">
        <v>61.54</v>
      </c>
      <c r="O235" s="8">
        <f>VLOOKUP('Curr Rating Data'!C231,Ratings_Numbers!$A$1:$B$21,2,FALSE)</f>
        <v>16</v>
      </c>
      <c r="P235" s="9">
        <v>4690.1217999999999</v>
      </c>
      <c r="Q235" s="8"/>
      <c r="R235" s="8"/>
      <c r="S235" s="8"/>
      <c r="T235" s="8"/>
    </row>
    <row r="236" spans="1:20" ht="46.5" customHeight="1" thickBot="1" x14ac:dyDescent="0.4">
      <c r="A236" s="11">
        <v>4.88</v>
      </c>
      <c r="B236" s="11">
        <v>8.24</v>
      </c>
      <c r="C236" s="11">
        <v>8.1199999999999992</v>
      </c>
      <c r="D236" s="11">
        <v>2.93</v>
      </c>
      <c r="E236" s="11">
        <v>1.37</v>
      </c>
      <c r="F236" s="11">
        <v>1.63</v>
      </c>
      <c r="G236" s="11">
        <v>91</v>
      </c>
      <c r="H236" s="11">
        <v>8.84</v>
      </c>
      <c r="I236" s="11">
        <v>567.29999999999995</v>
      </c>
      <c r="J236" s="11">
        <v>83.36</v>
      </c>
      <c r="K236" s="11">
        <v>60.94</v>
      </c>
      <c r="L236" s="11">
        <v>580.55999999999995</v>
      </c>
      <c r="M236" s="11">
        <v>85.31</v>
      </c>
      <c r="N236" s="11">
        <v>62.36</v>
      </c>
      <c r="O236" s="8">
        <f>VLOOKUP('Curr Rating Data'!C232,Ratings_Numbers!$A$1:$B$21,2,FALSE)</f>
        <v>16</v>
      </c>
      <c r="P236" s="9">
        <v>4084.6475</v>
      </c>
      <c r="Q236" s="8"/>
      <c r="R236" s="8"/>
      <c r="S236" s="8"/>
      <c r="T236" s="8"/>
    </row>
    <row r="237" spans="1:20" ht="46.5" customHeight="1" thickBot="1" x14ac:dyDescent="0.4">
      <c r="A237" s="11">
        <v>8.89</v>
      </c>
      <c r="B237" s="11">
        <v>16.36</v>
      </c>
      <c r="C237" s="11">
        <v>16.190000000000001</v>
      </c>
      <c r="D237" s="11">
        <v>1.97</v>
      </c>
      <c r="E237" s="11">
        <v>0.36</v>
      </c>
      <c r="F237" s="11">
        <v>0.92</v>
      </c>
      <c r="G237" s="11">
        <v>182</v>
      </c>
      <c r="H237" s="11">
        <v>4.59</v>
      </c>
      <c r="I237" s="11">
        <v>878.16</v>
      </c>
      <c r="J237" s="11">
        <v>88.64</v>
      </c>
      <c r="K237" s="11">
        <v>65.02</v>
      </c>
      <c r="L237" s="11">
        <v>890.72</v>
      </c>
      <c r="M237" s="11">
        <v>89.91</v>
      </c>
      <c r="N237" s="11">
        <v>65.95</v>
      </c>
      <c r="O237" s="8">
        <f>VLOOKUP('Curr Rating Data'!C233,Ratings_Numbers!$A$1:$B$21,2,FALSE)</f>
        <v>16</v>
      </c>
      <c r="P237" s="9">
        <v>4079.7431999999999</v>
      </c>
      <c r="Q237" s="8"/>
      <c r="R237" s="8"/>
      <c r="S237" s="8"/>
      <c r="T237" s="8"/>
    </row>
    <row r="238" spans="1:20" ht="46.5" customHeight="1" thickBot="1" x14ac:dyDescent="0.4">
      <c r="A238" s="11">
        <v>8.4600000000000009</v>
      </c>
      <c r="B238" s="11">
        <v>16.350000000000001</v>
      </c>
      <c r="C238" s="11">
        <v>16.149999999999999</v>
      </c>
      <c r="D238" s="11">
        <v>1.99</v>
      </c>
      <c r="E238" s="11">
        <v>0.45</v>
      </c>
      <c r="F238" s="11">
        <v>0.93</v>
      </c>
      <c r="G238" s="11">
        <v>182</v>
      </c>
      <c r="H238" s="11">
        <v>4.42</v>
      </c>
      <c r="I238" s="11">
        <v>946.65</v>
      </c>
      <c r="J238" s="11">
        <v>85.89</v>
      </c>
      <c r="K238" s="11">
        <v>64.38</v>
      </c>
      <c r="L238" s="11">
        <v>1002.14</v>
      </c>
      <c r="M238" s="11">
        <v>90.93</v>
      </c>
      <c r="N238" s="11">
        <v>68.150000000000006</v>
      </c>
      <c r="O238" s="8">
        <f>VLOOKUP('Curr Rating Data'!C234,Ratings_Numbers!$A$1:$B$21,2,FALSE)</f>
        <v>16</v>
      </c>
      <c r="P238" s="9">
        <v>4177.6138000000001</v>
      </c>
      <c r="Q238" s="8"/>
      <c r="R238" s="8"/>
      <c r="S238" s="8"/>
      <c r="T238" s="8"/>
    </row>
    <row r="239" spans="1:20" ht="46.5" customHeight="1" thickBot="1" x14ac:dyDescent="0.4">
      <c r="A239" s="11">
        <v>7.95</v>
      </c>
      <c r="B239" s="11">
        <v>16.71</v>
      </c>
      <c r="C239" s="11">
        <v>16.12</v>
      </c>
      <c r="D239" s="11">
        <v>2.19</v>
      </c>
      <c r="E239" s="11">
        <v>0.92</v>
      </c>
      <c r="F239" s="11">
        <v>1.0900000000000001</v>
      </c>
      <c r="G239" s="11">
        <v>190</v>
      </c>
      <c r="H239" s="11">
        <v>4.28</v>
      </c>
      <c r="I239" s="11">
        <v>951.48</v>
      </c>
      <c r="J239" s="11">
        <v>86.06</v>
      </c>
      <c r="K239" s="11">
        <v>64.72</v>
      </c>
      <c r="L239" s="11">
        <v>1005.57</v>
      </c>
      <c r="M239" s="11">
        <v>90.95</v>
      </c>
      <c r="N239" s="11">
        <v>68.400000000000006</v>
      </c>
      <c r="O239" s="8">
        <f>VLOOKUP('Curr Rating Data'!C235,Ratings_Numbers!$A$1:$B$21,2,FALSE)</f>
        <v>16</v>
      </c>
      <c r="P239" s="9">
        <v>4591.3891999999996</v>
      </c>
      <c r="Q239" s="8"/>
      <c r="R239" s="8"/>
      <c r="S239" s="8"/>
      <c r="T239" s="8"/>
    </row>
    <row r="240" spans="1:20" ht="46.5" customHeight="1" thickBot="1" x14ac:dyDescent="0.4">
      <c r="A240" s="11">
        <v>7.3</v>
      </c>
      <c r="B240" s="11">
        <v>15.3</v>
      </c>
      <c r="C240" s="11">
        <v>15.04</v>
      </c>
      <c r="D240" s="11">
        <v>2.25</v>
      </c>
      <c r="E240" s="11">
        <v>1.1100000000000001</v>
      </c>
      <c r="F240" s="11">
        <v>1.1299999999999999</v>
      </c>
      <c r="G240" s="11">
        <v>186</v>
      </c>
      <c r="H240" s="11">
        <v>4.25</v>
      </c>
      <c r="I240" s="11">
        <v>907.69</v>
      </c>
      <c r="J240" s="11">
        <v>89.39</v>
      </c>
      <c r="K240" s="11">
        <v>66.17</v>
      </c>
      <c r="L240" s="11">
        <v>915.45</v>
      </c>
      <c r="M240" s="11">
        <v>90.15</v>
      </c>
      <c r="N240" s="11">
        <v>66.73</v>
      </c>
      <c r="O240" s="8">
        <f>VLOOKUP('Curr Rating Data'!C236,Ratings_Numbers!$A$1:$B$21,2,FALSE)</f>
        <v>16</v>
      </c>
      <c r="P240" s="9">
        <v>5833.5234</v>
      </c>
      <c r="Q240" s="8"/>
      <c r="R240" s="8"/>
      <c r="S240" s="8"/>
      <c r="T240" s="8"/>
    </row>
    <row r="241" spans="1:20" ht="46.5" customHeight="1" thickBot="1" x14ac:dyDescent="0.4">
      <c r="A241" s="11">
        <v>6.44</v>
      </c>
      <c r="B241" s="11">
        <v>12.56</v>
      </c>
      <c r="C241" s="11">
        <v>12.35</v>
      </c>
      <c r="D241" s="11">
        <v>2.94</v>
      </c>
      <c r="E241" s="11">
        <v>1.93</v>
      </c>
      <c r="F241" s="11">
        <v>1.72</v>
      </c>
      <c r="G241" s="11">
        <v>196</v>
      </c>
      <c r="H241" s="11">
        <v>3.63</v>
      </c>
      <c r="I241" s="11">
        <v>970.07</v>
      </c>
      <c r="J241" s="11">
        <v>89.86</v>
      </c>
      <c r="K241" s="11">
        <v>64.09</v>
      </c>
      <c r="L241" s="11">
        <v>979.51</v>
      </c>
      <c r="M241" s="11">
        <v>90.74</v>
      </c>
      <c r="N241" s="11">
        <v>64.72</v>
      </c>
      <c r="O241" s="8">
        <f>VLOOKUP('Curr Rating Data'!C237,Ratings_Numbers!$A$1:$B$21,2,FALSE)</f>
        <v>16</v>
      </c>
      <c r="P241" s="9">
        <v>4985.0159000000003</v>
      </c>
      <c r="Q241" s="8"/>
      <c r="R241" s="8"/>
      <c r="S241" s="8"/>
      <c r="T241" s="8"/>
    </row>
    <row r="242" spans="1:20" ht="46.5" customHeight="1" thickBot="1" x14ac:dyDescent="0.4">
      <c r="A242" s="11">
        <v>6.37</v>
      </c>
      <c r="B242" s="11">
        <v>11.8</v>
      </c>
      <c r="C242" s="11">
        <v>11.63</v>
      </c>
      <c r="D242" s="11">
        <v>2.5</v>
      </c>
      <c r="E242" s="11">
        <v>1.57</v>
      </c>
      <c r="F242" s="11">
        <v>1.46</v>
      </c>
      <c r="G242" s="11">
        <v>199</v>
      </c>
      <c r="H242" s="11">
        <v>4.55</v>
      </c>
      <c r="I242" s="11">
        <v>1002.03</v>
      </c>
      <c r="J242" s="11">
        <v>87.49</v>
      </c>
      <c r="K242" s="11">
        <v>64.17</v>
      </c>
      <c r="L242" s="11">
        <v>1045.25</v>
      </c>
      <c r="M242" s="11">
        <v>91.27</v>
      </c>
      <c r="N242" s="11">
        <v>66.94</v>
      </c>
      <c r="O242" s="8">
        <f>VLOOKUP('Curr Rating Data'!C238,Ratings_Numbers!$A$1:$B$21,2,FALSE)</f>
        <v>16</v>
      </c>
      <c r="P242" s="9">
        <v>4909.6095999999998</v>
      </c>
      <c r="Q242" s="8"/>
      <c r="R242" s="8"/>
      <c r="S242" s="8"/>
      <c r="T242" s="8"/>
    </row>
    <row r="243" spans="1:20" ht="46.5" customHeight="1" thickBot="1" x14ac:dyDescent="0.4">
      <c r="A243" s="11">
        <v>7.8</v>
      </c>
      <c r="B243" s="11">
        <v>14.72</v>
      </c>
      <c r="C243" s="11">
        <v>14.43</v>
      </c>
      <c r="D243" s="11">
        <v>1.66</v>
      </c>
      <c r="E243" s="11">
        <v>0.86</v>
      </c>
      <c r="F243" s="11">
        <v>0.76</v>
      </c>
      <c r="G243" s="11">
        <v>217</v>
      </c>
      <c r="H243" s="11">
        <v>3.53</v>
      </c>
      <c r="I243" s="11">
        <v>561.02</v>
      </c>
      <c r="J243" s="11">
        <v>84.3</v>
      </c>
      <c r="K243" s="11">
        <v>64.349999999999994</v>
      </c>
      <c r="L243" s="11">
        <v>565.5</v>
      </c>
      <c r="M243" s="11">
        <v>84.97</v>
      </c>
      <c r="N243" s="11">
        <v>64.86</v>
      </c>
      <c r="O243" s="8">
        <f>VLOOKUP('Curr Rating Data'!C239,Ratings_Numbers!$A$1:$B$21,2,FALSE)</f>
        <v>16</v>
      </c>
      <c r="P243" s="9">
        <v>5748.3522000000003</v>
      </c>
      <c r="Q243" s="8"/>
      <c r="R243" s="8"/>
      <c r="S243" s="8"/>
      <c r="T243" s="8"/>
    </row>
    <row r="244" spans="1:20" ht="46.5" customHeight="1" thickBot="1" x14ac:dyDescent="0.4">
      <c r="A244" s="11">
        <v>7.5</v>
      </c>
      <c r="B244" s="11">
        <v>13.69</v>
      </c>
      <c r="C244" s="11">
        <v>13.27</v>
      </c>
      <c r="D244" s="11">
        <v>1.9</v>
      </c>
      <c r="E244" s="11">
        <v>1.07</v>
      </c>
      <c r="F244" s="11">
        <v>1.1599999999999999</v>
      </c>
      <c r="G244" s="11">
        <v>248</v>
      </c>
      <c r="H244" s="11">
        <v>3.46</v>
      </c>
      <c r="I244" s="11">
        <v>542.29999999999995</v>
      </c>
      <c r="J244" s="11">
        <v>83.89</v>
      </c>
      <c r="K244" s="11">
        <v>63.19</v>
      </c>
      <c r="L244" s="11">
        <v>546.44000000000005</v>
      </c>
      <c r="M244" s="11">
        <v>84.53</v>
      </c>
      <c r="N244" s="11">
        <v>63.67</v>
      </c>
      <c r="O244" s="8">
        <f>VLOOKUP('Curr Rating Data'!C240,Ratings_Numbers!$A$1:$B$21,2,FALSE)</f>
        <v>16</v>
      </c>
      <c r="P244" s="9">
        <v>3676.9366</v>
      </c>
      <c r="Q244" s="8"/>
      <c r="R244" s="8"/>
      <c r="S244" s="8"/>
      <c r="T244" s="8"/>
    </row>
    <row r="245" spans="1:20" ht="46.5" customHeight="1" thickBot="1" x14ac:dyDescent="0.4">
      <c r="A245" s="11">
        <v>7.64</v>
      </c>
      <c r="B245" s="11">
        <v>13.74</v>
      </c>
      <c r="C245" s="11">
        <v>13.4</v>
      </c>
      <c r="D245" s="11">
        <v>2.11</v>
      </c>
      <c r="E245" s="11">
        <v>1</v>
      </c>
      <c r="F245" s="11">
        <v>1.27</v>
      </c>
      <c r="G245" s="11">
        <v>248</v>
      </c>
      <c r="H245" s="11">
        <v>2.92</v>
      </c>
      <c r="I245" s="11">
        <v>446.12</v>
      </c>
      <c r="J245" s="11">
        <v>81.099999999999994</v>
      </c>
      <c r="K245" s="11">
        <v>60.73</v>
      </c>
      <c r="L245" s="11">
        <v>450.06</v>
      </c>
      <c r="M245" s="11">
        <v>81.819999999999993</v>
      </c>
      <c r="N245" s="11">
        <v>61.27</v>
      </c>
      <c r="O245" s="8">
        <f>VLOOKUP('Curr Rating Data'!C241,Ratings_Numbers!$A$1:$B$21,2,FALSE)</f>
        <v>16</v>
      </c>
      <c r="P245" s="9">
        <v>2984.3984999999998</v>
      </c>
      <c r="Q245" s="8"/>
      <c r="R245" s="8"/>
      <c r="S245" s="8"/>
      <c r="T245" s="8"/>
    </row>
    <row r="246" spans="1:20" ht="46.5" customHeight="1" thickBot="1" x14ac:dyDescent="0.4">
      <c r="A246" s="11">
        <v>7.2</v>
      </c>
      <c r="B246" s="11">
        <v>13.05</v>
      </c>
      <c r="C246" s="11">
        <v>12.39</v>
      </c>
      <c r="D246" s="11">
        <v>2.2999999999999998</v>
      </c>
      <c r="E246" s="11">
        <v>1.44</v>
      </c>
      <c r="F246" s="11">
        <v>1.43</v>
      </c>
      <c r="G246" s="11">
        <v>243</v>
      </c>
      <c r="H246" s="11">
        <v>2.63</v>
      </c>
      <c r="I246" s="11">
        <v>433.93</v>
      </c>
      <c r="J246" s="11">
        <v>80.489999999999995</v>
      </c>
      <c r="K246" s="11">
        <v>60.38</v>
      </c>
      <c r="L246" s="11">
        <v>439.13</v>
      </c>
      <c r="M246" s="11">
        <v>81.45</v>
      </c>
      <c r="N246" s="11">
        <v>61.1</v>
      </c>
      <c r="O246" s="8">
        <f>VLOOKUP('Curr Rating Data'!C242,Ratings_Numbers!$A$1:$B$21,2,FALSE)</f>
        <v>16</v>
      </c>
      <c r="P246" s="9">
        <v>2871.8231999999998</v>
      </c>
      <c r="Q246" s="8"/>
      <c r="R246" s="8"/>
      <c r="S246" s="8"/>
      <c r="T246" s="8"/>
    </row>
    <row r="247" spans="1:20" ht="46.5" customHeight="1" thickBot="1" x14ac:dyDescent="0.4">
      <c r="A247" s="11">
        <v>6.8</v>
      </c>
      <c r="B247" s="11">
        <v>11.93</v>
      </c>
      <c r="C247" s="11">
        <v>11.39</v>
      </c>
      <c r="D247" s="11">
        <v>1.98</v>
      </c>
      <c r="E247" s="11">
        <v>1.1399999999999999</v>
      </c>
      <c r="F247" s="11">
        <v>1.0900000000000001</v>
      </c>
      <c r="G247" s="11">
        <v>244</v>
      </c>
      <c r="H247" s="11">
        <v>2.16</v>
      </c>
      <c r="I247" s="11">
        <v>417.86</v>
      </c>
      <c r="J247" s="11">
        <v>79.88</v>
      </c>
      <c r="K247" s="11">
        <v>59.08</v>
      </c>
      <c r="L247" s="11">
        <v>423.14</v>
      </c>
      <c r="M247" s="11">
        <v>80.88</v>
      </c>
      <c r="N247" s="11">
        <v>59.82</v>
      </c>
      <c r="O247" s="8">
        <f>VLOOKUP('Curr Rating Data'!C243,Ratings_Numbers!$A$1:$B$21,2,FALSE)</f>
        <v>16</v>
      </c>
      <c r="P247" s="9">
        <v>2750.6221999999998</v>
      </c>
      <c r="Q247" s="8"/>
      <c r="R247" s="8"/>
      <c r="S247" s="8"/>
      <c r="T247" s="8"/>
    </row>
    <row r="248" spans="1:20" ht="46.5" customHeight="1" thickBot="1" x14ac:dyDescent="0.4">
      <c r="A248" s="11">
        <v>6.59</v>
      </c>
      <c r="B248" s="11">
        <v>11.5</v>
      </c>
      <c r="C248" s="11">
        <v>10.98</v>
      </c>
      <c r="D248" s="11">
        <v>2.21</v>
      </c>
      <c r="E248" s="11">
        <v>1.39</v>
      </c>
      <c r="F248" s="11">
        <v>1.37</v>
      </c>
      <c r="G248" s="11">
        <v>243</v>
      </c>
      <c r="H248" s="11">
        <v>2.16</v>
      </c>
      <c r="I248" s="11">
        <v>412.53</v>
      </c>
      <c r="J248" s="11">
        <v>79.67</v>
      </c>
      <c r="K248" s="11">
        <v>58.52</v>
      </c>
      <c r="L248" s="11">
        <v>417.83</v>
      </c>
      <c r="M248" s="11">
        <v>80.69</v>
      </c>
      <c r="N248" s="11">
        <v>59.28</v>
      </c>
      <c r="O248" s="8">
        <f>VLOOKUP('Curr Rating Data'!C244,Ratings_Numbers!$A$1:$B$21,2,FALSE)</f>
        <v>16</v>
      </c>
      <c r="P248" s="9">
        <v>2255.3045000000002</v>
      </c>
      <c r="Q248" s="8"/>
      <c r="R248" s="8"/>
      <c r="S248" s="8"/>
      <c r="T248" s="8"/>
    </row>
    <row r="249" spans="1:20" ht="14.25" customHeight="1" x14ac:dyDescent="0.3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</row>
    <row r="250" spans="1:20" ht="14.25" customHeight="1" x14ac:dyDescent="0.35">
      <c r="A250" s="8">
        <v>-3.03</v>
      </c>
      <c r="B250" s="8">
        <v>0.37</v>
      </c>
      <c r="C250" s="8">
        <v>-3.5</v>
      </c>
      <c r="D250" s="8">
        <v>169.05</v>
      </c>
      <c r="E250" s="8">
        <v>136.66999999999999</v>
      </c>
      <c r="F250" s="8">
        <v>145.62</v>
      </c>
      <c r="G250" s="8">
        <v>21</v>
      </c>
      <c r="H250" s="8">
        <v>79.36</v>
      </c>
      <c r="I250" s="8">
        <v>5.45</v>
      </c>
      <c r="J250" s="8">
        <v>5.0599999999999996</v>
      </c>
      <c r="K250" s="8">
        <v>4.32</v>
      </c>
      <c r="L250" s="8">
        <v>7.67</v>
      </c>
      <c r="M250" s="8">
        <v>7.12</v>
      </c>
      <c r="N250" s="8">
        <v>6.08</v>
      </c>
      <c r="O250" s="8">
        <v>3</v>
      </c>
      <c r="P250" s="9">
        <v>165482.867</v>
      </c>
      <c r="Q250" s="8"/>
      <c r="R250" s="8"/>
      <c r="S250" s="8"/>
      <c r="T250" s="8"/>
    </row>
    <row r="251" spans="1:20" ht="14.25" customHeight="1" x14ac:dyDescent="0.35">
      <c r="A251" s="8">
        <v>-3.03</v>
      </c>
      <c r="B251" s="8">
        <v>0.36</v>
      </c>
      <c r="C251" s="8">
        <v>-3.51</v>
      </c>
      <c r="D251" s="8">
        <v>108.38</v>
      </c>
      <c r="E251" s="8">
        <v>82.68</v>
      </c>
      <c r="F251" s="8">
        <v>94.78</v>
      </c>
      <c r="G251" s="8">
        <v>37</v>
      </c>
      <c r="H251" s="8">
        <v>80.12</v>
      </c>
      <c r="I251" s="8">
        <v>5.14</v>
      </c>
      <c r="J251" s="8">
        <v>4.79</v>
      </c>
      <c r="K251" s="8">
        <v>4.1100000000000003</v>
      </c>
      <c r="L251" s="8">
        <v>7.23</v>
      </c>
      <c r="M251" s="8">
        <v>6.74</v>
      </c>
      <c r="N251" s="8">
        <v>5.79</v>
      </c>
      <c r="O251" s="8">
        <v>3</v>
      </c>
      <c r="P251" s="9">
        <v>209849.68049999999</v>
      </c>
      <c r="Q251" s="8"/>
      <c r="R251" s="8"/>
      <c r="S251" s="8"/>
      <c r="T251" s="8"/>
    </row>
    <row r="252" spans="1:20" ht="14.25" customHeight="1" x14ac:dyDescent="0.35">
      <c r="A252" s="8">
        <v>-3.02</v>
      </c>
      <c r="B252" s="8">
        <v>0.43</v>
      </c>
      <c r="C252" s="8">
        <v>-3.49</v>
      </c>
      <c r="D252" s="8">
        <v>195</v>
      </c>
      <c r="E252" s="8">
        <v>164.65</v>
      </c>
      <c r="F252" s="8">
        <v>169.45</v>
      </c>
      <c r="G252" s="8">
        <v>20</v>
      </c>
      <c r="H252" s="8">
        <v>80</v>
      </c>
      <c r="I252" s="8">
        <v>4.84</v>
      </c>
      <c r="J252" s="8">
        <v>4.45</v>
      </c>
      <c r="K252" s="8">
        <v>3.87</v>
      </c>
      <c r="L252" s="8">
        <v>8.84</v>
      </c>
      <c r="M252" s="8">
        <v>8.1199999999999992</v>
      </c>
      <c r="N252" s="8">
        <v>7.07</v>
      </c>
      <c r="O252" s="8">
        <v>3</v>
      </c>
      <c r="P252" s="9">
        <v>208983.96340000001</v>
      </c>
      <c r="Q252" s="8"/>
      <c r="R252" s="8"/>
      <c r="S252" s="8"/>
      <c r="T252" s="8"/>
    </row>
    <row r="253" spans="1:20" ht="14.25" customHeight="1" x14ac:dyDescent="0.35">
      <c r="A253" s="8">
        <v>-2.4700000000000002</v>
      </c>
      <c r="B253" s="8">
        <v>0.47</v>
      </c>
      <c r="C253" s="8">
        <v>-2.88</v>
      </c>
      <c r="D253" s="8">
        <v>177.59</v>
      </c>
      <c r="E253" s="8">
        <v>142.41</v>
      </c>
      <c r="F253" s="8">
        <v>147.13999999999999</v>
      </c>
      <c r="G253" s="8">
        <v>22</v>
      </c>
      <c r="H253" s="8">
        <v>75.209999999999994</v>
      </c>
      <c r="I253" s="8">
        <v>4.62</v>
      </c>
      <c r="J253" s="8">
        <v>4.21</v>
      </c>
      <c r="K253" s="8">
        <v>3.47</v>
      </c>
      <c r="L253" s="8">
        <v>9.59</v>
      </c>
      <c r="M253" s="8">
        <v>8.75</v>
      </c>
      <c r="N253" s="8">
        <v>7.21</v>
      </c>
      <c r="O253" s="8">
        <v>3</v>
      </c>
      <c r="P253" s="9">
        <v>188461.84270000001</v>
      </c>
      <c r="Q253" s="8"/>
      <c r="R253" s="8"/>
      <c r="S253" s="8"/>
      <c r="T253" s="8"/>
    </row>
    <row r="254" spans="1:20" ht="14.25" customHeight="1" x14ac:dyDescent="0.35">
      <c r="A254" s="8">
        <v>-2.64</v>
      </c>
      <c r="B254" s="8">
        <v>0.48</v>
      </c>
      <c r="C254" s="8">
        <v>-3.15</v>
      </c>
      <c r="D254" s="8">
        <v>169.9</v>
      </c>
      <c r="E254" s="8">
        <v>128.38</v>
      </c>
      <c r="F254" s="8">
        <v>130.47999999999999</v>
      </c>
      <c r="G254" s="8">
        <v>21</v>
      </c>
      <c r="H254" s="8">
        <v>75.81</v>
      </c>
      <c r="I254" s="8">
        <v>4.3899999999999997</v>
      </c>
      <c r="J254" s="8">
        <v>4.03</v>
      </c>
      <c r="K254" s="8">
        <v>3.33</v>
      </c>
      <c r="L254" s="8">
        <v>9.1199999999999992</v>
      </c>
      <c r="M254" s="8">
        <v>8.36</v>
      </c>
      <c r="N254" s="8">
        <v>6.92</v>
      </c>
      <c r="O254" s="8">
        <v>3</v>
      </c>
      <c r="P254" s="9">
        <v>247892.484</v>
      </c>
      <c r="Q254" s="8"/>
      <c r="R254" s="8"/>
      <c r="S254" s="8"/>
      <c r="T254" s="8"/>
    </row>
    <row r="255" spans="1:20" ht="14.25" customHeight="1" x14ac:dyDescent="0.35">
      <c r="A255" s="8">
        <v>-2.8</v>
      </c>
      <c r="B255" s="8">
        <v>0.43</v>
      </c>
      <c r="C255" s="8">
        <v>-3.45</v>
      </c>
      <c r="D255" s="8">
        <v>207</v>
      </c>
      <c r="E255" s="8">
        <v>158.43</v>
      </c>
      <c r="F255" s="8">
        <v>161.62</v>
      </c>
      <c r="G255" s="8">
        <v>21</v>
      </c>
      <c r="H255" s="8">
        <v>76.459999999999994</v>
      </c>
      <c r="I255" s="8">
        <v>4.17</v>
      </c>
      <c r="J255" s="8">
        <v>3.87</v>
      </c>
      <c r="K255" s="8">
        <v>3.19</v>
      </c>
      <c r="L255" s="8">
        <v>7.72</v>
      </c>
      <c r="M255" s="8">
        <v>7.17</v>
      </c>
      <c r="N255" s="8">
        <v>5.9</v>
      </c>
      <c r="O255" s="8">
        <v>3</v>
      </c>
      <c r="P255" s="9">
        <v>233420.54500000001</v>
      </c>
      <c r="Q255" s="8"/>
      <c r="R255" s="8"/>
      <c r="S255" s="8"/>
      <c r="T255" s="8"/>
    </row>
    <row r="256" spans="1:20" ht="14.25" customHeight="1" x14ac:dyDescent="0.35">
      <c r="A256" s="8">
        <v>-2.82</v>
      </c>
      <c r="B256" s="8">
        <v>0.39</v>
      </c>
      <c r="C256" s="8">
        <v>-3.54</v>
      </c>
      <c r="D256" s="8">
        <v>221.29</v>
      </c>
      <c r="E256" s="8">
        <v>164</v>
      </c>
      <c r="F256" s="8">
        <v>178.48</v>
      </c>
      <c r="G256" s="8">
        <v>21</v>
      </c>
      <c r="H256" s="8">
        <v>78.06</v>
      </c>
      <c r="I256" s="8">
        <v>3.96</v>
      </c>
      <c r="J256" s="8">
        <v>3.71</v>
      </c>
      <c r="K256" s="8">
        <v>3.09</v>
      </c>
      <c r="L256" s="8">
        <v>6.81</v>
      </c>
      <c r="M256" s="8">
        <v>6.37</v>
      </c>
      <c r="N256" s="8">
        <v>5.31</v>
      </c>
      <c r="O256" s="8">
        <v>3</v>
      </c>
      <c r="P256" s="9">
        <v>262065.3621</v>
      </c>
      <c r="Q256" s="8"/>
      <c r="R256" s="8"/>
      <c r="S256" s="8"/>
      <c r="T256" s="8"/>
    </row>
    <row r="257" spans="1:20" ht="14.25" customHeight="1" x14ac:dyDescent="0.35">
      <c r="A257" s="8">
        <v>-2.99</v>
      </c>
      <c r="B257" s="8">
        <v>0.37</v>
      </c>
      <c r="C257" s="8">
        <v>-3.82</v>
      </c>
      <c r="D257" s="8">
        <v>236.58</v>
      </c>
      <c r="E257" s="8">
        <v>151.79</v>
      </c>
      <c r="F257" s="8">
        <v>182.37</v>
      </c>
      <c r="G257" s="8">
        <v>19</v>
      </c>
      <c r="H257" s="8">
        <v>77.930000000000007</v>
      </c>
      <c r="I257" s="8">
        <v>2.52</v>
      </c>
      <c r="J257" s="8">
        <v>2.37</v>
      </c>
      <c r="K257" s="8">
        <v>1.97</v>
      </c>
      <c r="L257" s="8">
        <v>6.33</v>
      </c>
      <c r="M257" s="8">
        <v>5.95</v>
      </c>
      <c r="N257" s="8">
        <v>4.93</v>
      </c>
      <c r="O257" s="8">
        <v>3</v>
      </c>
      <c r="P257" s="9">
        <v>293281.17959999997</v>
      </c>
      <c r="Q257" s="8"/>
      <c r="R257" s="8"/>
      <c r="S257" s="8"/>
      <c r="T257" s="8"/>
    </row>
    <row r="258" spans="1:20" ht="14.25" customHeight="1" x14ac:dyDescent="0.35">
      <c r="A258" s="8">
        <v>-2.91</v>
      </c>
      <c r="B258" s="8">
        <v>0.37</v>
      </c>
      <c r="C258" s="8">
        <v>-3.7</v>
      </c>
      <c r="D258" s="8">
        <v>249.21</v>
      </c>
      <c r="E258" s="8">
        <v>128.74</v>
      </c>
      <c r="F258" s="8">
        <v>197.95</v>
      </c>
      <c r="G258" s="8">
        <v>19</v>
      </c>
      <c r="H258" s="8">
        <v>78.989999999999995</v>
      </c>
      <c r="I258" s="8">
        <v>2.7</v>
      </c>
      <c r="J258" s="8">
        <v>2.54</v>
      </c>
      <c r="K258" s="8">
        <v>2.13</v>
      </c>
      <c r="L258" s="8">
        <v>6.32</v>
      </c>
      <c r="M258" s="8">
        <v>5.95</v>
      </c>
      <c r="N258" s="8">
        <v>4.99</v>
      </c>
      <c r="O258" s="8">
        <v>3</v>
      </c>
      <c r="P258" s="9">
        <v>292691.45789999998</v>
      </c>
      <c r="Q258" s="8"/>
      <c r="R258" s="8"/>
      <c r="S258" s="8"/>
      <c r="T258" s="8"/>
    </row>
    <row r="259" spans="1:20" ht="14.25" customHeight="1" x14ac:dyDescent="0.35">
      <c r="A259" s="8">
        <v>-2.87</v>
      </c>
      <c r="B259" s="8">
        <v>0.34</v>
      </c>
      <c r="C259" s="8">
        <v>-3.6</v>
      </c>
      <c r="D259" s="8">
        <v>248.41</v>
      </c>
      <c r="E259" s="8">
        <v>145.91</v>
      </c>
      <c r="F259" s="8">
        <v>201.32</v>
      </c>
      <c r="G259" s="8">
        <v>22</v>
      </c>
      <c r="H259" s="8">
        <v>78.709999999999994</v>
      </c>
      <c r="I259" s="8">
        <v>2.56</v>
      </c>
      <c r="J259" s="8">
        <v>2.42</v>
      </c>
      <c r="K259" s="8">
        <v>2.02</v>
      </c>
      <c r="L259" s="8">
        <v>6.01</v>
      </c>
      <c r="M259" s="8">
        <v>5.67</v>
      </c>
      <c r="N259" s="8">
        <v>4.7300000000000004</v>
      </c>
      <c r="O259" s="8">
        <v>3</v>
      </c>
      <c r="P259" s="9">
        <v>376371.40480000002</v>
      </c>
      <c r="Q259" s="8"/>
      <c r="R259" s="8"/>
      <c r="S259" s="8"/>
      <c r="T259" s="8"/>
    </row>
    <row r="260" spans="1:20" ht="14.25" customHeight="1" x14ac:dyDescent="0.35">
      <c r="A260" s="8">
        <v>-2.78</v>
      </c>
      <c r="B260" s="8">
        <v>0.4</v>
      </c>
      <c r="C260" s="8">
        <v>-3.5</v>
      </c>
      <c r="D260" s="8">
        <v>216.71</v>
      </c>
      <c r="E260" s="8">
        <v>119</v>
      </c>
      <c r="F260" s="8">
        <v>171.46</v>
      </c>
      <c r="G260" s="8">
        <v>24</v>
      </c>
      <c r="H260" s="8">
        <v>78.7</v>
      </c>
      <c r="I260" s="8">
        <v>3.53</v>
      </c>
      <c r="J260" s="8">
        <v>3.3</v>
      </c>
      <c r="K260" s="8">
        <v>2.78</v>
      </c>
      <c r="L260" s="8">
        <v>6.81</v>
      </c>
      <c r="M260" s="8">
        <v>6.37</v>
      </c>
      <c r="N260" s="8">
        <v>5.36</v>
      </c>
      <c r="O260" s="8">
        <v>3</v>
      </c>
      <c r="P260" s="9">
        <v>375847.32179999998</v>
      </c>
      <c r="Q260" s="8"/>
      <c r="R260" s="8"/>
      <c r="S260" s="8"/>
      <c r="T260" s="8"/>
    </row>
    <row r="261" spans="1:20" ht="14.25" customHeight="1" x14ac:dyDescent="0.35">
      <c r="A261" s="8">
        <v>-2.81</v>
      </c>
      <c r="B261" s="8">
        <v>0.32</v>
      </c>
      <c r="C261" s="8">
        <v>-3.52</v>
      </c>
      <c r="D261" s="8">
        <v>197.67</v>
      </c>
      <c r="E261" s="8">
        <v>99.67</v>
      </c>
      <c r="F261" s="8">
        <v>157.69999999999999</v>
      </c>
      <c r="G261" s="8">
        <v>27</v>
      </c>
      <c r="H261" s="8">
        <v>78.739999999999995</v>
      </c>
      <c r="I261" s="8">
        <v>3.38</v>
      </c>
      <c r="J261" s="8">
        <v>3.2</v>
      </c>
      <c r="K261" s="8">
        <v>2.66</v>
      </c>
      <c r="L261" s="8">
        <v>5.48</v>
      </c>
      <c r="M261" s="8">
        <v>5.2</v>
      </c>
      <c r="N261" s="8">
        <v>4.32</v>
      </c>
      <c r="O261" s="8">
        <v>3</v>
      </c>
      <c r="P261" s="9">
        <v>391750.00870000001</v>
      </c>
      <c r="Q261" s="8"/>
      <c r="R261" s="8"/>
      <c r="S261" s="8"/>
      <c r="T261" s="8"/>
    </row>
    <row r="262" spans="1:20" ht="14.25" customHeight="1" x14ac:dyDescent="0.35">
      <c r="A262" s="8">
        <v>-2.79</v>
      </c>
      <c r="B262" s="8">
        <v>0.32</v>
      </c>
      <c r="C262" s="8">
        <v>-3.59</v>
      </c>
      <c r="D262" s="8">
        <v>210.84</v>
      </c>
      <c r="E262" s="8">
        <v>114.16</v>
      </c>
      <c r="F262" s="8">
        <v>148.96</v>
      </c>
      <c r="G262" s="8">
        <v>25</v>
      </c>
      <c r="H262" s="8">
        <v>78.56</v>
      </c>
      <c r="I262" s="8">
        <v>3.27</v>
      </c>
      <c r="J262" s="8">
        <v>3.1</v>
      </c>
      <c r="K262" s="8">
        <v>2.57</v>
      </c>
      <c r="L262" s="8">
        <v>5.3</v>
      </c>
      <c r="M262" s="8">
        <v>5.03</v>
      </c>
      <c r="N262" s="8">
        <v>4.17</v>
      </c>
      <c r="O262" s="8">
        <v>3</v>
      </c>
      <c r="P262" s="9">
        <v>395055.79350000003</v>
      </c>
      <c r="Q262" s="8"/>
      <c r="R262" s="8"/>
      <c r="S262" s="8"/>
      <c r="T262" s="8"/>
    </row>
    <row r="263" spans="1:20" ht="14.25" customHeight="1" x14ac:dyDescent="0.35">
      <c r="A263" s="8">
        <v>-2.9</v>
      </c>
      <c r="B263" s="8">
        <v>0.32</v>
      </c>
      <c r="C263" s="8">
        <v>-3.77</v>
      </c>
      <c r="D263" s="8">
        <v>226.64</v>
      </c>
      <c r="E263" s="8">
        <v>84.6</v>
      </c>
      <c r="F263" s="8">
        <v>175.96</v>
      </c>
      <c r="G263" s="8">
        <v>25</v>
      </c>
      <c r="H263" s="8">
        <v>80.400000000000006</v>
      </c>
      <c r="I263" s="8">
        <v>3.11</v>
      </c>
      <c r="J263" s="8">
        <v>2.96</v>
      </c>
      <c r="K263" s="8">
        <v>2.5</v>
      </c>
      <c r="L263" s="8">
        <v>5.04</v>
      </c>
      <c r="M263" s="8">
        <v>4.8</v>
      </c>
      <c r="N263" s="8">
        <v>4.05</v>
      </c>
      <c r="O263" s="8">
        <v>3</v>
      </c>
      <c r="P263" s="9">
        <v>359376.6225</v>
      </c>
      <c r="Q263" s="8"/>
      <c r="R263" s="8"/>
      <c r="S263" s="8"/>
      <c r="T263" s="8"/>
    </row>
    <row r="264" spans="1:20" ht="14.25" customHeight="1" x14ac:dyDescent="0.35">
      <c r="A264" s="8">
        <v>-2.94</v>
      </c>
      <c r="B264" s="8">
        <v>0.31</v>
      </c>
      <c r="C264" s="8">
        <v>-3.82</v>
      </c>
      <c r="D264" s="8">
        <v>216.31</v>
      </c>
      <c r="E264" s="8">
        <v>103.73</v>
      </c>
      <c r="F264" s="8">
        <v>171.04</v>
      </c>
      <c r="G264" s="8">
        <v>26</v>
      </c>
      <c r="H264" s="8">
        <v>81.3</v>
      </c>
      <c r="I264" s="8">
        <v>2.97</v>
      </c>
      <c r="J264" s="8">
        <v>2.84</v>
      </c>
      <c r="K264" s="8">
        <v>2.42</v>
      </c>
      <c r="L264" s="8">
        <v>4.83</v>
      </c>
      <c r="M264" s="8">
        <v>4.5999999999999996</v>
      </c>
      <c r="N264" s="8">
        <v>3.92</v>
      </c>
      <c r="O264" s="8">
        <v>3</v>
      </c>
      <c r="P264" s="9">
        <v>376023.57770000002</v>
      </c>
      <c r="Q264" s="8"/>
      <c r="R264" s="8"/>
      <c r="S264" s="8"/>
      <c r="T264" s="8"/>
    </row>
    <row r="265" spans="1:20" ht="14.25" customHeight="1" x14ac:dyDescent="0.35">
      <c r="A265" s="8">
        <v>-3.05</v>
      </c>
      <c r="B265" s="8">
        <v>0.3</v>
      </c>
      <c r="C265" s="8">
        <v>-3.96</v>
      </c>
      <c r="D265" s="8">
        <v>233.04</v>
      </c>
      <c r="E265" s="8">
        <v>136.31</v>
      </c>
      <c r="F265" s="8">
        <v>185.58</v>
      </c>
      <c r="G265" s="8">
        <v>26</v>
      </c>
      <c r="H265" s="8">
        <v>80.53</v>
      </c>
      <c r="I265" s="8">
        <v>1.99</v>
      </c>
      <c r="J265" s="8">
        <v>1.9</v>
      </c>
      <c r="K265" s="8">
        <v>1.6</v>
      </c>
      <c r="L265" s="8">
        <v>4.68</v>
      </c>
      <c r="M265" s="8">
        <v>4.47</v>
      </c>
      <c r="N265" s="8">
        <v>3.77</v>
      </c>
      <c r="O265" s="8">
        <v>3</v>
      </c>
      <c r="P265" s="9">
        <v>362970.18030000001</v>
      </c>
      <c r="Q265" s="8"/>
      <c r="R265" s="8"/>
      <c r="S265" s="8"/>
      <c r="T265" s="8"/>
    </row>
    <row r="266" spans="1:20" ht="14.25" customHeight="1" x14ac:dyDescent="0.35">
      <c r="A266" s="8">
        <v>-3.1</v>
      </c>
      <c r="B266" s="8">
        <v>0.28000000000000003</v>
      </c>
      <c r="C266" s="8">
        <v>-3.94</v>
      </c>
      <c r="D266" s="8">
        <v>229.08</v>
      </c>
      <c r="E266" s="8">
        <v>137.81</v>
      </c>
      <c r="F266" s="8">
        <v>181.08</v>
      </c>
      <c r="G266" s="8">
        <v>26</v>
      </c>
      <c r="H266" s="8">
        <v>80.569999999999993</v>
      </c>
      <c r="I266" s="8">
        <v>1.72</v>
      </c>
      <c r="J266" s="8">
        <v>1.64</v>
      </c>
      <c r="K266" s="8">
        <v>1.38</v>
      </c>
      <c r="L266" s="8">
        <v>4.5</v>
      </c>
      <c r="M266" s="8">
        <v>4.3099999999999996</v>
      </c>
      <c r="N266" s="8">
        <v>3.63</v>
      </c>
      <c r="O266" s="8">
        <v>3</v>
      </c>
      <c r="P266" s="9">
        <v>427891.61210000003</v>
      </c>
      <c r="Q266" s="8"/>
      <c r="R266" s="8"/>
      <c r="S266" s="8"/>
      <c r="T266" s="8"/>
    </row>
    <row r="267" spans="1:20" ht="14.25" customHeight="1" x14ac:dyDescent="0.35">
      <c r="A267" s="8">
        <v>-2.99</v>
      </c>
      <c r="B267" s="8">
        <v>0.27</v>
      </c>
      <c r="C267" s="8">
        <v>-3.77</v>
      </c>
      <c r="D267" s="8">
        <v>260.92</v>
      </c>
      <c r="E267" s="8">
        <v>180.15</v>
      </c>
      <c r="F267" s="8">
        <v>206.92</v>
      </c>
      <c r="G267" s="8">
        <v>26</v>
      </c>
      <c r="H267" s="8">
        <v>81.599999999999994</v>
      </c>
      <c r="I267" s="8">
        <v>1.66</v>
      </c>
      <c r="J267" s="8">
        <v>1.59</v>
      </c>
      <c r="K267" s="8">
        <v>1.35</v>
      </c>
      <c r="L267" s="8">
        <v>4.34</v>
      </c>
      <c r="M267" s="8">
        <v>4.16</v>
      </c>
      <c r="N267" s="8">
        <v>3.54</v>
      </c>
      <c r="O267" s="8">
        <v>3</v>
      </c>
      <c r="P267" s="9">
        <v>527687.3689</v>
      </c>
      <c r="Q267" s="8"/>
      <c r="R267" s="8"/>
      <c r="S267" s="8"/>
      <c r="T267" s="8"/>
    </row>
    <row r="268" spans="1:20" ht="14.25" customHeight="1" x14ac:dyDescent="0.35">
      <c r="A268" s="8">
        <v>-2.96</v>
      </c>
      <c r="B268" s="8">
        <v>0.26</v>
      </c>
      <c r="C268" s="8">
        <v>-3.73</v>
      </c>
      <c r="D268" s="8">
        <v>223.77</v>
      </c>
      <c r="E268" s="8">
        <v>142.83000000000001</v>
      </c>
      <c r="F268" s="8">
        <v>178.07</v>
      </c>
      <c r="G268" s="8">
        <v>30</v>
      </c>
      <c r="H268" s="8">
        <v>82.52</v>
      </c>
      <c r="I268" s="8">
        <v>1.61</v>
      </c>
      <c r="J268" s="8">
        <v>1.54</v>
      </c>
      <c r="K268" s="8">
        <v>1.33</v>
      </c>
      <c r="L268" s="8">
        <v>4.21</v>
      </c>
      <c r="M268" s="8">
        <v>4.04</v>
      </c>
      <c r="N268" s="8">
        <v>3.48</v>
      </c>
      <c r="O268" s="8">
        <v>3</v>
      </c>
      <c r="P268" s="9">
        <v>517738.02669999999</v>
      </c>
      <c r="Q268" s="8"/>
      <c r="R268" s="8"/>
      <c r="S268" s="8"/>
      <c r="T268" s="8"/>
    </row>
    <row r="269" spans="1:20" ht="14.25" customHeight="1" x14ac:dyDescent="0.35">
      <c r="A269" s="8">
        <v>-2.98</v>
      </c>
      <c r="B269" s="8">
        <v>0.2</v>
      </c>
      <c r="C269" s="8">
        <v>-3.74</v>
      </c>
      <c r="D269" s="8">
        <v>233.06</v>
      </c>
      <c r="E269" s="8">
        <v>166.72</v>
      </c>
      <c r="F269" s="8">
        <v>186.5</v>
      </c>
      <c r="G269" s="8">
        <v>32</v>
      </c>
      <c r="H269" s="8">
        <v>82.88</v>
      </c>
      <c r="I269" s="8">
        <v>1.55</v>
      </c>
      <c r="J269" s="8">
        <v>1.5</v>
      </c>
      <c r="K269" s="8">
        <v>1.29</v>
      </c>
      <c r="L269" s="8">
        <v>3.29</v>
      </c>
      <c r="M269" s="8">
        <v>3.18</v>
      </c>
      <c r="N269" s="8">
        <v>2.72</v>
      </c>
      <c r="O269" s="8">
        <v>3</v>
      </c>
      <c r="P269" s="9">
        <v>483168.92629999999</v>
      </c>
      <c r="Q269" s="8"/>
      <c r="R269" s="8"/>
      <c r="S269" s="8"/>
      <c r="T269" s="8"/>
    </row>
    <row r="270" spans="1:20" ht="14.25" customHeight="1" x14ac:dyDescent="0.3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</row>
    <row r="271" spans="1:20" ht="14.25" customHeight="1" x14ac:dyDescent="0.35">
      <c r="A271" s="8">
        <v>0.28000000000000003</v>
      </c>
      <c r="B271" s="8">
        <v>0.54</v>
      </c>
      <c r="C271" s="8">
        <v>0.4</v>
      </c>
      <c r="D271" s="8">
        <v>219.27</v>
      </c>
      <c r="E271" s="8">
        <v>108.24</v>
      </c>
      <c r="F271" s="8">
        <v>155.76</v>
      </c>
      <c r="G271" s="8">
        <v>66</v>
      </c>
      <c r="H271" s="8">
        <v>49.97</v>
      </c>
      <c r="I271" s="8">
        <v>6.64</v>
      </c>
      <c r="J271" s="8">
        <v>5.95</v>
      </c>
      <c r="K271" s="8">
        <v>3.44</v>
      </c>
      <c r="L271" s="8">
        <v>11.68</v>
      </c>
      <c r="M271" s="8">
        <v>10.46</v>
      </c>
      <c r="N271" s="8">
        <v>6.05</v>
      </c>
      <c r="O271" s="8">
        <v>1</v>
      </c>
      <c r="P271" s="9">
        <v>419437.92</v>
      </c>
      <c r="Q271" s="8"/>
      <c r="R271" s="8"/>
      <c r="S271" s="8"/>
      <c r="T271" s="8"/>
    </row>
    <row r="272" spans="1:20" ht="14.25" customHeight="1" x14ac:dyDescent="0.35">
      <c r="A272" s="8">
        <v>0.28000000000000003</v>
      </c>
      <c r="B272" s="8">
        <v>0.56000000000000005</v>
      </c>
      <c r="C272" s="8">
        <v>0.4</v>
      </c>
      <c r="D272" s="8">
        <v>203.3</v>
      </c>
      <c r="E272" s="8">
        <v>69.83</v>
      </c>
      <c r="F272" s="8">
        <v>136.34</v>
      </c>
      <c r="G272" s="8">
        <v>64</v>
      </c>
      <c r="H272" s="8">
        <v>50.52</v>
      </c>
      <c r="I272" s="8">
        <v>6.28</v>
      </c>
      <c r="J272" s="8">
        <v>5.63</v>
      </c>
      <c r="K272" s="8">
        <v>3.3</v>
      </c>
      <c r="L272" s="8">
        <v>11.57</v>
      </c>
      <c r="M272" s="8">
        <v>10.37</v>
      </c>
      <c r="N272" s="8">
        <v>6.07</v>
      </c>
      <c r="O272" s="8">
        <v>1</v>
      </c>
      <c r="P272" s="9">
        <v>429400.2</v>
      </c>
      <c r="Q272" s="8"/>
      <c r="R272" s="8"/>
      <c r="S272" s="8"/>
      <c r="T272" s="8"/>
    </row>
    <row r="273" spans="1:20" ht="14.25" customHeight="1" x14ac:dyDescent="0.35">
      <c r="A273" s="8">
        <v>0.3</v>
      </c>
      <c r="B273" s="8">
        <v>0.56999999999999995</v>
      </c>
      <c r="C273" s="8">
        <v>0.44</v>
      </c>
      <c r="D273" s="8">
        <v>158.36000000000001</v>
      </c>
      <c r="E273" s="8">
        <v>65.2</v>
      </c>
      <c r="F273" s="8">
        <v>108.8</v>
      </c>
      <c r="G273" s="8">
        <v>88</v>
      </c>
      <c r="H273" s="8">
        <v>51.19</v>
      </c>
      <c r="I273" s="8">
        <v>6.18</v>
      </c>
      <c r="J273" s="8">
        <v>5.54</v>
      </c>
      <c r="K273" s="8">
        <v>3.29</v>
      </c>
      <c r="L273" s="8">
        <v>11.65</v>
      </c>
      <c r="M273" s="8">
        <v>10.43</v>
      </c>
      <c r="N273" s="8">
        <v>6.19</v>
      </c>
      <c r="O273" s="8">
        <v>1</v>
      </c>
      <c r="P273" s="9">
        <v>398301.75</v>
      </c>
      <c r="Q273" s="8"/>
      <c r="R273" s="8"/>
      <c r="S273" s="8"/>
      <c r="T273" s="8"/>
    </row>
    <row r="274" spans="1:20" ht="14.25" customHeight="1" x14ac:dyDescent="0.35">
      <c r="A274" s="8">
        <v>0.48</v>
      </c>
      <c r="B274" s="8">
        <v>0.85</v>
      </c>
      <c r="C274" s="8">
        <v>0.72</v>
      </c>
      <c r="D274" s="8">
        <v>146.47</v>
      </c>
      <c r="E274" s="8">
        <v>15.82</v>
      </c>
      <c r="F274" s="8">
        <v>80.91</v>
      </c>
      <c r="G274" s="8">
        <v>68</v>
      </c>
      <c r="H274" s="8">
        <v>49.9</v>
      </c>
      <c r="I274" s="8">
        <v>6.44</v>
      </c>
      <c r="J274" s="8">
        <v>5.54</v>
      </c>
      <c r="K274" s="8">
        <v>3.33</v>
      </c>
      <c r="L274" s="8">
        <v>16.079999999999998</v>
      </c>
      <c r="M274" s="8">
        <v>13.85</v>
      </c>
      <c r="N274" s="8">
        <v>8.33</v>
      </c>
      <c r="O274" s="8">
        <v>1</v>
      </c>
      <c r="P274" s="9">
        <v>388382.45</v>
      </c>
      <c r="Q274" s="8"/>
      <c r="R274" s="8"/>
      <c r="S274" s="8"/>
      <c r="T274" s="8"/>
    </row>
    <row r="275" spans="1:20" ht="14.25" customHeight="1" x14ac:dyDescent="0.35">
      <c r="A275" s="8">
        <v>0.61</v>
      </c>
      <c r="B275" s="8">
        <v>1.18</v>
      </c>
      <c r="C275" s="8">
        <v>1</v>
      </c>
      <c r="D275" s="8">
        <v>92.76</v>
      </c>
      <c r="E275" s="8">
        <v>14.99</v>
      </c>
      <c r="F275" s="8">
        <v>43.9</v>
      </c>
      <c r="G275" s="8">
        <v>88</v>
      </c>
      <c r="H275" s="8">
        <v>49.93</v>
      </c>
      <c r="I275" s="8">
        <v>10.99</v>
      </c>
      <c r="J275" s="8">
        <v>9.27</v>
      </c>
      <c r="K275" s="8">
        <v>5.68</v>
      </c>
      <c r="L275" s="8">
        <v>18.47</v>
      </c>
      <c r="M275" s="8">
        <v>15.59</v>
      </c>
      <c r="N275" s="8">
        <v>9.56</v>
      </c>
      <c r="O275" s="8">
        <v>1</v>
      </c>
      <c r="P275" s="9">
        <v>355385</v>
      </c>
      <c r="Q275" s="8"/>
      <c r="R275" s="8"/>
      <c r="S275" s="8"/>
      <c r="T275" s="8"/>
    </row>
    <row r="276" spans="1:20" ht="14.25" customHeight="1" x14ac:dyDescent="0.35">
      <c r="A276" s="8">
        <v>0.72</v>
      </c>
      <c r="B276" s="8">
        <v>1.46</v>
      </c>
      <c r="C276" s="8">
        <v>1.27</v>
      </c>
      <c r="D276" s="8">
        <v>102.79</v>
      </c>
      <c r="E276" s="8">
        <v>19.149999999999999</v>
      </c>
      <c r="F276" s="8">
        <v>50.42</v>
      </c>
      <c r="G276" s="8">
        <v>85</v>
      </c>
      <c r="H276" s="8">
        <v>49.58</v>
      </c>
      <c r="I276" s="8">
        <v>10.86</v>
      </c>
      <c r="J276" s="8">
        <v>9.1300000000000008</v>
      </c>
      <c r="K276" s="8">
        <v>5.58</v>
      </c>
      <c r="L276" s="8">
        <v>18.91</v>
      </c>
      <c r="M276" s="8">
        <v>15.9</v>
      </c>
      <c r="N276" s="8">
        <v>9.7200000000000006</v>
      </c>
      <c r="O276" s="8">
        <v>1</v>
      </c>
      <c r="P276" s="9">
        <v>346860.79999999999</v>
      </c>
      <c r="Q276" s="8"/>
      <c r="R276" s="8"/>
      <c r="S276" s="8"/>
      <c r="T276" s="8"/>
    </row>
    <row r="277" spans="1:20" ht="14.25" customHeight="1" x14ac:dyDescent="0.35">
      <c r="A277" s="8">
        <v>0.84</v>
      </c>
      <c r="B277" s="8">
        <v>1.93</v>
      </c>
      <c r="C277" s="8">
        <v>1.69</v>
      </c>
      <c r="D277" s="8">
        <v>111.59</v>
      </c>
      <c r="E277" s="8">
        <v>29.53</v>
      </c>
      <c r="F277" s="8">
        <v>53.36</v>
      </c>
      <c r="G277" s="8">
        <v>78</v>
      </c>
      <c r="H277" s="8">
        <v>50.12</v>
      </c>
      <c r="I277" s="8">
        <v>11.22</v>
      </c>
      <c r="J277" s="8">
        <v>9.4</v>
      </c>
      <c r="K277" s="8">
        <v>5.82</v>
      </c>
      <c r="L277" s="8">
        <v>19.399999999999999</v>
      </c>
      <c r="M277" s="8">
        <v>16.25</v>
      </c>
      <c r="N277" s="8">
        <v>10.07</v>
      </c>
      <c r="O277" s="8">
        <v>1</v>
      </c>
      <c r="P277" s="9">
        <v>309519.05</v>
      </c>
      <c r="Q277" s="8"/>
      <c r="R277" s="8"/>
      <c r="S277" s="8"/>
      <c r="T277" s="8"/>
    </row>
    <row r="278" spans="1:20" ht="14.25" customHeight="1" x14ac:dyDescent="0.35">
      <c r="A278" s="8">
        <v>1.1299999999999999</v>
      </c>
      <c r="B278" s="8">
        <v>3</v>
      </c>
      <c r="C278" s="8">
        <v>2.72</v>
      </c>
      <c r="D278" s="8">
        <v>88.78</v>
      </c>
      <c r="E278" s="8">
        <v>-13.48</v>
      </c>
      <c r="F278" s="8">
        <v>9.5299999999999994</v>
      </c>
      <c r="G278" s="8">
        <v>60</v>
      </c>
      <c r="H278" s="8">
        <v>50.72</v>
      </c>
      <c r="I278" s="8">
        <v>11.27</v>
      </c>
      <c r="J278" s="8">
        <v>9.25</v>
      </c>
      <c r="K278" s="8">
        <v>5.92</v>
      </c>
      <c r="L278" s="8">
        <v>21.88</v>
      </c>
      <c r="M278" s="8">
        <v>17.95</v>
      </c>
      <c r="N278" s="8">
        <v>11.49</v>
      </c>
      <c r="O278" s="8">
        <v>1</v>
      </c>
      <c r="P278" s="9">
        <v>323960.2</v>
      </c>
      <c r="Q278" s="8"/>
      <c r="R278" s="8"/>
      <c r="S278" s="8"/>
      <c r="T278" s="8"/>
    </row>
    <row r="279" spans="1:20" ht="14.25" customHeight="1" x14ac:dyDescent="0.35">
      <c r="A279" s="8">
        <v>1.38</v>
      </c>
      <c r="B279" s="8">
        <v>4.67</v>
      </c>
      <c r="C279" s="8">
        <v>4.1500000000000004</v>
      </c>
      <c r="D279" s="8">
        <v>64.55</v>
      </c>
      <c r="E279" s="8">
        <v>4.79</v>
      </c>
      <c r="F279" s="8">
        <v>2.66</v>
      </c>
      <c r="G279" s="8">
        <v>77</v>
      </c>
      <c r="H279" s="8">
        <v>50.23</v>
      </c>
      <c r="I279" s="8">
        <v>16.559999999999999</v>
      </c>
      <c r="J279" s="8">
        <v>13.34</v>
      </c>
      <c r="K279" s="8">
        <v>8.6300000000000008</v>
      </c>
      <c r="L279" s="8">
        <v>24.15</v>
      </c>
      <c r="M279" s="8">
        <v>19.45</v>
      </c>
      <c r="N279" s="8">
        <v>12.58</v>
      </c>
      <c r="O279" s="8">
        <v>1</v>
      </c>
      <c r="P279" s="9">
        <v>346647.73</v>
      </c>
      <c r="Q279" s="8"/>
      <c r="R279" s="8"/>
      <c r="S279" s="8"/>
      <c r="T279" s="8"/>
    </row>
    <row r="280" spans="1:20" ht="14.25" customHeight="1" x14ac:dyDescent="0.35">
      <c r="A280" s="8">
        <v>1.61</v>
      </c>
      <c r="B280" s="8">
        <v>7.32</v>
      </c>
      <c r="C280" s="8">
        <v>6.6</v>
      </c>
      <c r="D280" s="8">
        <v>79.44</v>
      </c>
      <c r="E280" s="8">
        <v>22.49</v>
      </c>
      <c r="F280" s="8">
        <v>15.16</v>
      </c>
      <c r="G280" s="8">
        <v>75</v>
      </c>
      <c r="H280" s="8">
        <v>49.81</v>
      </c>
      <c r="I280" s="8">
        <v>16.68</v>
      </c>
      <c r="J280" s="8">
        <v>13.33</v>
      </c>
      <c r="K280" s="8">
        <v>8.61</v>
      </c>
      <c r="L280" s="8">
        <v>25.14</v>
      </c>
      <c r="M280" s="8">
        <v>20.09</v>
      </c>
      <c r="N280" s="8">
        <v>12.99</v>
      </c>
      <c r="O280" s="8">
        <v>1</v>
      </c>
      <c r="P280" s="9">
        <v>388739.78</v>
      </c>
      <c r="Q280" s="8"/>
      <c r="R280" s="8"/>
      <c r="S280" s="8"/>
      <c r="T280" s="8"/>
    </row>
    <row r="281" spans="1:20" ht="14.25" customHeight="1" thickBot="1" x14ac:dyDescent="0.4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</row>
    <row r="282" spans="1:20" ht="37.5" customHeight="1" thickBot="1" x14ac:dyDescent="0.4">
      <c r="A282" s="11">
        <v>3.37</v>
      </c>
      <c r="B282" s="11">
        <v>5.5</v>
      </c>
      <c r="C282" s="11">
        <v>4.8499999999999996</v>
      </c>
      <c r="D282" s="11">
        <v>12.41</v>
      </c>
      <c r="E282" s="11">
        <v>11.65</v>
      </c>
      <c r="F282" s="11">
        <v>10.94</v>
      </c>
      <c r="G282" s="11">
        <v>18.5</v>
      </c>
      <c r="H282" s="11">
        <v>12.69</v>
      </c>
      <c r="I282" s="11">
        <v>172.67</v>
      </c>
      <c r="J282" s="11">
        <v>63.14</v>
      </c>
      <c r="K282" s="11">
        <v>50.59</v>
      </c>
      <c r="L282" s="11">
        <v>173.45</v>
      </c>
      <c r="M282" s="11">
        <v>63.43</v>
      </c>
      <c r="N282" s="11">
        <v>50.81</v>
      </c>
      <c r="O282" s="8">
        <f>VLOOKUP('Curr Rating Data'!C275,Ratings_Numbers!$A$1:$B$21,2,FALSE)</f>
        <v>1</v>
      </c>
      <c r="P282" s="9">
        <v>3251.2051999999999</v>
      </c>
      <c r="Q282" s="8"/>
      <c r="R282" s="8"/>
      <c r="S282" s="8"/>
      <c r="T282" s="8"/>
    </row>
    <row r="283" spans="1:20" ht="37.5" customHeight="1" thickBot="1" x14ac:dyDescent="0.4">
      <c r="A283" s="11">
        <v>3.95</v>
      </c>
      <c r="B283" s="11">
        <v>6.19</v>
      </c>
      <c r="C283" s="11">
        <v>5.86</v>
      </c>
      <c r="D283" s="11">
        <v>-0.35</v>
      </c>
      <c r="E283" s="11">
        <v>-1.04</v>
      </c>
      <c r="F283" s="11">
        <v>-1.82</v>
      </c>
      <c r="G283" s="11">
        <v>18.399999999999999</v>
      </c>
      <c r="H283" s="11">
        <v>9.26</v>
      </c>
      <c r="I283" s="11">
        <v>207.67</v>
      </c>
      <c r="J283" s="11">
        <v>67.290000000000006</v>
      </c>
      <c r="K283" s="11">
        <v>56.83</v>
      </c>
      <c r="L283" s="11">
        <v>208.62</v>
      </c>
      <c r="M283" s="11">
        <v>67.599999999999994</v>
      </c>
      <c r="N283" s="11">
        <v>57.09</v>
      </c>
      <c r="O283" s="8">
        <f>VLOOKUP('Curr Rating Data'!C276,Ratings_Numbers!$A$1:$B$21,2,FALSE)</f>
        <v>1</v>
      </c>
      <c r="P283" s="9">
        <v>4010.2583</v>
      </c>
      <c r="Q283" s="8"/>
      <c r="R283" s="8"/>
      <c r="S283" s="8"/>
      <c r="T283" s="8"/>
    </row>
    <row r="284" spans="1:20" ht="37.5" customHeight="1" thickBot="1" x14ac:dyDescent="0.4">
      <c r="A284" s="11">
        <v>4.55</v>
      </c>
      <c r="B284" s="11">
        <v>6.91</v>
      </c>
      <c r="C284" s="11">
        <v>6.83</v>
      </c>
      <c r="D284" s="11">
        <v>-3.24</v>
      </c>
      <c r="E284" s="11">
        <v>-5.0599999999999996</v>
      </c>
      <c r="F284" s="11">
        <v>-4.67</v>
      </c>
      <c r="G284" s="11">
        <v>18.7</v>
      </c>
      <c r="H284" s="11">
        <v>5.0199999999999996</v>
      </c>
      <c r="I284" s="11">
        <v>246.9</v>
      </c>
      <c r="J284" s="11">
        <v>68.16</v>
      </c>
      <c r="K284" s="11">
        <v>55.96</v>
      </c>
      <c r="L284" s="11">
        <v>262.26</v>
      </c>
      <c r="M284" s="11">
        <v>72.400000000000006</v>
      </c>
      <c r="N284" s="11">
        <v>59.43</v>
      </c>
      <c r="O284" s="8">
        <f>VLOOKUP('Curr Rating Data'!C277,Ratings_Numbers!$A$1:$B$21,2,FALSE)</f>
        <v>1</v>
      </c>
      <c r="P284" s="9">
        <v>4592.5141999999996</v>
      </c>
      <c r="Q284" s="8"/>
      <c r="R284" s="8"/>
      <c r="S284" s="8"/>
      <c r="T284" s="8"/>
    </row>
    <row r="285" spans="1:20" ht="37.5" customHeight="1" thickBot="1" x14ac:dyDescent="0.4">
      <c r="A285" s="11">
        <v>4.22</v>
      </c>
      <c r="B285" s="11">
        <v>6.99</v>
      </c>
      <c r="C285" s="11">
        <v>6.28</v>
      </c>
      <c r="D285" s="11">
        <v>8.5500000000000007</v>
      </c>
      <c r="E285" s="11">
        <v>6.64</v>
      </c>
      <c r="F285" s="11">
        <v>7.2</v>
      </c>
      <c r="G285" s="11">
        <v>19</v>
      </c>
      <c r="H285" s="11">
        <v>5.0199999999999996</v>
      </c>
      <c r="I285" s="11">
        <v>257.32</v>
      </c>
      <c r="J285" s="11">
        <v>71.760000000000005</v>
      </c>
      <c r="K285" s="11">
        <v>56.29</v>
      </c>
      <c r="L285" s="11">
        <v>258.58999999999997</v>
      </c>
      <c r="M285" s="11">
        <v>72.11</v>
      </c>
      <c r="N285" s="11">
        <v>56.57</v>
      </c>
      <c r="O285" s="8">
        <f>VLOOKUP('Curr Rating Data'!C278,Ratings_Numbers!$A$1:$B$21,2,FALSE)</f>
        <v>1</v>
      </c>
      <c r="P285" s="9">
        <v>4249.9975999999997</v>
      </c>
      <c r="Q285" s="8"/>
      <c r="R285" s="8"/>
      <c r="S285" s="8"/>
      <c r="T285" s="8"/>
    </row>
    <row r="286" spans="1:20" ht="37.5" customHeight="1" thickBot="1" x14ac:dyDescent="0.4">
      <c r="A286" s="11">
        <v>3.2</v>
      </c>
      <c r="B286" s="11">
        <v>5.01</v>
      </c>
      <c r="C286" s="11">
        <v>4.32</v>
      </c>
      <c r="D286" s="11">
        <v>16.36</v>
      </c>
      <c r="E286" s="11">
        <v>15.26</v>
      </c>
      <c r="F286" s="11">
        <v>14.99</v>
      </c>
      <c r="G286" s="11">
        <v>19.3</v>
      </c>
      <c r="H286" s="11">
        <v>5.93</v>
      </c>
      <c r="I286" s="11">
        <v>246.29</v>
      </c>
      <c r="J286" s="11">
        <v>70.87</v>
      </c>
      <c r="K286" s="11">
        <v>55.77</v>
      </c>
      <c r="L286" s="11">
        <v>247.5</v>
      </c>
      <c r="M286" s="11">
        <v>71.22</v>
      </c>
      <c r="N286" s="11">
        <v>56.04</v>
      </c>
      <c r="O286" s="8">
        <f>VLOOKUP('Curr Rating Data'!C279,Ratings_Numbers!$A$1:$B$21,2,FALSE)</f>
        <v>1</v>
      </c>
      <c r="P286" s="9">
        <v>4264.3473999999997</v>
      </c>
      <c r="Q286" s="8"/>
      <c r="R286" s="8"/>
      <c r="S286" s="8"/>
      <c r="T286" s="8"/>
    </row>
    <row r="287" spans="1:20" ht="37.5" customHeight="1" thickBot="1" x14ac:dyDescent="0.4">
      <c r="A287" s="11">
        <v>3.1</v>
      </c>
      <c r="B287" s="11">
        <v>4.3499999999999996</v>
      </c>
      <c r="C287" s="11">
        <v>4.0599999999999996</v>
      </c>
      <c r="D287" s="11">
        <v>1.9</v>
      </c>
      <c r="E287" s="11">
        <v>0.71</v>
      </c>
      <c r="F287" s="11">
        <v>0.41</v>
      </c>
      <c r="G287" s="11">
        <v>19.3</v>
      </c>
      <c r="H287" s="11">
        <v>1</v>
      </c>
      <c r="I287" s="11">
        <v>325.7</v>
      </c>
      <c r="J287" s="11">
        <v>76.22</v>
      </c>
      <c r="K287" s="11">
        <v>61.69</v>
      </c>
      <c r="L287" s="11">
        <v>327.33</v>
      </c>
      <c r="M287" s="11">
        <v>76.599999999999994</v>
      </c>
      <c r="N287" s="11">
        <v>62</v>
      </c>
      <c r="O287" s="8">
        <f>VLOOKUP('Curr Rating Data'!C280,Ratings_Numbers!$A$1:$B$21,2,FALSE)</f>
        <v>1</v>
      </c>
      <c r="P287" s="9">
        <v>5029.8037999999997</v>
      </c>
      <c r="Q287" s="8"/>
      <c r="R287" s="8"/>
      <c r="S287" s="8"/>
      <c r="T287" s="8"/>
    </row>
    <row r="288" spans="1:20" ht="37.5" customHeight="1" thickBot="1" x14ac:dyDescent="0.4">
      <c r="A288" s="11">
        <v>3.18</v>
      </c>
      <c r="B288" s="11">
        <v>4.12</v>
      </c>
      <c r="C288" s="11">
        <v>4.0599999999999996</v>
      </c>
      <c r="D288" s="11">
        <v>-1.26</v>
      </c>
      <c r="E288" s="11">
        <v>-3.44</v>
      </c>
      <c r="F288" s="11">
        <v>-2.58</v>
      </c>
      <c r="G288" s="11">
        <v>19.600000000000001</v>
      </c>
      <c r="H288" s="11">
        <v>-3.06</v>
      </c>
      <c r="I288" s="11">
        <v>412.93</v>
      </c>
      <c r="J288" s="11">
        <v>77.2</v>
      </c>
      <c r="K288" s="11">
        <v>62.55</v>
      </c>
      <c r="L288" s="11">
        <v>434.86</v>
      </c>
      <c r="M288" s="11">
        <v>81.3</v>
      </c>
      <c r="N288" s="11">
        <v>65.87</v>
      </c>
      <c r="O288" s="8" t="e">
        <f>VLOOKUP('Curr Rating Data'!C281,Ratings_Numbers!$A$1:$B$21,2,FALSE)</f>
        <v>#N/A</v>
      </c>
      <c r="P288" s="9">
        <v>5174.4612999999999</v>
      </c>
      <c r="Q288" s="8"/>
      <c r="R288" s="8"/>
      <c r="S288" s="8"/>
      <c r="T288" s="8"/>
    </row>
    <row r="289" spans="1:20" ht="37.5" customHeight="1" thickBot="1" x14ac:dyDescent="0.4">
      <c r="A289" s="11">
        <v>3</v>
      </c>
      <c r="B289" s="11">
        <v>4.24</v>
      </c>
      <c r="C289" s="11">
        <v>3.82</v>
      </c>
      <c r="D289" s="11">
        <v>8.4</v>
      </c>
      <c r="E289" s="11">
        <v>6.51</v>
      </c>
      <c r="F289" s="11">
        <v>7.11</v>
      </c>
      <c r="G289" s="11">
        <v>20.2</v>
      </c>
      <c r="H289" s="11">
        <v>-3.56</v>
      </c>
      <c r="I289" s="11">
        <v>455.53</v>
      </c>
      <c r="J289" s="11">
        <v>81.98</v>
      </c>
      <c r="K289" s="11">
        <v>63.75</v>
      </c>
      <c r="L289" s="11">
        <v>455.67</v>
      </c>
      <c r="M289" s="11">
        <v>82</v>
      </c>
      <c r="N289" s="11">
        <v>63.77</v>
      </c>
      <c r="O289" s="8">
        <f>VLOOKUP('Curr Rating Data'!C282,Ratings_Numbers!$A$1:$B$21,2,FALSE)</f>
        <v>16</v>
      </c>
      <c r="P289" s="9">
        <v>5305.3717999999999</v>
      </c>
      <c r="Q289" s="8"/>
      <c r="R289" s="8"/>
      <c r="S289" s="8"/>
      <c r="T289" s="8"/>
    </row>
    <row r="290" spans="1:20" ht="37.5" customHeight="1" thickBot="1" x14ac:dyDescent="0.4">
      <c r="A290" s="11">
        <v>3.46</v>
      </c>
      <c r="B290" s="11">
        <v>5.49</v>
      </c>
      <c r="C290" s="11">
        <v>4.7</v>
      </c>
      <c r="D290" s="11">
        <v>10.68</v>
      </c>
      <c r="E290" s="11">
        <v>9.73</v>
      </c>
      <c r="F290" s="11">
        <v>9.39</v>
      </c>
      <c r="G290" s="11">
        <v>21.3</v>
      </c>
      <c r="H290" s="11">
        <v>-0.69</v>
      </c>
      <c r="I290" s="11">
        <v>378.7</v>
      </c>
      <c r="J290" s="11">
        <v>79.09</v>
      </c>
      <c r="K290" s="11">
        <v>62.38</v>
      </c>
      <c r="L290" s="11">
        <v>378.83</v>
      </c>
      <c r="M290" s="11">
        <v>79.12</v>
      </c>
      <c r="N290" s="11">
        <v>62.4</v>
      </c>
      <c r="O290" s="8">
        <f>VLOOKUP('Curr Rating Data'!C283,Ratings_Numbers!$A$1:$B$21,2,FALSE)</f>
        <v>16</v>
      </c>
      <c r="P290" s="9">
        <v>4934.3531000000003</v>
      </c>
      <c r="Q290" s="8"/>
      <c r="R290" s="8"/>
      <c r="S290" s="8"/>
      <c r="T290" s="8"/>
    </row>
    <row r="291" spans="1:20" ht="37.5" customHeight="1" thickBot="1" x14ac:dyDescent="0.4">
      <c r="A291" s="11">
        <v>2.6</v>
      </c>
      <c r="B291" s="11">
        <v>11.41</v>
      </c>
      <c r="C291" s="11">
        <v>7.83</v>
      </c>
      <c r="D291" s="11">
        <v>15.6</v>
      </c>
      <c r="E291" s="11">
        <v>15.02</v>
      </c>
      <c r="F291" s="11">
        <v>13.09</v>
      </c>
      <c r="G291" s="11">
        <v>16.7</v>
      </c>
      <c r="H291" s="11">
        <v>32.69</v>
      </c>
      <c r="I291" s="11">
        <v>68.099999999999994</v>
      </c>
      <c r="J291" s="11">
        <v>39.97</v>
      </c>
      <c r="K291" s="11">
        <v>33.51</v>
      </c>
      <c r="L291" s="11">
        <v>70.400000000000006</v>
      </c>
      <c r="M291" s="11">
        <v>41.31</v>
      </c>
      <c r="N291" s="11">
        <v>34.64</v>
      </c>
      <c r="O291" s="8">
        <f>VLOOKUP('Curr Rating Data'!C284,Ratings_Numbers!$A$1:$B$21,2,FALSE)</f>
        <v>16</v>
      </c>
      <c r="P291" s="9">
        <v>1522.9804999999999</v>
      </c>
      <c r="Q291" s="8"/>
      <c r="R291" s="8"/>
      <c r="S291" s="8"/>
      <c r="T291" s="8"/>
    </row>
    <row r="292" spans="1:20" ht="37.5" customHeight="1" thickBot="1" x14ac:dyDescent="0.4">
      <c r="A292" s="11">
        <v>2.5099999999999998</v>
      </c>
      <c r="B292" s="11">
        <v>7.96</v>
      </c>
      <c r="C292" s="11">
        <v>6.04</v>
      </c>
      <c r="D292" s="11">
        <v>0.41</v>
      </c>
      <c r="E292" s="11">
        <v>-0.94</v>
      </c>
      <c r="F292" s="11">
        <v>-2.15</v>
      </c>
      <c r="G292" s="11">
        <v>16.3</v>
      </c>
      <c r="H292" s="11">
        <v>28.83</v>
      </c>
      <c r="I292" s="11">
        <v>76.349999999999994</v>
      </c>
      <c r="J292" s="11">
        <v>42.59</v>
      </c>
      <c r="K292" s="11">
        <v>34.81</v>
      </c>
      <c r="L292" s="11">
        <v>79.27</v>
      </c>
      <c r="M292" s="11">
        <v>44.22</v>
      </c>
      <c r="N292" s="11">
        <v>36.15</v>
      </c>
      <c r="O292" s="8">
        <f>VLOOKUP('Curr Rating Data'!C285,Ratings_Numbers!$A$1:$B$21,2,FALSE)</f>
        <v>16</v>
      </c>
      <c r="P292" s="9">
        <v>2253.4313000000002</v>
      </c>
      <c r="Q292" s="8"/>
      <c r="R292" s="8"/>
      <c r="S292" s="8"/>
      <c r="T292" s="8"/>
    </row>
    <row r="293" spans="1:20" ht="37.5" customHeight="1" thickBot="1" x14ac:dyDescent="0.4">
      <c r="A293" s="11">
        <v>2.8</v>
      </c>
      <c r="B293" s="11">
        <v>6.37</v>
      </c>
      <c r="C293" s="11">
        <v>5.91</v>
      </c>
      <c r="D293" s="11">
        <v>-5.72</v>
      </c>
      <c r="E293" s="11">
        <v>-8.86</v>
      </c>
      <c r="F293" s="11">
        <v>-9.3000000000000007</v>
      </c>
      <c r="G293" s="11">
        <v>11.6</v>
      </c>
      <c r="H293" s="11">
        <v>25.07</v>
      </c>
      <c r="I293" s="11">
        <v>85.25</v>
      </c>
      <c r="J293" s="11">
        <v>45.15</v>
      </c>
      <c r="K293" s="11">
        <v>36.369999999999997</v>
      </c>
      <c r="L293" s="11">
        <v>88.8</v>
      </c>
      <c r="M293" s="11">
        <v>47.03</v>
      </c>
      <c r="N293" s="11">
        <v>37.89</v>
      </c>
      <c r="O293" s="8">
        <f>VLOOKUP('Curr Rating Data'!C286,Ratings_Numbers!$A$1:$B$21,2,FALSE)</f>
        <v>16</v>
      </c>
      <c r="P293" s="9">
        <v>2531.2440999999999</v>
      </c>
      <c r="Q293" s="8"/>
      <c r="R293" s="8"/>
      <c r="S293" s="8"/>
      <c r="T293" s="8"/>
    </row>
    <row r="294" spans="1:20" ht="37.5" customHeight="1" thickBot="1" x14ac:dyDescent="0.4">
      <c r="A294" s="11">
        <v>2.4300000000000002</v>
      </c>
      <c r="B294" s="11">
        <v>5.33</v>
      </c>
      <c r="C294" s="11">
        <v>4.6100000000000003</v>
      </c>
      <c r="D294" s="11">
        <v>12.13</v>
      </c>
      <c r="E294" s="11">
        <v>9.57</v>
      </c>
      <c r="F294" s="11">
        <v>9.01</v>
      </c>
      <c r="G294" s="11">
        <v>11.5</v>
      </c>
      <c r="H294" s="11">
        <v>24.14</v>
      </c>
      <c r="I294" s="11">
        <v>86.64</v>
      </c>
      <c r="J294" s="11">
        <v>46.19</v>
      </c>
      <c r="K294" s="11">
        <v>36.159999999999997</v>
      </c>
      <c r="L294" s="11">
        <v>87.58</v>
      </c>
      <c r="M294" s="11">
        <v>46.69</v>
      </c>
      <c r="N294" s="11">
        <v>36.549999999999997</v>
      </c>
      <c r="O294" s="8">
        <f>VLOOKUP('Curr Rating Data'!C287,Ratings_Numbers!$A$1:$B$21,2,FALSE)</f>
        <v>16</v>
      </c>
      <c r="P294" s="9">
        <v>2875.7909</v>
      </c>
      <c r="Q294" s="8"/>
      <c r="R294" s="8"/>
      <c r="S294" s="8"/>
      <c r="T294" s="8"/>
    </row>
    <row r="295" spans="1:20" ht="37.5" customHeight="1" thickBot="1" x14ac:dyDescent="0.4">
      <c r="A295" s="11">
        <v>1.99</v>
      </c>
      <c r="B295" s="11">
        <v>5.2</v>
      </c>
      <c r="C295" s="11">
        <v>3.67</v>
      </c>
      <c r="D295" s="11">
        <v>22.19</v>
      </c>
      <c r="E295" s="11">
        <v>20.91</v>
      </c>
      <c r="F295" s="11">
        <v>19.149999999999999</v>
      </c>
      <c r="G295" s="11">
        <v>11.6</v>
      </c>
      <c r="H295" s="11">
        <v>31.88</v>
      </c>
      <c r="I295" s="11">
        <v>69.739999999999995</v>
      </c>
      <c r="J295" s="11">
        <v>40.85</v>
      </c>
      <c r="K295" s="11">
        <v>33.76</v>
      </c>
      <c r="L295" s="11">
        <v>70.739999999999995</v>
      </c>
      <c r="M295" s="11">
        <v>41.43</v>
      </c>
      <c r="N295" s="11">
        <v>34.24</v>
      </c>
      <c r="O295" s="8">
        <f>VLOOKUP('Curr Rating Data'!C288,Ratings_Numbers!$A$1:$B$21,2,FALSE)</f>
        <v>16</v>
      </c>
      <c r="P295" s="9">
        <v>3181.6201000000001</v>
      </c>
      <c r="Q295" s="8"/>
      <c r="R295" s="8"/>
      <c r="S295" s="8"/>
      <c r="T295" s="8"/>
    </row>
    <row r="296" spans="1:20" ht="37.5" customHeight="1" thickBot="1" x14ac:dyDescent="0.4">
      <c r="A296" s="11">
        <v>2.27</v>
      </c>
      <c r="B296" s="11">
        <v>7.23</v>
      </c>
      <c r="C296" s="11">
        <v>3.99</v>
      </c>
      <c r="D296" s="11">
        <v>0.86</v>
      </c>
      <c r="E296" s="11">
        <v>-0.67</v>
      </c>
      <c r="F296" s="11">
        <v>-1.93</v>
      </c>
      <c r="G296" s="11">
        <v>12.7</v>
      </c>
      <c r="H296" s="11">
        <v>28.95</v>
      </c>
      <c r="I296" s="11">
        <v>105.45</v>
      </c>
      <c r="J296" s="11">
        <v>51.21</v>
      </c>
      <c r="K296" s="11">
        <v>45.77</v>
      </c>
      <c r="L296" s="11">
        <v>105.92</v>
      </c>
      <c r="M296" s="11">
        <v>51.44</v>
      </c>
      <c r="N296" s="11">
        <v>45.98</v>
      </c>
      <c r="O296" s="8">
        <f>VLOOKUP('Curr Rating Data'!C289,Ratings_Numbers!$A$1:$B$21,2,FALSE)</f>
        <v>16</v>
      </c>
      <c r="P296" s="9">
        <v>3293.7082</v>
      </c>
      <c r="Q296" s="8"/>
      <c r="R296" s="8"/>
      <c r="S296" s="8"/>
      <c r="T296" s="8"/>
    </row>
    <row r="297" spans="1:20" ht="37.5" customHeight="1" thickBot="1" x14ac:dyDescent="0.4">
      <c r="A297" s="11">
        <v>3.48</v>
      </c>
      <c r="B297" s="11">
        <v>6.33</v>
      </c>
      <c r="C297" s="11">
        <v>5.71</v>
      </c>
      <c r="D297" s="11">
        <v>-2.41</v>
      </c>
      <c r="E297" s="11">
        <v>-4.37</v>
      </c>
      <c r="F297" s="11">
        <v>-4.29</v>
      </c>
      <c r="G297" s="11">
        <v>18.7</v>
      </c>
      <c r="H297" s="11">
        <v>15.82</v>
      </c>
      <c r="I297" s="11">
        <v>162.09</v>
      </c>
      <c r="J297" s="11">
        <v>61.68</v>
      </c>
      <c r="K297" s="11">
        <v>52.66</v>
      </c>
      <c r="L297" s="11">
        <v>162.82</v>
      </c>
      <c r="M297" s="11">
        <v>61.95</v>
      </c>
      <c r="N297" s="11">
        <v>52.9</v>
      </c>
      <c r="O297" s="8">
        <f>VLOOKUP('Curr Rating Data'!C290,Ratings_Numbers!$A$1:$B$21,2,FALSE)</f>
        <v>16</v>
      </c>
      <c r="P297" s="9">
        <v>3492.9767000000002</v>
      </c>
      <c r="Q297" s="8"/>
      <c r="R297" s="8"/>
      <c r="S297" s="8"/>
      <c r="T297" s="8"/>
    </row>
    <row r="298" spans="1:20" ht="37.5" customHeight="1" thickBot="1" x14ac:dyDescent="0.4">
      <c r="A298" s="11">
        <v>3.23</v>
      </c>
      <c r="B298" s="11">
        <v>5.96</v>
      </c>
      <c r="C298" s="11">
        <v>5.1100000000000003</v>
      </c>
      <c r="D298" s="11">
        <v>7.94</v>
      </c>
      <c r="E298" s="11">
        <v>6.03</v>
      </c>
      <c r="F298" s="11">
        <v>6.28</v>
      </c>
      <c r="G298" s="11">
        <v>18.7</v>
      </c>
      <c r="H298" s="11">
        <v>14.53</v>
      </c>
      <c r="I298" s="11">
        <v>161.69</v>
      </c>
      <c r="J298" s="11">
        <v>61.62</v>
      </c>
      <c r="K298" s="11">
        <v>50.34</v>
      </c>
      <c r="L298" s="11">
        <v>162.41999999999999</v>
      </c>
      <c r="M298" s="11">
        <v>61.89</v>
      </c>
      <c r="N298" s="11">
        <v>50.57</v>
      </c>
      <c r="O298" s="8">
        <f>VLOOKUP('Curr Rating Data'!C291,Ratings_Numbers!$A$1:$B$21,2,FALSE)</f>
        <v>16</v>
      </c>
      <c r="P298" s="9">
        <v>3366.4695000000002</v>
      </c>
      <c r="Q298" s="8"/>
      <c r="R298" s="8"/>
      <c r="S298" s="8"/>
      <c r="T298" s="8"/>
    </row>
    <row r="299" spans="1:20" ht="37.5" customHeight="1" thickBot="1" x14ac:dyDescent="0.4">
      <c r="A299" s="11">
        <v>3.07</v>
      </c>
      <c r="B299" s="11">
        <v>5.43</v>
      </c>
      <c r="C299" s="11">
        <v>4.6500000000000004</v>
      </c>
      <c r="D299" s="11">
        <v>14.7</v>
      </c>
      <c r="E299" s="11">
        <v>13.81</v>
      </c>
      <c r="F299" s="11">
        <v>13.06</v>
      </c>
      <c r="G299" s="11">
        <v>18.8</v>
      </c>
      <c r="H299" s="11">
        <v>14.73</v>
      </c>
      <c r="I299" s="11">
        <v>162.07</v>
      </c>
      <c r="J299" s="11">
        <v>61.67</v>
      </c>
      <c r="K299" s="11">
        <v>50.8</v>
      </c>
      <c r="L299" s="11">
        <v>162.80000000000001</v>
      </c>
      <c r="M299" s="11">
        <v>61.95</v>
      </c>
      <c r="N299" s="11">
        <v>51.03</v>
      </c>
      <c r="O299" s="8">
        <f>VLOOKUP('Curr Rating Data'!C292,Ratings_Numbers!$A$1:$B$21,2,FALSE)</f>
        <v>16</v>
      </c>
      <c r="P299" s="9">
        <v>3210.9618999999998</v>
      </c>
      <c r="Q299" s="8"/>
      <c r="R299" s="8"/>
      <c r="S299" s="8"/>
      <c r="T299" s="8"/>
    </row>
    <row r="300" spans="1:20" ht="37.5" customHeight="1" thickBot="1" x14ac:dyDescent="0.4">
      <c r="A300" s="11">
        <v>3.02</v>
      </c>
      <c r="B300" s="11">
        <v>5</v>
      </c>
      <c r="C300" s="11">
        <v>4.4000000000000004</v>
      </c>
      <c r="D300" s="11">
        <v>1.5</v>
      </c>
      <c r="E300" s="11">
        <v>0.83</v>
      </c>
      <c r="F300" s="11">
        <v>-0.14000000000000001</v>
      </c>
      <c r="G300" s="11">
        <v>18.8</v>
      </c>
      <c r="H300" s="11">
        <v>14.32</v>
      </c>
      <c r="I300" s="11">
        <v>171.95</v>
      </c>
      <c r="J300" s="11">
        <v>63.05</v>
      </c>
      <c r="K300" s="11">
        <v>53.47</v>
      </c>
      <c r="L300" s="11">
        <v>172.72</v>
      </c>
      <c r="M300" s="11">
        <v>63.33</v>
      </c>
      <c r="N300" s="11">
        <v>53.71</v>
      </c>
      <c r="O300" s="8">
        <f>VLOOKUP('Curr Rating Data'!C293,Ratings_Numbers!$A$1:$B$21,2,FALSE)</f>
        <v>16</v>
      </c>
      <c r="P300" s="9">
        <v>3492.6475</v>
      </c>
      <c r="Q300" s="8"/>
      <c r="R300" s="8"/>
      <c r="S300" s="8"/>
      <c r="T300" s="8"/>
    </row>
    <row r="301" spans="1:20" ht="14.25" customHeight="1" thickBot="1" x14ac:dyDescent="0.4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8"/>
      <c r="P301" s="8"/>
      <c r="Q301" s="8"/>
      <c r="R301" s="8"/>
      <c r="S301" s="8"/>
      <c r="T301" s="8"/>
    </row>
    <row r="302" spans="1:20" ht="37.5" customHeight="1" thickBot="1" x14ac:dyDescent="0.4">
      <c r="A302" s="11">
        <v>1.75</v>
      </c>
      <c r="B302" s="11">
        <v>9.69</v>
      </c>
      <c r="C302" s="11">
        <v>8.8000000000000007</v>
      </c>
      <c r="D302" s="11">
        <v>13.47</v>
      </c>
      <c r="E302" s="11">
        <v>-1.1100000000000001</v>
      </c>
      <c r="F302" s="11">
        <v>5.42</v>
      </c>
      <c r="G302" s="11">
        <v>6.3</v>
      </c>
      <c r="H302" s="11">
        <v>41.52</v>
      </c>
      <c r="I302" s="11">
        <v>50.88</v>
      </c>
      <c r="J302" s="11">
        <v>33.72</v>
      </c>
      <c r="K302" s="11">
        <v>21.12</v>
      </c>
      <c r="L302" s="11">
        <v>50.88</v>
      </c>
      <c r="M302" s="11">
        <v>33.72</v>
      </c>
      <c r="N302" s="11">
        <v>21.13</v>
      </c>
      <c r="O302" s="8">
        <f>VLOOKUP('Curr Rating Data'!C294,Ratings_Numbers!$A$1:$B$21,2,FALSE)</f>
        <v>16</v>
      </c>
      <c r="P302" s="9">
        <v>2193.9265999999998</v>
      </c>
      <c r="Q302" s="8"/>
      <c r="R302" s="8"/>
      <c r="S302" s="8"/>
      <c r="T302" s="8"/>
    </row>
    <row r="303" spans="1:20" ht="37.5" customHeight="1" thickBot="1" x14ac:dyDescent="0.4">
      <c r="A303" s="11">
        <v>1.2</v>
      </c>
      <c r="B303" s="11">
        <v>3.64</v>
      </c>
      <c r="C303" s="11">
        <v>3.27</v>
      </c>
      <c r="D303" s="11">
        <v>26.18</v>
      </c>
      <c r="E303" s="11">
        <v>5.25</v>
      </c>
      <c r="F303" s="11">
        <v>16.190000000000001</v>
      </c>
      <c r="G303" s="11">
        <v>5.2</v>
      </c>
      <c r="H303" s="11">
        <v>42.65</v>
      </c>
      <c r="I303" s="11">
        <v>42.39</v>
      </c>
      <c r="J303" s="11">
        <v>29.77</v>
      </c>
      <c r="K303" s="11">
        <v>18.079999999999998</v>
      </c>
      <c r="L303" s="11">
        <v>42.4</v>
      </c>
      <c r="M303" s="11">
        <v>29.77</v>
      </c>
      <c r="N303" s="11">
        <v>18.079999999999998</v>
      </c>
      <c r="O303" s="8">
        <f>VLOOKUP('Curr Rating Data'!C295,Ratings_Numbers!$A$1:$B$21,2,FALSE)</f>
        <v>16</v>
      </c>
      <c r="P303" s="9">
        <v>2431.4069</v>
      </c>
      <c r="Q303" s="8"/>
      <c r="R303" s="8"/>
      <c r="S303" s="8"/>
      <c r="T303" s="8"/>
    </row>
    <row r="304" spans="1:20" ht="37.5" customHeight="1" thickBot="1" x14ac:dyDescent="0.4">
      <c r="A304" s="11">
        <v>0.9</v>
      </c>
      <c r="B304" s="11">
        <v>2.0099999999999998</v>
      </c>
      <c r="C304" s="11">
        <v>1.83</v>
      </c>
      <c r="D304" s="11">
        <v>32.28</v>
      </c>
      <c r="E304" s="11">
        <v>5.07</v>
      </c>
      <c r="F304" s="11">
        <v>19.48</v>
      </c>
      <c r="G304" s="11">
        <v>4.3</v>
      </c>
      <c r="H304" s="11">
        <v>43.23</v>
      </c>
      <c r="I304" s="11">
        <v>37.19</v>
      </c>
      <c r="J304" s="11">
        <v>27.11</v>
      </c>
      <c r="K304" s="11">
        <v>16.079999999999998</v>
      </c>
      <c r="L304" s="11">
        <v>37.200000000000003</v>
      </c>
      <c r="M304" s="11">
        <v>27.11</v>
      </c>
      <c r="N304" s="11">
        <v>16.079999999999998</v>
      </c>
      <c r="O304" s="8">
        <f>VLOOKUP('Curr Rating Data'!C296,Ratings_Numbers!$A$1:$B$21,2,FALSE)</f>
        <v>16</v>
      </c>
      <c r="P304" s="9">
        <v>2581.7602000000002</v>
      </c>
      <c r="Q304" s="8"/>
      <c r="R304" s="8"/>
      <c r="S304" s="8"/>
      <c r="T304" s="8"/>
    </row>
    <row r="305" spans="1:20" ht="37.5" customHeight="1" thickBot="1" x14ac:dyDescent="0.4">
      <c r="A305" s="11">
        <v>0.69</v>
      </c>
      <c r="B305" s="11">
        <v>1.41</v>
      </c>
      <c r="C305" s="11">
        <v>1.21</v>
      </c>
      <c r="D305" s="11">
        <v>36.71</v>
      </c>
      <c r="E305" s="11">
        <v>0.65</v>
      </c>
      <c r="F305" s="11">
        <v>21.25</v>
      </c>
      <c r="G305" s="11">
        <v>3.6</v>
      </c>
      <c r="H305" s="11">
        <v>43.06</v>
      </c>
      <c r="I305" s="11">
        <v>36.200000000000003</v>
      </c>
      <c r="J305" s="11">
        <v>26.58</v>
      </c>
      <c r="K305" s="11">
        <v>15.59</v>
      </c>
      <c r="L305" s="11">
        <v>36.200000000000003</v>
      </c>
      <c r="M305" s="11">
        <v>26.58</v>
      </c>
      <c r="N305" s="11">
        <v>15.59</v>
      </c>
      <c r="O305" s="8">
        <f>VLOOKUP('Curr Rating Data'!C297,Ratings_Numbers!$A$1:$B$21,2,FALSE)</f>
        <v>16</v>
      </c>
      <c r="P305" s="9">
        <v>2593.8164999999999</v>
      </c>
      <c r="Q305" s="8"/>
      <c r="R305" s="8"/>
      <c r="S305" s="8"/>
      <c r="T305" s="8"/>
    </row>
    <row r="306" spans="1:20" ht="37.5" customHeight="1" thickBot="1" x14ac:dyDescent="0.4">
      <c r="A306" s="11">
        <v>0.51</v>
      </c>
      <c r="B306" s="11">
        <v>1.0900000000000001</v>
      </c>
      <c r="C306" s="11">
        <v>0.81</v>
      </c>
      <c r="D306" s="11">
        <v>52.36</v>
      </c>
      <c r="E306" s="11">
        <v>6.05</v>
      </c>
      <c r="F306" s="11">
        <v>36.700000000000003</v>
      </c>
      <c r="G306" s="11">
        <v>3.2</v>
      </c>
      <c r="H306" s="11">
        <v>42.46</v>
      </c>
      <c r="I306" s="11">
        <v>35.11</v>
      </c>
      <c r="J306" s="11">
        <v>25.98</v>
      </c>
      <c r="K306" s="11">
        <v>14.91</v>
      </c>
      <c r="L306" s="11">
        <v>35.119999999999997</v>
      </c>
      <c r="M306" s="11">
        <v>25.99</v>
      </c>
      <c r="N306" s="11">
        <v>14.91</v>
      </c>
      <c r="O306" s="8">
        <f>VLOOKUP('Curr Rating Data'!C298,Ratings_Numbers!$A$1:$B$21,2,FALSE)</f>
        <v>16</v>
      </c>
      <c r="P306" s="9">
        <v>2678.2891</v>
      </c>
      <c r="Q306" s="8"/>
      <c r="R306" s="8"/>
      <c r="S306" s="8"/>
      <c r="T306" s="8"/>
    </row>
    <row r="307" spans="1:20" ht="37.5" customHeight="1" thickBot="1" x14ac:dyDescent="0.4">
      <c r="A307" s="11">
        <v>0.37</v>
      </c>
      <c r="B307" s="11">
        <v>0.94</v>
      </c>
      <c r="C307" s="11">
        <v>0.56000000000000005</v>
      </c>
      <c r="D307" s="11">
        <v>26.69</v>
      </c>
      <c r="E307" s="11">
        <v>4.2</v>
      </c>
      <c r="F307" s="11">
        <v>19.43</v>
      </c>
      <c r="G307" s="11">
        <v>6.8</v>
      </c>
      <c r="H307" s="11">
        <v>43.09</v>
      </c>
      <c r="I307" s="11">
        <v>32.6</v>
      </c>
      <c r="J307" s="11">
        <v>24.58</v>
      </c>
      <c r="K307" s="11">
        <v>14.05</v>
      </c>
      <c r="L307" s="11">
        <v>32.6</v>
      </c>
      <c r="M307" s="11">
        <v>24.59</v>
      </c>
      <c r="N307" s="11">
        <v>14.05</v>
      </c>
      <c r="O307" s="8">
        <f>VLOOKUP('Curr Rating Data'!C299,Ratings_Numbers!$A$1:$B$21,2,FALSE)</f>
        <v>16</v>
      </c>
      <c r="P307" s="9">
        <v>2919.9976000000001</v>
      </c>
      <c r="Q307" s="8"/>
      <c r="R307" s="8"/>
      <c r="S307" s="8"/>
      <c r="T307" s="8"/>
    </row>
    <row r="308" spans="1:20" ht="37.5" customHeight="1" thickBot="1" x14ac:dyDescent="0.4">
      <c r="A308" s="11">
        <v>0.63</v>
      </c>
      <c r="B308" s="11">
        <v>1.2</v>
      </c>
      <c r="C308" s="11">
        <v>0.92</v>
      </c>
      <c r="D308" s="11">
        <v>74.87</v>
      </c>
      <c r="E308" s="11">
        <v>14.86</v>
      </c>
      <c r="F308" s="11">
        <v>52.35</v>
      </c>
      <c r="G308" s="11">
        <v>2.7</v>
      </c>
      <c r="H308" s="11">
        <v>40.19</v>
      </c>
      <c r="I308" s="11">
        <v>41.66</v>
      </c>
      <c r="J308" s="11">
        <v>28.81</v>
      </c>
      <c r="K308" s="11">
        <v>16.739999999999998</v>
      </c>
      <c r="L308" s="11">
        <v>44.62</v>
      </c>
      <c r="M308" s="11">
        <v>30.85</v>
      </c>
      <c r="N308" s="11">
        <v>17.93</v>
      </c>
      <c r="O308" s="8">
        <f>VLOOKUP('Curr Rating Data'!C300,Ratings_Numbers!$A$1:$B$21,2,FALSE)</f>
        <v>16</v>
      </c>
      <c r="P308" s="9">
        <v>2722.4072000000001</v>
      </c>
      <c r="Q308" s="8"/>
      <c r="R308" s="8"/>
      <c r="S308" s="8"/>
      <c r="T308" s="8"/>
    </row>
    <row r="309" spans="1:20" ht="37.5" customHeight="1" thickBot="1" x14ac:dyDescent="0.4">
      <c r="A309" s="11">
        <v>0.51</v>
      </c>
      <c r="B309" s="11">
        <v>1.02</v>
      </c>
      <c r="C309" s="11">
        <v>0.72</v>
      </c>
      <c r="D309" s="11">
        <v>34.54</v>
      </c>
      <c r="E309" s="11">
        <v>3.39</v>
      </c>
      <c r="F309" s="11">
        <v>25.73</v>
      </c>
      <c r="G309" s="11">
        <v>6.2</v>
      </c>
      <c r="H309" s="11">
        <v>41.53</v>
      </c>
      <c r="I309" s="11">
        <v>39.56</v>
      </c>
      <c r="J309" s="11">
        <v>27.67</v>
      </c>
      <c r="K309" s="11">
        <v>16.43</v>
      </c>
      <c r="L309" s="11">
        <v>43</v>
      </c>
      <c r="M309" s="11">
        <v>30.07</v>
      </c>
      <c r="N309" s="11">
        <v>17.86</v>
      </c>
      <c r="O309" s="8" t="e">
        <f>VLOOKUP('Curr Rating Data'!C301,Ratings_Numbers!$A$1:$B$21,2,FALSE)</f>
        <v>#N/A</v>
      </c>
      <c r="P309" s="9">
        <v>3001.0934999999999</v>
      </c>
      <c r="Q309" s="8"/>
      <c r="R309" s="8"/>
      <c r="S309" s="8"/>
      <c r="T309" s="8"/>
    </row>
    <row r="310" spans="1:20" ht="37.5" customHeight="1" thickBot="1" x14ac:dyDescent="0.4">
      <c r="A310" s="11">
        <v>0.38</v>
      </c>
      <c r="B310" s="11">
        <v>0.8</v>
      </c>
      <c r="C310" s="11">
        <v>0.5</v>
      </c>
      <c r="D310" s="11">
        <v>57.23</v>
      </c>
      <c r="E310" s="11">
        <v>9.59</v>
      </c>
      <c r="F310" s="11">
        <v>46.38</v>
      </c>
      <c r="G310" s="11">
        <v>5.4</v>
      </c>
      <c r="H310" s="11">
        <v>44.75</v>
      </c>
      <c r="I310" s="11">
        <v>33.72</v>
      </c>
      <c r="J310" s="11">
        <v>24.7</v>
      </c>
      <c r="K310" s="11">
        <v>15.09</v>
      </c>
      <c r="L310" s="11">
        <v>36.53</v>
      </c>
      <c r="M310" s="11">
        <v>26.76</v>
      </c>
      <c r="N310" s="11">
        <v>16.350000000000001</v>
      </c>
      <c r="O310" s="8">
        <f>VLOOKUP('Curr Rating Data'!C302,Ratings_Numbers!$A$1:$B$21,2,FALSE)</f>
        <v>7</v>
      </c>
      <c r="P310" s="9">
        <v>3334.1536000000001</v>
      </c>
      <c r="Q310" s="8"/>
      <c r="R310" s="8"/>
      <c r="S310" s="8"/>
      <c r="T310" s="8"/>
    </row>
    <row r="311" spans="1:20" ht="37.5" customHeight="1" thickBot="1" x14ac:dyDescent="0.4">
      <c r="A311" s="11">
        <v>0.43</v>
      </c>
      <c r="B311" s="11">
        <v>0.86</v>
      </c>
      <c r="C311" s="11">
        <v>0.6</v>
      </c>
      <c r="D311" s="11">
        <v>29.03</v>
      </c>
      <c r="E311" s="11">
        <v>-6.79</v>
      </c>
      <c r="F311" s="11">
        <v>15.98</v>
      </c>
      <c r="G311" s="11">
        <v>4.5</v>
      </c>
      <c r="H311" s="11">
        <v>45.04</v>
      </c>
      <c r="I311" s="11">
        <v>32.26</v>
      </c>
      <c r="J311" s="11">
        <v>23.81</v>
      </c>
      <c r="K311" s="11">
        <v>14.53</v>
      </c>
      <c r="L311" s="11">
        <v>35.46</v>
      </c>
      <c r="M311" s="11">
        <v>26.18</v>
      </c>
      <c r="N311" s="11">
        <v>15.97</v>
      </c>
      <c r="O311" s="8">
        <f>VLOOKUP('Curr Rating Data'!C303,Ratings_Numbers!$A$1:$B$21,2,FALSE)</f>
        <v>7</v>
      </c>
      <c r="P311" s="9">
        <v>3278.5592000000001</v>
      </c>
      <c r="Q311" s="8"/>
      <c r="R311" s="8"/>
      <c r="S311" s="8"/>
      <c r="T311" s="8"/>
    </row>
    <row r="312" spans="1:20" ht="37.5" customHeight="1" thickBot="1" x14ac:dyDescent="0.4">
      <c r="A312" s="11">
        <v>0.65</v>
      </c>
      <c r="B312" s="11">
        <v>1.0900000000000001</v>
      </c>
      <c r="C312" s="11">
        <v>0.93</v>
      </c>
      <c r="D312" s="11">
        <v>34.26</v>
      </c>
      <c r="E312" s="11">
        <v>-11.82</v>
      </c>
      <c r="F312" s="11">
        <v>14.89</v>
      </c>
      <c r="G312" s="11">
        <v>3</v>
      </c>
      <c r="H312" s="11">
        <v>45.97</v>
      </c>
      <c r="I312" s="11">
        <v>34.76</v>
      </c>
      <c r="J312" s="11">
        <v>25.19</v>
      </c>
      <c r="K312" s="11">
        <v>15.98</v>
      </c>
      <c r="L312" s="11">
        <v>37.979999999999997</v>
      </c>
      <c r="M312" s="11">
        <v>27.53</v>
      </c>
      <c r="N312" s="11">
        <v>17.46</v>
      </c>
      <c r="O312" s="8">
        <f>VLOOKUP('Curr Rating Data'!C304,Ratings_Numbers!$A$1:$B$21,2,FALSE)</f>
        <v>7</v>
      </c>
      <c r="P312" s="9">
        <v>3809.6172000000001</v>
      </c>
      <c r="Q312" s="8"/>
      <c r="R312" s="8"/>
      <c r="S312" s="8"/>
      <c r="T312" s="8"/>
    </row>
    <row r="313" spans="1:20" ht="37.5" customHeight="1" thickBot="1" x14ac:dyDescent="0.4">
      <c r="A313" s="11">
        <v>1.02</v>
      </c>
      <c r="B313" s="11">
        <v>1.94</v>
      </c>
      <c r="C313" s="11">
        <v>1.69</v>
      </c>
      <c r="D313" s="11">
        <v>16.600000000000001</v>
      </c>
      <c r="E313" s="11">
        <v>-13.25</v>
      </c>
      <c r="F313" s="11">
        <v>1.64</v>
      </c>
      <c r="G313" s="11">
        <v>4.7</v>
      </c>
      <c r="H313" s="11">
        <v>43.77</v>
      </c>
      <c r="I313" s="11">
        <v>44.71</v>
      </c>
      <c r="J313" s="11">
        <v>30.22</v>
      </c>
      <c r="K313" s="11">
        <v>19.57</v>
      </c>
      <c r="L313" s="11">
        <v>47.97</v>
      </c>
      <c r="M313" s="11">
        <v>32.42</v>
      </c>
      <c r="N313" s="11">
        <v>21</v>
      </c>
      <c r="O313" s="8">
        <f>VLOOKUP('Curr Rating Data'!C305,Ratings_Numbers!$A$1:$B$21,2,FALSE)</f>
        <v>7</v>
      </c>
      <c r="P313" s="9">
        <v>4389.4080000000004</v>
      </c>
      <c r="Q313" s="8"/>
      <c r="R313" s="8"/>
      <c r="S313" s="8"/>
      <c r="T313" s="8"/>
    </row>
    <row r="314" spans="1:20" ht="37.5" customHeight="1" thickBot="1" x14ac:dyDescent="0.4">
      <c r="A314" s="11">
        <v>1.38</v>
      </c>
      <c r="B314" s="11">
        <v>3.73</v>
      </c>
      <c r="C314" s="11">
        <v>2.95</v>
      </c>
      <c r="D314" s="11">
        <v>38.97</v>
      </c>
      <c r="E314" s="11">
        <v>-7.56</v>
      </c>
      <c r="F314" s="11">
        <v>15.55</v>
      </c>
      <c r="G314" s="11">
        <v>4.2</v>
      </c>
      <c r="H314" s="11">
        <v>41.65</v>
      </c>
      <c r="I314" s="11">
        <v>52.72</v>
      </c>
      <c r="J314" s="11">
        <v>33.79</v>
      </c>
      <c r="K314" s="11">
        <v>21.96</v>
      </c>
      <c r="L314" s="11">
        <v>56.01</v>
      </c>
      <c r="M314" s="11">
        <v>35.9</v>
      </c>
      <c r="N314" s="11">
        <v>23.33</v>
      </c>
      <c r="O314" s="8">
        <f>VLOOKUP('Curr Rating Data'!C306,Ratings_Numbers!$A$1:$B$21,2,FALSE)</f>
        <v>7</v>
      </c>
      <c r="P314" s="9">
        <v>4830.7839999999997</v>
      </c>
      <c r="Q314" s="8"/>
      <c r="R314" s="8"/>
      <c r="S314" s="8"/>
      <c r="T314" s="8"/>
    </row>
    <row r="315" spans="1:20" ht="37.5" customHeight="1" thickBot="1" x14ac:dyDescent="0.4">
      <c r="A315" s="11">
        <v>1.42</v>
      </c>
      <c r="B315" s="11">
        <v>3.62</v>
      </c>
      <c r="C315" s="11">
        <v>2.85</v>
      </c>
      <c r="D315" s="11">
        <v>33.01</v>
      </c>
      <c r="E315" s="11">
        <v>-7.32</v>
      </c>
      <c r="F315" s="11">
        <v>18.440000000000001</v>
      </c>
      <c r="G315" s="11">
        <v>4.4000000000000004</v>
      </c>
      <c r="H315" s="11">
        <v>41.09</v>
      </c>
      <c r="I315" s="11">
        <v>55.77</v>
      </c>
      <c r="J315" s="11">
        <v>35.06</v>
      </c>
      <c r="K315" s="11">
        <v>22.92</v>
      </c>
      <c r="L315" s="11">
        <v>59.07</v>
      </c>
      <c r="M315" s="11">
        <v>37.130000000000003</v>
      </c>
      <c r="N315" s="11">
        <v>24.27</v>
      </c>
      <c r="O315" s="8">
        <f>VLOOKUP('Curr Rating Data'!C307,Ratings_Numbers!$A$1:$B$21,2,FALSE)</f>
        <v>7</v>
      </c>
      <c r="P315" s="9">
        <v>5396.54</v>
      </c>
      <c r="Q315" s="8"/>
      <c r="R315" s="8"/>
      <c r="S315" s="8"/>
      <c r="T315" s="8"/>
    </row>
    <row r="316" spans="1:20" ht="37.5" customHeight="1" thickBot="1" x14ac:dyDescent="0.4">
      <c r="A316" s="11">
        <v>1.39</v>
      </c>
      <c r="B316" s="11">
        <v>3.6</v>
      </c>
      <c r="C316" s="11">
        <v>2.82</v>
      </c>
      <c r="D316" s="11">
        <v>21.33</v>
      </c>
      <c r="E316" s="11">
        <v>-4.82</v>
      </c>
      <c r="F316" s="11">
        <v>9.23</v>
      </c>
      <c r="G316" s="11">
        <v>7.5</v>
      </c>
      <c r="H316" s="11">
        <v>41.4</v>
      </c>
      <c r="I316" s="11">
        <v>55.89</v>
      </c>
      <c r="J316" s="11">
        <v>35.08</v>
      </c>
      <c r="K316" s="11">
        <v>23.14</v>
      </c>
      <c r="L316" s="11">
        <v>59.33</v>
      </c>
      <c r="M316" s="11">
        <v>37.24</v>
      </c>
      <c r="N316" s="11">
        <v>24.56</v>
      </c>
      <c r="O316" s="8">
        <f>VLOOKUP('Curr Rating Data'!C308,Ratings_Numbers!$A$1:$B$21,2,FALSE)</f>
        <v>7</v>
      </c>
      <c r="P316" s="9">
        <v>6000.0950000000003</v>
      </c>
      <c r="Q316" s="8"/>
      <c r="R316" s="8"/>
      <c r="S316" s="8"/>
      <c r="T316" s="8"/>
    </row>
    <row r="317" spans="1:20" ht="37.5" customHeight="1" thickBot="1" x14ac:dyDescent="0.4">
      <c r="A317" s="11">
        <v>1.19</v>
      </c>
      <c r="B317" s="11">
        <v>3.26</v>
      </c>
      <c r="C317" s="11">
        <v>2.37</v>
      </c>
      <c r="D317" s="11">
        <v>19.78</v>
      </c>
      <c r="E317" s="11">
        <v>0.21</v>
      </c>
      <c r="F317" s="11">
        <v>11.79</v>
      </c>
      <c r="G317" s="11">
        <v>10</v>
      </c>
      <c r="H317" s="11">
        <v>41.93</v>
      </c>
      <c r="I317" s="11">
        <v>50.48</v>
      </c>
      <c r="J317" s="11">
        <v>32.83</v>
      </c>
      <c r="K317" s="11">
        <v>21.16</v>
      </c>
      <c r="L317" s="11">
        <v>53.73</v>
      </c>
      <c r="M317" s="11">
        <v>34.950000000000003</v>
      </c>
      <c r="N317" s="11">
        <v>22.53</v>
      </c>
      <c r="O317" s="8">
        <f>VLOOKUP('Curr Rating Data'!C309,Ratings_Numbers!$A$1:$B$21,2,FALSE)</f>
        <v>7</v>
      </c>
      <c r="P317" s="9">
        <v>5783.1647999999996</v>
      </c>
      <c r="Q317" s="8"/>
      <c r="R317" s="8"/>
      <c r="S317" s="8"/>
      <c r="T317" s="8"/>
    </row>
    <row r="318" spans="1:20" ht="37.5" customHeight="1" thickBot="1" x14ac:dyDescent="0.4">
      <c r="A318" s="11">
        <v>0.19</v>
      </c>
      <c r="B318" s="11">
        <v>2.1</v>
      </c>
      <c r="C318" s="11">
        <v>0.31</v>
      </c>
      <c r="D318" s="11">
        <v>36.409999999999997</v>
      </c>
      <c r="E318" s="11">
        <v>9.76</v>
      </c>
      <c r="F318" s="11">
        <v>27.58</v>
      </c>
      <c r="G318" s="11">
        <v>9.4</v>
      </c>
      <c r="H318" s="11">
        <v>44.34</v>
      </c>
      <c r="I318" s="11">
        <v>44.54</v>
      </c>
      <c r="J318" s="11">
        <v>30.26</v>
      </c>
      <c r="K318" s="11">
        <v>19.75</v>
      </c>
      <c r="L318" s="11">
        <v>47.16</v>
      </c>
      <c r="M318" s="11">
        <v>32.049999999999997</v>
      </c>
      <c r="N318" s="11">
        <v>20.91</v>
      </c>
      <c r="O318" s="8">
        <f>VLOOKUP('Curr Rating Data'!C310,Ratings_Numbers!$A$1:$B$21,2,FALSE)</f>
        <v>7</v>
      </c>
      <c r="P318" s="9">
        <v>6780.7685000000001</v>
      </c>
      <c r="Q318" s="8"/>
      <c r="R318" s="8"/>
      <c r="S318" s="8"/>
      <c r="T318" s="8"/>
    </row>
    <row r="319" spans="1:20" ht="37.5" customHeight="1" thickBot="1" x14ac:dyDescent="0.4">
      <c r="A319" s="11">
        <v>0.14000000000000001</v>
      </c>
      <c r="B319" s="11">
        <v>1.76</v>
      </c>
      <c r="C319" s="11">
        <v>0.22</v>
      </c>
      <c r="D319" s="11">
        <v>31.72</v>
      </c>
      <c r="E319" s="11">
        <v>-6.08</v>
      </c>
      <c r="F319" s="11">
        <v>22.07</v>
      </c>
      <c r="G319" s="11">
        <v>7.8</v>
      </c>
      <c r="H319" s="11">
        <v>44.45</v>
      </c>
      <c r="I319" s="11">
        <v>42.05</v>
      </c>
      <c r="J319" s="11">
        <v>29.25</v>
      </c>
      <c r="K319" s="11">
        <v>18.690000000000001</v>
      </c>
      <c r="L319" s="11">
        <v>43.76</v>
      </c>
      <c r="M319" s="11">
        <v>30.44</v>
      </c>
      <c r="N319" s="11">
        <v>19.45</v>
      </c>
      <c r="O319" s="8">
        <f>VLOOKUP('Curr Rating Data'!C311,Ratings_Numbers!$A$1:$B$21,2,FALSE)</f>
        <v>7</v>
      </c>
      <c r="P319" s="9">
        <v>7983.6208999999999</v>
      </c>
      <c r="Q319" s="8"/>
      <c r="R319" s="8"/>
      <c r="S319" s="8"/>
      <c r="T319" s="8"/>
    </row>
    <row r="320" spans="1:20" ht="37.5" customHeight="1" thickBot="1" x14ac:dyDescent="0.4">
      <c r="A320" s="11">
        <v>0.1</v>
      </c>
      <c r="B320" s="11">
        <v>0.85</v>
      </c>
      <c r="C320" s="11">
        <v>0.14000000000000001</v>
      </c>
      <c r="D320" s="11">
        <v>45.67</v>
      </c>
      <c r="E320" s="11">
        <v>7.5</v>
      </c>
      <c r="F320" s="11">
        <v>33.51</v>
      </c>
      <c r="G320" s="11">
        <v>6.8</v>
      </c>
      <c r="H320" s="11">
        <v>48.53</v>
      </c>
      <c r="I320" s="11">
        <v>23.15</v>
      </c>
      <c r="J320" s="11">
        <v>18.510000000000002</v>
      </c>
      <c r="K320" s="11">
        <v>11.24</v>
      </c>
      <c r="L320" s="11">
        <v>25.07</v>
      </c>
      <c r="M320" s="11">
        <v>20.04</v>
      </c>
      <c r="N320" s="11">
        <v>12.17</v>
      </c>
      <c r="O320" s="8">
        <f>VLOOKUP('Curr Rating Data'!C312,Ratings_Numbers!$A$1:$B$21,2,FALSE)</f>
        <v>7</v>
      </c>
      <c r="P320" s="9">
        <v>7404.2461000000003</v>
      </c>
      <c r="Q320" s="8"/>
      <c r="R320" s="8"/>
      <c r="S320" s="8"/>
      <c r="T320" s="8"/>
    </row>
    <row r="321" spans="1:20" ht="37.5" customHeight="1" thickBot="1" x14ac:dyDescent="0.4">
      <c r="A321" s="11">
        <v>0.16</v>
      </c>
      <c r="B321" s="11">
        <v>0.76</v>
      </c>
      <c r="C321" s="11">
        <v>0.22</v>
      </c>
      <c r="D321" s="11">
        <v>69.63</v>
      </c>
      <c r="E321" s="11">
        <v>4.3099999999999996</v>
      </c>
      <c r="F321" s="11">
        <v>44.63</v>
      </c>
      <c r="G321" s="11">
        <v>4.5</v>
      </c>
      <c r="H321" s="11">
        <v>49.71</v>
      </c>
      <c r="I321" s="11">
        <v>22.48</v>
      </c>
      <c r="J321" s="11">
        <v>18.13</v>
      </c>
      <c r="K321" s="11">
        <v>11.17</v>
      </c>
      <c r="L321" s="11">
        <v>23.98</v>
      </c>
      <c r="M321" s="11">
        <v>19.34</v>
      </c>
      <c r="N321" s="11">
        <v>11.92</v>
      </c>
      <c r="O321" s="8">
        <f>VLOOKUP('Curr Rating Data'!C313,Ratings_Numbers!$A$1:$B$21,2,FALSE)</f>
        <v>7</v>
      </c>
      <c r="P321" s="9">
        <v>9104.4087</v>
      </c>
      <c r="Q321" s="8"/>
      <c r="R321" s="8"/>
      <c r="S321" s="8"/>
      <c r="T321" s="8"/>
    </row>
    <row r="322" spans="1:20" ht="37.5" customHeight="1" thickBot="1" x14ac:dyDescent="0.4">
      <c r="A322" s="11">
        <v>0.1</v>
      </c>
      <c r="B322" s="11">
        <v>0.65</v>
      </c>
      <c r="C322" s="11">
        <v>0.13</v>
      </c>
      <c r="D322" s="11">
        <v>183.22</v>
      </c>
      <c r="E322" s="11">
        <v>16.18</v>
      </c>
      <c r="F322" s="11">
        <v>141.65</v>
      </c>
      <c r="G322" s="11">
        <v>2.7</v>
      </c>
      <c r="H322" s="11">
        <v>51.9</v>
      </c>
      <c r="I322" s="11">
        <v>20.04</v>
      </c>
      <c r="J322" s="11">
        <v>16.55</v>
      </c>
      <c r="K322" s="11">
        <v>10.4</v>
      </c>
      <c r="L322" s="11">
        <v>21.07</v>
      </c>
      <c r="M322" s="11">
        <v>17.41</v>
      </c>
      <c r="N322" s="11">
        <v>10.94</v>
      </c>
      <c r="O322" s="8">
        <f>VLOOKUP('Curr Rating Data'!C314,Ratings_Numbers!$A$1:$B$21,2,FALSE)</f>
        <v>8</v>
      </c>
      <c r="P322" s="9">
        <v>9632.8039000000008</v>
      </c>
      <c r="Q322" s="8"/>
      <c r="R322" s="8"/>
      <c r="S322" s="8"/>
      <c r="T322" s="8"/>
    </row>
    <row r="323" spans="1:20" ht="37.5" customHeight="1" thickBot="1" x14ac:dyDescent="0.4">
      <c r="A323" s="11">
        <v>0.06</v>
      </c>
      <c r="B323" s="11">
        <v>0.52</v>
      </c>
      <c r="C323" s="11">
        <v>0.08</v>
      </c>
      <c r="D323" s="11">
        <v>354.27</v>
      </c>
      <c r="E323" s="11">
        <v>15.74</v>
      </c>
      <c r="F323" s="11">
        <v>275.01</v>
      </c>
      <c r="G323" s="11">
        <v>1.4</v>
      </c>
      <c r="H323" s="11">
        <v>53.05</v>
      </c>
      <c r="I323" s="11">
        <v>18.399999999999999</v>
      </c>
      <c r="J323" s="11">
        <v>15.46</v>
      </c>
      <c r="K323" s="11">
        <v>9.76</v>
      </c>
      <c r="L323" s="11">
        <v>19.059999999999999</v>
      </c>
      <c r="M323" s="11">
        <v>16.010000000000002</v>
      </c>
      <c r="N323" s="11">
        <v>10.11</v>
      </c>
      <c r="O323" s="8">
        <f>VLOOKUP('Curr Rating Data'!C315,Ratings_Numbers!$A$1:$B$21,2,FALSE)</f>
        <v>8</v>
      </c>
      <c r="P323" s="9">
        <v>9252.4274999999998</v>
      </c>
      <c r="Q323" s="8"/>
      <c r="R323" s="8"/>
      <c r="S323" s="8"/>
      <c r="T323" s="8"/>
    </row>
    <row r="324" spans="1:20" ht="37.5" customHeight="1" thickBot="1" x14ac:dyDescent="0.4">
      <c r="A324" s="11">
        <v>0.02</v>
      </c>
      <c r="B324" s="11">
        <v>0.5</v>
      </c>
      <c r="C324" s="11">
        <v>0.02</v>
      </c>
      <c r="D324" s="11">
        <v>2124.77</v>
      </c>
      <c r="E324" s="11">
        <v>-4.8499999999999996</v>
      </c>
      <c r="F324" s="11">
        <v>1715.95</v>
      </c>
      <c r="G324" s="11">
        <v>0.1</v>
      </c>
      <c r="H324" s="11">
        <v>54.35</v>
      </c>
      <c r="I324" s="11">
        <v>17.61</v>
      </c>
      <c r="J324" s="11">
        <v>14.96</v>
      </c>
      <c r="K324" s="11">
        <v>9.57</v>
      </c>
      <c r="L324" s="11">
        <v>17.739999999999998</v>
      </c>
      <c r="M324" s="11">
        <v>15.07</v>
      </c>
      <c r="N324" s="11">
        <v>9.64</v>
      </c>
      <c r="O324" s="8">
        <f>VLOOKUP('Curr Rating Data'!C316,Ratings_Numbers!$A$1:$B$21,2,FALSE)</f>
        <v>8</v>
      </c>
      <c r="P324" s="9">
        <v>10039.2611</v>
      </c>
      <c r="Q324" s="8"/>
      <c r="R324" s="8"/>
      <c r="S324" s="8"/>
      <c r="T324" s="8"/>
    </row>
    <row r="325" spans="1:20" ht="37.5" customHeight="1" thickBot="1" x14ac:dyDescent="0.4">
      <c r="A325" s="11">
        <v>0.08</v>
      </c>
      <c r="B325" s="11">
        <v>0.5</v>
      </c>
      <c r="C325" s="11">
        <v>0.11</v>
      </c>
      <c r="D325" s="11">
        <v>319.81</v>
      </c>
      <c r="E325" s="11">
        <v>3.03</v>
      </c>
      <c r="F325" s="11">
        <v>219.85</v>
      </c>
      <c r="G325" s="11">
        <v>1</v>
      </c>
      <c r="H325" s="11">
        <v>54.8</v>
      </c>
      <c r="I325" s="11">
        <v>17.09</v>
      </c>
      <c r="J325" s="11">
        <v>14.58</v>
      </c>
      <c r="K325" s="11">
        <v>9.3699999999999992</v>
      </c>
      <c r="L325" s="11">
        <v>17.22</v>
      </c>
      <c r="M325" s="11">
        <v>14.69</v>
      </c>
      <c r="N325" s="11">
        <v>9.44</v>
      </c>
      <c r="O325" s="8">
        <f>VLOOKUP('Curr Rating Data'!C317,Ratings_Numbers!$A$1:$B$21,2,FALSE)</f>
        <v>8</v>
      </c>
      <c r="P325" s="9">
        <v>9298.1705999999995</v>
      </c>
      <c r="Q325" s="8"/>
      <c r="R325" s="8"/>
      <c r="S325" s="8"/>
      <c r="T325" s="8"/>
    </row>
    <row r="326" spans="1:20" ht="37.5" customHeight="1" thickBot="1" x14ac:dyDescent="0.4">
      <c r="A326" s="11">
        <v>0.28999999999999998</v>
      </c>
      <c r="B326" s="11">
        <v>1.03</v>
      </c>
      <c r="C326" s="11">
        <v>0.39</v>
      </c>
      <c r="D326" s="11">
        <v>288.44</v>
      </c>
      <c r="E326" s="11">
        <v>2.8</v>
      </c>
      <c r="F326" s="11">
        <v>229.87</v>
      </c>
      <c r="G326" s="11">
        <v>2</v>
      </c>
      <c r="H326" s="11">
        <v>53.34</v>
      </c>
      <c r="I326" s="11">
        <v>23.93</v>
      </c>
      <c r="J326" s="11">
        <v>19.239999999999998</v>
      </c>
      <c r="K326" s="11">
        <v>12.83</v>
      </c>
      <c r="L326" s="11">
        <v>24.33</v>
      </c>
      <c r="M326" s="11">
        <v>19.57</v>
      </c>
      <c r="N326" s="11">
        <v>13.05</v>
      </c>
      <c r="O326" s="8">
        <f>VLOOKUP('Curr Rating Data'!C318,Ratings_Numbers!$A$1:$B$21,2,FALSE)</f>
        <v>8</v>
      </c>
      <c r="P326" s="9">
        <v>11204.6428</v>
      </c>
      <c r="Q326" s="8"/>
      <c r="R326" s="8"/>
      <c r="S326" s="8"/>
      <c r="T326" s="8"/>
    </row>
    <row r="327" spans="1:20" ht="37.5" customHeight="1" thickBot="1" x14ac:dyDescent="0.4">
      <c r="A327" s="11">
        <v>0.45</v>
      </c>
      <c r="B327" s="11">
        <v>1.51</v>
      </c>
      <c r="C327" s="11">
        <v>0.66</v>
      </c>
      <c r="D327" s="11">
        <v>63.71</v>
      </c>
      <c r="E327" s="11">
        <v>0.33</v>
      </c>
      <c r="F327" s="11">
        <v>43.35</v>
      </c>
      <c r="G327" s="11">
        <v>7.4</v>
      </c>
      <c r="H327" s="11">
        <v>51.21</v>
      </c>
      <c r="I327" s="11">
        <v>30.43</v>
      </c>
      <c r="J327" s="11">
        <v>23.27</v>
      </c>
      <c r="K327" s="11">
        <v>15.67</v>
      </c>
      <c r="L327" s="11">
        <v>30.76</v>
      </c>
      <c r="M327" s="11">
        <v>23.52</v>
      </c>
      <c r="N327" s="11">
        <v>15.84</v>
      </c>
      <c r="O327" s="8">
        <f>VLOOKUP('Curr Rating Data'!C319,Ratings_Numbers!$A$1:$B$21,2,FALSE)</f>
        <v>8</v>
      </c>
      <c r="P327" s="9">
        <v>13227.218199999999</v>
      </c>
      <c r="Q327" s="8"/>
      <c r="R327" s="8"/>
      <c r="S327" s="8"/>
      <c r="T327" s="8"/>
    </row>
    <row r="328" spans="1:20" ht="37.5" customHeight="1" thickBot="1" x14ac:dyDescent="0.4">
      <c r="A328" s="11">
        <v>0.48</v>
      </c>
      <c r="B328" s="11">
        <v>1.17</v>
      </c>
      <c r="C328" s="11">
        <v>0.66</v>
      </c>
      <c r="D328" s="11">
        <v>29.26</v>
      </c>
      <c r="E328" s="11">
        <v>-10.130000000000001</v>
      </c>
      <c r="F328" s="11">
        <v>21.72</v>
      </c>
      <c r="G328" s="11">
        <v>15.4</v>
      </c>
      <c r="H328" s="11">
        <v>48.09</v>
      </c>
      <c r="I328" s="11">
        <v>29.77</v>
      </c>
      <c r="J328" s="11">
        <v>22.9</v>
      </c>
      <c r="K328" s="11">
        <v>14.39</v>
      </c>
      <c r="L328" s="11">
        <v>30.02</v>
      </c>
      <c r="M328" s="11">
        <v>23.09</v>
      </c>
      <c r="N328" s="11">
        <v>14.51</v>
      </c>
      <c r="O328" s="8">
        <f>VLOOKUP('Curr Rating Data'!C320,Ratings_Numbers!$A$1:$B$21,2,FALSE)</f>
        <v>8</v>
      </c>
      <c r="P328" s="9">
        <v>16095.348400000001</v>
      </c>
      <c r="Q328" s="8"/>
      <c r="R328" s="8"/>
      <c r="S328" s="8"/>
      <c r="T328" s="8"/>
    </row>
    <row r="329" spans="1:20" ht="37.5" customHeight="1" thickBot="1" x14ac:dyDescent="0.4">
      <c r="A329" s="11">
        <v>0.37</v>
      </c>
      <c r="B329" s="11">
        <v>0.99</v>
      </c>
      <c r="C329" s="11">
        <v>0.49</v>
      </c>
      <c r="D329" s="11">
        <v>56.75</v>
      </c>
      <c r="E329" s="11">
        <v>13.98</v>
      </c>
      <c r="F329" s="11">
        <v>44.58</v>
      </c>
      <c r="G329" s="11">
        <v>14.2</v>
      </c>
      <c r="H329" s="11">
        <v>48.33</v>
      </c>
      <c r="I329" s="11">
        <v>31.44</v>
      </c>
      <c r="J329" s="11">
        <v>23.89</v>
      </c>
      <c r="K329" s="11">
        <v>15.19</v>
      </c>
      <c r="L329" s="11">
        <v>31.59</v>
      </c>
      <c r="M329" s="11">
        <v>24</v>
      </c>
      <c r="N329" s="11">
        <v>15.27</v>
      </c>
      <c r="O329" s="8">
        <f>VLOOKUP('Curr Rating Data'!C321,Ratings_Numbers!$A$1:$B$21,2,FALSE)</f>
        <v>8</v>
      </c>
      <c r="P329" s="9">
        <v>15604.9167</v>
      </c>
      <c r="Q329" s="8"/>
      <c r="R329" s="8"/>
      <c r="S329" s="8"/>
      <c r="T329" s="8"/>
    </row>
    <row r="330" spans="1:20" ht="37.5" customHeight="1" thickBot="1" x14ac:dyDescent="0.4">
      <c r="A330" s="11">
        <v>0.03</v>
      </c>
      <c r="B330" s="11">
        <v>0.71</v>
      </c>
      <c r="C330" s="11">
        <v>0.04</v>
      </c>
      <c r="D330" s="11">
        <v>68.099999999999994</v>
      </c>
      <c r="E330" s="11">
        <v>25.75</v>
      </c>
      <c r="F330" s="11">
        <v>57.48</v>
      </c>
      <c r="G330" s="11">
        <v>15.6</v>
      </c>
      <c r="H330" s="11">
        <v>49.6</v>
      </c>
      <c r="I330" s="11">
        <v>25.39</v>
      </c>
      <c r="J330" s="11">
        <v>20.239999999999998</v>
      </c>
      <c r="K330" s="11">
        <v>12.59</v>
      </c>
      <c r="L330" s="11">
        <v>25.44</v>
      </c>
      <c r="M330" s="11">
        <v>20.28</v>
      </c>
      <c r="N330" s="11">
        <v>12.62</v>
      </c>
      <c r="O330" s="8">
        <f>VLOOKUP('Curr Rating Data'!C322,Ratings_Numbers!$A$1:$B$21,2,FALSE)</f>
        <v>8</v>
      </c>
      <c r="P330" s="9">
        <v>18672.124899999999</v>
      </c>
      <c r="Q330" s="8"/>
      <c r="R330" s="8"/>
      <c r="S330" s="8"/>
      <c r="T330" s="8"/>
    </row>
    <row r="331" spans="1:20" ht="37.5" customHeight="1" thickBot="1" x14ac:dyDescent="0.4">
      <c r="A331" s="11">
        <v>-0.11</v>
      </c>
      <c r="B331" s="11">
        <v>0.38</v>
      </c>
      <c r="C331" s="11">
        <v>-0.13</v>
      </c>
      <c r="D331" s="11">
        <v>40.619999999999997</v>
      </c>
      <c r="E331" s="11">
        <v>15.96</v>
      </c>
      <c r="F331" s="11">
        <v>35.33</v>
      </c>
      <c r="G331" s="11">
        <v>26.9</v>
      </c>
      <c r="H331" s="11">
        <v>55.11</v>
      </c>
      <c r="I331" s="11">
        <v>16.350000000000001</v>
      </c>
      <c r="J331" s="11">
        <v>14.05</v>
      </c>
      <c r="K331" s="11">
        <v>9.01</v>
      </c>
      <c r="L331" s="11">
        <v>16.399999999999999</v>
      </c>
      <c r="M331" s="11">
        <v>14.09</v>
      </c>
      <c r="N331" s="11">
        <v>9.0399999999999991</v>
      </c>
      <c r="O331" s="8">
        <f>VLOOKUP('Curr Rating Data'!C323,Ratings_Numbers!$A$1:$B$21,2,FALSE)</f>
        <v>8</v>
      </c>
      <c r="P331" s="9">
        <v>12217.6883</v>
      </c>
      <c r="Q331" s="8"/>
      <c r="R331" s="8"/>
      <c r="S331" s="8"/>
      <c r="T331" s="8"/>
    </row>
    <row r="332" spans="1:20" ht="37.5" customHeight="1" thickBot="1" x14ac:dyDescent="0.4">
      <c r="A332" s="11">
        <v>-0.02</v>
      </c>
      <c r="B332" s="11">
        <v>0.37</v>
      </c>
      <c r="C332" s="11">
        <v>-0.02</v>
      </c>
      <c r="D332" s="11">
        <v>154.29</v>
      </c>
      <c r="E332" s="11">
        <v>-10.63</v>
      </c>
      <c r="F332" s="11">
        <v>93.3</v>
      </c>
      <c r="G332" s="11">
        <v>3.1</v>
      </c>
      <c r="H332" s="11">
        <v>56.32</v>
      </c>
      <c r="I332" s="11">
        <v>16.34</v>
      </c>
      <c r="J332" s="11">
        <v>14.04</v>
      </c>
      <c r="K332" s="11">
        <v>9.1999999999999993</v>
      </c>
      <c r="L332" s="11">
        <v>16.39</v>
      </c>
      <c r="M332" s="11">
        <v>14.08</v>
      </c>
      <c r="N332" s="11">
        <v>9.23</v>
      </c>
      <c r="O332" s="8">
        <f>VLOOKUP('Curr Rating Data'!C324,Ratings_Numbers!$A$1:$B$21,2,FALSE)</f>
        <v>8</v>
      </c>
      <c r="P332" s="9">
        <v>8458.1573000000008</v>
      </c>
      <c r="Q332" s="8"/>
      <c r="R332" s="8"/>
      <c r="S332" s="8"/>
      <c r="T332" s="8"/>
    </row>
    <row r="333" spans="1:20" ht="37.5" customHeight="1" thickBot="1" x14ac:dyDescent="0.4">
      <c r="A333" s="11">
        <v>0.02</v>
      </c>
      <c r="B333" s="11">
        <v>0.44</v>
      </c>
      <c r="C333" s="11">
        <v>0.02</v>
      </c>
      <c r="D333" s="11">
        <v>198.26</v>
      </c>
      <c r="E333" s="11">
        <v>-15.12</v>
      </c>
      <c r="F333" s="11">
        <v>81.28</v>
      </c>
      <c r="G333" s="11">
        <v>1.7</v>
      </c>
      <c r="H333" s="11">
        <v>57.3</v>
      </c>
      <c r="I333" s="11">
        <v>15.71</v>
      </c>
      <c r="J333" s="11">
        <v>13.58</v>
      </c>
      <c r="K333" s="11">
        <v>9</v>
      </c>
      <c r="L333" s="11">
        <v>15.71</v>
      </c>
      <c r="M333" s="11">
        <v>13.58</v>
      </c>
      <c r="N333" s="11">
        <v>9</v>
      </c>
      <c r="O333" s="8">
        <f>VLOOKUP('Curr Rating Data'!C325,Ratings_Numbers!$A$1:$B$21,2,FALSE)</f>
        <v>8</v>
      </c>
      <c r="P333" s="9">
        <v>8541.5496000000003</v>
      </c>
      <c r="Q333" s="8"/>
      <c r="R333" s="8"/>
      <c r="S333" s="8"/>
      <c r="T333" s="8"/>
    </row>
    <row r="334" spans="1:20" ht="37.5" customHeight="1" thickBot="1" x14ac:dyDescent="0.4">
      <c r="A334" s="11">
        <v>0.19</v>
      </c>
      <c r="B334" s="11">
        <v>0.96</v>
      </c>
      <c r="C334" s="11">
        <v>0.28000000000000003</v>
      </c>
      <c r="D334" s="11">
        <v>396.88</v>
      </c>
      <c r="E334" s="11">
        <v>-5.62</v>
      </c>
      <c r="F334" s="11">
        <v>210.1</v>
      </c>
      <c r="G334" s="11">
        <v>1.1000000000000001</v>
      </c>
      <c r="H334" s="11">
        <v>54.81</v>
      </c>
      <c r="I334" s="11">
        <v>23.07</v>
      </c>
      <c r="J334" s="11">
        <v>18.75</v>
      </c>
      <c r="K334" s="11">
        <v>12.65</v>
      </c>
      <c r="L334" s="11">
        <v>23.07</v>
      </c>
      <c r="M334" s="11">
        <v>18.75</v>
      </c>
      <c r="N334" s="11">
        <v>12.65</v>
      </c>
      <c r="O334" s="8">
        <f>VLOOKUP('Curr Rating Data'!C326,Ratings_Numbers!$A$1:$B$21,2,FALSE)</f>
        <v>10</v>
      </c>
      <c r="P334" s="9">
        <v>10365.157800000001</v>
      </c>
      <c r="Q334" s="8"/>
      <c r="R334" s="8"/>
      <c r="S334" s="8"/>
      <c r="T334" s="8"/>
    </row>
    <row r="335" spans="1:20" ht="37.5" customHeight="1" thickBot="1" x14ac:dyDescent="0.4">
      <c r="A335" s="11">
        <v>0.2</v>
      </c>
      <c r="B335" s="11">
        <v>1.5</v>
      </c>
      <c r="C335" s="11">
        <v>0.37</v>
      </c>
      <c r="D335" s="11">
        <v>69.86</v>
      </c>
      <c r="E335" s="11">
        <v>4.3600000000000003</v>
      </c>
      <c r="F335" s="11">
        <v>40.89</v>
      </c>
      <c r="G335" s="11">
        <v>8.5</v>
      </c>
      <c r="H335" s="11">
        <v>56.61</v>
      </c>
      <c r="I335" s="11">
        <v>21.29</v>
      </c>
      <c r="J335" s="11">
        <v>17.55</v>
      </c>
      <c r="K335" s="11">
        <v>12.05</v>
      </c>
      <c r="L335" s="11">
        <v>21.29</v>
      </c>
      <c r="M335" s="11">
        <v>17.55</v>
      </c>
      <c r="N335" s="11">
        <v>12.05</v>
      </c>
      <c r="O335" s="8">
        <f>VLOOKUP('Curr Rating Data'!C327,Ratings_Numbers!$A$1:$B$21,2,FALSE)</f>
        <v>10</v>
      </c>
      <c r="P335" s="9">
        <v>10991.9817</v>
      </c>
      <c r="Q335" s="8"/>
      <c r="R335" s="8"/>
      <c r="S335" s="8"/>
      <c r="T335" s="8"/>
    </row>
    <row r="336" spans="1:20" ht="37.5" customHeight="1" thickBot="1" x14ac:dyDescent="0.4">
      <c r="A336" s="11">
        <v>0.13</v>
      </c>
      <c r="B336" s="11">
        <v>1.07</v>
      </c>
      <c r="C336" s="11">
        <v>0.22</v>
      </c>
      <c r="D336" s="11">
        <v>63.54</v>
      </c>
      <c r="E336" s="11">
        <v>26.39</v>
      </c>
      <c r="F336" s="11">
        <v>42.22</v>
      </c>
      <c r="G336" s="11">
        <v>13.2</v>
      </c>
      <c r="H336" s="11">
        <v>57.59</v>
      </c>
      <c r="I336" s="11">
        <v>18.420000000000002</v>
      </c>
      <c r="J336" s="11">
        <v>15.56</v>
      </c>
      <c r="K336" s="11">
        <v>10.61</v>
      </c>
      <c r="L336" s="11">
        <v>18.420000000000002</v>
      </c>
      <c r="M336" s="11">
        <v>15.56</v>
      </c>
      <c r="N336" s="11">
        <v>10.61</v>
      </c>
      <c r="O336" s="8">
        <f>VLOOKUP('Curr Rating Data'!C328,Ratings_Numbers!$A$1:$B$21,2,FALSE)</f>
        <v>10</v>
      </c>
      <c r="P336" s="9">
        <v>10358.4535</v>
      </c>
      <c r="Q336" s="8"/>
      <c r="R336" s="8"/>
      <c r="S336" s="8"/>
      <c r="T336" s="8"/>
    </row>
    <row r="337" spans="1:20" ht="37.5" customHeight="1" thickBot="1" x14ac:dyDescent="0.4">
      <c r="A337" s="11">
        <v>0.01</v>
      </c>
      <c r="B337" s="11">
        <v>0.83</v>
      </c>
      <c r="C337" s="11">
        <v>0.02</v>
      </c>
      <c r="D337" s="11">
        <v>53.34</v>
      </c>
      <c r="E337" s="11">
        <v>11.26</v>
      </c>
      <c r="F337" s="11">
        <v>29.24</v>
      </c>
      <c r="G337" s="11">
        <v>12.1</v>
      </c>
      <c r="H337" s="11">
        <v>57.36</v>
      </c>
      <c r="I337" s="11">
        <v>16.3</v>
      </c>
      <c r="J337" s="11">
        <v>14.02</v>
      </c>
      <c r="K337" s="11">
        <v>9.35</v>
      </c>
      <c r="L337" s="11">
        <v>16.3</v>
      </c>
      <c r="M337" s="11">
        <v>14.02</v>
      </c>
      <c r="N337" s="11">
        <v>9.35</v>
      </c>
      <c r="O337" s="8">
        <f>VLOOKUP('Curr Rating Data'!C329,Ratings_Numbers!$A$1:$B$21,2,FALSE)</f>
        <v>10</v>
      </c>
      <c r="P337" s="9">
        <v>10759.41</v>
      </c>
      <c r="Q337" s="8"/>
      <c r="R337" s="8"/>
      <c r="S337" s="8"/>
      <c r="T337" s="8"/>
    </row>
    <row r="338" spans="1:20" ht="37.5" customHeight="1" thickBot="1" x14ac:dyDescent="0.4">
      <c r="A338" s="11">
        <v>7.0000000000000007E-2</v>
      </c>
      <c r="B338" s="11">
        <v>0.95</v>
      </c>
      <c r="C338" s="11">
        <v>0.12</v>
      </c>
      <c r="D338" s="11">
        <v>77.64</v>
      </c>
      <c r="E338" s="11">
        <v>-95.55</v>
      </c>
      <c r="F338" s="11">
        <v>51.86</v>
      </c>
      <c r="G338" s="11">
        <v>10</v>
      </c>
      <c r="H338" s="11">
        <v>56.72</v>
      </c>
      <c r="I338" s="11">
        <v>13.42</v>
      </c>
      <c r="J338" s="11">
        <v>11.43</v>
      </c>
      <c r="K338" s="11">
        <v>7.61</v>
      </c>
      <c r="L338" s="11">
        <v>17.38</v>
      </c>
      <c r="M338" s="11">
        <v>14.81</v>
      </c>
      <c r="N338" s="11">
        <v>9.86</v>
      </c>
      <c r="O338" s="8">
        <f>VLOOKUP('Curr Rating Data'!C330,Ratings_Numbers!$A$1:$B$21,2,FALSE)</f>
        <v>10</v>
      </c>
      <c r="P338" s="9">
        <v>12706.0617</v>
      </c>
      <c r="Q338" s="8"/>
      <c r="R338" s="8"/>
      <c r="S338" s="8"/>
      <c r="T338" s="8"/>
    </row>
    <row r="339" spans="1:20" ht="37.5" customHeight="1" thickBot="1" x14ac:dyDescent="0.4">
      <c r="A339" s="11">
        <v>-0.16</v>
      </c>
      <c r="B339" s="11">
        <v>0.75</v>
      </c>
      <c r="C339" s="11">
        <v>-0.25</v>
      </c>
      <c r="D339" s="11">
        <v>53.01</v>
      </c>
      <c r="E339" s="11">
        <v>-24.55</v>
      </c>
      <c r="F339" s="11">
        <v>35.31</v>
      </c>
      <c r="G339" s="11">
        <v>14.9</v>
      </c>
      <c r="H339" s="11">
        <v>57.38</v>
      </c>
      <c r="I339" s="11">
        <v>10.96</v>
      </c>
      <c r="J339" s="11">
        <v>9.5399999999999991</v>
      </c>
      <c r="K339" s="11">
        <v>6.29</v>
      </c>
      <c r="L339" s="11">
        <v>14.9</v>
      </c>
      <c r="M339" s="11">
        <v>12.97</v>
      </c>
      <c r="N339" s="11">
        <v>8.5500000000000007</v>
      </c>
      <c r="O339" s="8">
        <f>VLOOKUP('Curr Rating Data'!C331,Ratings_Numbers!$A$1:$B$21,2,FALSE)</f>
        <v>10</v>
      </c>
      <c r="P339" s="9">
        <v>8545.9276000000009</v>
      </c>
      <c r="Q339" s="8"/>
      <c r="R339" s="8"/>
      <c r="S339" s="8"/>
      <c r="T339" s="8"/>
    </row>
    <row r="340" spans="1:20" ht="37.5" customHeight="1" thickBot="1" x14ac:dyDescent="0.4">
      <c r="A340" s="11">
        <v>-0.17</v>
      </c>
      <c r="B340" s="11">
        <v>0.38</v>
      </c>
      <c r="C340" s="11">
        <v>-0.28000000000000003</v>
      </c>
      <c r="D340" s="11">
        <v>37.909999999999997</v>
      </c>
      <c r="E340" s="11">
        <v>-25.12</v>
      </c>
      <c r="F340" s="11">
        <v>9.9600000000000009</v>
      </c>
      <c r="G340" s="11">
        <v>10.6</v>
      </c>
      <c r="H340" s="11">
        <v>62.09</v>
      </c>
      <c r="I340" s="11">
        <v>2.84</v>
      </c>
      <c r="J340" s="11">
        <v>2.66</v>
      </c>
      <c r="K340" s="11">
        <v>1.77</v>
      </c>
      <c r="L340" s="11">
        <v>6.83</v>
      </c>
      <c r="M340" s="11">
        <v>6.39</v>
      </c>
      <c r="N340" s="11">
        <v>4.24</v>
      </c>
      <c r="O340" s="8">
        <f>VLOOKUP('Curr Rating Data'!C332,Ratings_Numbers!$A$1:$B$21,2,FALSE)</f>
        <v>10</v>
      </c>
      <c r="P340" s="9">
        <v>10798.131600000001</v>
      </c>
      <c r="Q340" s="8"/>
      <c r="R340" s="8"/>
      <c r="S340" s="8"/>
      <c r="T340" s="8"/>
    </row>
    <row r="341" spans="1:20" ht="37.5" customHeight="1" thickBot="1" x14ac:dyDescent="0.4">
      <c r="A341" s="11">
        <v>-0.3</v>
      </c>
      <c r="B341" s="11">
        <v>0.37</v>
      </c>
      <c r="C341" s="11">
        <v>-0.51</v>
      </c>
      <c r="D341" s="11">
        <v>150.59</v>
      </c>
      <c r="E341" s="11">
        <v>20.350000000000001</v>
      </c>
      <c r="F341" s="11">
        <v>88.03</v>
      </c>
      <c r="G341" s="11">
        <v>5.3</v>
      </c>
      <c r="H341" s="11">
        <v>61.05</v>
      </c>
      <c r="I341" s="11">
        <v>2.74</v>
      </c>
      <c r="J341" s="11">
        <v>2.57</v>
      </c>
      <c r="K341" s="11">
        <v>1.67</v>
      </c>
      <c r="L341" s="11">
        <v>6.58</v>
      </c>
      <c r="M341" s="11">
        <v>6.17</v>
      </c>
      <c r="N341" s="11">
        <v>4.01</v>
      </c>
      <c r="O341" s="8">
        <f>VLOOKUP('Curr Rating Data'!C333,Ratings_Numbers!$A$1:$B$21,2,FALSE)</f>
        <v>10</v>
      </c>
      <c r="P341" s="9">
        <v>10925.8091</v>
      </c>
      <c r="Q341" s="8"/>
      <c r="R341" s="8"/>
      <c r="S341" s="8"/>
      <c r="T341" s="8"/>
    </row>
    <row r="342" spans="1:20" ht="37.5" customHeight="1" thickBot="1" x14ac:dyDescent="0.4">
      <c r="A342" s="11">
        <v>-0.12</v>
      </c>
      <c r="B342" s="11">
        <v>0.5</v>
      </c>
      <c r="C342" s="11">
        <v>-0.22</v>
      </c>
      <c r="D342" s="11">
        <v>386.16</v>
      </c>
      <c r="E342" s="11">
        <v>3.8</v>
      </c>
      <c r="F342" s="11">
        <v>230.4</v>
      </c>
      <c r="G342" s="11">
        <v>2.1</v>
      </c>
      <c r="H342" s="11">
        <v>62.03</v>
      </c>
      <c r="I342" s="11">
        <v>8.51</v>
      </c>
      <c r="J342" s="11">
        <v>7.84</v>
      </c>
      <c r="K342" s="11">
        <v>5.28</v>
      </c>
      <c r="L342" s="11">
        <v>8.51</v>
      </c>
      <c r="M342" s="11">
        <v>7.84</v>
      </c>
      <c r="N342" s="11">
        <v>5.28</v>
      </c>
      <c r="O342" s="8">
        <f>VLOOKUP('Curr Rating Data'!C334,Ratings_Numbers!$A$1:$B$21,2,FALSE)</f>
        <v>10</v>
      </c>
      <c r="P342" s="9">
        <v>9769.1702000000005</v>
      </c>
      <c r="Q342" s="8"/>
      <c r="R342" s="8"/>
      <c r="S342" s="8"/>
      <c r="T342" s="8"/>
    </row>
    <row r="343" spans="1:20" ht="37.5" customHeight="1" thickBot="1" x14ac:dyDescent="0.4">
      <c r="A343" s="11">
        <v>-0.05</v>
      </c>
      <c r="B343" s="11">
        <v>0.81</v>
      </c>
      <c r="C343" s="11">
        <v>-0.08</v>
      </c>
      <c r="D343" s="11">
        <v>439.74</v>
      </c>
      <c r="E343" s="11">
        <v>-13.04</v>
      </c>
      <c r="F343" s="11">
        <v>268.23</v>
      </c>
      <c r="G343" s="11">
        <v>1.5</v>
      </c>
      <c r="H343" s="11">
        <v>57.97</v>
      </c>
      <c r="I343" s="11">
        <v>12.32</v>
      </c>
      <c r="J343" s="11">
        <v>10.97</v>
      </c>
      <c r="K343" s="11">
        <v>7.14</v>
      </c>
      <c r="L343" s="11">
        <v>12.32</v>
      </c>
      <c r="M343" s="11">
        <v>10.97</v>
      </c>
      <c r="N343" s="11">
        <v>7.14</v>
      </c>
      <c r="O343" s="8">
        <f>VLOOKUP('Curr Rating Data'!C335,Ratings_Numbers!$A$1:$B$21,2,FALSE)</f>
        <v>10</v>
      </c>
      <c r="P343" s="9">
        <v>10434.0116</v>
      </c>
      <c r="Q343" s="8"/>
      <c r="R343" s="8"/>
      <c r="S343" s="8"/>
      <c r="T343" s="8"/>
    </row>
    <row r="344" spans="1:20" ht="37.5" customHeight="1" thickBot="1" x14ac:dyDescent="0.4">
      <c r="A344" s="11">
        <v>0.42</v>
      </c>
      <c r="B344" s="11">
        <v>1.44</v>
      </c>
      <c r="C344" s="11">
        <v>0.76</v>
      </c>
      <c r="D344" s="11">
        <v>96.08</v>
      </c>
      <c r="E344" s="11">
        <v>-46.15</v>
      </c>
      <c r="F344" s="11">
        <v>34.33</v>
      </c>
      <c r="G344" s="11">
        <v>6</v>
      </c>
      <c r="H344" s="11">
        <v>51.03</v>
      </c>
      <c r="I344" s="11">
        <v>25.11</v>
      </c>
      <c r="J344" s="11">
        <v>20.07</v>
      </c>
      <c r="K344" s="11">
        <v>12.81</v>
      </c>
      <c r="L344" s="11">
        <v>25.11</v>
      </c>
      <c r="M344" s="11">
        <v>20.07</v>
      </c>
      <c r="N344" s="11">
        <v>12.81</v>
      </c>
      <c r="O344" s="8">
        <f>VLOOKUP('Curr Rating Data'!C336,Ratings_Numbers!$A$1:$B$21,2,FALSE)</f>
        <v>10</v>
      </c>
      <c r="P344" s="9">
        <v>11352.690399999999</v>
      </c>
      <c r="Q344" s="8"/>
      <c r="R344" s="8"/>
      <c r="S344" s="8"/>
      <c r="T344" s="8"/>
    </row>
    <row r="345" spans="1:20" ht="37.5" customHeight="1" thickBot="1" x14ac:dyDescent="0.4">
      <c r="A345" s="11">
        <v>0.42</v>
      </c>
      <c r="B345" s="11">
        <v>1.7</v>
      </c>
      <c r="C345" s="11">
        <v>0.8</v>
      </c>
      <c r="D345" s="11">
        <v>54.6</v>
      </c>
      <c r="E345" s="11">
        <v>-8.16</v>
      </c>
      <c r="F345" s="11">
        <v>27.98</v>
      </c>
      <c r="G345" s="11">
        <v>13.6</v>
      </c>
      <c r="H345" s="11">
        <v>51.48</v>
      </c>
      <c r="I345" s="11">
        <v>27.44</v>
      </c>
      <c r="J345" s="11">
        <v>21.53</v>
      </c>
      <c r="K345" s="11">
        <v>14.12</v>
      </c>
      <c r="L345" s="11">
        <v>27.44</v>
      </c>
      <c r="M345" s="11">
        <v>21.53</v>
      </c>
      <c r="N345" s="11">
        <v>14.12</v>
      </c>
      <c r="O345" s="8">
        <f>VLOOKUP('Curr Rating Data'!C337,Ratings_Numbers!$A$1:$B$21,2,FALSE)</f>
        <v>10</v>
      </c>
      <c r="P345" s="9">
        <v>12170.7526</v>
      </c>
      <c r="Q345" s="8"/>
      <c r="R345" s="8"/>
      <c r="S345" s="8"/>
      <c r="T345" s="8"/>
    </row>
    <row r="346" spans="1:20" ht="37.5" customHeight="1" thickBot="1" x14ac:dyDescent="0.4">
      <c r="A346" s="11">
        <v>0.69</v>
      </c>
      <c r="B346" s="11">
        <v>2.11</v>
      </c>
      <c r="C346" s="11">
        <v>1.35</v>
      </c>
      <c r="D346" s="11">
        <v>55.99</v>
      </c>
      <c r="E346" s="11">
        <v>-1.43</v>
      </c>
      <c r="F346" s="11">
        <v>30.75</v>
      </c>
      <c r="G346" s="11">
        <v>15.1</v>
      </c>
      <c r="H346" s="11">
        <v>48.52</v>
      </c>
      <c r="I346" s="11">
        <v>33.35</v>
      </c>
      <c r="J346" s="11">
        <v>24.97</v>
      </c>
      <c r="K346" s="11">
        <v>16.18</v>
      </c>
      <c r="L346" s="11">
        <v>33.54</v>
      </c>
      <c r="M346" s="11">
        <v>25.12</v>
      </c>
      <c r="N346" s="11">
        <v>16.27</v>
      </c>
      <c r="O346" s="8">
        <f>VLOOKUP('Curr Rating Data'!C338,Ratings_Numbers!$A$1:$B$21,2,FALSE)</f>
        <v>10</v>
      </c>
      <c r="P346" s="9">
        <v>11379.6726</v>
      </c>
      <c r="Q346" s="8"/>
      <c r="R346" s="8"/>
      <c r="S346" s="8"/>
      <c r="T346" s="8"/>
    </row>
    <row r="347" spans="1:20" ht="37.5" customHeight="1" thickBot="1" x14ac:dyDescent="0.4">
      <c r="A347" s="11">
        <v>0.43</v>
      </c>
      <c r="B347" s="11">
        <v>1.76</v>
      </c>
      <c r="C347" s="11">
        <v>0.86</v>
      </c>
      <c r="D347" s="11">
        <v>40.229999999999997</v>
      </c>
      <c r="E347" s="11">
        <v>-0.47</v>
      </c>
      <c r="F347" s="11">
        <v>21</v>
      </c>
      <c r="G347" s="11">
        <v>20.5</v>
      </c>
      <c r="H347" s="11">
        <v>50.99</v>
      </c>
      <c r="I347" s="11">
        <v>28.97</v>
      </c>
      <c r="J347" s="11">
        <v>22.42</v>
      </c>
      <c r="K347" s="11">
        <v>14.77</v>
      </c>
      <c r="L347" s="11">
        <v>29.21</v>
      </c>
      <c r="M347" s="11">
        <v>22.61</v>
      </c>
      <c r="N347" s="11">
        <v>14.89</v>
      </c>
      <c r="O347" s="8">
        <f>VLOOKUP('Curr Rating Data'!C339,Ratings_Numbers!$A$1:$B$21,2,FALSE)</f>
        <v>10</v>
      </c>
      <c r="P347" s="9">
        <v>11278.790999999999</v>
      </c>
      <c r="Q347" s="8"/>
      <c r="R347" s="8"/>
      <c r="S347" s="8"/>
      <c r="T347" s="8"/>
    </row>
    <row r="348" spans="1:20" ht="37.5" customHeight="1" thickBot="1" x14ac:dyDescent="0.4">
      <c r="A348" s="11">
        <v>0.6</v>
      </c>
      <c r="B348" s="11">
        <v>1.98</v>
      </c>
      <c r="C348" s="11">
        <v>1.23</v>
      </c>
      <c r="D348" s="11">
        <v>27.92</v>
      </c>
      <c r="E348" s="11">
        <v>-7.68</v>
      </c>
      <c r="F348" s="11">
        <v>9.61</v>
      </c>
      <c r="G348" s="11">
        <v>22.6</v>
      </c>
      <c r="H348" s="11">
        <v>49.09</v>
      </c>
      <c r="I348" s="11">
        <v>34.159999999999997</v>
      </c>
      <c r="J348" s="11">
        <v>25.41</v>
      </c>
      <c r="K348" s="11">
        <v>16.77</v>
      </c>
      <c r="L348" s="11">
        <v>34.47</v>
      </c>
      <c r="M348" s="11">
        <v>25.63</v>
      </c>
      <c r="N348" s="11">
        <v>16.920000000000002</v>
      </c>
      <c r="O348" s="8">
        <f>VLOOKUP('Curr Rating Data'!C340,Ratings_Numbers!$A$1:$B$21,2,FALSE)</f>
        <v>10</v>
      </c>
      <c r="P348" s="9">
        <v>11899.4146</v>
      </c>
      <c r="Q348" s="8"/>
      <c r="R348" s="8"/>
      <c r="S348" s="8"/>
      <c r="T348" s="8"/>
    </row>
    <row r="349" spans="1:20" ht="37.5" customHeight="1" thickBot="1" x14ac:dyDescent="0.4">
      <c r="A349" s="11">
        <v>0.79</v>
      </c>
      <c r="B349" s="11">
        <v>2.35</v>
      </c>
      <c r="C349" s="11">
        <v>1.65</v>
      </c>
      <c r="D349" s="11">
        <v>31.23</v>
      </c>
      <c r="E349" s="11">
        <v>-7.48</v>
      </c>
      <c r="F349" s="11">
        <v>14.73</v>
      </c>
      <c r="G349" s="11">
        <v>24</v>
      </c>
      <c r="H349" s="11">
        <v>47.31</v>
      </c>
      <c r="I349" s="11">
        <v>41.13</v>
      </c>
      <c r="J349" s="11">
        <v>29.07</v>
      </c>
      <c r="K349" s="11">
        <v>19.46</v>
      </c>
      <c r="L349" s="11">
        <v>41.5</v>
      </c>
      <c r="M349" s="11">
        <v>29.33</v>
      </c>
      <c r="N349" s="11">
        <v>19.64</v>
      </c>
      <c r="O349" s="8">
        <f>VLOOKUP('Curr Rating Data'!C341,Ratings_Numbers!$A$1:$B$21,2,FALSE)</f>
        <v>10</v>
      </c>
      <c r="P349" s="9">
        <v>11280.024799999999</v>
      </c>
      <c r="Q349" s="8"/>
      <c r="R349" s="8"/>
      <c r="S349" s="8"/>
      <c r="T349" s="8"/>
    </row>
    <row r="350" spans="1:20" ht="37.5" customHeight="1" thickBot="1" x14ac:dyDescent="0.4">
      <c r="A350" s="11">
        <v>0.91</v>
      </c>
      <c r="B350" s="11">
        <v>2.84</v>
      </c>
      <c r="C350" s="11">
        <v>2.0299999999999998</v>
      </c>
      <c r="D350" s="11">
        <v>27.89</v>
      </c>
      <c r="E350" s="11">
        <v>-1.28</v>
      </c>
      <c r="F350" s="11">
        <v>11.91</v>
      </c>
      <c r="G350" s="11">
        <v>28.7</v>
      </c>
      <c r="H350" s="11">
        <v>46.99</v>
      </c>
      <c r="I350" s="11">
        <v>45.08</v>
      </c>
      <c r="J350" s="11">
        <v>30.98</v>
      </c>
      <c r="K350" s="11">
        <v>21.18</v>
      </c>
      <c r="L350" s="11">
        <v>45.5</v>
      </c>
      <c r="M350" s="11">
        <v>31.27</v>
      </c>
      <c r="N350" s="11">
        <v>21.38</v>
      </c>
      <c r="O350" s="8">
        <f>VLOOKUP('Curr Rating Data'!C342,Ratings_Numbers!$A$1:$B$21,2,FALSE)</f>
        <v>10</v>
      </c>
      <c r="P350" s="9">
        <v>11804.9548</v>
      </c>
      <c r="Q350" s="8"/>
      <c r="R350" s="8"/>
      <c r="S350" s="8"/>
      <c r="T350" s="8"/>
    </row>
    <row r="351" spans="1:20" ht="37.5" customHeight="1" thickBot="1" x14ac:dyDescent="0.4">
      <c r="A351" s="11">
        <v>0.93</v>
      </c>
      <c r="B351" s="11">
        <v>3.01</v>
      </c>
      <c r="C351" s="11">
        <v>2.16</v>
      </c>
      <c r="D351" s="11">
        <v>31.16</v>
      </c>
      <c r="E351" s="11">
        <v>-1.21</v>
      </c>
      <c r="F351" s="11">
        <v>14.32</v>
      </c>
      <c r="G351" s="11">
        <v>29.6</v>
      </c>
      <c r="H351" s="11">
        <v>47.08</v>
      </c>
      <c r="I351" s="11">
        <v>47.44</v>
      </c>
      <c r="J351" s="11">
        <v>32.07</v>
      </c>
      <c r="K351" s="11">
        <v>22.34</v>
      </c>
      <c r="L351" s="11">
        <v>47.91</v>
      </c>
      <c r="M351" s="11">
        <v>32.39</v>
      </c>
      <c r="N351" s="11">
        <v>22.56</v>
      </c>
      <c r="O351" s="8">
        <f>VLOOKUP('Curr Rating Data'!C343,Ratings_Numbers!$A$1:$B$21,2,FALSE)</f>
        <v>10</v>
      </c>
      <c r="P351" s="9">
        <v>10101.227500000001</v>
      </c>
      <c r="Q351" s="8"/>
      <c r="R351" s="8"/>
      <c r="S351" s="8"/>
      <c r="T351" s="8"/>
    </row>
    <row r="352" spans="1:20" ht="37.5" customHeight="1" thickBot="1" x14ac:dyDescent="0.4">
      <c r="A352" s="11">
        <v>0.4</v>
      </c>
      <c r="B352" s="11">
        <v>2.14</v>
      </c>
      <c r="C352" s="11">
        <v>0.95</v>
      </c>
      <c r="D352" s="11">
        <v>24.7</v>
      </c>
      <c r="E352" s="11">
        <v>-1.35</v>
      </c>
      <c r="F352" s="11">
        <v>8.1999999999999993</v>
      </c>
      <c r="G352" s="11">
        <v>33.4</v>
      </c>
      <c r="H352" s="11">
        <v>51.27</v>
      </c>
      <c r="I352" s="11">
        <v>29.37</v>
      </c>
      <c r="J352" s="11">
        <v>21.79</v>
      </c>
      <c r="K352" s="11">
        <v>15.05</v>
      </c>
      <c r="L352" s="11">
        <v>34.79</v>
      </c>
      <c r="M352" s="11">
        <v>25.81</v>
      </c>
      <c r="N352" s="11">
        <v>17.84</v>
      </c>
      <c r="O352" s="8">
        <f>VLOOKUP('Curr Rating Data'!C344,Ratings_Numbers!$A$1:$B$21,2,FALSE)</f>
        <v>10</v>
      </c>
      <c r="P352" s="9">
        <v>8967.2754000000004</v>
      </c>
      <c r="Q352" s="8"/>
      <c r="R352" s="8"/>
      <c r="S352" s="8"/>
      <c r="T352" s="8"/>
    </row>
    <row r="353" spans="1:20" ht="37.5" customHeight="1" thickBot="1" x14ac:dyDescent="0.4">
      <c r="A353" s="11">
        <v>0.42</v>
      </c>
      <c r="B353" s="11">
        <v>2.71</v>
      </c>
      <c r="C353" s="11">
        <v>1.29</v>
      </c>
      <c r="D353" s="11">
        <v>14.4</v>
      </c>
      <c r="E353" s="11">
        <v>-14.23</v>
      </c>
      <c r="F353" s="11">
        <v>-2.73</v>
      </c>
      <c r="G353" s="11">
        <v>28.1</v>
      </c>
      <c r="H353" s="11">
        <v>54.12</v>
      </c>
      <c r="I353" s="11">
        <v>31.59</v>
      </c>
      <c r="J353" s="11">
        <v>23.96</v>
      </c>
      <c r="K353" s="11">
        <v>17.09</v>
      </c>
      <c r="L353" s="11">
        <v>31.85</v>
      </c>
      <c r="M353" s="11">
        <v>24.16</v>
      </c>
      <c r="N353" s="11">
        <v>17.239999999999998</v>
      </c>
      <c r="O353" s="8">
        <f>VLOOKUP('Curr Rating Data'!C345,Ratings_Numbers!$A$1:$B$21,2,FALSE)</f>
        <v>10</v>
      </c>
      <c r="P353" s="9">
        <v>8293.3561000000009</v>
      </c>
      <c r="Q353" s="8"/>
      <c r="R353" s="8"/>
      <c r="S353" s="8"/>
      <c r="T353" s="8"/>
    </row>
    <row r="354" spans="1:20" ht="37.5" customHeight="1" thickBot="1" x14ac:dyDescent="0.4">
      <c r="A354" s="11">
        <v>0.8</v>
      </c>
      <c r="B354" s="11">
        <v>5.96</v>
      </c>
      <c r="C354" s="11">
        <v>3.6</v>
      </c>
      <c r="D354" s="11">
        <v>11.68</v>
      </c>
      <c r="E354" s="11">
        <v>-9.0399999999999991</v>
      </c>
      <c r="F354" s="11">
        <v>-2.41</v>
      </c>
      <c r="G354" s="11">
        <v>28.6</v>
      </c>
      <c r="H354" s="11">
        <v>51.92</v>
      </c>
      <c r="I354" s="11">
        <v>41.51</v>
      </c>
      <c r="J354" s="11">
        <v>29.25</v>
      </c>
      <c r="K354" s="11">
        <v>21.55</v>
      </c>
      <c r="L354" s="11">
        <v>41.89</v>
      </c>
      <c r="M354" s="11">
        <v>29.52</v>
      </c>
      <c r="N354" s="11">
        <v>21.75</v>
      </c>
      <c r="O354" s="8">
        <f>VLOOKUP('Curr Rating Data'!C346,Ratings_Numbers!$A$1:$B$21,2,FALSE)</f>
        <v>10</v>
      </c>
      <c r="P354" s="9">
        <v>7181.2982000000002</v>
      </c>
      <c r="Q354" s="8"/>
      <c r="R354" s="8"/>
      <c r="S354" s="8"/>
      <c r="T354" s="8"/>
    </row>
    <row r="355" spans="1:20" ht="14.25" customHeight="1" x14ac:dyDescent="0.3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</row>
    <row r="356" spans="1:20" ht="14.25" customHeight="1" x14ac:dyDescent="0.35">
      <c r="A356" s="8">
        <v>-1.43</v>
      </c>
      <c r="B356" s="8">
        <v>0.32</v>
      </c>
      <c r="C356" s="8">
        <v>-1.63</v>
      </c>
      <c r="D356" s="8">
        <v>138.59</v>
      </c>
      <c r="E356" s="8">
        <v>126.84</v>
      </c>
      <c r="F356" s="8">
        <v>121.14</v>
      </c>
      <c r="G356" s="8">
        <v>37</v>
      </c>
      <c r="H356" s="8">
        <v>50.5</v>
      </c>
      <c r="I356" s="8">
        <v>9.09</v>
      </c>
      <c r="J356" s="8">
        <v>7.94</v>
      </c>
      <c r="K356" s="8">
        <v>4.59</v>
      </c>
      <c r="L356" s="8">
        <v>14.55</v>
      </c>
      <c r="M356" s="8">
        <v>12.7</v>
      </c>
      <c r="N356" s="8">
        <v>7.35</v>
      </c>
      <c r="O356" s="8">
        <v>1</v>
      </c>
      <c r="P356" s="9">
        <v>256617.07500000001</v>
      </c>
      <c r="Q356" s="8"/>
      <c r="R356" s="8"/>
      <c r="S356" s="8"/>
      <c r="T356" s="8"/>
    </row>
    <row r="357" spans="1:20" ht="14.25" customHeight="1" x14ac:dyDescent="0.35">
      <c r="A357" s="8">
        <v>-1.25</v>
      </c>
      <c r="B357" s="8">
        <v>0.28000000000000003</v>
      </c>
      <c r="C357" s="8">
        <v>-1.41</v>
      </c>
      <c r="D357" s="8">
        <v>246.7</v>
      </c>
      <c r="E357" s="8">
        <v>236.54</v>
      </c>
      <c r="F357" s="8">
        <v>230.08</v>
      </c>
      <c r="G357" s="8">
        <v>37</v>
      </c>
      <c r="H357" s="8">
        <v>53.94</v>
      </c>
      <c r="I357" s="8">
        <v>8.4600000000000009</v>
      </c>
      <c r="J357" s="8">
        <v>7.45</v>
      </c>
      <c r="K357" s="8">
        <v>4.5599999999999996</v>
      </c>
      <c r="L357" s="8">
        <v>13.54</v>
      </c>
      <c r="M357" s="8">
        <v>11.92</v>
      </c>
      <c r="N357" s="8">
        <v>7.3</v>
      </c>
      <c r="O357" s="8">
        <v>1</v>
      </c>
      <c r="P357" s="9">
        <v>199450.68</v>
      </c>
      <c r="Q357" s="8"/>
      <c r="R357" s="8"/>
      <c r="S357" s="8"/>
      <c r="T357" s="8"/>
    </row>
    <row r="358" spans="1:20" ht="14.25" customHeight="1" x14ac:dyDescent="0.35">
      <c r="A358" s="8">
        <v>-1.36</v>
      </c>
      <c r="B358" s="8">
        <v>0.27</v>
      </c>
      <c r="C358" s="8">
        <v>-1.52</v>
      </c>
      <c r="D358" s="8">
        <v>158.57</v>
      </c>
      <c r="E358" s="8">
        <v>147.54</v>
      </c>
      <c r="F358" s="8">
        <v>139.81</v>
      </c>
      <c r="G358" s="8">
        <v>37</v>
      </c>
      <c r="H358" s="8">
        <v>53.83</v>
      </c>
      <c r="I358" s="8">
        <v>8.1999999999999993</v>
      </c>
      <c r="J358" s="8">
        <v>7.24</v>
      </c>
      <c r="K358" s="8">
        <v>4.41</v>
      </c>
      <c r="L358" s="8">
        <v>13.12</v>
      </c>
      <c r="M358" s="8">
        <v>11.59</v>
      </c>
      <c r="N358" s="8">
        <v>7.06</v>
      </c>
      <c r="O358" s="8">
        <v>1</v>
      </c>
      <c r="P358" s="9">
        <v>209683.38</v>
      </c>
      <c r="Q358" s="8"/>
      <c r="R358" s="8"/>
      <c r="S358" s="8"/>
      <c r="T358" s="8"/>
    </row>
    <row r="359" spans="1:20" ht="14.25" customHeight="1" x14ac:dyDescent="0.35">
      <c r="A359" s="8">
        <v>-1.1499999999999999</v>
      </c>
      <c r="B359" s="8">
        <v>0.25</v>
      </c>
      <c r="C359" s="8">
        <v>-1.28</v>
      </c>
      <c r="D359" s="8">
        <v>179.68</v>
      </c>
      <c r="E359" s="8">
        <v>159.19</v>
      </c>
      <c r="F359" s="8">
        <v>160.27000000000001</v>
      </c>
      <c r="G359" s="8">
        <v>37</v>
      </c>
      <c r="H359" s="8">
        <v>53.62</v>
      </c>
      <c r="I359" s="8">
        <v>10.7</v>
      </c>
      <c r="J359" s="8">
        <v>9.48</v>
      </c>
      <c r="K359" s="8">
        <v>5.74</v>
      </c>
      <c r="L359" s="8">
        <v>12.86</v>
      </c>
      <c r="M359" s="8">
        <v>11.4</v>
      </c>
      <c r="N359" s="8">
        <v>6.9</v>
      </c>
      <c r="O359" s="8">
        <v>1</v>
      </c>
      <c r="P359" s="9">
        <v>234527.73</v>
      </c>
      <c r="Q359" s="8"/>
      <c r="R359" s="8"/>
      <c r="S359" s="8"/>
      <c r="T359" s="8"/>
    </row>
    <row r="360" spans="1:20" ht="14.25" customHeight="1" x14ac:dyDescent="0.35">
      <c r="A360" s="8">
        <v>-1.1399999999999999</v>
      </c>
      <c r="B360" s="8">
        <v>0.4</v>
      </c>
      <c r="C360" s="8">
        <v>-1.25</v>
      </c>
      <c r="D360" s="8">
        <v>173.56</v>
      </c>
      <c r="E360" s="8">
        <v>161.02000000000001</v>
      </c>
      <c r="F360" s="8">
        <v>158.13</v>
      </c>
      <c r="G360" s="8">
        <v>45</v>
      </c>
      <c r="H360" s="8">
        <v>51.28</v>
      </c>
      <c r="I360" s="8">
        <v>20.59</v>
      </c>
      <c r="J360" s="8">
        <v>16.78</v>
      </c>
      <c r="K360" s="8">
        <v>10.56</v>
      </c>
      <c r="L360" s="8">
        <v>22.72</v>
      </c>
      <c r="M360" s="8">
        <v>18.510000000000002</v>
      </c>
      <c r="N360" s="8">
        <v>11.65</v>
      </c>
      <c r="O360" s="8">
        <v>1</v>
      </c>
      <c r="P360" s="9">
        <v>214063.09</v>
      </c>
      <c r="Q360" s="8"/>
      <c r="R360" s="8"/>
      <c r="S360" s="8"/>
      <c r="T360" s="8"/>
    </row>
    <row r="361" spans="1:20" ht="14.25" customHeight="1" x14ac:dyDescent="0.35">
      <c r="A361" s="8">
        <v>-1.08</v>
      </c>
      <c r="B361" s="8">
        <v>0.37</v>
      </c>
      <c r="C361" s="8">
        <v>-1.2</v>
      </c>
      <c r="D361" s="8">
        <v>122.61</v>
      </c>
      <c r="E361" s="8">
        <v>115.79</v>
      </c>
      <c r="F361" s="8">
        <v>113.4</v>
      </c>
      <c r="G361" s="8">
        <v>72</v>
      </c>
      <c r="H361" s="8">
        <v>52.52</v>
      </c>
      <c r="I361" s="8">
        <v>19.95</v>
      </c>
      <c r="J361" s="8">
        <v>16.63</v>
      </c>
      <c r="K361" s="8">
        <v>10.48</v>
      </c>
      <c r="L361" s="8">
        <v>19.95</v>
      </c>
      <c r="M361" s="8">
        <v>16.63</v>
      </c>
      <c r="N361" s="8">
        <v>10.48</v>
      </c>
      <c r="O361" s="8">
        <v>1</v>
      </c>
      <c r="P361" s="9">
        <v>217776</v>
      </c>
      <c r="Q361" s="8"/>
      <c r="R361" s="8"/>
      <c r="S361" s="8"/>
      <c r="T361" s="8"/>
    </row>
    <row r="362" spans="1:20" ht="14.25" customHeight="1" x14ac:dyDescent="0.35">
      <c r="A362" s="8">
        <v>-1.29</v>
      </c>
      <c r="B362" s="8">
        <v>0.44</v>
      </c>
      <c r="C362" s="8">
        <v>-1.42</v>
      </c>
      <c r="D362" s="8">
        <v>76.540000000000006</v>
      </c>
      <c r="E362" s="8">
        <v>68.7</v>
      </c>
      <c r="F362" s="8">
        <v>67.959999999999994</v>
      </c>
      <c r="G362" s="8">
        <v>84</v>
      </c>
      <c r="H362" s="8">
        <v>53.6</v>
      </c>
      <c r="I362" s="8">
        <v>22.29</v>
      </c>
      <c r="J362" s="8">
        <v>18.23</v>
      </c>
      <c r="K362" s="8">
        <v>11.95</v>
      </c>
      <c r="L362" s="8">
        <v>22.29</v>
      </c>
      <c r="M362" s="8">
        <v>18.23</v>
      </c>
      <c r="N362" s="8">
        <v>11.95</v>
      </c>
      <c r="O362" s="8">
        <v>1</v>
      </c>
      <c r="P362" s="9">
        <v>209324.9</v>
      </c>
      <c r="Q362" s="8"/>
      <c r="R362" s="8"/>
      <c r="S362" s="8"/>
      <c r="T362" s="8"/>
    </row>
    <row r="363" spans="1:20" ht="14.25" customHeight="1" x14ac:dyDescent="0.35">
      <c r="A363" s="8">
        <v>-1.37</v>
      </c>
      <c r="B363" s="8">
        <v>0.44</v>
      </c>
      <c r="C363" s="8">
        <v>-1.5</v>
      </c>
      <c r="D363" s="8">
        <v>72.98</v>
      </c>
      <c r="E363" s="8">
        <v>66.150000000000006</v>
      </c>
      <c r="F363" s="8">
        <v>65.650000000000006</v>
      </c>
      <c r="G363" s="8">
        <v>94</v>
      </c>
      <c r="H363" s="8">
        <v>52.51</v>
      </c>
      <c r="I363" s="8">
        <v>20.88</v>
      </c>
      <c r="J363" s="8">
        <v>17.28</v>
      </c>
      <c r="K363" s="8">
        <v>10.97</v>
      </c>
      <c r="L363" s="8">
        <v>20.88</v>
      </c>
      <c r="M363" s="8">
        <v>17.28</v>
      </c>
      <c r="N363" s="8">
        <v>10.97</v>
      </c>
      <c r="O363" s="8">
        <v>1</v>
      </c>
      <c r="P363" s="9">
        <v>217596.72</v>
      </c>
      <c r="Q363" s="8"/>
      <c r="R363" s="8"/>
      <c r="S363" s="8"/>
      <c r="T363" s="8"/>
    </row>
    <row r="364" spans="1:20" ht="14.25" customHeight="1" x14ac:dyDescent="0.35">
      <c r="A364" s="8">
        <v>-1.51</v>
      </c>
      <c r="B364" s="8">
        <v>0.44</v>
      </c>
      <c r="C364" s="8">
        <v>-1.67</v>
      </c>
      <c r="D364" s="8">
        <v>84.35</v>
      </c>
      <c r="E364" s="8">
        <v>79.709999999999994</v>
      </c>
      <c r="F364" s="8">
        <v>76.63</v>
      </c>
      <c r="G364" s="8">
        <v>94</v>
      </c>
      <c r="H364" s="8">
        <v>55.29</v>
      </c>
      <c r="I364" s="8">
        <v>20.079999999999998</v>
      </c>
      <c r="J364" s="8">
        <v>16.72</v>
      </c>
      <c r="K364" s="8">
        <v>11.1</v>
      </c>
      <c r="L364" s="8">
        <v>20.079999999999998</v>
      </c>
      <c r="M364" s="8">
        <v>16.72</v>
      </c>
      <c r="N364" s="8">
        <v>11.1</v>
      </c>
      <c r="O364" s="8">
        <v>1</v>
      </c>
      <c r="P364" s="9">
        <v>270942</v>
      </c>
      <c r="Q364" s="8"/>
      <c r="R364" s="8"/>
      <c r="S364" s="8"/>
      <c r="T364" s="8"/>
    </row>
    <row r="365" spans="1:20" ht="14.25" customHeight="1" x14ac:dyDescent="0.35">
      <c r="A365" s="8">
        <v>-1.33</v>
      </c>
      <c r="B365" s="8">
        <v>0.44</v>
      </c>
      <c r="C365" s="8">
        <v>-1.47</v>
      </c>
      <c r="D365" s="8">
        <v>91.28</v>
      </c>
      <c r="E365" s="8">
        <v>86.04</v>
      </c>
      <c r="F365" s="8">
        <v>84.15</v>
      </c>
      <c r="G365" s="8">
        <v>95</v>
      </c>
      <c r="H365" s="8">
        <v>57.13</v>
      </c>
      <c r="I365" s="8">
        <v>18.61</v>
      </c>
      <c r="J365" s="8">
        <v>15.69</v>
      </c>
      <c r="K365" s="8">
        <v>10.63</v>
      </c>
      <c r="L365" s="8">
        <v>18.61</v>
      </c>
      <c r="M365" s="8">
        <v>15.69</v>
      </c>
      <c r="N365" s="8">
        <v>10.63</v>
      </c>
      <c r="O365" s="8">
        <v>1</v>
      </c>
      <c r="P365" s="9">
        <v>256374.79</v>
      </c>
      <c r="Q365" s="8"/>
      <c r="R365" s="8"/>
      <c r="S365" s="8"/>
      <c r="T365" s="8"/>
    </row>
    <row r="366" spans="1:20" ht="14.25" customHeight="1" x14ac:dyDescent="0.35">
      <c r="A366" s="8">
        <v>-1.56</v>
      </c>
      <c r="B366" s="8">
        <v>0.43</v>
      </c>
      <c r="C366" s="8">
        <v>-1.72</v>
      </c>
      <c r="D366" s="8">
        <v>75.16</v>
      </c>
      <c r="E366" s="8">
        <v>67.27</v>
      </c>
      <c r="F366" s="8">
        <v>67.09</v>
      </c>
      <c r="G366" s="8">
        <v>95</v>
      </c>
      <c r="H366" s="8">
        <v>58.18</v>
      </c>
      <c r="I366" s="8">
        <v>17.39</v>
      </c>
      <c r="J366" s="8">
        <v>14.81</v>
      </c>
      <c r="K366" s="8">
        <v>10.119999999999999</v>
      </c>
      <c r="L366" s="8">
        <v>17.39</v>
      </c>
      <c r="M366" s="8">
        <v>14.81</v>
      </c>
      <c r="N366" s="8">
        <v>10.119999999999999</v>
      </c>
      <c r="O366" s="8">
        <v>1</v>
      </c>
      <c r="P366" s="9">
        <v>250638.72</v>
      </c>
      <c r="Q366" s="8"/>
      <c r="R366" s="8"/>
      <c r="S366" s="8"/>
      <c r="T366" s="8"/>
    </row>
    <row r="367" spans="1:20" ht="14.25" customHeight="1" x14ac:dyDescent="0.35">
      <c r="A367" s="8">
        <v>-2.0699999999999998</v>
      </c>
      <c r="B367" s="8">
        <v>0.55000000000000004</v>
      </c>
      <c r="C367" s="8">
        <v>-2.35</v>
      </c>
      <c r="D367" s="8">
        <v>10.3</v>
      </c>
      <c r="E367" s="8">
        <v>0.14000000000000001</v>
      </c>
      <c r="F367" s="8">
        <v>2</v>
      </c>
      <c r="G367" s="8">
        <v>96</v>
      </c>
      <c r="H367" s="8">
        <v>54.72</v>
      </c>
      <c r="I367" s="8">
        <v>16.14</v>
      </c>
      <c r="J367" s="8">
        <v>13.68</v>
      </c>
      <c r="K367" s="8">
        <v>8.83</v>
      </c>
      <c r="L367" s="8">
        <v>18</v>
      </c>
      <c r="M367" s="8">
        <v>15.25</v>
      </c>
      <c r="N367" s="8">
        <v>9.85</v>
      </c>
      <c r="O367" s="8">
        <v>1</v>
      </c>
      <c r="P367" s="9">
        <v>223666.94409999999</v>
      </c>
      <c r="Q367" s="8"/>
      <c r="R367" s="8"/>
      <c r="S367" s="8"/>
      <c r="T367" s="8"/>
    </row>
    <row r="368" spans="1:20" ht="14.25" customHeight="1" x14ac:dyDescent="0.35">
      <c r="A368" s="8">
        <v>-2.4</v>
      </c>
      <c r="B368" s="8">
        <v>0.6</v>
      </c>
      <c r="C368" s="8">
        <v>-2.75</v>
      </c>
      <c r="D368" s="8">
        <v>63.35</v>
      </c>
      <c r="E368" s="8">
        <v>57</v>
      </c>
      <c r="F368" s="8">
        <v>55.87</v>
      </c>
      <c r="G368" s="8">
        <v>95</v>
      </c>
      <c r="H368" s="8">
        <v>56.48</v>
      </c>
      <c r="I368" s="8">
        <v>14.11</v>
      </c>
      <c r="J368" s="8">
        <v>12.02</v>
      </c>
      <c r="K368" s="8">
        <v>7.97</v>
      </c>
      <c r="L368" s="8">
        <v>17.36</v>
      </c>
      <c r="M368" s="8">
        <v>14.79</v>
      </c>
      <c r="N368" s="8">
        <v>9.81</v>
      </c>
      <c r="O368" s="8">
        <v>1</v>
      </c>
      <c r="P368" s="9">
        <v>238823.14499999999</v>
      </c>
      <c r="Q368" s="8"/>
      <c r="R368" s="8"/>
      <c r="S368" s="8"/>
      <c r="T368" s="8"/>
    </row>
    <row r="369" spans="1:20" ht="14.25" customHeight="1" x14ac:dyDescent="0.35">
      <c r="A369" s="8">
        <v>-2.36</v>
      </c>
      <c r="B369" s="8">
        <v>0.72</v>
      </c>
      <c r="C369" s="8">
        <v>-2.76</v>
      </c>
      <c r="D369" s="8">
        <v>83.62</v>
      </c>
      <c r="E369" s="8">
        <v>74.760000000000005</v>
      </c>
      <c r="F369" s="8">
        <v>74.010000000000005</v>
      </c>
      <c r="G369" s="8">
        <v>105</v>
      </c>
      <c r="H369" s="8">
        <v>56.4</v>
      </c>
      <c r="I369" s="8">
        <v>16.46</v>
      </c>
      <c r="J369" s="8">
        <v>13.77</v>
      </c>
      <c r="K369" s="8">
        <v>9.2799999999999994</v>
      </c>
      <c r="L369" s="8">
        <v>19.55</v>
      </c>
      <c r="M369" s="8">
        <v>16.350000000000001</v>
      </c>
      <c r="N369" s="8">
        <v>11.03</v>
      </c>
      <c r="O369" s="8">
        <v>1</v>
      </c>
      <c r="P369" s="9">
        <v>287690.76</v>
      </c>
      <c r="Q369" s="8"/>
      <c r="R369" s="8"/>
      <c r="S369" s="8"/>
      <c r="T369" s="8"/>
    </row>
    <row r="370" spans="1:20" ht="14.25" customHeight="1" x14ac:dyDescent="0.35">
      <c r="A370" s="8">
        <v>-2.4700000000000002</v>
      </c>
      <c r="B370" s="8">
        <v>0.68</v>
      </c>
      <c r="C370" s="8">
        <v>-2.89</v>
      </c>
      <c r="D370" s="8">
        <v>79.5</v>
      </c>
      <c r="E370" s="8">
        <v>70.959999999999994</v>
      </c>
      <c r="F370" s="8">
        <v>69.83</v>
      </c>
      <c r="G370" s="8">
        <v>109</v>
      </c>
      <c r="H370" s="8">
        <v>57.19</v>
      </c>
      <c r="I370" s="8">
        <v>15.58</v>
      </c>
      <c r="J370" s="8">
        <v>13.15</v>
      </c>
      <c r="K370" s="8">
        <v>8.91</v>
      </c>
      <c r="L370" s="8">
        <v>18.510000000000002</v>
      </c>
      <c r="M370" s="8">
        <v>15.62</v>
      </c>
      <c r="N370" s="8">
        <v>10.58</v>
      </c>
      <c r="O370" s="8">
        <v>1</v>
      </c>
      <c r="P370" s="9">
        <v>277754.88</v>
      </c>
      <c r="Q370" s="8"/>
      <c r="R370" s="8"/>
      <c r="S370" s="8"/>
      <c r="T370" s="8"/>
    </row>
    <row r="371" spans="1:20" ht="14.25" customHeight="1" x14ac:dyDescent="0.35">
      <c r="A371" s="8">
        <v>-2.0099999999999998</v>
      </c>
      <c r="B371" s="8">
        <v>0.57999999999999996</v>
      </c>
      <c r="C371" s="8">
        <v>-2.29</v>
      </c>
      <c r="D371" s="8">
        <v>58.8</v>
      </c>
      <c r="E371" s="8">
        <v>43.85</v>
      </c>
      <c r="F371" s="8">
        <v>50.61</v>
      </c>
      <c r="G371" s="8">
        <v>120</v>
      </c>
      <c r="H371" s="8">
        <v>55.43</v>
      </c>
      <c r="I371" s="8">
        <v>15.96</v>
      </c>
      <c r="J371" s="8">
        <v>13.33</v>
      </c>
      <c r="K371" s="8">
        <v>8.85</v>
      </c>
      <c r="L371" s="8">
        <v>19.760000000000002</v>
      </c>
      <c r="M371" s="8">
        <v>16.5</v>
      </c>
      <c r="N371" s="8">
        <v>10.95</v>
      </c>
      <c r="O371" s="8">
        <v>1</v>
      </c>
      <c r="P371" s="9">
        <v>310503</v>
      </c>
      <c r="Q371" s="8"/>
      <c r="R371" s="8"/>
      <c r="S371" s="8"/>
      <c r="T371" s="8"/>
    </row>
    <row r="372" spans="1:20" ht="14.25" customHeight="1" x14ac:dyDescent="0.35">
      <c r="A372" s="8">
        <v>-2.04</v>
      </c>
      <c r="B372" s="8">
        <v>0.56999999999999995</v>
      </c>
      <c r="C372" s="8">
        <v>-2.33</v>
      </c>
      <c r="D372" s="8">
        <v>61.76</v>
      </c>
      <c r="E372" s="8">
        <v>51.33</v>
      </c>
      <c r="F372" s="8">
        <v>53.68</v>
      </c>
      <c r="G372" s="8">
        <v>118</v>
      </c>
      <c r="H372" s="8">
        <v>57.35</v>
      </c>
      <c r="I372" s="8">
        <v>15.47</v>
      </c>
      <c r="J372" s="8">
        <v>12.95</v>
      </c>
      <c r="K372" s="8">
        <v>8.8699999999999992</v>
      </c>
      <c r="L372" s="8">
        <v>19.510000000000002</v>
      </c>
      <c r="M372" s="8">
        <v>16.329999999999998</v>
      </c>
      <c r="N372" s="8">
        <v>11.19</v>
      </c>
      <c r="O372" s="8">
        <v>1</v>
      </c>
      <c r="P372" s="9">
        <v>338577.4</v>
      </c>
      <c r="Q372" s="8"/>
      <c r="R372" s="8"/>
      <c r="S372" s="8"/>
      <c r="T372" s="8"/>
    </row>
    <row r="373" spans="1:20" ht="14.25" customHeight="1" x14ac:dyDescent="0.35">
      <c r="A373" s="8">
        <v>-1.89</v>
      </c>
      <c r="B373" s="8">
        <v>0.82</v>
      </c>
      <c r="C373" s="8">
        <v>-2.1800000000000002</v>
      </c>
      <c r="D373" s="8">
        <v>68.37</v>
      </c>
      <c r="E373" s="8">
        <v>55.54</v>
      </c>
      <c r="F373" s="8">
        <v>59.03</v>
      </c>
      <c r="G373" s="8">
        <v>135</v>
      </c>
      <c r="H373" s="8">
        <v>55.42</v>
      </c>
      <c r="I373" s="8">
        <v>24.3</v>
      </c>
      <c r="J373" s="8">
        <v>19.13</v>
      </c>
      <c r="K373" s="8">
        <v>13.47</v>
      </c>
      <c r="L373" s="8">
        <v>27</v>
      </c>
      <c r="M373" s="8">
        <v>21.26</v>
      </c>
      <c r="N373" s="8">
        <v>14.96</v>
      </c>
      <c r="O373" s="8">
        <v>1</v>
      </c>
      <c r="P373" s="9">
        <v>343566.3</v>
      </c>
      <c r="Q373" s="8"/>
      <c r="R373" s="8"/>
      <c r="S373" s="8"/>
      <c r="T373" s="8"/>
    </row>
    <row r="374" spans="1:20" ht="14.25" customHeight="1" x14ac:dyDescent="0.35">
      <c r="A374" s="8">
        <v>-2.13</v>
      </c>
      <c r="B374" s="8">
        <v>0.76</v>
      </c>
      <c r="C374" s="8">
        <v>-2.4700000000000002</v>
      </c>
      <c r="D374" s="8">
        <v>47.02</v>
      </c>
      <c r="E374" s="8">
        <v>40.21</v>
      </c>
      <c r="F374" s="8">
        <v>39.85</v>
      </c>
      <c r="G374" s="8">
        <v>175</v>
      </c>
      <c r="H374" s="8">
        <v>56</v>
      </c>
      <c r="I374" s="8">
        <v>23.65</v>
      </c>
      <c r="J374" s="8">
        <v>19.11</v>
      </c>
      <c r="K374" s="8">
        <v>13.25</v>
      </c>
      <c r="L374" s="8">
        <v>23.77</v>
      </c>
      <c r="M374" s="8">
        <v>19.21</v>
      </c>
      <c r="N374" s="8">
        <v>13.31</v>
      </c>
      <c r="O374" s="8">
        <v>1</v>
      </c>
      <c r="P374" s="9">
        <v>382701.8</v>
      </c>
      <c r="Q374" s="8"/>
      <c r="R374" s="8"/>
      <c r="S374" s="8"/>
      <c r="T374" s="8"/>
    </row>
    <row r="375" spans="1:20" ht="14.25" customHeight="1" x14ac:dyDescent="0.35">
      <c r="A375" s="8">
        <v>-1.91</v>
      </c>
      <c r="B375" s="8">
        <v>0.82</v>
      </c>
      <c r="C375" s="8">
        <v>-2.27</v>
      </c>
      <c r="D375" s="8">
        <v>48.66</v>
      </c>
      <c r="E375" s="8">
        <v>40.79</v>
      </c>
      <c r="F375" s="8">
        <v>38.36</v>
      </c>
      <c r="G375" s="8">
        <v>169</v>
      </c>
      <c r="H375" s="8">
        <v>52.08</v>
      </c>
      <c r="I375" s="8">
        <v>22.99</v>
      </c>
      <c r="J375" s="8">
        <v>18.36</v>
      </c>
      <c r="K375" s="8">
        <v>11.98</v>
      </c>
      <c r="L375" s="8">
        <v>25.22</v>
      </c>
      <c r="M375" s="8">
        <v>20.14</v>
      </c>
      <c r="N375" s="8">
        <v>13.14</v>
      </c>
      <c r="O375" s="8">
        <v>1</v>
      </c>
      <c r="P375" s="9">
        <v>381726.1</v>
      </c>
      <c r="Q375" s="8"/>
      <c r="R375" s="8"/>
      <c r="S375" s="8"/>
      <c r="T375" s="8"/>
    </row>
    <row r="376" spans="1:20" ht="14.25" customHeight="1" x14ac:dyDescent="0.35">
      <c r="A376" s="8">
        <v>-1.99</v>
      </c>
      <c r="B376" s="8">
        <v>0.87</v>
      </c>
      <c r="C376" s="8">
        <v>-2.4</v>
      </c>
      <c r="D376" s="8">
        <v>45.17</v>
      </c>
      <c r="E376" s="8">
        <v>37.200000000000003</v>
      </c>
      <c r="F376" s="8">
        <v>36.299999999999997</v>
      </c>
      <c r="G376" s="8">
        <v>161</v>
      </c>
      <c r="H376" s="8">
        <v>53.15</v>
      </c>
      <c r="I376" s="8">
        <v>20.49</v>
      </c>
      <c r="J376" s="8">
        <v>16.22</v>
      </c>
      <c r="K376" s="8">
        <v>10.89</v>
      </c>
      <c r="L376" s="8">
        <v>26.31</v>
      </c>
      <c r="M376" s="8">
        <v>20.83</v>
      </c>
      <c r="N376" s="8">
        <v>13.98</v>
      </c>
      <c r="O376" s="8">
        <v>1</v>
      </c>
      <c r="P376" s="9">
        <v>329834.01500000001</v>
      </c>
      <c r="Q376" s="8"/>
      <c r="R376" s="8"/>
      <c r="S376" s="8"/>
      <c r="T376" s="8"/>
    </row>
    <row r="377" spans="1:20" ht="14.25" customHeight="1" x14ac:dyDescent="0.35">
      <c r="A377" s="8">
        <v>-1.9</v>
      </c>
      <c r="B377" s="8">
        <v>1.02</v>
      </c>
      <c r="C377" s="8">
        <v>-2.3199999999999998</v>
      </c>
      <c r="D377" s="8">
        <v>57.39</v>
      </c>
      <c r="E377" s="8">
        <v>48.19</v>
      </c>
      <c r="F377" s="8">
        <v>48</v>
      </c>
      <c r="G377" s="8">
        <v>162</v>
      </c>
      <c r="H377" s="8">
        <v>52.55</v>
      </c>
      <c r="I377" s="8">
        <v>19.87</v>
      </c>
      <c r="J377" s="8">
        <v>15.29</v>
      </c>
      <c r="K377" s="8">
        <v>10.44</v>
      </c>
      <c r="L377" s="8">
        <v>29.99</v>
      </c>
      <c r="M377" s="8">
        <v>23.07</v>
      </c>
      <c r="N377" s="8">
        <v>15.76</v>
      </c>
      <c r="O377" s="8">
        <v>1</v>
      </c>
      <c r="P377" s="9">
        <v>354392.05</v>
      </c>
      <c r="Q377" s="8"/>
      <c r="R377" s="8"/>
      <c r="S377" s="8"/>
      <c r="T377" s="8"/>
    </row>
    <row r="378" spans="1:20" ht="14.25" customHeight="1" x14ac:dyDescent="0.35">
      <c r="A378" s="8">
        <v>-1.93</v>
      </c>
      <c r="B378" s="8">
        <v>1.19</v>
      </c>
      <c r="C378" s="8">
        <v>-2.38</v>
      </c>
      <c r="D378" s="8">
        <v>38.43</v>
      </c>
      <c r="E378" s="8">
        <v>31.84</v>
      </c>
      <c r="F378" s="8">
        <v>31.25</v>
      </c>
      <c r="G378" s="8">
        <v>211</v>
      </c>
      <c r="H378" s="8">
        <v>51.01</v>
      </c>
      <c r="I378" s="8">
        <v>30.67</v>
      </c>
      <c r="J378" s="8">
        <v>22.66</v>
      </c>
      <c r="K378" s="8">
        <v>15.65</v>
      </c>
      <c r="L378" s="8">
        <v>35.36</v>
      </c>
      <c r="M378" s="8">
        <v>26.12</v>
      </c>
      <c r="N378" s="8">
        <v>18.04</v>
      </c>
      <c r="O378" s="8">
        <v>1</v>
      </c>
      <c r="P378" s="9">
        <v>353460.36</v>
      </c>
      <c r="Q378" s="8"/>
      <c r="R378" s="8"/>
      <c r="S378" s="8"/>
      <c r="T378" s="8"/>
    </row>
    <row r="379" spans="1:20" ht="14.25" customHeight="1" x14ac:dyDescent="0.35">
      <c r="A379" s="8">
        <v>-2.54</v>
      </c>
      <c r="B379" s="8">
        <v>1.94</v>
      </c>
      <c r="C379" s="8">
        <v>-3.37</v>
      </c>
      <c r="D379" s="8">
        <v>-2.27</v>
      </c>
      <c r="E379" s="8">
        <v>-9.48</v>
      </c>
      <c r="F379" s="8">
        <v>-8.31</v>
      </c>
      <c r="G379" s="8">
        <v>247</v>
      </c>
      <c r="H379" s="8">
        <v>45.9</v>
      </c>
      <c r="I379" s="8">
        <v>34.72</v>
      </c>
      <c r="J379" s="8">
        <v>24.1</v>
      </c>
      <c r="K379" s="8">
        <v>15.94</v>
      </c>
      <c r="L379" s="8">
        <v>44.07</v>
      </c>
      <c r="M379" s="8">
        <v>30.59</v>
      </c>
      <c r="N379" s="8">
        <v>20.23</v>
      </c>
      <c r="O379" s="8">
        <v>1</v>
      </c>
      <c r="P379" s="9">
        <v>439679</v>
      </c>
      <c r="Q379" s="8"/>
      <c r="R379" s="8"/>
      <c r="S379" s="8"/>
      <c r="T379" s="8"/>
    </row>
    <row r="380" spans="1:20" ht="14.25" customHeight="1" x14ac:dyDescent="0.35">
      <c r="A380" s="8">
        <v>-2.52</v>
      </c>
      <c r="B380" s="8">
        <v>2.13</v>
      </c>
      <c r="C380" s="8">
        <v>-3.36</v>
      </c>
      <c r="D380" s="8">
        <v>29.13</v>
      </c>
      <c r="E380" s="8">
        <v>23.69</v>
      </c>
      <c r="F380" s="8">
        <v>23.27</v>
      </c>
      <c r="G380" s="8">
        <v>249</v>
      </c>
      <c r="H380" s="8">
        <v>44.79</v>
      </c>
      <c r="I380" s="8">
        <v>35.92</v>
      </c>
      <c r="J380" s="8">
        <v>23.98</v>
      </c>
      <c r="K380" s="8">
        <v>16.09</v>
      </c>
      <c r="L380" s="8">
        <v>49.8</v>
      </c>
      <c r="M380" s="8">
        <v>33.24</v>
      </c>
      <c r="N380" s="8">
        <v>22.31</v>
      </c>
      <c r="O380" s="8">
        <v>1</v>
      </c>
      <c r="P380" s="9">
        <v>434660.1</v>
      </c>
      <c r="Q380" s="8"/>
      <c r="R380" s="8"/>
      <c r="S380" s="8"/>
      <c r="T380" s="8"/>
    </row>
    <row r="381" spans="1:20" ht="14.25" customHeight="1" x14ac:dyDescent="0.35">
      <c r="A381" s="8">
        <v>-2.6</v>
      </c>
      <c r="B381" s="8">
        <v>2.72</v>
      </c>
      <c r="C381" s="8">
        <v>-3.56</v>
      </c>
      <c r="D381" s="8">
        <v>24.5</v>
      </c>
      <c r="E381" s="8">
        <v>17.95</v>
      </c>
      <c r="F381" s="8">
        <v>19.5</v>
      </c>
      <c r="G381" s="8">
        <v>309</v>
      </c>
      <c r="H381" s="8">
        <v>42.63</v>
      </c>
      <c r="I381" s="8">
        <v>52.98</v>
      </c>
      <c r="J381" s="8">
        <v>33.56</v>
      </c>
      <c r="K381" s="8">
        <v>22.59</v>
      </c>
      <c r="L381" s="8">
        <v>57.87</v>
      </c>
      <c r="M381" s="8">
        <v>36.65</v>
      </c>
      <c r="N381" s="8">
        <v>24.67</v>
      </c>
      <c r="O381" s="8">
        <v>1</v>
      </c>
      <c r="P381" s="9">
        <v>399535.35999999999</v>
      </c>
      <c r="Q381" s="8"/>
      <c r="R381" s="8"/>
      <c r="S381" s="8"/>
      <c r="T381" s="8"/>
    </row>
    <row r="382" spans="1:20" ht="14.25" customHeight="1" thickBot="1" x14ac:dyDescent="0.4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</row>
    <row r="383" spans="1:20" ht="46.5" customHeight="1" thickBot="1" x14ac:dyDescent="0.4">
      <c r="A383" s="11">
        <v>5.54</v>
      </c>
      <c r="B383" s="11">
        <v>57.41</v>
      </c>
      <c r="C383" s="11">
        <v>56.45</v>
      </c>
      <c r="D383" s="11">
        <v>4.13</v>
      </c>
      <c r="E383" s="11">
        <v>-0.53</v>
      </c>
      <c r="F383" s="11">
        <v>1</v>
      </c>
      <c r="G383" s="11">
        <v>15</v>
      </c>
      <c r="H383" s="11">
        <v>88.36</v>
      </c>
      <c r="I383" s="11">
        <v>28.41</v>
      </c>
      <c r="J383" s="11">
        <v>22.07</v>
      </c>
      <c r="K383" s="11">
        <v>25.28</v>
      </c>
      <c r="L383" s="11">
        <v>28.73</v>
      </c>
      <c r="M383" s="11">
        <v>22.32</v>
      </c>
      <c r="N383" s="11">
        <v>25.57</v>
      </c>
      <c r="O383" s="8">
        <f>VLOOKUP('Curr Rating Data'!C373,Ratings_Numbers!$A$1:$B$21,2,FALSE)</f>
        <v>1</v>
      </c>
      <c r="P383" s="9">
        <v>1885.6809000000001</v>
      </c>
      <c r="Q383" s="8"/>
      <c r="R383" s="8"/>
      <c r="S383" s="8"/>
      <c r="T383" s="8"/>
    </row>
    <row r="384" spans="1:20" ht="46.5" customHeight="1" thickBot="1" x14ac:dyDescent="0.4">
      <c r="A384" s="11">
        <v>4.04</v>
      </c>
      <c r="B384" s="11">
        <v>15.68</v>
      </c>
      <c r="C384" s="11">
        <v>14.49</v>
      </c>
      <c r="D384" s="11">
        <v>5</v>
      </c>
      <c r="E384" s="11">
        <v>2.44</v>
      </c>
      <c r="F384" s="11">
        <v>1.72</v>
      </c>
      <c r="G384" s="11">
        <v>18</v>
      </c>
      <c r="H384" s="11">
        <v>48.67</v>
      </c>
      <c r="I384" s="11">
        <v>48.34</v>
      </c>
      <c r="J384" s="11">
        <v>32.36</v>
      </c>
      <c r="K384" s="11">
        <v>23.82</v>
      </c>
      <c r="L384" s="11">
        <v>49.41</v>
      </c>
      <c r="M384" s="11">
        <v>33.07</v>
      </c>
      <c r="N384" s="11">
        <v>24.34</v>
      </c>
      <c r="O384" s="8">
        <f>VLOOKUP('Curr Rating Data'!C374,Ratings_Numbers!$A$1:$B$21,2,FALSE)</f>
        <v>1</v>
      </c>
      <c r="P384" s="9">
        <v>2144.8429999999998</v>
      </c>
      <c r="Q384" s="8"/>
      <c r="R384" s="8"/>
      <c r="S384" s="8"/>
      <c r="T384" s="8"/>
    </row>
    <row r="385" spans="1:20" ht="46.5" customHeight="1" thickBot="1" x14ac:dyDescent="0.4">
      <c r="A385" s="11">
        <v>3.8</v>
      </c>
      <c r="B385" s="11">
        <v>9</v>
      </c>
      <c r="C385" s="11">
        <v>8.7899999999999991</v>
      </c>
      <c r="D385" s="11">
        <v>8.1300000000000008</v>
      </c>
      <c r="E385" s="11">
        <v>6.31</v>
      </c>
      <c r="F385" s="11">
        <v>5.25</v>
      </c>
      <c r="G385" s="11">
        <v>16</v>
      </c>
      <c r="H385" s="11">
        <v>54.43</v>
      </c>
      <c r="I385" s="11">
        <v>47.6</v>
      </c>
      <c r="J385" s="11">
        <v>32.090000000000003</v>
      </c>
      <c r="K385" s="11">
        <v>26.17</v>
      </c>
      <c r="L385" s="11">
        <v>48.35</v>
      </c>
      <c r="M385" s="11">
        <v>32.590000000000003</v>
      </c>
      <c r="N385" s="11">
        <v>26.58</v>
      </c>
      <c r="O385" s="8">
        <f>VLOOKUP('Curr Rating Data'!C375,Ratings_Numbers!$A$1:$B$21,2,FALSE)</f>
        <v>1</v>
      </c>
      <c r="P385" s="9">
        <v>2057.6170000000002</v>
      </c>
      <c r="Q385" s="8"/>
      <c r="R385" s="8"/>
      <c r="S385" s="8"/>
      <c r="T385" s="8"/>
    </row>
    <row r="386" spans="1:20" ht="46.5" customHeight="1" thickBot="1" x14ac:dyDescent="0.4">
      <c r="A386" s="11">
        <v>3.8</v>
      </c>
      <c r="B386" s="11">
        <v>9.25</v>
      </c>
      <c r="C386" s="11">
        <v>9.01</v>
      </c>
      <c r="D386" s="11">
        <v>3.44</v>
      </c>
      <c r="E386" s="11">
        <v>1.75</v>
      </c>
      <c r="F386" s="11">
        <v>0.75</v>
      </c>
      <c r="G386" s="11">
        <v>16</v>
      </c>
      <c r="H386" s="11">
        <v>47.58</v>
      </c>
      <c r="I386" s="11">
        <v>55.32</v>
      </c>
      <c r="J386" s="11">
        <v>35.369999999999997</v>
      </c>
      <c r="K386" s="11">
        <v>26.61</v>
      </c>
      <c r="L386" s="11">
        <v>56.39</v>
      </c>
      <c r="M386" s="11">
        <v>36.06</v>
      </c>
      <c r="N386" s="11">
        <v>27.13</v>
      </c>
      <c r="O386" s="8">
        <f>VLOOKUP('Curr Rating Data'!C376,Ratings_Numbers!$A$1:$B$21,2,FALSE)</f>
        <v>1</v>
      </c>
      <c r="P386" s="9">
        <v>2043.9567999999999</v>
      </c>
      <c r="Q386" s="8"/>
      <c r="R386" s="8"/>
      <c r="S386" s="8"/>
      <c r="T386" s="8"/>
    </row>
    <row r="387" spans="1:20" ht="46.5" customHeight="1" thickBot="1" x14ac:dyDescent="0.4">
      <c r="A387" s="11">
        <v>4.2699999999999996</v>
      </c>
      <c r="B387" s="11">
        <v>9.94</v>
      </c>
      <c r="C387" s="11">
        <v>9.58</v>
      </c>
      <c r="D387" s="11">
        <v>5</v>
      </c>
      <c r="E387" s="11">
        <v>2.15</v>
      </c>
      <c r="F387" s="11">
        <v>2</v>
      </c>
      <c r="G387" s="11">
        <v>20</v>
      </c>
      <c r="H387" s="11">
        <v>44.22</v>
      </c>
      <c r="I387" s="11">
        <v>67.709999999999994</v>
      </c>
      <c r="J387" s="11">
        <v>39.619999999999997</v>
      </c>
      <c r="K387" s="11">
        <v>30.26</v>
      </c>
      <c r="L387" s="11">
        <v>70.91</v>
      </c>
      <c r="M387" s="11">
        <v>41.49</v>
      </c>
      <c r="N387" s="11">
        <v>31.69</v>
      </c>
      <c r="O387" s="8">
        <f>VLOOKUP('Curr Rating Data'!C377,Ratings_Numbers!$A$1:$B$21,2,FALSE)</f>
        <v>1</v>
      </c>
      <c r="P387" s="9">
        <v>2678.4611</v>
      </c>
      <c r="Q387" s="8"/>
      <c r="R387" s="8"/>
      <c r="S387" s="8"/>
      <c r="T387" s="8"/>
    </row>
    <row r="388" spans="1:20" ht="46.5" customHeight="1" thickBot="1" x14ac:dyDescent="0.4">
      <c r="A388" s="11">
        <v>2.97</v>
      </c>
      <c r="B388" s="11">
        <v>5.95</v>
      </c>
      <c r="C388" s="11">
        <v>5.56</v>
      </c>
      <c r="D388" s="11">
        <v>13.31</v>
      </c>
      <c r="E388" s="11">
        <v>9.6199999999999992</v>
      </c>
      <c r="F388" s="11">
        <v>8.3800000000000008</v>
      </c>
      <c r="G388" s="11">
        <v>13</v>
      </c>
      <c r="H388" s="11">
        <v>43.16</v>
      </c>
      <c r="I388" s="11">
        <v>59.73</v>
      </c>
      <c r="J388" s="11">
        <v>36.82</v>
      </c>
      <c r="K388" s="11">
        <v>26.05</v>
      </c>
      <c r="L388" s="11">
        <v>62.2</v>
      </c>
      <c r="M388" s="11">
        <v>38.35</v>
      </c>
      <c r="N388" s="11">
        <v>27.13</v>
      </c>
      <c r="O388" s="8">
        <f>VLOOKUP('Curr Rating Data'!C378,Ratings_Numbers!$A$1:$B$21,2,FALSE)</f>
        <v>1</v>
      </c>
      <c r="P388" s="9">
        <v>4095.9486000000002</v>
      </c>
      <c r="Q388" s="8"/>
      <c r="R388" s="8"/>
      <c r="S388" s="8"/>
      <c r="T388" s="8"/>
    </row>
    <row r="389" spans="1:20" ht="46.5" customHeight="1" thickBot="1" x14ac:dyDescent="0.4">
      <c r="A389" s="11">
        <v>2.25</v>
      </c>
      <c r="B389" s="11">
        <v>4.46</v>
      </c>
      <c r="C389" s="11">
        <v>3.87</v>
      </c>
      <c r="D389" s="11">
        <v>14.27</v>
      </c>
      <c r="E389" s="11">
        <v>12.2</v>
      </c>
      <c r="F389" s="11">
        <v>10.27</v>
      </c>
      <c r="G389" s="11">
        <v>15</v>
      </c>
      <c r="H389" s="11">
        <v>45.1</v>
      </c>
      <c r="I389" s="11">
        <v>53.37</v>
      </c>
      <c r="J389" s="11">
        <v>34.270000000000003</v>
      </c>
      <c r="K389" s="11">
        <v>24.07</v>
      </c>
      <c r="L389" s="11">
        <v>55.75</v>
      </c>
      <c r="M389" s="11">
        <v>35.799999999999997</v>
      </c>
      <c r="N389" s="11">
        <v>25.14</v>
      </c>
      <c r="O389" s="8">
        <f>VLOOKUP('Curr Rating Data'!C379,Ratings_Numbers!$A$1:$B$21,2,FALSE)</f>
        <v>1</v>
      </c>
      <c r="P389" s="9">
        <v>4708.2925999999998</v>
      </c>
      <c r="Q389" s="8"/>
      <c r="R389" s="8"/>
      <c r="S389" s="8"/>
      <c r="T389" s="8"/>
    </row>
    <row r="390" spans="1:20" ht="46.5" customHeight="1" thickBot="1" x14ac:dyDescent="0.4">
      <c r="A390" s="11">
        <v>1.48</v>
      </c>
      <c r="B390" s="11">
        <v>2.89</v>
      </c>
      <c r="C390" s="11">
        <v>2.23</v>
      </c>
      <c r="D390" s="11">
        <v>15.94</v>
      </c>
      <c r="E390" s="11">
        <v>12.81</v>
      </c>
      <c r="F390" s="11">
        <v>11.81</v>
      </c>
      <c r="G390" s="11">
        <v>16</v>
      </c>
      <c r="H390" s="11">
        <v>45.62</v>
      </c>
      <c r="I390" s="11">
        <v>51.65</v>
      </c>
      <c r="J390" s="11">
        <v>33.58</v>
      </c>
      <c r="K390" s="11">
        <v>23.56</v>
      </c>
      <c r="L390" s="11">
        <v>53.8</v>
      </c>
      <c r="M390" s="11">
        <v>34.979999999999997</v>
      </c>
      <c r="N390" s="11">
        <v>24.55</v>
      </c>
      <c r="O390" s="8">
        <f>VLOOKUP('Curr Rating Data'!C380,Ratings_Numbers!$A$1:$B$21,2,FALSE)</f>
        <v>1</v>
      </c>
      <c r="P390" s="9">
        <v>4626.9211999999998</v>
      </c>
      <c r="Q390" s="8"/>
      <c r="R390" s="8"/>
      <c r="S390" s="8"/>
      <c r="T390" s="8"/>
    </row>
    <row r="391" spans="1:20" ht="46.5" customHeight="1" thickBot="1" x14ac:dyDescent="0.4">
      <c r="A391" s="11">
        <v>0.88</v>
      </c>
      <c r="B391" s="11">
        <v>1.76</v>
      </c>
      <c r="C391" s="11">
        <v>1.19</v>
      </c>
      <c r="D391" s="11">
        <v>23.38</v>
      </c>
      <c r="E391" s="11">
        <v>19.190000000000001</v>
      </c>
      <c r="F391" s="11">
        <v>18.690000000000001</v>
      </c>
      <c r="G391" s="11">
        <v>16</v>
      </c>
      <c r="H391" s="11">
        <v>46.38</v>
      </c>
      <c r="I391" s="11">
        <v>46.85</v>
      </c>
      <c r="J391" s="11">
        <v>31.51</v>
      </c>
      <c r="K391" s="11">
        <v>21.73</v>
      </c>
      <c r="L391" s="11">
        <v>48.69</v>
      </c>
      <c r="M391" s="11">
        <v>32.75</v>
      </c>
      <c r="N391" s="11">
        <v>22.58</v>
      </c>
      <c r="O391" s="8">
        <f>VLOOKUP('Curr Rating Data'!C381,Ratings_Numbers!$A$1:$B$21,2,FALSE)</f>
        <v>1</v>
      </c>
      <c r="P391" s="9">
        <v>5256.2822999999999</v>
      </c>
      <c r="Q391" s="8"/>
      <c r="R391" s="8"/>
      <c r="S391" s="8"/>
      <c r="T391" s="8"/>
    </row>
    <row r="392" spans="1:20" ht="46.5" customHeight="1" thickBot="1" x14ac:dyDescent="0.4">
      <c r="A392" s="11">
        <v>0.09</v>
      </c>
      <c r="B392" s="11">
        <v>1.02</v>
      </c>
      <c r="C392" s="11">
        <v>0.11</v>
      </c>
      <c r="D392" s="11">
        <v>30.79</v>
      </c>
      <c r="E392" s="11">
        <v>25.93</v>
      </c>
      <c r="F392" s="11">
        <v>25.57</v>
      </c>
      <c r="G392" s="11">
        <v>14</v>
      </c>
      <c r="H392" s="11">
        <v>51.39</v>
      </c>
      <c r="I392" s="11">
        <v>31.43</v>
      </c>
      <c r="J392" s="11">
        <v>23.7</v>
      </c>
      <c r="K392" s="11">
        <v>16.21</v>
      </c>
      <c r="L392" s="11">
        <v>32.65</v>
      </c>
      <c r="M392" s="11">
        <v>24.61</v>
      </c>
      <c r="N392" s="11">
        <v>16.829999999999998</v>
      </c>
      <c r="O392" s="8" t="e">
        <f>VLOOKUP('Curr Rating Data'!C382,Ratings_Numbers!$A$1:$B$21,2,FALSE)</f>
        <v>#N/A</v>
      </c>
      <c r="P392" s="9">
        <v>7434.7181</v>
      </c>
      <c r="Q392" s="8"/>
      <c r="R392" s="8"/>
      <c r="S392" s="8"/>
      <c r="T392" s="8"/>
    </row>
    <row r="393" spans="1:20" ht="46.5" customHeight="1" thickBot="1" x14ac:dyDescent="0.4">
      <c r="A393" s="11">
        <v>-0.12</v>
      </c>
      <c r="B393" s="11">
        <v>0.85</v>
      </c>
      <c r="C393" s="11">
        <v>-0.15</v>
      </c>
      <c r="D393" s="11">
        <v>28.54</v>
      </c>
      <c r="E393" s="11">
        <v>23.77</v>
      </c>
      <c r="F393" s="11">
        <v>23.15</v>
      </c>
      <c r="G393" s="11">
        <v>13</v>
      </c>
      <c r="H393" s="11">
        <v>53.03</v>
      </c>
      <c r="I393" s="11">
        <v>22.72</v>
      </c>
      <c r="J393" s="11">
        <v>17.57</v>
      </c>
      <c r="K393" s="11">
        <v>12.05</v>
      </c>
      <c r="L393" s="11">
        <v>29.31</v>
      </c>
      <c r="M393" s="11">
        <v>22.67</v>
      </c>
      <c r="N393" s="11">
        <v>15.54</v>
      </c>
      <c r="O393" s="8">
        <f>VLOOKUP('Curr Rating Data'!C383,Ratings_Numbers!$A$1:$B$21,2,FALSE)</f>
        <v>10</v>
      </c>
      <c r="P393" s="9">
        <v>9072.8634000000002</v>
      </c>
      <c r="Q393" s="8"/>
      <c r="R393" s="8"/>
      <c r="S393" s="8"/>
      <c r="T393" s="8"/>
    </row>
    <row r="394" spans="1:20" ht="46.5" customHeight="1" thickBot="1" x14ac:dyDescent="0.4">
      <c r="A394" s="11">
        <v>-0.36</v>
      </c>
      <c r="B394" s="11">
        <v>0.55000000000000004</v>
      </c>
      <c r="C394" s="11">
        <v>-0.44</v>
      </c>
      <c r="D394" s="11">
        <v>33.69</v>
      </c>
      <c r="E394" s="11">
        <v>28.08</v>
      </c>
      <c r="F394" s="11">
        <v>28.77</v>
      </c>
      <c r="G394" s="11">
        <v>13</v>
      </c>
      <c r="H394" s="11">
        <v>53.77</v>
      </c>
      <c r="I394" s="11">
        <v>14.66</v>
      </c>
      <c r="J394" s="11">
        <v>12.11</v>
      </c>
      <c r="K394" s="11">
        <v>7.9</v>
      </c>
      <c r="L394" s="11">
        <v>21.03</v>
      </c>
      <c r="M394" s="11">
        <v>17.38</v>
      </c>
      <c r="N394" s="11">
        <v>11.34</v>
      </c>
      <c r="O394" s="8">
        <f>VLOOKUP('Curr Rating Data'!C384,Ratings_Numbers!$A$1:$B$21,2,FALSE)</f>
        <v>10</v>
      </c>
      <c r="P394" s="9">
        <v>8375.6342000000004</v>
      </c>
      <c r="Q394" s="8"/>
      <c r="R394" s="8"/>
      <c r="S394" s="8"/>
      <c r="T394" s="8"/>
    </row>
    <row r="395" spans="1:20" ht="46.5" customHeight="1" thickBot="1" x14ac:dyDescent="0.4">
      <c r="A395" s="11">
        <v>-0.32</v>
      </c>
      <c r="B395" s="11">
        <v>1.28</v>
      </c>
      <c r="C395" s="11">
        <v>-0.38</v>
      </c>
      <c r="D395" s="11">
        <v>43.54</v>
      </c>
      <c r="E395" s="11">
        <v>36.54</v>
      </c>
      <c r="F395" s="11">
        <v>38.08</v>
      </c>
      <c r="G395" s="11">
        <v>13</v>
      </c>
      <c r="H395" s="11">
        <v>49.1</v>
      </c>
      <c r="I395" s="11">
        <v>43.99</v>
      </c>
      <c r="J395" s="11">
        <v>29.45</v>
      </c>
      <c r="K395" s="11">
        <v>21.6</v>
      </c>
      <c r="L395" s="11">
        <v>49.35</v>
      </c>
      <c r="M395" s="11">
        <v>33.049999999999997</v>
      </c>
      <c r="N395" s="11">
        <v>24.24</v>
      </c>
      <c r="O395" s="8">
        <f>VLOOKUP('Curr Rating Data'!C385,Ratings_Numbers!$A$1:$B$21,2,FALSE)</f>
        <v>10</v>
      </c>
      <c r="P395" s="9">
        <v>10626.399799999999</v>
      </c>
      <c r="Q395" s="8"/>
      <c r="R395" s="8"/>
      <c r="S395" s="8"/>
      <c r="T395" s="8"/>
    </row>
    <row r="396" spans="1:20" ht="46.5" customHeight="1" thickBot="1" x14ac:dyDescent="0.4">
      <c r="A396" s="11">
        <v>-0.48</v>
      </c>
      <c r="B396" s="11">
        <v>1.1499999999999999</v>
      </c>
      <c r="C396" s="11">
        <v>-0.56000000000000005</v>
      </c>
      <c r="D396" s="11">
        <v>23.53</v>
      </c>
      <c r="E396" s="11">
        <v>19.63</v>
      </c>
      <c r="F396" s="11">
        <v>21.17</v>
      </c>
      <c r="G396" s="11">
        <v>30</v>
      </c>
      <c r="H396" s="11">
        <v>48.54</v>
      </c>
      <c r="I396" s="11">
        <v>43.39</v>
      </c>
      <c r="J396" s="11">
        <v>29.25</v>
      </c>
      <c r="K396" s="11">
        <v>21.15</v>
      </c>
      <c r="L396" s="11">
        <v>48.35</v>
      </c>
      <c r="M396" s="11">
        <v>32.590000000000003</v>
      </c>
      <c r="N396" s="11">
        <v>23.57</v>
      </c>
      <c r="O396" s="8">
        <f>VLOOKUP('Curr Rating Data'!C386,Ratings_Numbers!$A$1:$B$21,2,FALSE)</f>
        <v>10</v>
      </c>
      <c r="P396" s="9">
        <v>12638.3508</v>
      </c>
      <c r="Q396" s="8"/>
      <c r="R396" s="8"/>
      <c r="S396" s="8"/>
      <c r="T396" s="8"/>
    </row>
    <row r="397" spans="1:20" ht="46.5" customHeight="1" thickBot="1" x14ac:dyDescent="0.4">
      <c r="A397" s="11">
        <v>-0.59</v>
      </c>
      <c r="B397" s="11">
        <v>0.85</v>
      </c>
      <c r="C397" s="11">
        <v>-0.66</v>
      </c>
      <c r="D397" s="11">
        <v>23.89</v>
      </c>
      <c r="E397" s="11">
        <v>19.149999999999999</v>
      </c>
      <c r="F397" s="11">
        <v>21.78</v>
      </c>
      <c r="G397" s="11">
        <v>27</v>
      </c>
      <c r="H397" s="11">
        <v>54.21</v>
      </c>
      <c r="I397" s="11">
        <v>35.700000000000003</v>
      </c>
      <c r="J397" s="11">
        <v>26.16</v>
      </c>
      <c r="K397" s="11">
        <v>19.440000000000001</v>
      </c>
      <c r="L397" s="11">
        <v>36.479999999999997</v>
      </c>
      <c r="M397" s="11">
        <v>26.73</v>
      </c>
      <c r="N397" s="11">
        <v>19.87</v>
      </c>
      <c r="O397" s="8">
        <f>VLOOKUP('Curr Rating Data'!C387,Ratings_Numbers!$A$1:$B$21,2,FALSE)</f>
        <v>10</v>
      </c>
      <c r="P397" s="9">
        <v>15322.5383</v>
      </c>
      <c r="Q397" s="8"/>
      <c r="R397" s="8"/>
      <c r="S397" s="8"/>
      <c r="T397" s="8"/>
    </row>
    <row r="398" spans="1:20" ht="46.5" customHeight="1" thickBot="1" x14ac:dyDescent="0.4">
      <c r="A398" s="11">
        <v>-0.66</v>
      </c>
      <c r="B398" s="11">
        <v>0.66</v>
      </c>
      <c r="C398" s="11">
        <v>-0.73</v>
      </c>
      <c r="D398" s="11">
        <v>38.130000000000003</v>
      </c>
      <c r="E398" s="11">
        <v>35.54</v>
      </c>
      <c r="F398" s="11">
        <v>35.75</v>
      </c>
      <c r="G398" s="11">
        <v>24</v>
      </c>
      <c r="H398" s="11">
        <v>55.9</v>
      </c>
      <c r="I398" s="11">
        <v>31.54</v>
      </c>
      <c r="J398" s="11">
        <v>23.86</v>
      </c>
      <c r="K398" s="11">
        <v>17.739999999999998</v>
      </c>
      <c r="L398" s="11">
        <v>32.18</v>
      </c>
      <c r="M398" s="11">
        <v>24.35</v>
      </c>
      <c r="N398" s="11">
        <v>18.100000000000001</v>
      </c>
      <c r="O398" s="8">
        <f>VLOOKUP('Curr Rating Data'!C388,Ratings_Numbers!$A$1:$B$21,2,FALSE)</f>
        <v>10</v>
      </c>
      <c r="P398" s="9">
        <v>14447.822899999999</v>
      </c>
      <c r="Q398" s="8"/>
      <c r="R398" s="8"/>
      <c r="S398" s="8"/>
      <c r="T398" s="8"/>
    </row>
    <row r="399" spans="1:20" ht="46.5" customHeight="1" thickBot="1" x14ac:dyDescent="0.4">
      <c r="A399" s="11">
        <v>-0.85</v>
      </c>
      <c r="B399" s="11">
        <v>0.56000000000000005</v>
      </c>
      <c r="C399" s="11">
        <v>-0.92</v>
      </c>
      <c r="D399" s="11">
        <v>37.04</v>
      </c>
      <c r="E399" s="11">
        <v>32</v>
      </c>
      <c r="F399" s="11">
        <v>34.17</v>
      </c>
      <c r="G399" s="11">
        <v>24</v>
      </c>
      <c r="H399" s="11">
        <v>58.51</v>
      </c>
      <c r="I399" s="11">
        <v>24.82</v>
      </c>
      <c r="J399" s="11">
        <v>19.399999999999999</v>
      </c>
      <c r="K399" s="11">
        <v>14.62</v>
      </c>
      <c r="L399" s="11">
        <v>27.96</v>
      </c>
      <c r="M399" s="11">
        <v>21.85</v>
      </c>
      <c r="N399" s="11">
        <v>16.47</v>
      </c>
      <c r="O399" s="8">
        <f>VLOOKUP('Curr Rating Data'!C389,Ratings_Numbers!$A$1:$B$21,2,FALSE)</f>
        <v>10</v>
      </c>
      <c r="P399" s="9">
        <v>15102.325199999999</v>
      </c>
      <c r="Q399" s="8"/>
      <c r="R399" s="8"/>
      <c r="S399" s="8"/>
      <c r="T399" s="8"/>
    </row>
    <row r="400" spans="1:20" ht="46.5" customHeight="1" thickBot="1" x14ac:dyDescent="0.4">
      <c r="A400" s="11">
        <v>-1.04</v>
      </c>
      <c r="B400" s="11">
        <v>0.45</v>
      </c>
      <c r="C400" s="11">
        <v>-1.1200000000000001</v>
      </c>
      <c r="D400" s="11">
        <v>53.91</v>
      </c>
      <c r="E400" s="11">
        <v>46.77</v>
      </c>
      <c r="F400" s="11">
        <v>50.23</v>
      </c>
      <c r="G400" s="11">
        <v>22</v>
      </c>
      <c r="H400" s="11">
        <v>57.21</v>
      </c>
      <c r="I400" s="11">
        <v>22.89</v>
      </c>
      <c r="J400" s="11">
        <v>18.63</v>
      </c>
      <c r="K400" s="11">
        <v>13.18</v>
      </c>
      <c r="L400" s="11">
        <v>22.89</v>
      </c>
      <c r="M400" s="11">
        <v>18.63</v>
      </c>
      <c r="N400" s="11">
        <v>13.18</v>
      </c>
      <c r="O400" s="8">
        <f>VLOOKUP('Curr Rating Data'!C390,Ratings_Numbers!$A$1:$B$21,2,FALSE)</f>
        <v>10</v>
      </c>
      <c r="P400" s="9">
        <v>18979.557400000002</v>
      </c>
      <c r="Q400" s="8"/>
      <c r="R400" s="8"/>
      <c r="S400" s="8"/>
      <c r="T400" s="8"/>
    </row>
    <row r="401" spans="1:20" ht="46.5" customHeight="1" thickBot="1" x14ac:dyDescent="0.4">
      <c r="A401" s="11">
        <v>-0.91</v>
      </c>
      <c r="B401" s="11">
        <v>0.44</v>
      </c>
      <c r="C401" s="11">
        <v>-0.98</v>
      </c>
      <c r="D401" s="11">
        <v>28.91</v>
      </c>
      <c r="E401" s="11">
        <v>22.23</v>
      </c>
      <c r="F401" s="11">
        <v>26</v>
      </c>
      <c r="G401" s="11">
        <v>22</v>
      </c>
      <c r="H401" s="11">
        <v>61.95</v>
      </c>
      <c r="I401" s="11">
        <v>21.32</v>
      </c>
      <c r="J401" s="11">
        <v>17.559999999999999</v>
      </c>
      <c r="K401" s="11">
        <v>13.31</v>
      </c>
      <c r="L401" s="11">
        <v>21.43</v>
      </c>
      <c r="M401" s="11">
        <v>17.64</v>
      </c>
      <c r="N401" s="11">
        <v>13.37</v>
      </c>
      <c r="O401" s="8">
        <f>VLOOKUP('Curr Rating Data'!C391,Ratings_Numbers!$A$1:$B$21,2,FALSE)</f>
        <v>10</v>
      </c>
      <c r="P401" s="9">
        <v>17248.681499999999</v>
      </c>
      <c r="Q401" s="8"/>
      <c r="R401" s="8"/>
      <c r="S401" s="8"/>
      <c r="T401" s="8"/>
    </row>
    <row r="402" spans="1:20" ht="46.5" customHeight="1" thickBot="1" x14ac:dyDescent="0.4">
      <c r="A402" s="11">
        <v>-0.81</v>
      </c>
      <c r="B402" s="11">
        <v>0.43</v>
      </c>
      <c r="C402" s="11">
        <v>-0.88</v>
      </c>
      <c r="D402" s="11">
        <v>36.43</v>
      </c>
      <c r="E402" s="11">
        <v>29.24</v>
      </c>
      <c r="F402" s="11">
        <v>33.19</v>
      </c>
      <c r="G402" s="11">
        <v>21</v>
      </c>
      <c r="H402" s="11">
        <v>61.14</v>
      </c>
      <c r="I402" s="11">
        <v>20.9</v>
      </c>
      <c r="J402" s="11">
        <v>17.27</v>
      </c>
      <c r="K402" s="11">
        <v>12.89</v>
      </c>
      <c r="L402" s="11">
        <v>21</v>
      </c>
      <c r="M402" s="11">
        <v>17.36</v>
      </c>
      <c r="N402" s="11">
        <v>12.96</v>
      </c>
      <c r="O402" s="8">
        <f>VLOOKUP('Curr Rating Data'!C392,Ratings_Numbers!$A$1:$B$21,2,FALSE)</f>
        <v>10</v>
      </c>
      <c r="P402" s="9">
        <v>18988.646199999999</v>
      </c>
      <c r="Q402" s="8"/>
      <c r="R402" s="8"/>
      <c r="S402" s="8"/>
      <c r="T402" s="8"/>
    </row>
    <row r="403" spans="1:20" ht="46.5" customHeight="1" thickBot="1" x14ac:dyDescent="0.4">
      <c r="A403" s="11">
        <v>-0.08</v>
      </c>
      <c r="B403" s="11">
        <v>0.48</v>
      </c>
      <c r="C403" s="11">
        <v>-0.08</v>
      </c>
      <c r="D403" s="11">
        <v>43.48</v>
      </c>
      <c r="E403" s="11">
        <v>36.9</v>
      </c>
      <c r="F403" s="11">
        <v>39.049999999999997</v>
      </c>
      <c r="G403" s="11">
        <v>21</v>
      </c>
      <c r="H403" s="11">
        <v>56.67</v>
      </c>
      <c r="I403" s="11">
        <v>18.77</v>
      </c>
      <c r="J403" s="11">
        <v>15.75</v>
      </c>
      <c r="K403" s="11">
        <v>10.75</v>
      </c>
      <c r="L403" s="11">
        <v>19.16</v>
      </c>
      <c r="M403" s="11">
        <v>16.079999999999998</v>
      </c>
      <c r="N403" s="11">
        <v>10.97</v>
      </c>
      <c r="O403" s="8">
        <f>VLOOKUP('Curr Rating Data'!C393,Ratings_Numbers!$A$1:$B$21,2,FALSE)</f>
        <v>10</v>
      </c>
      <c r="P403" s="9">
        <v>21362.206099999999</v>
      </c>
      <c r="Q403" s="8"/>
      <c r="R403" s="8"/>
      <c r="S403" s="8"/>
      <c r="T403" s="8"/>
    </row>
    <row r="404" spans="1:20" ht="46.5" customHeight="1" thickBot="1" x14ac:dyDescent="0.4">
      <c r="A404" s="11">
        <v>0.04</v>
      </c>
      <c r="B404" s="11">
        <v>0.61</v>
      </c>
      <c r="C404" s="11">
        <v>0.05</v>
      </c>
      <c r="D404" s="11">
        <v>24.33</v>
      </c>
      <c r="E404" s="11">
        <v>16.57</v>
      </c>
      <c r="F404" s="11">
        <v>19.190000000000001</v>
      </c>
      <c r="G404" s="11">
        <v>21</v>
      </c>
      <c r="H404" s="11">
        <v>56.87</v>
      </c>
      <c r="I404" s="11">
        <v>19.100000000000001</v>
      </c>
      <c r="J404" s="11">
        <v>15.98</v>
      </c>
      <c r="K404" s="11">
        <v>10.99</v>
      </c>
      <c r="L404" s="11">
        <v>19.5</v>
      </c>
      <c r="M404" s="11">
        <v>16.32</v>
      </c>
      <c r="N404" s="11">
        <v>11.22</v>
      </c>
      <c r="O404" s="8">
        <f>VLOOKUP('Curr Rating Data'!C394,Ratings_Numbers!$A$1:$B$21,2,FALSE)</f>
        <v>10</v>
      </c>
      <c r="P404" s="9">
        <v>15743.3421</v>
      </c>
      <c r="Q404" s="8"/>
      <c r="R404" s="8"/>
      <c r="S404" s="8"/>
      <c r="T404" s="8"/>
    </row>
    <row r="405" spans="1:20" ht="46.5" customHeight="1" thickBot="1" x14ac:dyDescent="0.4">
      <c r="A405" s="11">
        <v>0.17</v>
      </c>
      <c r="B405" s="11">
        <v>0.63</v>
      </c>
      <c r="C405" s="11">
        <v>0.2</v>
      </c>
      <c r="D405" s="11">
        <v>32.950000000000003</v>
      </c>
      <c r="E405" s="11">
        <v>23</v>
      </c>
      <c r="F405" s="11">
        <v>27.7</v>
      </c>
      <c r="G405" s="11">
        <v>20</v>
      </c>
      <c r="H405" s="11">
        <v>59.13</v>
      </c>
      <c r="I405" s="11">
        <v>18.399999999999999</v>
      </c>
      <c r="J405" s="11">
        <v>15.49</v>
      </c>
      <c r="K405" s="11">
        <v>11.02</v>
      </c>
      <c r="L405" s="11">
        <v>18.79</v>
      </c>
      <c r="M405" s="11">
        <v>15.82</v>
      </c>
      <c r="N405" s="11">
        <v>11.25</v>
      </c>
      <c r="O405" s="8">
        <f>VLOOKUP('Curr Rating Data'!C395,Ratings_Numbers!$A$1:$B$21,2,FALSE)</f>
        <v>9</v>
      </c>
      <c r="P405" s="9">
        <v>18666.867300000002</v>
      </c>
      <c r="Q405" s="8"/>
      <c r="R405" s="8"/>
      <c r="S405" s="8"/>
      <c r="T405" s="8"/>
    </row>
    <row r="406" spans="1:20" ht="46.5" customHeight="1" thickBot="1" x14ac:dyDescent="0.4">
      <c r="A406" s="11">
        <v>0.13</v>
      </c>
      <c r="B406" s="11">
        <v>0.6</v>
      </c>
      <c r="C406" s="11">
        <v>0.15</v>
      </c>
      <c r="D406" s="11">
        <v>52.24</v>
      </c>
      <c r="E406" s="11">
        <v>32.1</v>
      </c>
      <c r="F406" s="11">
        <v>46.71</v>
      </c>
      <c r="G406" s="11">
        <v>17</v>
      </c>
      <c r="H406" s="11">
        <v>59.46</v>
      </c>
      <c r="I406" s="11">
        <v>17.72</v>
      </c>
      <c r="J406" s="11">
        <v>15</v>
      </c>
      <c r="K406" s="11">
        <v>10.63</v>
      </c>
      <c r="L406" s="11">
        <v>18.09</v>
      </c>
      <c r="M406" s="11">
        <v>15.32</v>
      </c>
      <c r="N406" s="11">
        <v>10.86</v>
      </c>
      <c r="O406" s="8">
        <f>VLOOKUP('Curr Rating Data'!C396,Ratings_Numbers!$A$1:$B$21,2,FALSE)</f>
        <v>9</v>
      </c>
      <c r="P406" s="9">
        <v>21803.636600000002</v>
      </c>
      <c r="Q406" s="8"/>
      <c r="R406" s="8"/>
      <c r="S406" s="8"/>
      <c r="T406" s="8"/>
    </row>
    <row r="407" spans="1:20" ht="46.5" customHeight="1" thickBot="1" x14ac:dyDescent="0.4">
      <c r="A407" s="11">
        <v>0.1</v>
      </c>
      <c r="B407" s="11">
        <v>0.65</v>
      </c>
      <c r="C407" s="11">
        <v>0.12</v>
      </c>
      <c r="D407" s="11">
        <v>43.12</v>
      </c>
      <c r="E407" s="11">
        <v>15.57</v>
      </c>
      <c r="F407" s="11">
        <v>36.119999999999997</v>
      </c>
      <c r="G407" s="11">
        <v>17</v>
      </c>
      <c r="H407" s="11">
        <v>59.84</v>
      </c>
      <c r="I407" s="11">
        <v>16.79</v>
      </c>
      <c r="J407" s="11">
        <v>14.38</v>
      </c>
      <c r="K407" s="11">
        <v>10.130000000000001</v>
      </c>
      <c r="L407" s="11">
        <v>16.79</v>
      </c>
      <c r="M407" s="11">
        <v>14.38</v>
      </c>
      <c r="N407" s="11">
        <v>10.130000000000001</v>
      </c>
      <c r="O407" s="8">
        <f>VLOOKUP('Curr Rating Data'!C397,Ratings_Numbers!$A$1:$B$21,2,FALSE)</f>
        <v>9</v>
      </c>
      <c r="P407" s="9">
        <v>13631.266799999999</v>
      </c>
      <c r="Q407" s="8"/>
      <c r="R407" s="8"/>
      <c r="S407" s="8"/>
      <c r="T407" s="8"/>
    </row>
    <row r="408" spans="1:20" ht="46.5" customHeight="1" thickBot="1" x14ac:dyDescent="0.4">
      <c r="A408" s="11">
        <v>4.67</v>
      </c>
      <c r="B408" s="11">
        <v>6.12</v>
      </c>
      <c r="C408" s="11">
        <v>5.72</v>
      </c>
      <c r="D408" s="11">
        <v>2.27</v>
      </c>
      <c r="E408" s="11">
        <v>0.63</v>
      </c>
      <c r="F408" s="11">
        <v>1.0900000000000001</v>
      </c>
      <c r="G408" s="11">
        <v>128</v>
      </c>
      <c r="H408" s="11">
        <v>34.57</v>
      </c>
      <c r="I408" s="11">
        <v>46.36</v>
      </c>
      <c r="J408" s="11">
        <v>21.37</v>
      </c>
      <c r="K408" s="11">
        <v>16.18</v>
      </c>
      <c r="L408" s="11">
        <v>116.99</v>
      </c>
      <c r="M408" s="11">
        <v>53.92</v>
      </c>
      <c r="N408" s="11">
        <v>40.83</v>
      </c>
      <c r="O408" s="8">
        <f>VLOOKUP('Curr Rating Data'!C398,Ratings_Numbers!$A$1:$B$21,2,FALSE)</f>
        <v>9</v>
      </c>
      <c r="P408" s="9">
        <v>2942.5288999999998</v>
      </c>
      <c r="Q408" s="8"/>
      <c r="R408" s="8"/>
      <c r="S408" s="8"/>
      <c r="T408" s="8"/>
    </row>
    <row r="409" spans="1:20" ht="46.5" customHeight="1" thickBot="1" x14ac:dyDescent="0.4">
      <c r="A409" s="11">
        <v>4.29</v>
      </c>
      <c r="B409" s="11">
        <v>6.24</v>
      </c>
      <c r="C409" s="11">
        <v>5.41</v>
      </c>
      <c r="D409" s="11">
        <v>7.93</v>
      </c>
      <c r="E409" s="11">
        <v>6.23</v>
      </c>
      <c r="F409" s="11">
        <v>5.97</v>
      </c>
      <c r="G409" s="11">
        <v>97</v>
      </c>
      <c r="H409" s="11">
        <v>35.229999999999997</v>
      </c>
      <c r="I409" s="11">
        <v>42.66</v>
      </c>
      <c r="J409" s="11">
        <v>19.68</v>
      </c>
      <c r="K409" s="11">
        <v>15.17</v>
      </c>
      <c r="L409" s="11">
        <v>116.8</v>
      </c>
      <c r="M409" s="11">
        <v>53.88</v>
      </c>
      <c r="N409" s="11">
        <v>41.53</v>
      </c>
      <c r="O409" s="8">
        <f>VLOOKUP('Curr Rating Data'!C399,Ratings_Numbers!$A$1:$B$21,2,FALSE)</f>
        <v>9</v>
      </c>
      <c r="P409" s="9">
        <v>3432.645</v>
      </c>
      <c r="Q409" s="8"/>
      <c r="R409" s="8"/>
      <c r="S409" s="8"/>
      <c r="T409" s="8"/>
    </row>
    <row r="410" spans="1:20" ht="46.5" customHeight="1" thickBot="1" x14ac:dyDescent="0.4">
      <c r="A410" s="11">
        <v>4.07</v>
      </c>
      <c r="B410" s="11">
        <v>5.89</v>
      </c>
      <c r="C410" s="11">
        <v>5.49</v>
      </c>
      <c r="D410" s="11">
        <v>4.53</v>
      </c>
      <c r="E410" s="11">
        <v>3.47</v>
      </c>
      <c r="F410" s="11">
        <v>3.34</v>
      </c>
      <c r="G410" s="11">
        <v>172</v>
      </c>
      <c r="H410" s="11">
        <v>38.840000000000003</v>
      </c>
      <c r="I410" s="11">
        <v>88.51</v>
      </c>
      <c r="J410" s="11">
        <v>45.39</v>
      </c>
      <c r="K410" s="11">
        <v>34.65</v>
      </c>
      <c r="L410" s="11">
        <v>95.02</v>
      </c>
      <c r="M410" s="11">
        <v>48.72</v>
      </c>
      <c r="N410" s="11">
        <v>37.19</v>
      </c>
      <c r="O410" s="8">
        <f>VLOOKUP('Curr Rating Data'!C400,Ratings_Numbers!$A$1:$B$21,2,FALSE)</f>
        <v>9</v>
      </c>
      <c r="P410" s="9">
        <v>9035.7049999999999</v>
      </c>
      <c r="Q410" s="8"/>
      <c r="R410" s="8"/>
      <c r="S410" s="8"/>
      <c r="T410" s="8"/>
    </row>
    <row r="411" spans="1:20" ht="46.5" customHeight="1" thickBot="1" x14ac:dyDescent="0.4">
      <c r="A411" s="11">
        <v>2.71</v>
      </c>
      <c r="B411" s="11">
        <v>4.43</v>
      </c>
      <c r="C411" s="11">
        <v>3.87</v>
      </c>
      <c r="D411" s="11">
        <v>5.46</v>
      </c>
      <c r="E411" s="11">
        <v>4.4000000000000004</v>
      </c>
      <c r="F411" s="11">
        <v>3.79</v>
      </c>
      <c r="G411" s="11">
        <v>164</v>
      </c>
      <c r="H411" s="11">
        <v>46.94</v>
      </c>
      <c r="I411" s="11">
        <v>54.04</v>
      </c>
      <c r="J411" s="11">
        <v>33.74</v>
      </c>
      <c r="K411" s="11">
        <v>25.51</v>
      </c>
      <c r="L411" s="11">
        <v>60.14</v>
      </c>
      <c r="M411" s="11">
        <v>37.56</v>
      </c>
      <c r="N411" s="11">
        <v>28.39</v>
      </c>
      <c r="O411" s="8">
        <f>VLOOKUP('Curr Rating Data'!C401,Ratings_Numbers!$A$1:$B$21,2,FALSE)</f>
        <v>9</v>
      </c>
      <c r="P411" s="9">
        <v>17366.650000000001</v>
      </c>
      <c r="Q411" s="8"/>
      <c r="R411" s="8"/>
      <c r="S411" s="8"/>
      <c r="T411" s="8"/>
    </row>
    <row r="412" spans="1:20" ht="46.5" customHeight="1" thickBot="1" x14ac:dyDescent="0.4">
      <c r="A412" s="11">
        <v>1.96</v>
      </c>
      <c r="B412" s="11">
        <v>3.24</v>
      </c>
      <c r="C412" s="11">
        <v>2.7</v>
      </c>
      <c r="D412" s="11">
        <v>4.5599999999999996</v>
      </c>
      <c r="E412" s="11">
        <v>3.54</v>
      </c>
      <c r="F412" s="11">
        <v>3.33</v>
      </c>
      <c r="G412" s="11">
        <v>209</v>
      </c>
      <c r="H412" s="11">
        <v>48.5</v>
      </c>
      <c r="I412" s="11">
        <v>47.17</v>
      </c>
      <c r="J412" s="11">
        <v>30.46</v>
      </c>
      <c r="K412" s="11">
        <v>23.04</v>
      </c>
      <c r="L412" s="11">
        <v>54.86</v>
      </c>
      <c r="M412" s="11">
        <v>35.42</v>
      </c>
      <c r="N412" s="11">
        <v>26.79</v>
      </c>
      <c r="O412" s="8">
        <f>VLOOKUP('Curr Rating Data'!C402,Ratings_Numbers!$A$1:$B$21,2,FALSE)</f>
        <v>9</v>
      </c>
      <c r="P412" s="9">
        <v>21690.662</v>
      </c>
      <c r="Q412" s="8"/>
      <c r="R412" s="8"/>
      <c r="S412" s="8"/>
      <c r="T412" s="8"/>
    </row>
    <row r="413" spans="1:20" ht="46.5" customHeight="1" thickBot="1" x14ac:dyDescent="0.4">
      <c r="A413" s="11">
        <v>1.22</v>
      </c>
      <c r="B413" s="11">
        <v>1.84</v>
      </c>
      <c r="C413" s="11">
        <v>1.6</v>
      </c>
      <c r="D413" s="11">
        <v>9.56</v>
      </c>
      <c r="E413" s="11">
        <v>8.61</v>
      </c>
      <c r="F413" s="11">
        <v>8.06</v>
      </c>
      <c r="G413" s="11">
        <v>155</v>
      </c>
      <c r="H413" s="11">
        <v>54.11</v>
      </c>
      <c r="I413" s="11">
        <v>36.26</v>
      </c>
      <c r="J413" s="11">
        <v>26.38</v>
      </c>
      <c r="K413" s="11">
        <v>19.75</v>
      </c>
      <c r="L413" s="11">
        <v>37.44</v>
      </c>
      <c r="M413" s="11">
        <v>27.24</v>
      </c>
      <c r="N413" s="11">
        <v>20.39</v>
      </c>
      <c r="O413" s="8">
        <f>VLOOKUP('Curr Rating Data'!C403,Ratings_Numbers!$A$1:$B$21,2,FALSE)</f>
        <v>8</v>
      </c>
      <c r="P413" s="9">
        <v>26080.95</v>
      </c>
      <c r="Q413" s="8"/>
      <c r="R413" s="8"/>
      <c r="S413" s="8"/>
      <c r="T413" s="8"/>
    </row>
    <row r="414" spans="1:20" ht="46.5" customHeight="1" thickBot="1" x14ac:dyDescent="0.4">
      <c r="A414" s="11">
        <v>1.1399999999999999</v>
      </c>
      <c r="B414" s="11">
        <v>1.72</v>
      </c>
      <c r="C414" s="11">
        <v>1.49</v>
      </c>
      <c r="D414" s="11">
        <v>7.07</v>
      </c>
      <c r="E414" s="11">
        <v>5.86</v>
      </c>
      <c r="F414" s="11">
        <v>5.33</v>
      </c>
      <c r="G414" s="11">
        <v>137</v>
      </c>
      <c r="H414" s="11">
        <v>54.32</v>
      </c>
      <c r="I414" s="11">
        <v>35.96</v>
      </c>
      <c r="J414" s="11">
        <v>26.37</v>
      </c>
      <c r="K414" s="11">
        <v>19.66</v>
      </c>
      <c r="L414" s="11">
        <v>36.35</v>
      </c>
      <c r="M414" s="11">
        <v>26.66</v>
      </c>
      <c r="N414" s="11">
        <v>19.87</v>
      </c>
      <c r="O414" s="8">
        <f>VLOOKUP('Curr Rating Data'!C404,Ratings_Numbers!$A$1:$B$21,2,FALSE)</f>
        <v>8</v>
      </c>
      <c r="P414" s="9">
        <v>18557.46</v>
      </c>
      <c r="Q414" s="8"/>
      <c r="R414" s="8"/>
      <c r="S414" s="8"/>
      <c r="T414" s="8"/>
    </row>
    <row r="415" spans="1:20" ht="46.5" customHeight="1" thickBot="1" x14ac:dyDescent="0.4">
      <c r="A415" s="11">
        <v>1.05</v>
      </c>
      <c r="B415" s="11">
        <v>1.65</v>
      </c>
      <c r="C415" s="11">
        <v>1.33</v>
      </c>
      <c r="D415" s="11">
        <v>8.61</v>
      </c>
      <c r="E415" s="11">
        <v>7.08</v>
      </c>
      <c r="F415" s="11">
        <v>6.95</v>
      </c>
      <c r="G415" s="11">
        <v>132</v>
      </c>
      <c r="H415" s="11">
        <v>53.8</v>
      </c>
      <c r="I415" s="11">
        <v>35.270000000000003</v>
      </c>
      <c r="J415" s="11">
        <v>25.69</v>
      </c>
      <c r="K415" s="11">
        <v>19.11</v>
      </c>
      <c r="L415" s="11">
        <v>37.299999999999997</v>
      </c>
      <c r="M415" s="11">
        <v>27.17</v>
      </c>
      <c r="N415" s="11">
        <v>20.21</v>
      </c>
      <c r="O415" s="8">
        <f>VLOOKUP('Curr Rating Data'!C405,Ratings_Numbers!$A$1:$B$21,2,FALSE)</f>
        <v>8</v>
      </c>
      <c r="P415" s="9">
        <v>24951.871999999999</v>
      </c>
      <c r="Q415" s="8"/>
      <c r="R415" s="8"/>
      <c r="S415" s="8"/>
      <c r="T415" s="8"/>
    </row>
    <row r="416" spans="1:20" ht="46.5" customHeight="1" thickBot="1" x14ac:dyDescent="0.4">
      <c r="A416" s="11">
        <v>0.85</v>
      </c>
      <c r="B416" s="11">
        <v>1.25</v>
      </c>
      <c r="C416" s="11">
        <v>1.04</v>
      </c>
      <c r="D416" s="11">
        <v>11.3</v>
      </c>
      <c r="E416" s="11">
        <v>8.01</v>
      </c>
      <c r="F416" s="11">
        <v>9.31</v>
      </c>
      <c r="G416" s="11">
        <v>113</v>
      </c>
      <c r="H416" s="11">
        <v>54.29</v>
      </c>
      <c r="I416" s="11">
        <v>30.72</v>
      </c>
      <c r="J416" s="11">
        <v>23.43</v>
      </c>
      <c r="K416" s="11">
        <v>16.809999999999999</v>
      </c>
      <c r="L416" s="11">
        <v>31.13</v>
      </c>
      <c r="M416" s="11">
        <v>23.74</v>
      </c>
      <c r="N416" s="11">
        <v>17.03</v>
      </c>
      <c r="O416" s="8">
        <f>VLOOKUP('Curr Rating Data'!C406,Ratings_Numbers!$A$1:$B$21,2,FALSE)</f>
        <v>8</v>
      </c>
      <c r="P416" s="9">
        <v>36493.173999999999</v>
      </c>
      <c r="Q416" s="8"/>
      <c r="R416" s="8"/>
      <c r="S416" s="8"/>
      <c r="T416" s="8"/>
    </row>
    <row r="417" spans="1:20" ht="46.5" customHeight="1" thickBot="1" x14ac:dyDescent="0.4">
      <c r="A417" s="11">
        <v>0.83</v>
      </c>
      <c r="B417" s="11">
        <v>1.34</v>
      </c>
      <c r="C417" s="11">
        <v>1.04</v>
      </c>
      <c r="D417" s="11">
        <v>11.39</v>
      </c>
      <c r="E417" s="11">
        <v>8.4700000000000006</v>
      </c>
      <c r="F417" s="11">
        <v>9.0399999999999991</v>
      </c>
      <c r="G417" s="11">
        <v>92</v>
      </c>
      <c r="H417" s="11">
        <v>55.68</v>
      </c>
      <c r="I417" s="11">
        <v>28.9</v>
      </c>
      <c r="J417" s="11">
        <v>22.42</v>
      </c>
      <c r="K417" s="11">
        <v>16.22</v>
      </c>
      <c r="L417" s="11">
        <v>28.9</v>
      </c>
      <c r="M417" s="11">
        <v>22.42</v>
      </c>
      <c r="N417" s="11">
        <v>16.22</v>
      </c>
      <c r="O417" s="8">
        <f>VLOOKUP('Curr Rating Data'!C407,Ratings_Numbers!$A$1:$B$21,2,FALSE)</f>
        <v>8</v>
      </c>
      <c r="P417" s="9">
        <v>30361.212</v>
      </c>
      <c r="Q417" s="8"/>
      <c r="R417" s="8"/>
      <c r="S417" s="8"/>
      <c r="T417" s="8"/>
    </row>
    <row r="418" spans="1:20" ht="46.5" customHeight="1" thickBot="1" x14ac:dyDescent="0.4">
      <c r="A418" s="11">
        <v>0.7</v>
      </c>
      <c r="B418" s="11">
        <v>1.18</v>
      </c>
      <c r="C418" s="11">
        <v>0.85</v>
      </c>
      <c r="D418" s="11">
        <v>15.77</v>
      </c>
      <c r="E418" s="11">
        <v>12.19</v>
      </c>
      <c r="F418" s="11">
        <v>13.3</v>
      </c>
      <c r="G418" s="11">
        <v>93</v>
      </c>
      <c r="H418" s="11">
        <v>55.97</v>
      </c>
      <c r="I418" s="11">
        <v>27.88</v>
      </c>
      <c r="J418" s="11">
        <v>21.74</v>
      </c>
      <c r="K418" s="11">
        <v>15.74</v>
      </c>
      <c r="L418" s="11">
        <v>28.25</v>
      </c>
      <c r="M418" s="11">
        <v>22.03</v>
      </c>
      <c r="N418" s="11">
        <v>15.95</v>
      </c>
      <c r="O418" s="8">
        <f>VLOOKUP('Curr Rating Data'!C408,Ratings_Numbers!$A$1:$B$21,2,FALSE)</f>
        <v>11</v>
      </c>
      <c r="P418" s="9">
        <v>28961.016</v>
      </c>
      <c r="Q418" s="8"/>
      <c r="R418" s="8"/>
      <c r="S418" s="8"/>
      <c r="T418" s="8"/>
    </row>
    <row r="419" spans="1:20" ht="46.5" customHeight="1" thickBot="1" x14ac:dyDescent="0.4">
      <c r="A419" s="11">
        <v>0.55000000000000004</v>
      </c>
      <c r="B419" s="11">
        <v>1.62</v>
      </c>
      <c r="C419" s="11">
        <v>0.67</v>
      </c>
      <c r="D419" s="11">
        <v>13.38</v>
      </c>
      <c r="E419" s="11">
        <v>9.94</v>
      </c>
      <c r="F419" s="11">
        <v>11.36</v>
      </c>
      <c r="G419" s="11">
        <v>120</v>
      </c>
      <c r="H419" s="11">
        <v>52.14</v>
      </c>
      <c r="I419" s="11">
        <v>38.85</v>
      </c>
      <c r="J419" s="11">
        <v>27.57</v>
      </c>
      <c r="K419" s="11">
        <v>20.45</v>
      </c>
      <c r="L419" s="11">
        <v>40.93</v>
      </c>
      <c r="M419" s="11">
        <v>29.04</v>
      </c>
      <c r="N419" s="11">
        <v>21.54</v>
      </c>
      <c r="O419" s="8">
        <f>VLOOKUP('Curr Rating Data'!C409,Ratings_Numbers!$A$1:$B$21,2,FALSE)</f>
        <v>13</v>
      </c>
      <c r="P419" s="9">
        <v>18267.536</v>
      </c>
      <c r="Q419" s="8"/>
      <c r="R419" s="8"/>
      <c r="S419" s="8"/>
      <c r="T419" s="8"/>
    </row>
    <row r="420" spans="1:20" ht="46.5" customHeight="1" thickBot="1" x14ac:dyDescent="0.4">
      <c r="A420" s="11">
        <v>0.49</v>
      </c>
      <c r="B420" s="11">
        <v>1.58</v>
      </c>
      <c r="C420" s="11">
        <v>0.59</v>
      </c>
      <c r="D420" s="11">
        <v>9.9700000000000006</v>
      </c>
      <c r="E420" s="11">
        <v>6.76</v>
      </c>
      <c r="F420" s="11">
        <v>8.19</v>
      </c>
      <c r="G420" s="11">
        <v>125</v>
      </c>
      <c r="H420" s="11">
        <v>51.79</v>
      </c>
      <c r="I420" s="11">
        <v>37.31</v>
      </c>
      <c r="J420" s="11">
        <v>26.78</v>
      </c>
      <c r="K420" s="11">
        <v>19.510000000000002</v>
      </c>
      <c r="L420" s="11">
        <v>39.32</v>
      </c>
      <c r="M420" s="11">
        <v>28.22</v>
      </c>
      <c r="N420" s="11">
        <v>20.56</v>
      </c>
      <c r="O420" s="8">
        <f>VLOOKUP('Curr Rating Data'!C410,Ratings_Numbers!$A$1:$B$21,2,FALSE)</f>
        <v>13</v>
      </c>
      <c r="P420" s="9">
        <v>21064.806</v>
      </c>
      <c r="Q420" s="8"/>
      <c r="R420" s="8"/>
      <c r="S420" s="8"/>
      <c r="T420" s="8"/>
    </row>
    <row r="421" spans="1:20" ht="46.5" customHeight="1" thickBot="1" x14ac:dyDescent="0.4">
      <c r="A421" s="11">
        <v>0.56000000000000005</v>
      </c>
      <c r="B421" s="11">
        <v>1.48</v>
      </c>
      <c r="C421" s="11">
        <v>0.67</v>
      </c>
      <c r="D421" s="11">
        <v>10.54</v>
      </c>
      <c r="E421" s="11">
        <v>6.25</v>
      </c>
      <c r="F421" s="11">
        <v>8.75</v>
      </c>
      <c r="G421" s="11">
        <v>116</v>
      </c>
      <c r="H421" s="11">
        <v>52.95</v>
      </c>
      <c r="I421" s="11">
        <v>35.94</v>
      </c>
      <c r="J421" s="11">
        <v>26.07</v>
      </c>
      <c r="K421" s="11">
        <v>19.22</v>
      </c>
      <c r="L421" s="11">
        <v>37.83</v>
      </c>
      <c r="M421" s="11">
        <v>27.45</v>
      </c>
      <c r="N421" s="11">
        <v>20.239999999999998</v>
      </c>
      <c r="O421" s="8">
        <f>VLOOKUP('Curr Rating Data'!C411,Ratings_Numbers!$A$1:$B$21,2,FALSE)</f>
        <v>12</v>
      </c>
      <c r="P421" s="9">
        <v>20863.899000000001</v>
      </c>
      <c r="Q421" s="8"/>
      <c r="R421" s="8"/>
      <c r="S421" s="8"/>
      <c r="T421" s="8"/>
    </row>
    <row r="422" spans="1:20" ht="46.5" customHeight="1" thickBot="1" x14ac:dyDescent="0.4">
      <c r="A422" s="11">
        <v>0.67</v>
      </c>
      <c r="B422" s="11">
        <v>1.71</v>
      </c>
      <c r="C422" s="11">
        <v>0.82</v>
      </c>
      <c r="D422" s="11">
        <v>9.49</v>
      </c>
      <c r="E422" s="11">
        <v>3.4</v>
      </c>
      <c r="F422" s="11">
        <v>6.94</v>
      </c>
      <c r="G422" s="11">
        <v>101</v>
      </c>
      <c r="H422" s="11">
        <v>52.25</v>
      </c>
      <c r="I422" s="11">
        <v>36.81</v>
      </c>
      <c r="J422" s="11">
        <v>26.54</v>
      </c>
      <c r="K422" s="11">
        <v>19.440000000000001</v>
      </c>
      <c r="L422" s="11">
        <v>38.700000000000003</v>
      </c>
      <c r="M422" s="11">
        <v>27.9</v>
      </c>
      <c r="N422" s="11">
        <v>20.440000000000001</v>
      </c>
      <c r="O422" s="8">
        <f>VLOOKUP('Curr Rating Data'!C412,Ratings_Numbers!$A$1:$B$21,2,FALSE)</f>
        <v>12</v>
      </c>
      <c r="P422" s="9">
        <v>18476.580000000002</v>
      </c>
      <c r="Q422" s="8"/>
      <c r="R422" s="8"/>
      <c r="S422" s="8"/>
      <c r="T422" s="8"/>
    </row>
    <row r="423" spans="1:20" ht="46.5" customHeight="1" thickBot="1" x14ac:dyDescent="0.4">
      <c r="A423" s="11">
        <v>0.82</v>
      </c>
      <c r="B423" s="11">
        <v>2.14</v>
      </c>
      <c r="C423" s="11">
        <v>1.04</v>
      </c>
      <c r="D423" s="11">
        <v>10.81</v>
      </c>
      <c r="E423" s="11">
        <v>4.1399999999999997</v>
      </c>
      <c r="F423" s="11">
        <v>8.27</v>
      </c>
      <c r="G423" s="11">
        <v>98</v>
      </c>
      <c r="H423" s="11">
        <v>51.44</v>
      </c>
      <c r="I423" s="11">
        <v>41.77</v>
      </c>
      <c r="J423" s="11">
        <v>29.39</v>
      </c>
      <c r="K423" s="11">
        <v>21.7</v>
      </c>
      <c r="L423" s="11">
        <v>42.13</v>
      </c>
      <c r="M423" s="11">
        <v>29.64</v>
      </c>
      <c r="N423" s="11">
        <v>21.88</v>
      </c>
      <c r="O423" s="8">
        <f>VLOOKUP('Curr Rating Data'!C413,Ratings_Numbers!$A$1:$B$21,2,FALSE)</f>
        <v>11</v>
      </c>
      <c r="P423" s="9">
        <v>16999.86</v>
      </c>
      <c r="Q423" s="8"/>
      <c r="R423" s="8"/>
      <c r="S423" s="8"/>
      <c r="T423" s="8"/>
    </row>
    <row r="424" spans="1:20" ht="46.5" customHeight="1" thickBot="1" x14ac:dyDescent="0.4">
      <c r="A424" s="11">
        <v>0.93</v>
      </c>
      <c r="B424" s="11">
        <v>2.2200000000000002</v>
      </c>
      <c r="C424" s="11">
        <v>1.21</v>
      </c>
      <c r="D424" s="11">
        <v>14.28</v>
      </c>
      <c r="E424" s="11">
        <v>2.76</v>
      </c>
      <c r="F424" s="11">
        <v>10.38</v>
      </c>
      <c r="G424" s="11">
        <v>69</v>
      </c>
      <c r="H424" s="11">
        <v>51.56</v>
      </c>
      <c r="I424" s="11">
        <v>39.200000000000003</v>
      </c>
      <c r="J424" s="11">
        <v>28.12</v>
      </c>
      <c r="K424" s="11">
        <v>20.43</v>
      </c>
      <c r="L424" s="11">
        <v>39.39</v>
      </c>
      <c r="M424" s="11">
        <v>28.26</v>
      </c>
      <c r="N424" s="11">
        <v>20.52</v>
      </c>
      <c r="O424" s="8">
        <f>VLOOKUP('Curr Rating Data'!C414,Ratings_Numbers!$A$1:$B$21,2,FALSE)</f>
        <v>10</v>
      </c>
      <c r="P424" s="9">
        <v>21050.145</v>
      </c>
      <c r="Q424" s="8"/>
      <c r="R424" s="8"/>
      <c r="S424" s="8"/>
      <c r="T424" s="8"/>
    </row>
    <row r="425" spans="1:20" ht="46.5" customHeight="1" thickBot="1" x14ac:dyDescent="0.4">
      <c r="A425" s="11">
        <v>1.1200000000000001</v>
      </c>
      <c r="B425" s="11">
        <v>2.57</v>
      </c>
      <c r="C425" s="11">
        <v>1.54</v>
      </c>
      <c r="D425" s="11">
        <v>10.89</v>
      </c>
      <c r="E425" s="11">
        <v>2.95</v>
      </c>
      <c r="F425" s="11">
        <v>7.45</v>
      </c>
      <c r="G425" s="11">
        <v>85</v>
      </c>
      <c r="H425" s="11">
        <v>52.97</v>
      </c>
      <c r="I425" s="11">
        <v>39.28</v>
      </c>
      <c r="J425" s="11">
        <v>28.17</v>
      </c>
      <c r="K425" s="11">
        <v>21.02</v>
      </c>
      <c r="L425" s="11">
        <v>39.450000000000003</v>
      </c>
      <c r="M425" s="11">
        <v>28.29</v>
      </c>
      <c r="N425" s="11">
        <v>21.11</v>
      </c>
      <c r="O425" s="8">
        <f>VLOOKUP('Curr Rating Data'!C415,Ratings_Numbers!$A$1:$B$21,2,FALSE)</f>
        <v>10</v>
      </c>
      <c r="P425" s="9">
        <v>16630.900000000001</v>
      </c>
      <c r="Q425" s="8"/>
      <c r="R425" s="8"/>
      <c r="S425" s="8"/>
      <c r="T425" s="8"/>
    </row>
    <row r="426" spans="1:20" ht="46.5" customHeight="1" thickBot="1" x14ac:dyDescent="0.4">
      <c r="A426" s="11">
        <v>1.3</v>
      </c>
      <c r="B426" s="11">
        <v>2.93</v>
      </c>
      <c r="C426" s="11">
        <v>1.85</v>
      </c>
      <c r="D426" s="11">
        <v>11.9</v>
      </c>
      <c r="E426" s="11">
        <v>1.03</v>
      </c>
      <c r="F426" s="11">
        <v>7.16</v>
      </c>
      <c r="G426" s="11">
        <v>61</v>
      </c>
      <c r="H426" s="11">
        <v>52.12</v>
      </c>
      <c r="I426" s="11">
        <v>41.06</v>
      </c>
      <c r="J426" s="11">
        <v>29.07</v>
      </c>
      <c r="K426" s="11">
        <v>21.64</v>
      </c>
      <c r="L426" s="11">
        <v>41.28</v>
      </c>
      <c r="M426" s="11">
        <v>29.22</v>
      </c>
      <c r="N426" s="11">
        <v>21.76</v>
      </c>
      <c r="O426" s="8">
        <f>VLOOKUP('Curr Rating Data'!C416,Ratings_Numbers!$A$1:$B$21,2,FALSE)</f>
        <v>9</v>
      </c>
      <c r="P426" s="9">
        <v>12947.214</v>
      </c>
      <c r="Q426" s="8"/>
      <c r="R426" s="8"/>
      <c r="S426" s="8"/>
      <c r="T426" s="8"/>
    </row>
    <row r="427" spans="1:20" ht="46.5" customHeight="1" thickBot="1" x14ac:dyDescent="0.4">
      <c r="A427" s="11">
        <v>1.51</v>
      </c>
      <c r="B427" s="11">
        <v>3.27</v>
      </c>
      <c r="C427" s="11">
        <v>2.2799999999999998</v>
      </c>
      <c r="D427" s="11">
        <v>14.42</v>
      </c>
      <c r="E427" s="11">
        <v>1.96</v>
      </c>
      <c r="F427" s="11">
        <v>8.77</v>
      </c>
      <c r="G427" s="11">
        <v>57</v>
      </c>
      <c r="H427" s="11">
        <v>53</v>
      </c>
      <c r="I427" s="11">
        <v>39.68</v>
      </c>
      <c r="J427" s="11">
        <v>28.36</v>
      </c>
      <c r="K427" s="11">
        <v>21.26</v>
      </c>
      <c r="L427" s="11">
        <v>39.93</v>
      </c>
      <c r="M427" s="11">
        <v>28.53</v>
      </c>
      <c r="N427" s="11">
        <v>21.39</v>
      </c>
      <c r="O427" s="8">
        <f>VLOOKUP('Curr Rating Data'!C417,Ratings_Numbers!$A$1:$B$21,2,FALSE)</f>
        <v>9</v>
      </c>
      <c r="P427" s="9">
        <v>15949.216</v>
      </c>
      <c r="Q427" s="8"/>
      <c r="R427" s="8"/>
      <c r="S427" s="8"/>
      <c r="T427" s="8"/>
    </row>
    <row r="428" spans="1:20" ht="46.5" customHeight="1" thickBot="1" x14ac:dyDescent="0.4">
      <c r="A428" s="11">
        <v>1.54</v>
      </c>
      <c r="B428" s="11">
        <v>3.91</v>
      </c>
      <c r="C428" s="11">
        <v>2.5</v>
      </c>
      <c r="D428" s="11">
        <v>15.66</v>
      </c>
      <c r="E428" s="11">
        <v>0.11</v>
      </c>
      <c r="F428" s="11">
        <v>8.66</v>
      </c>
      <c r="G428" s="11">
        <v>47</v>
      </c>
      <c r="H428" s="11">
        <v>51.4</v>
      </c>
      <c r="I428" s="11">
        <v>40.74</v>
      </c>
      <c r="J428" s="11">
        <v>28.88</v>
      </c>
      <c r="K428" s="11">
        <v>21.18</v>
      </c>
      <c r="L428" s="11">
        <v>41.06</v>
      </c>
      <c r="M428" s="11">
        <v>29.11</v>
      </c>
      <c r="N428" s="11">
        <v>21.34</v>
      </c>
      <c r="O428" s="8">
        <f>VLOOKUP('Curr Rating Data'!C418,Ratings_Numbers!$A$1:$B$21,2,FALSE)</f>
        <v>9</v>
      </c>
      <c r="P428" s="9">
        <v>15934.695</v>
      </c>
      <c r="Q428" s="8"/>
      <c r="R428" s="8"/>
      <c r="S428" s="8"/>
      <c r="T428" s="8"/>
    </row>
    <row r="429" spans="1:20" ht="46.5" customHeight="1" thickBot="1" x14ac:dyDescent="0.4">
      <c r="A429" s="11">
        <v>1.97</v>
      </c>
      <c r="B429" s="11">
        <v>5.03</v>
      </c>
      <c r="C429" s="11">
        <v>3.54</v>
      </c>
      <c r="D429" s="11">
        <v>12.87</v>
      </c>
      <c r="E429" s="11">
        <v>-0.26</v>
      </c>
      <c r="F429" s="11">
        <v>5.6</v>
      </c>
      <c r="G429" s="11">
        <v>45</v>
      </c>
      <c r="H429" s="11">
        <v>51.56</v>
      </c>
      <c r="I429" s="11">
        <v>41.96</v>
      </c>
      <c r="J429" s="11">
        <v>29.48</v>
      </c>
      <c r="K429" s="11">
        <v>21.89</v>
      </c>
      <c r="L429" s="11">
        <v>42.32</v>
      </c>
      <c r="M429" s="11">
        <v>29.74</v>
      </c>
      <c r="N429" s="11">
        <v>22.08</v>
      </c>
      <c r="O429" s="8">
        <f>VLOOKUP('Curr Rating Data'!C419,Ratings_Numbers!$A$1:$B$21,2,FALSE)</f>
        <v>9</v>
      </c>
      <c r="P429" s="9">
        <v>13750.518</v>
      </c>
      <c r="Q429" s="8"/>
      <c r="R429" s="8"/>
      <c r="S429" s="8"/>
      <c r="T429" s="8"/>
    </row>
    <row r="430" spans="1:20" ht="46.5" customHeight="1" thickBot="1" x14ac:dyDescent="0.4">
      <c r="A430" s="11">
        <v>2.09</v>
      </c>
      <c r="B430" s="11">
        <v>5.65</v>
      </c>
      <c r="C430" s="11">
        <v>4.0999999999999996</v>
      </c>
      <c r="D430" s="11">
        <v>11</v>
      </c>
      <c r="E430" s="11">
        <v>0.17</v>
      </c>
      <c r="F430" s="11">
        <v>4.24</v>
      </c>
      <c r="G430" s="11">
        <v>50</v>
      </c>
      <c r="H430" s="11">
        <v>51.11</v>
      </c>
      <c r="I430" s="11">
        <v>40.89</v>
      </c>
      <c r="J430" s="11">
        <v>28.93</v>
      </c>
      <c r="K430" s="11">
        <v>21.14</v>
      </c>
      <c r="L430" s="11">
        <v>41.32</v>
      </c>
      <c r="M430" s="11">
        <v>29.24</v>
      </c>
      <c r="N430" s="11">
        <v>21.37</v>
      </c>
      <c r="O430" s="8">
        <f>VLOOKUP('Curr Rating Data'!C420,Ratings_Numbers!$A$1:$B$21,2,FALSE)</f>
        <v>9</v>
      </c>
      <c r="P430" s="9">
        <v>14033.796</v>
      </c>
      <c r="Q430" s="8"/>
      <c r="R430" s="8"/>
      <c r="S430" s="8"/>
      <c r="T430" s="8"/>
    </row>
    <row r="431" spans="1:20" ht="46.5" customHeight="1" thickBot="1" x14ac:dyDescent="0.4">
      <c r="A431" s="11">
        <v>2.48</v>
      </c>
      <c r="B431" s="11">
        <v>6.77</v>
      </c>
      <c r="C431" s="11">
        <v>5.23</v>
      </c>
      <c r="D431" s="11">
        <v>12.6</v>
      </c>
      <c r="E431" s="11">
        <v>1.89</v>
      </c>
      <c r="F431" s="11">
        <v>6.23</v>
      </c>
      <c r="G431" s="11">
        <v>53</v>
      </c>
      <c r="H431" s="11">
        <v>51.2</v>
      </c>
      <c r="I431" s="11">
        <v>42.62</v>
      </c>
      <c r="J431" s="11">
        <v>29.8</v>
      </c>
      <c r="K431" s="11">
        <v>22.08</v>
      </c>
      <c r="L431" s="11">
        <v>43.05</v>
      </c>
      <c r="M431" s="11">
        <v>30.09</v>
      </c>
      <c r="N431" s="11">
        <v>22.3</v>
      </c>
      <c r="O431" s="8">
        <f>VLOOKUP('Curr Rating Data'!C421,Ratings_Numbers!$A$1:$B$21,2,FALSE)</f>
        <v>9</v>
      </c>
      <c r="P431" s="9">
        <v>12219.081</v>
      </c>
      <c r="Q431" s="8"/>
      <c r="R431" s="8"/>
      <c r="S431" s="8"/>
      <c r="T431" s="8"/>
    </row>
    <row r="432" spans="1:20" ht="46.5" customHeight="1" thickBot="1" x14ac:dyDescent="0.4">
      <c r="A432" s="11">
        <v>2.68</v>
      </c>
      <c r="B432" s="11">
        <v>8.0500000000000007</v>
      </c>
      <c r="C432" s="11">
        <v>6.12</v>
      </c>
      <c r="D432" s="11">
        <v>11.23</v>
      </c>
      <c r="E432" s="11">
        <v>0.08</v>
      </c>
      <c r="F432" s="11">
        <v>4.79</v>
      </c>
      <c r="G432" s="11">
        <v>53</v>
      </c>
      <c r="H432" s="11">
        <v>50.51</v>
      </c>
      <c r="I432" s="11">
        <v>42.54</v>
      </c>
      <c r="J432" s="11">
        <v>29.38</v>
      </c>
      <c r="K432" s="11">
        <v>21.75</v>
      </c>
      <c r="L432" s="11">
        <v>44.81</v>
      </c>
      <c r="M432" s="11">
        <v>30.95</v>
      </c>
      <c r="N432" s="11">
        <v>22.91</v>
      </c>
      <c r="O432" s="8">
        <f>VLOOKUP('Curr Rating Data'!C422,Ratings_Numbers!$A$1:$B$21,2,FALSE)</f>
        <v>9</v>
      </c>
      <c r="P432" s="9">
        <v>9148.4680000000008</v>
      </c>
      <c r="Q432" s="8"/>
      <c r="R432" s="8"/>
      <c r="S432" s="8"/>
      <c r="T432" s="8"/>
    </row>
    <row r="433" spans="1:20" ht="46.5" customHeight="1" thickBot="1" x14ac:dyDescent="0.4">
      <c r="A433" s="11">
        <v>3.2</v>
      </c>
      <c r="B433" s="11">
        <v>8.92</v>
      </c>
      <c r="C433" s="11">
        <v>7.4</v>
      </c>
      <c r="D433" s="11">
        <v>10.81</v>
      </c>
      <c r="E433" s="11">
        <v>0.34</v>
      </c>
      <c r="F433" s="11">
        <v>4.45</v>
      </c>
      <c r="G433" s="11">
        <v>53</v>
      </c>
      <c r="H433" s="11">
        <v>49.98</v>
      </c>
      <c r="I433" s="11">
        <v>45.96</v>
      </c>
      <c r="J433" s="11">
        <v>30.97</v>
      </c>
      <c r="K433" s="11">
        <v>23.28</v>
      </c>
      <c r="L433" s="11">
        <v>48.39</v>
      </c>
      <c r="M433" s="11">
        <v>32.61</v>
      </c>
      <c r="N433" s="11">
        <v>24.51</v>
      </c>
      <c r="O433" s="8">
        <f>VLOOKUP('Curr Rating Data'!C423,Ratings_Numbers!$A$1:$B$21,2,FALSE)</f>
        <v>9</v>
      </c>
      <c r="P433" s="9">
        <v>10014.356</v>
      </c>
      <c r="Q433" s="8"/>
      <c r="R433" s="8"/>
      <c r="S433" s="8"/>
      <c r="T433" s="8"/>
    </row>
    <row r="434" spans="1:20" ht="46.5" customHeight="1" thickBot="1" x14ac:dyDescent="0.4">
      <c r="A434" s="11">
        <v>3.18</v>
      </c>
      <c r="B434" s="11">
        <v>8.57</v>
      </c>
      <c r="C434" s="11">
        <v>7.32</v>
      </c>
      <c r="D434" s="11">
        <v>11.6</v>
      </c>
      <c r="E434" s="11">
        <v>0.93</v>
      </c>
      <c r="F434" s="11">
        <v>4.58</v>
      </c>
      <c r="G434" s="11">
        <v>52</v>
      </c>
      <c r="H434" s="11">
        <v>50.46</v>
      </c>
      <c r="I434" s="11">
        <v>45.43</v>
      </c>
      <c r="J434" s="11">
        <v>30.77</v>
      </c>
      <c r="K434" s="11">
        <v>23.23</v>
      </c>
      <c r="L434" s="11">
        <v>47.63</v>
      </c>
      <c r="M434" s="11">
        <v>32.26</v>
      </c>
      <c r="N434" s="11">
        <v>24.36</v>
      </c>
      <c r="O434" s="8">
        <f>VLOOKUP('Curr Rating Data'!C424,Ratings_Numbers!$A$1:$B$21,2,FALSE)</f>
        <v>9</v>
      </c>
      <c r="P434" s="9">
        <v>7133.3559999999998</v>
      </c>
      <c r="Q434" s="8"/>
      <c r="R434" s="8"/>
      <c r="S434" s="8"/>
      <c r="T434" s="8"/>
    </row>
    <row r="435" spans="1:20" ht="14.25" customHeight="1" x14ac:dyDescent="0.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</row>
    <row r="436" spans="1:20" ht="14.25" customHeight="1" x14ac:dyDescent="0.35">
      <c r="A436" s="8">
        <v>1.05</v>
      </c>
      <c r="B436" s="8">
        <v>1.46</v>
      </c>
      <c r="C436" s="8">
        <v>1.23</v>
      </c>
      <c r="D436" s="8">
        <v>19.95</v>
      </c>
      <c r="E436" s="8">
        <v>15.92</v>
      </c>
      <c r="F436" s="8">
        <v>17.07</v>
      </c>
      <c r="G436" s="8">
        <v>108.1</v>
      </c>
      <c r="H436" s="8">
        <v>45.79</v>
      </c>
      <c r="I436" s="8">
        <v>78.37</v>
      </c>
      <c r="J436" s="8">
        <v>43.32</v>
      </c>
      <c r="K436" s="8">
        <v>35.89</v>
      </c>
      <c r="L436" s="8">
        <v>80.92</v>
      </c>
      <c r="M436" s="8">
        <v>44.73</v>
      </c>
      <c r="N436" s="8">
        <v>37.06</v>
      </c>
      <c r="O436" s="8">
        <v>7</v>
      </c>
      <c r="P436" s="9">
        <v>70105.441000000006</v>
      </c>
      <c r="Q436" s="8"/>
      <c r="R436" s="8"/>
      <c r="S436" s="8"/>
      <c r="T436" s="8"/>
    </row>
    <row r="437" spans="1:20" ht="14.25" customHeight="1" x14ac:dyDescent="0.35">
      <c r="A437" s="8">
        <v>1.03</v>
      </c>
      <c r="B437" s="8">
        <v>1.54</v>
      </c>
      <c r="C437" s="8">
        <v>1.2</v>
      </c>
      <c r="D437" s="8">
        <v>20.99</v>
      </c>
      <c r="E437" s="8">
        <v>15.97</v>
      </c>
      <c r="F437" s="8">
        <v>18.260000000000002</v>
      </c>
      <c r="G437" s="8">
        <v>114.8</v>
      </c>
      <c r="H437" s="8">
        <v>43.76</v>
      </c>
      <c r="I437" s="8">
        <v>83.28</v>
      </c>
      <c r="J437" s="8">
        <v>45.29</v>
      </c>
      <c r="K437" s="8">
        <v>36.44</v>
      </c>
      <c r="L437" s="8">
        <v>83.86</v>
      </c>
      <c r="M437" s="8">
        <v>45.61</v>
      </c>
      <c r="N437" s="8">
        <v>36.69</v>
      </c>
      <c r="O437" s="8">
        <v>7</v>
      </c>
      <c r="P437" s="9">
        <v>78719.815000000002</v>
      </c>
      <c r="Q437" s="8"/>
      <c r="R437" s="8"/>
      <c r="S437" s="8"/>
      <c r="T437" s="8"/>
    </row>
    <row r="438" spans="1:20" ht="14.25" customHeight="1" x14ac:dyDescent="0.35">
      <c r="A438" s="8">
        <v>1.04</v>
      </c>
      <c r="B438" s="8">
        <v>1.54</v>
      </c>
      <c r="C438" s="8">
        <v>1.22</v>
      </c>
      <c r="D438" s="8">
        <v>18.73</v>
      </c>
      <c r="E438" s="8">
        <v>11.38</v>
      </c>
      <c r="F438" s="8">
        <v>15.87</v>
      </c>
      <c r="G438" s="8">
        <v>117</v>
      </c>
      <c r="H438" s="8">
        <v>45.77</v>
      </c>
      <c r="I438" s="8">
        <v>78.56</v>
      </c>
      <c r="J438" s="8">
        <v>43.98</v>
      </c>
      <c r="K438" s="8">
        <v>35.96</v>
      </c>
      <c r="L438" s="8">
        <v>78.62</v>
      </c>
      <c r="M438" s="8">
        <v>44.01</v>
      </c>
      <c r="N438" s="8">
        <v>35.979999999999997</v>
      </c>
      <c r="O438" s="8">
        <v>6</v>
      </c>
      <c r="P438" s="9">
        <v>80874.335999999996</v>
      </c>
      <c r="Q438" s="8"/>
      <c r="R438" s="8"/>
      <c r="S438" s="8"/>
      <c r="T438" s="8"/>
    </row>
    <row r="439" spans="1:20" ht="14.25" customHeight="1" x14ac:dyDescent="0.35">
      <c r="A439" s="8">
        <v>1.1299999999999999</v>
      </c>
      <c r="B439" s="8">
        <v>1.58</v>
      </c>
      <c r="C439" s="8">
        <v>1.32</v>
      </c>
      <c r="D439" s="8">
        <v>18.03</v>
      </c>
      <c r="E439" s="8">
        <v>13.11</v>
      </c>
      <c r="F439" s="8">
        <v>15.2</v>
      </c>
      <c r="G439" s="8">
        <v>120.1</v>
      </c>
      <c r="H439" s="8">
        <v>45.05</v>
      </c>
      <c r="I439" s="8">
        <v>72.81</v>
      </c>
      <c r="J439" s="8">
        <v>39.72</v>
      </c>
      <c r="K439" s="8">
        <v>32.81</v>
      </c>
      <c r="L439" s="8">
        <v>83.31</v>
      </c>
      <c r="M439" s="8">
        <v>45.45</v>
      </c>
      <c r="N439" s="8">
        <v>37.53</v>
      </c>
      <c r="O439" s="8">
        <v>6</v>
      </c>
      <c r="P439" s="9">
        <v>78950.983999999997</v>
      </c>
      <c r="Q439" s="8"/>
      <c r="R439" s="8"/>
      <c r="S439" s="8"/>
      <c r="T439" s="8"/>
    </row>
    <row r="440" spans="1:20" ht="14.25" customHeight="1" x14ac:dyDescent="0.35">
      <c r="A440" s="8">
        <v>1.1000000000000001</v>
      </c>
      <c r="B440" s="8">
        <v>1.54</v>
      </c>
      <c r="C440" s="8">
        <v>1.28</v>
      </c>
      <c r="D440" s="8">
        <v>20.85</v>
      </c>
      <c r="E440" s="8">
        <v>15.11</v>
      </c>
      <c r="F440" s="8">
        <v>17.97</v>
      </c>
      <c r="G440" s="8">
        <v>121.8</v>
      </c>
      <c r="H440" s="8">
        <v>45.54</v>
      </c>
      <c r="I440" s="8">
        <v>73.98</v>
      </c>
      <c r="J440" s="8">
        <v>40.619999999999997</v>
      </c>
      <c r="K440" s="8">
        <v>33.69</v>
      </c>
      <c r="L440" s="8">
        <v>82.14</v>
      </c>
      <c r="M440" s="8">
        <v>45.1</v>
      </c>
      <c r="N440" s="8">
        <v>37.409999999999997</v>
      </c>
      <c r="O440" s="8">
        <v>6</v>
      </c>
      <c r="P440" s="9">
        <v>86992.944000000003</v>
      </c>
      <c r="Q440" s="8"/>
      <c r="R440" s="8"/>
      <c r="S440" s="8"/>
      <c r="T440" s="8"/>
    </row>
    <row r="441" spans="1:20" ht="14.25" customHeight="1" x14ac:dyDescent="0.35">
      <c r="A441" s="8">
        <v>1.05</v>
      </c>
      <c r="B441" s="8">
        <v>1.52</v>
      </c>
      <c r="C441" s="8">
        <v>1.23</v>
      </c>
      <c r="D441" s="8">
        <v>22.2</v>
      </c>
      <c r="E441" s="8">
        <v>15.36</v>
      </c>
      <c r="F441" s="8">
        <v>19.309999999999999</v>
      </c>
      <c r="G441" s="8">
        <v>124</v>
      </c>
      <c r="H441" s="8">
        <v>41.32</v>
      </c>
      <c r="I441" s="8">
        <v>82.38</v>
      </c>
      <c r="J441" s="8">
        <v>42.48</v>
      </c>
      <c r="K441" s="8">
        <v>34.04</v>
      </c>
      <c r="L441" s="8">
        <v>93.94</v>
      </c>
      <c r="M441" s="8">
        <v>48.44</v>
      </c>
      <c r="N441" s="8">
        <v>38.82</v>
      </c>
      <c r="O441" s="8">
        <v>6</v>
      </c>
      <c r="P441" s="9">
        <v>89857.423999999999</v>
      </c>
      <c r="Q441" s="8"/>
      <c r="R441" s="8"/>
      <c r="S441" s="8"/>
      <c r="T441" s="8"/>
    </row>
    <row r="442" spans="1:20" ht="14.25" customHeight="1" x14ac:dyDescent="0.35">
      <c r="A442" s="8">
        <v>1.02</v>
      </c>
      <c r="B442" s="8">
        <v>1.47</v>
      </c>
      <c r="C442" s="8">
        <v>1.19</v>
      </c>
      <c r="D442" s="8">
        <v>19.600000000000001</v>
      </c>
      <c r="E442" s="8">
        <v>11.92</v>
      </c>
      <c r="F442" s="8">
        <v>16.71</v>
      </c>
      <c r="G442" s="8">
        <v>126.9</v>
      </c>
      <c r="H442" s="8">
        <v>43.62</v>
      </c>
      <c r="I442" s="8">
        <v>84.32</v>
      </c>
      <c r="J442" s="8">
        <v>45.12</v>
      </c>
      <c r="K442" s="8">
        <v>36.78</v>
      </c>
      <c r="L442" s="8">
        <v>86.87</v>
      </c>
      <c r="M442" s="8">
        <v>46.49</v>
      </c>
      <c r="N442" s="8">
        <v>37.89</v>
      </c>
      <c r="O442" s="8">
        <v>6</v>
      </c>
      <c r="P442" s="9">
        <v>102477.06200000001</v>
      </c>
      <c r="Q442" s="8"/>
      <c r="R442" s="8"/>
      <c r="S442" s="8"/>
      <c r="T442" s="8"/>
    </row>
    <row r="443" spans="1:20" ht="14.25" customHeight="1" x14ac:dyDescent="0.35">
      <c r="A443" s="8">
        <v>1.04</v>
      </c>
      <c r="B443" s="8">
        <v>1.47</v>
      </c>
      <c r="C443" s="8">
        <v>1.21</v>
      </c>
      <c r="D443" s="8">
        <v>18.07</v>
      </c>
      <c r="E443" s="8">
        <v>12.83</v>
      </c>
      <c r="F443" s="8">
        <v>15.24</v>
      </c>
      <c r="G443" s="8">
        <v>128.9</v>
      </c>
      <c r="H443" s="8">
        <v>43.98</v>
      </c>
      <c r="I443" s="8">
        <v>82.23</v>
      </c>
      <c r="J443" s="8">
        <v>43.93</v>
      </c>
      <c r="K443" s="8">
        <v>36.17</v>
      </c>
      <c r="L443" s="8">
        <v>87.17</v>
      </c>
      <c r="M443" s="8">
        <v>46.57</v>
      </c>
      <c r="N443" s="8">
        <v>38.340000000000003</v>
      </c>
      <c r="O443" s="8">
        <v>6</v>
      </c>
      <c r="P443" s="9">
        <v>99689.22</v>
      </c>
      <c r="Q443" s="8"/>
      <c r="R443" s="8"/>
      <c r="S443" s="8"/>
      <c r="T443" s="8"/>
    </row>
    <row r="444" spans="1:20" ht="14.25" customHeight="1" x14ac:dyDescent="0.35">
      <c r="A444" s="8">
        <v>1.1000000000000001</v>
      </c>
      <c r="B444" s="8">
        <v>1.57</v>
      </c>
      <c r="C444" s="8">
        <v>1.28</v>
      </c>
      <c r="D444" s="8">
        <v>19.39</v>
      </c>
      <c r="E444" s="8">
        <v>13.22</v>
      </c>
      <c r="F444" s="8">
        <v>16.579999999999998</v>
      </c>
      <c r="G444" s="8">
        <v>130</v>
      </c>
      <c r="H444" s="8">
        <v>42.11</v>
      </c>
      <c r="I444" s="8">
        <v>90.63</v>
      </c>
      <c r="J444" s="8">
        <v>46.07</v>
      </c>
      <c r="K444" s="8">
        <v>38.159999999999997</v>
      </c>
      <c r="L444" s="8">
        <v>96.71</v>
      </c>
      <c r="M444" s="8">
        <v>49.16</v>
      </c>
      <c r="N444" s="8">
        <v>40.72</v>
      </c>
      <c r="O444" s="8">
        <v>6</v>
      </c>
      <c r="P444" s="9">
        <v>89273.652000000002</v>
      </c>
      <c r="Q444" s="8"/>
      <c r="R444" s="8"/>
      <c r="S444" s="8"/>
      <c r="T444" s="8"/>
    </row>
    <row r="445" spans="1:20" ht="14.25" customHeight="1" x14ac:dyDescent="0.35">
      <c r="A445" s="8">
        <v>1.1100000000000001</v>
      </c>
      <c r="B445" s="8">
        <v>1.56</v>
      </c>
      <c r="C445" s="8">
        <v>1.3</v>
      </c>
      <c r="D445" s="8">
        <v>20.76</v>
      </c>
      <c r="E445" s="8">
        <v>13.78</v>
      </c>
      <c r="F445" s="8">
        <v>17.850000000000001</v>
      </c>
      <c r="G445" s="8">
        <v>128.1</v>
      </c>
      <c r="H445" s="8">
        <v>41.05</v>
      </c>
      <c r="I445" s="8">
        <v>91.85</v>
      </c>
      <c r="J445" s="8">
        <v>46.97</v>
      </c>
      <c r="K445" s="8">
        <v>37.700000000000003</v>
      </c>
      <c r="L445" s="8">
        <v>95.53</v>
      </c>
      <c r="M445" s="8">
        <v>48.86</v>
      </c>
      <c r="N445" s="8">
        <v>39.21</v>
      </c>
      <c r="O445" s="8">
        <v>6</v>
      </c>
      <c r="P445" s="9">
        <v>92117</v>
      </c>
      <c r="Q445" s="8"/>
      <c r="R445" s="8"/>
      <c r="S445" s="8"/>
      <c r="T445" s="8"/>
    </row>
    <row r="446" spans="1:20" ht="14.25" customHeight="1" x14ac:dyDescent="0.35">
      <c r="A446" s="8">
        <v>1.1200000000000001</v>
      </c>
      <c r="B446" s="8">
        <v>1.58</v>
      </c>
      <c r="C446" s="8">
        <v>1.31</v>
      </c>
      <c r="D446" s="8">
        <v>19.940000000000001</v>
      </c>
      <c r="E446" s="8">
        <v>11.51</v>
      </c>
      <c r="F446" s="8">
        <v>16.96</v>
      </c>
      <c r="G446" s="8">
        <v>129.6</v>
      </c>
      <c r="H446" s="8">
        <v>43.22</v>
      </c>
      <c r="I446" s="8">
        <v>89.14</v>
      </c>
      <c r="J446" s="8">
        <v>47.13</v>
      </c>
      <c r="K446" s="8">
        <v>38.520000000000003</v>
      </c>
      <c r="L446" s="8">
        <v>89.14</v>
      </c>
      <c r="M446" s="8">
        <v>47.13</v>
      </c>
      <c r="N446" s="8">
        <v>38.520000000000003</v>
      </c>
      <c r="O446" s="8">
        <v>6</v>
      </c>
      <c r="P446" s="9">
        <v>88448.167000000001</v>
      </c>
      <c r="Q446" s="8"/>
      <c r="R446" s="8"/>
      <c r="S446" s="8"/>
      <c r="T446" s="8"/>
    </row>
    <row r="447" spans="1:20" ht="14.25" customHeight="1" x14ac:dyDescent="0.35">
      <c r="A447" s="8">
        <v>1.08</v>
      </c>
      <c r="B447" s="8">
        <v>1.49</v>
      </c>
      <c r="C447" s="8">
        <v>1.27</v>
      </c>
      <c r="D447" s="8">
        <v>18.27</v>
      </c>
      <c r="E447" s="8">
        <v>12.63</v>
      </c>
      <c r="F447" s="8">
        <v>15.22</v>
      </c>
      <c r="G447" s="8">
        <v>128.1</v>
      </c>
      <c r="H447" s="8">
        <v>44.63</v>
      </c>
      <c r="I447" s="8">
        <v>84.04</v>
      </c>
      <c r="J447" s="8">
        <v>45.66</v>
      </c>
      <c r="K447" s="8">
        <v>37.5</v>
      </c>
      <c r="L447" s="8">
        <v>84.04</v>
      </c>
      <c r="M447" s="8">
        <v>45.66</v>
      </c>
      <c r="N447" s="8">
        <v>37.5</v>
      </c>
      <c r="O447" s="8">
        <v>6</v>
      </c>
      <c r="P447" s="9">
        <v>99939.225000000006</v>
      </c>
      <c r="Q447" s="8"/>
      <c r="R447" s="8"/>
      <c r="S447" s="8"/>
      <c r="T447" s="8"/>
    </row>
    <row r="448" spans="1:20" ht="14.25" customHeight="1" x14ac:dyDescent="0.35">
      <c r="A448" s="8">
        <v>1.0900000000000001</v>
      </c>
      <c r="B448" s="8">
        <v>1.55</v>
      </c>
      <c r="C448" s="8">
        <v>1.28</v>
      </c>
      <c r="D448" s="8">
        <v>19.940000000000001</v>
      </c>
      <c r="E448" s="8">
        <v>14.44</v>
      </c>
      <c r="F448" s="8">
        <v>16.93</v>
      </c>
      <c r="G448" s="8">
        <v>129.80000000000001</v>
      </c>
      <c r="H448" s="8">
        <v>44.03</v>
      </c>
      <c r="I448" s="8">
        <v>88.13</v>
      </c>
      <c r="J448" s="8">
        <v>46.85</v>
      </c>
      <c r="K448" s="8">
        <v>38.81</v>
      </c>
      <c r="L448" s="8">
        <v>88.13</v>
      </c>
      <c r="M448" s="8">
        <v>46.85</v>
      </c>
      <c r="N448" s="8">
        <v>38.81</v>
      </c>
      <c r="O448" s="8">
        <v>6</v>
      </c>
      <c r="P448" s="9">
        <v>98960.4</v>
      </c>
      <c r="Q448" s="8"/>
      <c r="R448" s="8"/>
      <c r="S448" s="8"/>
      <c r="T448" s="8"/>
    </row>
    <row r="449" spans="1:20" ht="14.25" customHeight="1" x14ac:dyDescent="0.35">
      <c r="A449" s="8">
        <v>1.06</v>
      </c>
      <c r="B449" s="8">
        <v>1.54</v>
      </c>
      <c r="C449" s="8">
        <v>1.25</v>
      </c>
      <c r="D449" s="8">
        <v>21.54</v>
      </c>
      <c r="E449" s="8">
        <v>15.29</v>
      </c>
      <c r="F449" s="8">
        <v>18.52</v>
      </c>
      <c r="G449" s="8">
        <v>130.5</v>
      </c>
      <c r="H449" s="8">
        <v>42.66</v>
      </c>
      <c r="I449" s="8">
        <v>88.94</v>
      </c>
      <c r="J449" s="8">
        <v>47.07</v>
      </c>
      <c r="K449" s="8">
        <v>37.94</v>
      </c>
      <c r="L449" s="8">
        <v>88.94</v>
      </c>
      <c r="M449" s="8">
        <v>47.07</v>
      </c>
      <c r="N449" s="8">
        <v>37.94</v>
      </c>
      <c r="O449" s="8">
        <v>6</v>
      </c>
      <c r="P449" s="9">
        <v>95728.95</v>
      </c>
      <c r="Q449" s="8"/>
      <c r="R449" s="8"/>
      <c r="S449" s="8"/>
      <c r="T449" s="8"/>
    </row>
    <row r="450" spans="1:20" ht="14.25" customHeight="1" x14ac:dyDescent="0.35">
      <c r="A450" s="8">
        <v>1.0900000000000001</v>
      </c>
      <c r="B450" s="8">
        <v>1.61</v>
      </c>
      <c r="C450" s="8">
        <v>1.29</v>
      </c>
      <c r="D450" s="8">
        <v>19.54</v>
      </c>
      <c r="E450" s="8">
        <v>12.07</v>
      </c>
      <c r="F450" s="8">
        <v>16.48</v>
      </c>
      <c r="G450" s="8">
        <v>133.5</v>
      </c>
      <c r="H450" s="8">
        <v>43.71</v>
      </c>
      <c r="I450" s="8">
        <v>88.26</v>
      </c>
      <c r="J450" s="8">
        <v>46.88</v>
      </c>
      <c r="K450" s="8">
        <v>38.58</v>
      </c>
      <c r="L450" s="8">
        <v>88.26</v>
      </c>
      <c r="M450" s="8">
        <v>46.88</v>
      </c>
      <c r="N450" s="8">
        <v>38.58</v>
      </c>
      <c r="O450" s="8">
        <v>6</v>
      </c>
      <c r="P450" s="9">
        <v>96098.512000000002</v>
      </c>
      <c r="Q450" s="8"/>
      <c r="R450" s="8"/>
      <c r="S450" s="8"/>
      <c r="T450" s="8"/>
    </row>
    <row r="451" spans="1:20" ht="14.25" customHeight="1" x14ac:dyDescent="0.35">
      <c r="A451" s="8">
        <v>1.08</v>
      </c>
      <c r="B451" s="8">
        <v>1.59</v>
      </c>
      <c r="C451" s="8">
        <v>1.28</v>
      </c>
      <c r="D451" s="8">
        <v>17.32</v>
      </c>
      <c r="E451" s="8">
        <v>12.8</v>
      </c>
      <c r="F451" s="8">
        <v>14.29</v>
      </c>
      <c r="G451" s="8">
        <v>135.5</v>
      </c>
      <c r="H451" s="8">
        <v>44.4</v>
      </c>
      <c r="I451" s="8">
        <v>85.62</v>
      </c>
      <c r="J451" s="8">
        <v>45.97</v>
      </c>
      <c r="K451" s="8">
        <v>38.01</v>
      </c>
      <c r="L451" s="8">
        <v>86.25</v>
      </c>
      <c r="M451" s="8">
        <v>46.31</v>
      </c>
      <c r="N451" s="8">
        <v>38.29</v>
      </c>
      <c r="O451" s="8">
        <v>6</v>
      </c>
      <c r="P451" s="9">
        <v>96892.851999999999</v>
      </c>
      <c r="Q451" s="8"/>
      <c r="R451" s="8"/>
      <c r="S451" s="8"/>
      <c r="T451" s="8"/>
    </row>
    <row r="452" spans="1:20" ht="14.25" customHeight="1" x14ac:dyDescent="0.35">
      <c r="A452" s="8">
        <v>1.1299999999999999</v>
      </c>
      <c r="B452" s="8">
        <v>1.77</v>
      </c>
      <c r="C452" s="8">
        <v>1.35</v>
      </c>
      <c r="D452" s="8">
        <v>18.87</v>
      </c>
      <c r="E452" s="8">
        <v>14.2</v>
      </c>
      <c r="F452" s="8">
        <v>15.87</v>
      </c>
      <c r="G452" s="8">
        <v>137.9</v>
      </c>
      <c r="H452" s="8">
        <v>42.76</v>
      </c>
      <c r="I452" s="8">
        <v>92.18</v>
      </c>
      <c r="J452" s="8">
        <v>47.15</v>
      </c>
      <c r="K452" s="8">
        <v>39.42</v>
      </c>
      <c r="L452" s="8">
        <v>95.52</v>
      </c>
      <c r="M452" s="8">
        <v>48.85</v>
      </c>
      <c r="N452" s="8">
        <v>40.840000000000003</v>
      </c>
      <c r="O452" s="8">
        <v>6</v>
      </c>
      <c r="P452" s="9">
        <v>98916.606</v>
      </c>
      <c r="Q452" s="8"/>
      <c r="R452" s="8"/>
      <c r="S452" s="8"/>
      <c r="T452" s="8"/>
    </row>
    <row r="453" spans="1:20" ht="14.25" customHeight="1" x14ac:dyDescent="0.35">
      <c r="A453" s="8">
        <v>1.18</v>
      </c>
      <c r="B453" s="8">
        <v>1.8</v>
      </c>
      <c r="C453" s="8">
        <v>1.42</v>
      </c>
      <c r="D453" s="8">
        <v>16.649999999999999</v>
      </c>
      <c r="E453" s="8">
        <v>11.93</v>
      </c>
      <c r="F453" s="8">
        <v>13.88</v>
      </c>
      <c r="G453" s="8">
        <v>149.30000000000001</v>
      </c>
      <c r="H453" s="8">
        <v>37.83</v>
      </c>
      <c r="I453" s="8">
        <v>106.54</v>
      </c>
      <c r="J453" s="8">
        <v>50.48</v>
      </c>
      <c r="K453" s="8">
        <v>40.299999999999997</v>
      </c>
      <c r="L453" s="8">
        <v>111.04</v>
      </c>
      <c r="M453" s="8">
        <v>52.62</v>
      </c>
      <c r="N453" s="8">
        <v>42</v>
      </c>
      <c r="O453" s="8">
        <v>6</v>
      </c>
      <c r="P453" s="9">
        <v>92269.092000000004</v>
      </c>
      <c r="Q453" s="8"/>
      <c r="R453" s="8"/>
      <c r="S453" s="8"/>
      <c r="T453" s="8"/>
    </row>
    <row r="454" spans="1:20" ht="14.25" customHeight="1" x14ac:dyDescent="0.35">
      <c r="A454" s="8">
        <v>1.34</v>
      </c>
      <c r="B454" s="8">
        <v>1.88</v>
      </c>
      <c r="C454" s="8">
        <v>1.62</v>
      </c>
      <c r="D454" s="8">
        <v>14.61</v>
      </c>
      <c r="E454" s="8">
        <v>9.1999999999999993</v>
      </c>
      <c r="F454" s="8">
        <v>11.85</v>
      </c>
      <c r="G454" s="8">
        <v>147.80000000000001</v>
      </c>
      <c r="H454" s="8">
        <v>37.549999999999997</v>
      </c>
      <c r="I454" s="8">
        <v>116.2</v>
      </c>
      <c r="J454" s="8">
        <v>53.75</v>
      </c>
      <c r="K454" s="8">
        <v>43.64</v>
      </c>
      <c r="L454" s="8">
        <v>116.2</v>
      </c>
      <c r="M454" s="8">
        <v>53.75</v>
      </c>
      <c r="N454" s="8">
        <v>43.64</v>
      </c>
      <c r="O454" s="8">
        <v>6</v>
      </c>
      <c r="P454" s="9">
        <v>90223.73</v>
      </c>
      <c r="Q454" s="8"/>
      <c r="R454" s="8"/>
      <c r="S454" s="8"/>
      <c r="T454" s="8"/>
    </row>
    <row r="455" spans="1:20" ht="14.25" customHeight="1" x14ac:dyDescent="0.35">
      <c r="A455" s="8">
        <v>1.4</v>
      </c>
      <c r="B455" s="8">
        <v>1.93</v>
      </c>
      <c r="C455" s="8">
        <v>1.71</v>
      </c>
      <c r="D455" s="8">
        <v>12.03</v>
      </c>
      <c r="E455" s="8">
        <v>9.1999999999999993</v>
      </c>
      <c r="F455" s="8">
        <v>9.41</v>
      </c>
      <c r="G455" s="8">
        <v>147.30000000000001</v>
      </c>
      <c r="H455" s="8">
        <v>35.46</v>
      </c>
      <c r="I455" s="8">
        <v>125.33</v>
      </c>
      <c r="J455" s="8">
        <v>55.62</v>
      </c>
      <c r="K455" s="8">
        <v>44.45</v>
      </c>
      <c r="L455" s="8">
        <v>125.33</v>
      </c>
      <c r="M455" s="8">
        <v>55.62</v>
      </c>
      <c r="N455" s="8">
        <v>44.45</v>
      </c>
      <c r="O455" s="8">
        <v>6</v>
      </c>
      <c r="P455" s="9">
        <v>93396.24</v>
      </c>
      <c r="Q455" s="8"/>
      <c r="R455" s="8"/>
      <c r="S455" s="8"/>
      <c r="T455" s="8"/>
    </row>
    <row r="456" spans="1:20" ht="14.25" customHeight="1" x14ac:dyDescent="0.35">
      <c r="A456" s="8">
        <v>1.61</v>
      </c>
      <c r="B456" s="8">
        <v>2.54</v>
      </c>
      <c r="C456" s="8">
        <v>1.97</v>
      </c>
      <c r="D456" s="8">
        <v>15.02</v>
      </c>
      <c r="E456" s="8">
        <v>12.06</v>
      </c>
      <c r="F456" s="8">
        <v>12.39</v>
      </c>
      <c r="G456" s="8">
        <v>149.19999999999999</v>
      </c>
      <c r="H456" s="8">
        <v>30.22</v>
      </c>
      <c r="I456" s="8">
        <v>169.51</v>
      </c>
      <c r="J456" s="8">
        <v>62.9</v>
      </c>
      <c r="K456" s="8">
        <v>51.22</v>
      </c>
      <c r="L456" s="8">
        <v>169.51</v>
      </c>
      <c r="M456" s="8">
        <v>62.9</v>
      </c>
      <c r="N456" s="8">
        <v>51.22</v>
      </c>
      <c r="O456" s="8">
        <v>7</v>
      </c>
      <c r="P456" s="9">
        <v>89536.926000000007</v>
      </c>
      <c r="Q456" s="8"/>
      <c r="R456" s="8"/>
      <c r="S456" s="8"/>
      <c r="T456" s="8"/>
    </row>
    <row r="457" spans="1:20" ht="14.25" customHeight="1" x14ac:dyDescent="0.35">
      <c r="A457" s="8">
        <v>1.81</v>
      </c>
      <c r="B457" s="8">
        <v>2.56</v>
      </c>
      <c r="C457" s="8">
        <v>2.21</v>
      </c>
      <c r="D457" s="8">
        <v>15.03</v>
      </c>
      <c r="E457" s="8">
        <v>12.28</v>
      </c>
      <c r="F457" s="8">
        <v>12.62</v>
      </c>
      <c r="G457" s="8">
        <v>160.9</v>
      </c>
      <c r="H457" s="8">
        <v>25.21</v>
      </c>
      <c r="I457" s="8">
        <v>216.5</v>
      </c>
      <c r="J457" s="8">
        <v>68.400000000000006</v>
      </c>
      <c r="K457" s="8">
        <v>54.58</v>
      </c>
      <c r="L457" s="8">
        <v>216.5</v>
      </c>
      <c r="M457" s="8">
        <v>68.400000000000006</v>
      </c>
      <c r="N457" s="8">
        <v>54.58</v>
      </c>
      <c r="O457" s="8">
        <v>8</v>
      </c>
      <c r="P457" s="9">
        <v>90470.245999999999</v>
      </c>
      <c r="Q457" s="8"/>
      <c r="R457" s="8"/>
      <c r="S457" s="8"/>
      <c r="T457" s="8"/>
    </row>
    <row r="458" spans="1:20" ht="14.25" customHeight="1" x14ac:dyDescent="0.35">
      <c r="A458" s="8">
        <v>1.89</v>
      </c>
      <c r="B458" s="8">
        <v>3.38</v>
      </c>
      <c r="C458" s="8">
        <v>2.2999999999999998</v>
      </c>
      <c r="D458" s="8">
        <v>12.55</v>
      </c>
      <c r="E458" s="8">
        <v>9.16</v>
      </c>
      <c r="F458" s="8">
        <v>10.39</v>
      </c>
      <c r="G458" s="8">
        <v>180.9</v>
      </c>
      <c r="H458" s="8">
        <v>18.68</v>
      </c>
      <c r="I458" s="8">
        <v>340.33</v>
      </c>
      <c r="J458" s="8">
        <v>77.290000000000006</v>
      </c>
      <c r="K458" s="8">
        <v>63.58</v>
      </c>
      <c r="L458" s="8">
        <v>340.33</v>
      </c>
      <c r="M458" s="8">
        <v>77.290000000000006</v>
      </c>
      <c r="N458" s="8">
        <v>63.58</v>
      </c>
      <c r="O458" s="8">
        <v>8</v>
      </c>
      <c r="P458" s="9">
        <v>107129.352</v>
      </c>
      <c r="Q458" s="8"/>
      <c r="R458" s="8"/>
      <c r="S458" s="8"/>
      <c r="T458" s="8"/>
    </row>
    <row r="459" spans="1:20" ht="14.25" customHeight="1" x14ac:dyDescent="0.35">
      <c r="A459" s="8">
        <v>2.2000000000000002</v>
      </c>
      <c r="B459" s="8">
        <v>3.1</v>
      </c>
      <c r="C459" s="8">
        <v>2.66</v>
      </c>
      <c r="D459" s="8">
        <v>9.91</v>
      </c>
      <c r="E459" s="8">
        <v>8.06</v>
      </c>
      <c r="F459" s="8">
        <v>8.16</v>
      </c>
      <c r="G459" s="8">
        <v>218.3</v>
      </c>
      <c r="H459" s="8">
        <v>11.43</v>
      </c>
      <c r="I459" s="8">
        <v>604.52</v>
      </c>
      <c r="J459" s="8">
        <v>85.81</v>
      </c>
      <c r="K459" s="8">
        <v>69.099999999999994</v>
      </c>
      <c r="L459" s="8">
        <v>604.52</v>
      </c>
      <c r="M459" s="8">
        <v>85.81</v>
      </c>
      <c r="N459" s="8">
        <v>69.099999999999994</v>
      </c>
      <c r="O459" s="8">
        <v>8</v>
      </c>
      <c r="P459" s="9">
        <v>110321.90399999999</v>
      </c>
      <c r="Q459" s="8"/>
      <c r="R459" s="8"/>
      <c r="S459" s="8"/>
      <c r="T459" s="8"/>
    </row>
    <row r="460" spans="1:20" ht="14.25" customHeight="1" x14ac:dyDescent="0.35">
      <c r="A460" s="8">
        <v>2.52</v>
      </c>
      <c r="B460" s="8">
        <v>3.45</v>
      </c>
      <c r="C460" s="8">
        <v>3.03</v>
      </c>
      <c r="D460" s="8">
        <v>10.01</v>
      </c>
      <c r="E460" s="8">
        <v>8.36</v>
      </c>
      <c r="F460" s="8">
        <v>8.3000000000000007</v>
      </c>
      <c r="G460" s="8">
        <v>223.9</v>
      </c>
      <c r="H460" s="8">
        <v>1.93</v>
      </c>
      <c r="I460" s="8">
        <v>4064.06</v>
      </c>
      <c r="J460" s="8">
        <v>97.6</v>
      </c>
      <c r="K460" s="8">
        <v>78.47</v>
      </c>
      <c r="L460" s="8">
        <v>4064.06</v>
      </c>
      <c r="M460" s="8">
        <v>97.6</v>
      </c>
      <c r="N460" s="8">
        <v>78.47</v>
      </c>
      <c r="O460" s="8">
        <v>8</v>
      </c>
      <c r="P460" s="9">
        <v>102686.122</v>
      </c>
      <c r="Q460" s="8"/>
      <c r="R460" s="8"/>
      <c r="S460" s="8"/>
      <c r="T460" s="8"/>
    </row>
    <row r="461" spans="1:20" ht="14.25" customHeight="1" x14ac:dyDescent="0.3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</row>
    <row r="462" spans="1:20" ht="14.25" customHeight="1" x14ac:dyDescent="0.35">
      <c r="A462" s="8">
        <v>1.52</v>
      </c>
      <c r="B462" s="8">
        <v>2.41</v>
      </c>
      <c r="C462" s="8">
        <v>2.0299999999999998</v>
      </c>
      <c r="D462" s="8">
        <v>13.65</v>
      </c>
      <c r="E462" s="8">
        <v>10.83</v>
      </c>
      <c r="F462" s="8">
        <v>10.130000000000001</v>
      </c>
      <c r="G462" s="8">
        <v>89.8</v>
      </c>
      <c r="H462" s="8">
        <v>53.75</v>
      </c>
      <c r="I462" s="8">
        <v>55.71</v>
      </c>
      <c r="J462" s="8">
        <v>35.01</v>
      </c>
      <c r="K462" s="8">
        <v>29.94</v>
      </c>
      <c r="L462" s="8">
        <v>59.15</v>
      </c>
      <c r="M462" s="8">
        <v>37.17</v>
      </c>
      <c r="N462" s="8">
        <v>31.79</v>
      </c>
      <c r="O462" s="8">
        <v>8</v>
      </c>
      <c r="P462" s="9">
        <v>223.29599999999999</v>
      </c>
      <c r="Q462" s="8"/>
      <c r="R462" s="8"/>
      <c r="S462" s="8"/>
      <c r="T462" s="8"/>
    </row>
    <row r="463" spans="1:20" ht="14.25" customHeight="1" x14ac:dyDescent="0.35">
      <c r="A463" s="8">
        <v>1.43</v>
      </c>
      <c r="B463" s="8">
        <v>2.35</v>
      </c>
      <c r="C463" s="8">
        <v>1.92</v>
      </c>
      <c r="D463" s="8">
        <v>14.99</v>
      </c>
      <c r="E463" s="8">
        <v>10.74</v>
      </c>
      <c r="F463" s="8">
        <v>11.51</v>
      </c>
      <c r="G463" s="8">
        <v>88.3</v>
      </c>
      <c r="H463" s="8">
        <v>53.23</v>
      </c>
      <c r="I463" s="8">
        <v>54.06</v>
      </c>
      <c r="J463" s="8">
        <v>33.880000000000003</v>
      </c>
      <c r="K463" s="8">
        <v>28.78</v>
      </c>
      <c r="L463" s="8">
        <v>59.59</v>
      </c>
      <c r="M463" s="8">
        <v>37.340000000000003</v>
      </c>
      <c r="N463" s="8">
        <v>31.72</v>
      </c>
      <c r="O463" s="8">
        <v>8</v>
      </c>
      <c r="P463" s="9">
        <v>230.0009</v>
      </c>
      <c r="Q463" s="8"/>
      <c r="R463" s="8"/>
      <c r="S463" s="8"/>
      <c r="T463" s="8"/>
    </row>
    <row r="464" spans="1:20" ht="14.25" customHeight="1" x14ac:dyDescent="0.35">
      <c r="A464" s="8">
        <v>1.1599999999999999</v>
      </c>
      <c r="B464" s="8">
        <v>2.1800000000000002</v>
      </c>
      <c r="C464" s="8">
        <v>1.56</v>
      </c>
      <c r="D464" s="8">
        <v>16.97</v>
      </c>
      <c r="E464" s="8">
        <v>12.48</v>
      </c>
      <c r="F464" s="8">
        <v>13.39</v>
      </c>
      <c r="G464" s="8">
        <v>86.6</v>
      </c>
      <c r="H464" s="8">
        <v>52.13</v>
      </c>
      <c r="I464" s="8">
        <v>50.63</v>
      </c>
      <c r="J464" s="8">
        <v>32.549999999999997</v>
      </c>
      <c r="K464" s="8">
        <v>26.4</v>
      </c>
      <c r="L464" s="8">
        <v>55.56</v>
      </c>
      <c r="M464" s="8">
        <v>35.72</v>
      </c>
      <c r="N464" s="8">
        <v>28.97</v>
      </c>
      <c r="O464" s="8">
        <v>8</v>
      </c>
      <c r="P464" s="9">
        <v>227.5438</v>
      </c>
      <c r="Q464" s="8"/>
      <c r="R464" s="8"/>
      <c r="S464" s="8"/>
      <c r="T464" s="8"/>
    </row>
    <row r="465" spans="1:20" ht="14.25" customHeight="1" x14ac:dyDescent="0.35">
      <c r="A465" s="8">
        <v>1.1200000000000001</v>
      </c>
      <c r="B465" s="8">
        <v>2.54</v>
      </c>
      <c r="C465" s="8">
        <v>1.47</v>
      </c>
      <c r="D465" s="8">
        <v>13.39</v>
      </c>
      <c r="E465" s="8">
        <v>7.37</v>
      </c>
      <c r="F465" s="8">
        <v>9.92</v>
      </c>
      <c r="G465" s="8">
        <v>91.4</v>
      </c>
      <c r="H465" s="8">
        <v>50.51</v>
      </c>
      <c r="I465" s="8">
        <v>59.01</v>
      </c>
      <c r="J465" s="8">
        <v>35.340000000000003</v>
      </c>
      <c r="K465" s="8">
        <v>29.8</v>
      </c>
      <c r="L465" s="8">
        <v>66.95</v>
      </c>
      <c r="M465" s="8">
        <v>40.1</v>
      </c>
      <c r="N465" s="8">
        <v>33.81</v>
      </c>
      <c r="O465" s="8">
        <v>8</v>
      </c>
      <c r="P465" s="9">
        <v>231.14349999999999</v>
      </c>
      <c r="Q465" s="8"/>
      <c r="R465" s="8"/>
      <c r="S465" s="8"/>
      <c r="T465" s="8"/>
    </row>
    <row r="466" spans="1:20" ht="14.25" customHeight="1" x14ac:dyDescent="0.35">
      <c r="A466" s="8">
        <v>1.1499999999999999</v>
      </c>
      <c r="B466" s="8">
        <v>2.4300000000000002</v>
      </c>
      <c r="C466" s="8">
        <v>1.5</v>
      </c>
      <c r="D466" s="8">
        <v>12.74</v>
      </c>
      <c r="E466" s="8">
        <v>9.6</v>
      </c>
      <c r="F466" s="8">
        <v>9.75</v>
      </c>
      <c r="G466" s="8">
        <v>102.3</v>
      </c>
      <c r="H466" s="8">
        <v>51.24</v>
      </c>
      <c r="I466" s="8">
        <v>57.42</v>
      </c>
      <c r="J466" s="8">
        <v>34.729999999999997</v>
      </c>
      <c r="K466" s="8">
        <v>29.42</v>
      </c>
      <c r="L466" s="8">
        <v>65.349999999999994</v>
      </c>
      <c r="M466" s="8">
        <v>39.520000000000003</v>
      </c>
      <c r="N466" s="8">
        <v>33.479999999999997</v>
      </c>
      <c r="O466" s="8">
        <v>8</v>
      </c>
      <c r="P466" s="9">
        <v>211.7987</v>
      </c>
      <c r="Q466" s="8"/>
      <c r="R466" s="8"/>
      <c r="S466" s="8"/>
      <c r="T466" s="8"/>
    </row>
    <row r="467" spans="1:20" ht="14.25" customHeight="1" x14ac:dyDescent="0.35">
      <c r="A467" s="8">
        <v>1.1399999999999999</v>
      </c>
      <c r="B467" s="8">
        <v>2.2599999999999998</v>
      </c>
      <c r="C467" s="8">
        <v>1.48</v>
      </c>
      <c r="D467" s="8">
        <v>14.95</v>
      </c>
      <c r="E467" s="8">
        <v>10.92</v>
      </c>
      <c r="F467" s="8">
        <v>11.73</v>
      </c>
      <c r="G467" s="8">
        <v>97.7</v>
      </c>
      <c r="H467" s="8">
        <v>52.53</v>
      </c>
      <c r="I467" s="8">
        <v>53.4</v>
      </c>
      <c r="J467" s="8">
        <v>33.21</v>
      </c>
      <c r="K467" s="8">
        <v>28.05</v>
      </c>
      <c r="L467" s="8">
        <v>60.79</v>
      </c>
      <c r="M467" s="8">
        <v>37.81</v>
      </c>
      <c r="N467" s="8">
        <v>31.93</v>
      </c>
      <c r="O467" s="8">
        <v>8</v>
      </c>
      <c r="P467" s="9">
        <v>213.84989999999999</v>
      </c>
      <c r="Q467" s="8"/>
      <c r="R467" s="8"/>
      <c r="S467" s="8"/>
      <c r="T467" s="8"/>
    </row>
    <row r="468" spans="1:20" ht="14.25" customHeight="1" x14ac:dyDescent="0.35">
      <c r="A468" s="8">
        <v>0.87</v>
      </c>
      <c r="B468" s="8">
        <v>2.11</v>
      </c>
      <c r="C468" s="8">
        <v>1.1299999999999999</v>
      </c>
      <c r="D468" s="8">
        <v>15.74</v>
      </c>
      <c r="E468" s="8">
        <v>11.43</v>
      </c>
      <c r="F468" s="8">
        <v>12.69</v>
      </c>
      <c r="G468" s="8">
        <v>102.9</v>
      </c>
      <c r="H468" s="8">
        <v>50.36</v>
      </c>
      <c r="I468" s="8">
        <v>55.19</v>
      </c>
      <c r="J468" s="8">
        <v>34.67</v>
      </c>
      <c r="K468" s="8">
        <v>27.8</v>
      </c>
      <c r="L468" s="8">
        <v>59.18</v>
      </c>
      <c r="M468" s="8">
        <v>37.18</v>
      </c>
      <c r="N468" s="8">
        <v>29.8</v>
      </c>
      <c r="O468" s="8">
        <v>8</v>
      </c>
      <c r="P468" s="9">
        <v>202.12729999999999</v>
      </c>
      <c r="Q468" s="8"/>
      <c r="R468" s="8"/>
      <c r="S468" s="8"/>
      <c r="T468" s="8"/>
    </row>
    <row r="469" spans="1:20" ht="14.25" customHeight="1" x14ac:dyDescent="0.35">
      <c r="A469" s="8">
        <v>1.07</v>
      </c>
      <c r="B469" s="8">
        <v>1.82</v>
      </c>
      <c r="C469" s="8">
        <v>1.36</v>
      </c>
      <c r="D469" s="8">
        <v>15</v>
      </c>
      <c r="E469" s="8">
        <v>8.48</v>
      </c>
      <c r="F469" s="8">
        <v>11.81</v>
      </c>
      <c r="G469" s="8">
        <v>99</v>
      </c>
      <c r="H469" s="8">
        <v>53.35</v>
      </c>
      <c r="I469" s="8">
        <v>54.27</v>
      </c>
      <c r="J469" s="8">
        <v>35.15</v>
      </c>
      <c r="K469" s="8">
        <v>28.96</v>
      </c>
      <c r="L469" s="8">
        <v>54.39</v>
      </c>
      <c r="M469" s="8">
        <v>35.229999999999997</v>
      </c>
      <c r="N469" s="8">
        <v>29.02</v>
      </c>
      <c r="O469" s="8">
        <v>8</v>
      </c>
      <c r="P469" s="9">
        <v>232.4143</v>
      </c>
      <c r="Q469" s="8"/>
      <c r="R469" s="8"/>
      <c r="S469" s="8"/>
      <c r="T469" s="8"/>
    </row>
    <row r="470" spans="1:20" ht="14.25" customHeight="1" x14ac:dyDescent="0.35">
      <c r="A470" s="8">
        <v>1.05</v>
      </c>
      <c r="B470" s="8">
        <v>1.83</v>
      </c>
      <c r="C470" s="8">
        <v>1.33</v>
      </c>
      <c r="D470" s="8">
        <v>15.38</v>
      </c>
      <c r="E470" s="8">
        <v>10.95</v>
      </c>
      <c r="F470" s="8">
        <v>12.18</v>
      </c>
      <c r="G470" s="8">
        <v>97.2</v>
      </c>
      <c r="H470" s="8">
        <v>53.5</v>
      </c>
      <c r="I470" s="8">
        <v>52.01</v>
      </c>
      <c r="J470" s="8">
        <v>33.36</v>
      </c>
      <c r="K470" s="8">
        <v>27.82</v>
      </c>
      <c r="L470" s="8">
        <v>55.9</v>
      </c>
      <c r="M470" s="8">
        <v>35.86</v>
      </c>
      <c r="N470" s="8">
        <v>29.9</v>
      </c>
      <c r="O470" s="8">
        <v>8</v>
      </c>
      <c r="P470" s="9">
        <v>252.27760000000001</v>
      </c>
      <c r="Q470" s="8"/>
      <c r="R470" s="8"/>
      <c r="S470" s="8"/>
      <c r="T470" s="8"/>
    </row>
    <row r="471" spans="1:20" ht="14.25" customHeight="1" x14ac:dyDescent="0.35">
      <c r="A471" s="8">
        <v>0.95</v>
      </c>
      <c r="B471" s="8">
        <v>1.61</v>
      </c>
      <c r="C471" s="8">
        <v>1.19</v>
      </c>
      <c r="D471" s="8">
        <v>17.02</v>
      </c>
      <c r="E471" s="8">
        <v>12.66</v>
      </c>
      <c r="F471" s="8">
        <v>14.04</v>
      </c>
      <c r="G471" s="8">
        <v>101.8</v>
      </c>
      <c r="H471" s="8">
        <v>52.03</v>
      </c>
      <c r="I471" s="8">
        <v>52.27</v>
      </c>
      <c r="J471" s="8">
        <v>33.9</v>
      </c>
      <c r="K471" s="8">
        <v>27.2</v>
      </c>
      <c r="L471" s="8">
        <v>54.18</v>
      </c>
      <c r="M471" s="8">
        <v>35.14</v>
      </c>
      <c r="N471" s="8">
        <v>28.19</v>
      </c>
      <c r="O471" s="8">
        <v>8</v>
      </c>
      <c r="P471" s="9">
        <v>225.06489999999999</v>
      </c>
      <c r="Q471" s="8"/>
      <c r="R471" s="8"/>
      <c r="S471" s="8"/>
      <c r="T471" s="8"/>
    </row>
    <row r="472" spans="1:20" ht="14.25" customHeight="1" x14ac:dyDescent="0.35">
      <c r="A472" s="8">
        <v>0.72</v>
      </c>
      <c r="B472" s="8">
        <v>1.45</v>
      </c>
      <c r="C472" s="8">
        <v>0.89</v>
      </c>
      <c r="D472" s="8">
        <v>19.149999999999999</v>
      </c>
      <c r="E472" s="8">
        <v>14.94</v>
      </c>
      <c r="F472" s="8">
        <v>16.11</v>
      </c>
      <c r="G472" s="8">
        <v>97.9</v>
      </c>
      <c r="H472" s="8">
        <v>50.44</v>
      </c>
      <c r="I472" s="8">
        <v>51.35</v>
      </c>
      <c r="J472" s="8">
        <v>33.840000000000003</v>
      </c>
      <c r="K472" s="8">
        <v>25.9</v>
      </c>
      <c r="L472" s="8">
        <v>51.76</v>
      </c>
      <c r="M472" s="8">
        <v>34.11</v>
      </c>
      <c r="N472" s="8">
        <v>26.11</v>
      </c>
      <c r="O472" s="8">
        <v>8</v>
      </c>
      <c r="P472" s="9">
        <v>212.1523</v>
      </c>
      <c r="Q472" s="8"/>
      <c r="R472" s="8"/>
      <c r="S472" s="8"/>
      <c r="T472" s="8"/>
    </row>
    <row r="473" spans="1:20" ht="14.25" customHeight="1" x14ac:dyDescent="0.35">
      <c r="A473" s="8">
        <v>1.08</v>
      </c>
      <c r="B473" s="8">
        <v>1.68</v>
      </c>
      <c r="C473" s="8">
        <v>1.32</v>
      </c>
      <c r="D473" s="8">
        <v>14.67</v>
      </c>
      <c r="E473" s="8">
        <v>7.95</v>
      </c>
      <c r="F473" s="8">
        <v>12</v>
      </c>
      <c r="G473" s="8">
        <v>113.2</v>
      </c>
      <c r="H473" s="8">
        <v>51.99</v>
      </c>
      <c r="I473" s="8">
        <v>47.84</v>
      </c>
      <c r="J473" s="8">
        <v>29.74</v>
      </c>
      <c r="K473" s="8">
        <v>24.87</v>
      </c>
      <c r="L473" s="8">
        <v>60.87</v>
      </c>
      <c r="M473" s="8">
        <v>37.840000000000003</v>
      </c>
      <c r="N473" s="8">
        <v>31.65</v>
      </c>
      <c r="O473" s="8">
        <v>7</v>
      </c>
      <c r="P473" s="9">
        <v>204.0412</v>
      </c>
      <c r="Q473" s="8"/>
      <c r="R473" s="8"/>
      <c r="S473" s="8"/>
      <c r="T473" s="8"/>
    </row>
    <row r="474" spans="1:20" ht="14.25" customHeight="1" x14ac:dyDescent="0.35">
      <c r="A474" s="8">
        <v>1.25</v>
      </c>
      <c r="B474" s="8">
        <v>2.0099999999999998</v>
      </c>
      <c r="C474" s="8">
        <v>1.51</v>
      </c>
      <c r="D474" s="8">
        <v>13.76</v>
      </c>
      <c r="E474" s="8">
        <v>10.46</v>
      </c>
      <c r="F474" s="8">
        <v>11.39</v>
      </c>
      <c r="G474" s="8">
        <v>128.5</v>
      </c>
      <c r="H474" s="8">
        <v>46.61</v>
      </c>
      <c r="I474" s="8">
        <v>72.45</v>
      </c>
      <c r="J474" s="8">
        <v>39.94</v>
      </c>
      <c r="K474" s="8">
        <v>33.770000000000003</v>
      </c>
      <c r="L474" s="8">
        <v>81.41</v>
      </c>
      <c r="M474" s="8">
        <v>44.87</v>
      </c>
      <c r="N474" s="8">
        <v>37.950000000000003</v>
      </c>
      <c r="O474" s="8">
        <v>7</v>
      </c>
      <c r="P474" s="9">
        <v>224.1379</v>
      </c>
      <c r="Q474" s="8"/>
      <c r="R474" s="8"/>
      <c r="S474" s="8"/>
      <c r="T474" s="8"/>
    </row>
    <row r="475" spans="1:20" ht="14.25" customHeight="1" x14ac:dyDescent="0.35">
      <c r="A475" s="8">
        <v>1.2</v>
      </c>
      <c r="B475" s="8">
        <v>1.83</v>
      </c>
      <c r="C475" s="8">
        <v>1.44</v>
      </c>
      <c r="D475" s="8">
        <v>13.46</v>
      </c>
      <c r="E475" s="8">
        <v>10.029999999999999</v>
      </c>
      <c r="F475" s="8">
        <v>11.31</v>
      </c>
      <c r="G475" s="8">
        <v>146.30000000000001</v>
      </c>
      <c r="H475" s="8">
        <v>47.91</v>
      </c>
      <c r="I475" s="8">
        <v>71.400000000000006</v>
      </c>
      <c r="J475" s="8">
        <v>40.65</v>
      </c>
      <c r="K475" s="8">
        <v>34.200000000000003</v>
      </c>
      <c r="L475" s="8">
        <v>75.64</v>
      </c>
      <c r="M475" s="8">
        <v>43.07</v>
      </c>
      <c r="N475" s="8">
        <v>36.24</v>
      </c>
      <c r="O475" s="8">
        <v>7</v>
      </c>
      <c r="P475" s="9">
        <v>182.3408</v>
      </c>
      <c r="Q475" s="8"/>
      <c r="R475" s="8"/>
      <c r="S475" s="8"/>
      <c r="T475" s="8"/>
    </row>
    <row r="476" spans="1:20" ht="14.25" customHeight="1" x14ac:dyDescent="0.35">
      <c r="A476" s="8">
        <v>1.1100000000000001</v>
      </c>
      <c r="B476" s="8">
        <v>1.57</v>
      </c>
      <c r="C476" s="8">
        <v>1.33</v>
      </c>
      <c r="D476" s="8">
        <v>16.22</v>
      </c>
      <c r="E476" s="8">
        <v>11.53</v>
      </c>
      <c r="F476" s="8">
        <v>13.86</v>
      </c>
      <c r="G476" s="8">
        <v>131.6</v>
      </c>
      <c r="H476" s="8">
        <v>46.39</v>
      </c>
      <c r="I476" s="8">
        <v>75.55</v>
      </c>
      <c r="J476" s="8">
        <v>43</v>
      </c>
      <c r="K476" s="8">
        <v>35.049999999999997</v>
      </c>
      <c r="L476" s="8">
        <v>75.69</v>
      </c>
      <c r="M476" s="8">
        <v>43.08</v>
      </c>
      <c r="N476" s="8">
        <v>35.11</v>
      </c>
      <c r="O476" s="8">
        <v>7</v>
      </c>
      <c r="P476" s="9">
        <v>277.66030000000001</v>
      </c>
      <c r="Q476" s="8"/>
      <c r="R476" s="8"/>
      <c r="S476" s="8"/>
      <c r="T476" s="8"/>
    </row>
    <row r="477" spans="1:20" ht="14.25" customHeight="1" x14ac:dyDescent="0.35">
      <c r="A477" s="8">
        <v>1.07</v>
      </c>
      <c r="B477" s="8">
        <v>1.58</v>
      </c>
      <c r="C477" s="8">
        <v>1.26</v>
      </c>
      <c r="D477" s="8">
        <v>15.36</v>
      </c>
      <c r="E477" s="8">
        <v>9.1199999999999992</v>
      </c>
      <c r="F477" s="8">
        <v>12.97</v>
      </c>
      <c r="G477" s="8">
        <v>116.2</v>
      </c>
      <c r="H477" s="8">
        <v>47.02</v>
      </c>
      <c r="I477" s="8">
        <v>76.11</v>
      </c>
      <c r="J477" s="8">
        <v>43.16</v>
      </c>
      <c r="K477" s="8">
        <v>35.79</v>
      </c>
      <c r="L477" s="8">
        <v>76.349999999999994</v>
      </c>
      <c r="M477" s="8">
        <v>43.3</v>
      </c>
      <c r="N477" s="8">
        <v>35.9</v>
      </c>
      <c r="O477" s="8">
        <v>7</v>
      </c>
      <c r="P477" s="9">
        <v>220.8409</v>
      </c>
      <c r="Q477" s="8"/>
      <c r="R477" s="8"/>
      <c r="S477" s="8"/>
      <c r="T477" s="8"/>
    </row>
    <row r="478" spans="1:20" ht="14.25" customHeight="1" x14ac:dyDescent="0.35">
      <c r="A478" s="8">
        <v>1.1200000000000001</v>
      </c>
      <c r="B478" s="8">
        <v>1.63</v>
      </c>
      <c r="C478" s="8">
        <v>1.32</v>
      </c>
      <c r="D478" s="8">
        <v>13.92</v>
      </c>
      <c r="E478" s="8">
        <v>10.32</v>
      </c>
      <c r="F478" s="8">
        <v>11.58</v>
      </c>
      <c r="G478" s="8">
        <v>120.9</v>
      </c>
      <c r="H478" s="8">
        <v>45.61</v>
      </c>
      <c r="I478" s="8">
        <v>82.16</v>
      </c>
      <c r="J478" s="8">
        <v>45.07</v>
      </c>
      <c r="K478" s="8">
        <v>37.47</v>
      </c>
      <c r="L478" s="8">
        <v>82.31</v>
      </c>
      <c r="M478" s="8">
        <v>45.15</v>
      </c>
      <c r="N478" s="8">
        <v>37.54</v>
      </c>
      <c r="O478" s="8">
        <v>7</v>
      </c>
      <c r="P478" s="9">
        <v>149.637</v>
      </c>
      <c r="Q478" s="8"/>
      <c r="R478" s="8"/>
      <c r="S478" s="8"/>
      <c r="T478" s="8"/>
    </row>
    <row r="479" spans="1:20" ht="14.25" customHeight="1" x14ac:dyDescent="0.35">
      <c r="A479" s="8">
        <v>1.1599999999999999</v>
      </c>
      <c r="B479" s="8">
        <v>1.72</v>
      </c>
      <c r="C479" s="8">
        <v>1.38</v>
      </c>
      <c r="D479" s="8">
        <v>16.649999999999999</v>
      </c>
      <c r="E479" s="8">
        <v>12.73</v>
      </c>
      <c r="F479" s="8">
        <v>14.09</v>
      </c>
      <c r="G479" s="8">
        <v>119.3</v>
      </c>
      <c r="H479" s="8">
        <v>45.35</v>
      </c>
      <c r="I479" s="8">
        <v>79.22</v>
      </c>
      <c r="J479" s="8">
        <v>43.28</v>
      </c>
      <c r="K479" s="8">
        <v>35.93</v>
      </c>
      <c r="L479" s="8">
        <v>83.06</v>
      </c>
      <c r="M479" s="8">
        <v>45.37</v>
      </c>
      <c r="N479" s="8">
        <v>37.659999999999997</v>
      </c>
      <c r="O479" s="8">
        <v>7</v>
      </c>
      <c r="P479" s="9">
        <v>168.11439999999999</v>
      </c>
      <c r="Q479" s="8"/>
      <c r="R479" s="8"/>
      <c r="S479" s="8"/>
      <c r="T479" s="8"/>
    </row>
    <row r="480" spans="1:20" ht="14.25" customHeight="1" x14ac:dyDescent="0.35">
      <c r="A480" s="8">
        <v>1.1499999999999999</v>
      </c>
      <c r="B480" s="8">
        <v>1.7</v>
      </c>
      <c r="C480" s="8">
        <v>1.36</v>
      </c>
      <c r="D480" s="8">
        <v>19.059999999999999</v>
      </c>
      <c r="E480" s="8">
        <v>14.62</v>
      </c>
      <c r="F480" s="8">
        <v>16.41</v>
      </c>
      <c r="G480" s="8">
        <v>117.8</v>
      </c>
      <c r="H480" s="8">
        <v>43.86</v>
      </c>
      <c r="I480" s="8">
        <v>80.81</v>
      </c>
      <c r="J480" s="8">
        <v>43.91</v>
      </c>
      <c r="K480" s="8">
        <v>35.44</v>
      </c>
      <c r="L480" s="8">
        <v>84.02</v>
      </c>
      <c r="M480" s="8">
        <v>45.66</v>
      </c>
      <c r="N480" s="8">
        <v>36.85</v>
      </c>
      <c r="O480" s="8">
        <v>7</v>
      </c>
      <c r="P480" s="9">
        <v>139.97749999999999</v>
      </c>
      <c r="Q480" s="8"/>
      <c r="R480" s="8"/>
      <c r="S480" s="8"/>
      <c r="T480" s="8"/>
    </row>
    <row r="481" spans="1:20" ht="14.25" customHeight="1" x14ac:dyDescent="0.35">
      <c r="A481" s="8">
        <v>1.0900000000000001</v>
      </c>
      <c r="B481" s="8">
        <v>1.55</v>
      </c>
      <c r="C481" s="8">
        <v>1.28</v>
      </c>
      <c r="D481" s="8">
        <v>18.61</v>
      </c>
      <c r="E481" s="8">
        <v>12.72</v>
      </c>
      <c r="F481" s="8">
        <v>15.85</v>
      </c>
      <c r="G481" s="8">
        <v>115.2</v>
      </c>
      <c r="H481" s="8">
        <v>46.43</v>
      </c>
      <c r="I481" s="8">
        <v>75.25</v>
      </c>
      <c r="J481" s="8">
        <v>42.91</v>
      </c>
      <c r="K481" s="8">
        <v>34.94</v>
      </c>
      <c r="L481" s="8">
        <v>75.38</v>
      </c>
      <c r="M481" s="8">
        <v>42.98</v>
      </c>
      <c r="N481" s="8">
        <v>35</v>
      </c>
      <c r="O481" s="8">
        <v>7</v>
      </c>
      <c r="P481" s="9">
        <v>110.6138</v>
      </c>
      <c r="Q481" s="8"/>
      <c r="R481" s="8"/>
      <c r="S481" s="8"/>
      <c r="T481" s="8"/>
    </row>
    <row r="482" spans="1:20" ht="14.25" customHeight="1" x14ac:dyDescent="0.35">
      <c r="A482" s="8">
        <v>1.02</v>
      </c>
      <c r="B482" s="8">
        <v>1.48</v>
      </c>
      <c r="C482" s="8">
        <v>1.19</v>
      </c>
      <c r="D482" s="8">
        <v>17.95</v>
      </c>
      <c r="E482" s="8">
        <v>14.04</v>
      </c>
      <c r="F482" s="8">
        <v>15.08</v>
      </c>
      <c r="G482" s="8">
        <v>111</v>
      </c>
      <c r="H482" s="8">
        <v>47.33</v>
      </c>
      <c r="I482" s="8">
        <v>74.260000000000005</v>
      </c>
      <c r="J482" s="8">
        <v>42.58</v>
      </c>
      <c r="K482" s="8">
        <v>35.15</v>
      </c>
      <c r="L482" s="8">
        <v>74.38</v>
      </c>
      <c r="M482" s="8">
        <v>42.66</v>
      </c>
      <c r="N482" s="8">
        <v>35.21</v>
      </c>
      <c r="O482" s="8">
        <v>7</v>
      </c>
      <c r="P482" s="9">
        <v>137.9708</v>
      </c>
      <c r="Q482" s="8"/>
      <c r="R482" s="8"/>
      <c r="S482" s="8"/>
      <c r="T482" s="8"/>
    </row>
    <row r="483" spans="1:20" ht="14.25" customHeight="1" x14ac:dyDescent="0.35">
      <c r="A483" s="8">
        <v>1.05</v>
      </c>
      <c r="B483" s="8">
        <v>1.46</v>
      </c>
      <c r="C483" s="8">
        <v>1.23</v>
      </c>
      <c r="D483" s="8">
        <v>19.95</v>
      </c>
      <c r="E483" s="8">
        <v>15.92</v>
      </c>
      <c r="F483" s="8">
        <v>17.07</v>
      </c>
      <c r="G483" s="8">
        <v>108.1</v>
      </c>
      <c r="H483" s="8">
        <v>45.79</v>
      </c>
      <c r="I483" s="8">
        <v>78.37</v>
      </c>
      <c r="J483" s="8">
        <v>43.32</v>
      </c>
      <c r="K483" s="8">
        <v>35.89</v>
      </c>
      <c r="L483" s="8">
        <v>80.92</v>
      </c>
      <c r="M483" s="8">
        <v>44.73</v>
      </c>
      <c r="N483" s="8">
        <v>37.06</v>
      </c>
      <c r="O483" s="8">
        <v>7</v>
      </c>
      <c r="P483" s="9">
        <v>102.7848</v>
      </c>
      <c r="Q483" s="8"/>
      <c r="R483" s="8"/>
      <c r="S483" s="8"/>
      <c r="T483" s="8"/>
    </row>
    <row r="484" spans="1:20" ht="14.25" customHeight="1" x14ac:dyDescent="0.35">
      <c r="A484" s="8">
        <v>1.03</v>
      </c>
      <c r="B484" s="8">
        <v>1.54</v>
      </c>
      <c r="C484" s="8">
        <v>1.2</v>
      </c>
      <c r="D484" s="8">
        <v>20.99</v>
      </c>
      <c r="E484" s="8">
        <v>15.97</v>
      </c>
      <c r="F484" s="8">
        <v>18.260000000000002</v>
      </c>
      <c r="G484" s="8">
        <v>114.8</v>
      </c>
      <c r="H484" s="8">
        <v>43.76</v>
      </c>
      <c r="I484" s="8">
        <v>83.28</v>
      </c>
      <c r="J484" s="8">
        <v>45.29</v>
      </c>
      <c r="K484" s="8">
        <v>36.44</v>
      </c>
      <c r="L484" s="8">
        <v>83.86</v>
      </c>
      <c r="M484" s="8">
        <v>45.61</v>
      </c>
      <c r="N484" s="8">
        <v>36.69</v>
      </c>
      <c r="O484" s="8">
        <v>7</v>
      </c>
      <c r="P484" s="9">
        <v>103.5265</v>
      </c>
      <c r="Q484" s="8"/>
      <c r="R484" s="8"/>
      <c r="S484" s="8"/>
      <c r="T484" s="8"/>
    </row>
    <row r="485" spans="1:20" ht="14.25" customHeight="1" x14ac:dyDescent="0.35">
      <c r="A485" s="8">
        <v>1.04</v>
      </c>
      <c r="B485" s="8">
        <v>1.54</v>
      </c>
      <c r="C485" s="8">
        <v>1.22</v>
      </c>
      <c r="D485" s="8">
        <v>18.73</v>
      </c>
      <c r="E485" s="8">
        <v>11.38</v>
      </c>
      <c r="F485" s="8">
        <v>15.87</v>
      </c>
      <c r="G485" s="8">
        <v>117</v>
      </c>
      <c r="H485" s="8">
        <v>45.77</v>
      </c>
      <c r="I485" s="8">
        <v>78.56</v>
      </c>
      <c r="J485" s="8">
        <v>43.98</v>
      </c>
      <c r="K485" s="8">
        <v>35.96</v>
      </c>
      <c r="L485" s="8">
        <v>78.62</v>
      </c>
      <c r="M485" s="8">
        <v>44.01</v>
      </c>
      <c r="N485" s="8">
        <v>35.979999999999997</v>
      </c>
      <c r="O485" s="8">
        <v>7</v>
      </c>
      <c r="P485" s="9">
        <v>114.72069999999999</v>
      </c>
      <c r="Q485" s="8"/>
      <c r="R485" s="8"/>
      <c r="S485" s="8"/>
      <c r="T485" s="8"/>
    </row>
    <row r="486" spans="1:20" ht="14.25" customHeight="1" x14ac:dyDescent="0.35">
      <c r="A486" s="8">
        <v>1.1299999999999999</v>
      </c>
      <c r="B486" s="8">
        <v>1.58</v>
      </c>
      <c r="C486" s="8">
        <v>1.32</v>
      </c>
      <c r="D486" s="8">
        <v>18.03</v>
      </c>
      <c r="E486" s="8">
        <v>13.11</v>
      </c>
      <c r="F486" s="8">
        <v>15.2</v>
      </c>
      <c r="G486" s="8">
        <v>120.1</v>
      </c>
      <c r="H486" s="8">
        <v>45.05</v>
      </c>
      <c r="I486" s="8">
        <v>72.81</v>
      </c>
      <c r="J486" s="8">
        <v>39.72</v>
      </c>
      <c r="K486" s="8">
        <v>32.81</v>
      </c>
      <c r="L486" s="8">
        <v>83.31</v>
      </c>
      <c r="M486" s="8">
        <v>45.45</v>
      </c>
      <c r="N486" s="8">
        <v>37.53</v>
      </c>
      <c r="O486" s="8">
        <v>7</v>
      </c>
      <c r="P486" s="9">
        <v>116.989</v>
      </c>
      <c r="Q486" s="8"/>
      <c r="R486" s="8"/>
      <c r="S486" s="8"/>
      <c r="T486" s="8"/>
    </row>
    <row r="487" spans="1:20" ht="14.25" customHeight="1" x14ac:dyDescent="0.35">
      <c r="A487" s="8">
        <v>1.1000000000000001</v>
      </c>
      <c r="B487" s="8">
        <v>1.54</v>
      </c>
      <c r="C487" s="8">
        <v>1.28</v>
      </c>
      <c r="D487" s="8">
        <v>20.85</v>
      </c>
      <c r="E487" s="8">
        <v>15.11</v>
      </c>
      <c r="F487" s="8">
        <v>17.97</v>
      </c>
      <c r="G487" s="8">
        <v>121.8</v>
      </c>
      <c r="H487" s="8">
        <v>45.54</v>
      </c>
      <c r="I487" s="8">
        <v>73.98</v>
      </c>
      <c r="J487" s="8">
        <v>40.619999999999997</v>
      </c>
      <c r="K487" s="8">
        <v>33.69</v>
      </c>
      <c r="L487" s="8">
        <v>82.14</v>
      </c>
      <c r="M487" s="8">
        <v>45.1</v>
      </c>
      <c r="N487" s="8">
        <v>37.409999999999997</v>
      </c>
      <c r="O487" s="8">
        <v>7</v>
      </c>
      <c r="P487" s="9">
        <v>103.9689</v>
      </c>
      <c r="Q487" s="8"/>
      <c r="R487" s="8"/>
      <c r="S487" s="8"/>
      <c r="T487" s="8"/>
    </row>
    <row r="488" spans="1:20" ht="14.25" customHeight="1" x14ac:dyDescent="0.35">
      <c r="A488" s="8">
        <v>1.05</v>
      </c>
      <c r="B488" s="8">
        <v>1.52</v>
      </c>
      <c r="C488" s="8">
        <v>1.23</v>
      </c>
      <c r="D488" s="8">
        <v>22.2</v>
      </c>
      <c r="E488" s="8">
        <v>15.36</v>
      </c>
      <c r="F488" s="8">
        <v>19.309999999999999</v>
      </c>
      <c r="G488" s="8">
        <v>124</v>
      </c>
      <c r="H488" s="8">
        <v>41.32</v>
      </c>
      <c r="I488" s="8">
        <v>82.38</v>
      </c>
      <c r="J488" s="8">
        <v>42.48</v>
      </c>
      <c r="K488" s="8">
        <v>34.04</v>
      </c>
      <c r="L488" s="8">
        <v>93.94</v>
      </c>
      <c r="M488" s="8">
        <v>48.44</v>
      </c>
      <c r="N488" s="8">
        <v>38.82</v>
      </c>
      <c r="O488" s="8">
        <v>7</v>
      </c>
      <c r="P488" s="9">
        <v>87.502600000000001</v>
      </c>
      <c r="Q488" s="8"/>
      <c r="R488" s="8"/>
      <c r="S488" s="8"/>
      <c r="T488" s="8"/>
    </row>
    <row r="489" spans="1:20" ht="14.25" customHeight="1" x14ac:dyDescent="0.35">
      <c r="A489" s="8">
        <v>1.02</v>
      </c>
      <c r="B489" s="8">
        <v>1.47</v>
      </c>
      <c r="C489" s="8">
        <v>1.19</v>
      </c>
      <c r="D489" s="8">
        <v>19.600000000000001</v>
      </c>
      <c r="E489" s="8">
        <v>11.92</v>
      </c>
      <c r="F489" s="8">
        <v>16.71</v>
      </c>
      <c r="G489" s="8">
        <v>126.9</v>
      </c>
      <c r="H489" s="8">
        <v>43.62</v>
      </c>
      <c r="I489" s="8">
        <v>84.32</v>
      </c>
      <c r="J489" s="8">
        <v>45.12</v>
      </c>
      <c r="K489" s="8">
        <v>36.78</v>
      </c>
      <c r="L489" s="8">
        <v>86.87</v>
      </c>
      <c r="M489" s="8">
        <v>46.49</v>
      </c>
      <c r="N489" s="8">
        <v>37.89</v>
      </c>
      <c r="O489" s="8">
        <v>7</v>
      </c>
      <c r="P489" s="9">
        <v>94.951599999999999</v>
      </c>
      <c r="Q489" s="8"/>
      <c r="R489" s="8"/>
      <c r="S489" s="8"/>
      <c r="T489" s="8"/>
    </row>
    <row r="490" spans="1:20" ht="14.25" customHeight="1" x14ac:dyDescent="0.35">
      <c r="A490" s="8">
        <v>1.04</v>
      </c>
      <c r="B490" s="8">
        <v>1.47</v>
      </c>
      <c r="C490" s="8">
        <v>1.21</v>
      </c>
      <c r="D490" s="8">
        <v>18.07</v>
      </c>
      <c r="E490" s="8">
        <v>12.83</v>
      </c>
      <c r="F490" s="8">
        <v>15.24</v>
      </c>
      <c r="G490" s="8">
        <v>128.9</v>
      </c>
      <c r="H490" s="8">
        <v>43.98</v>
      </c>
      <c r="I490" s="8">
        <v>82.23</v>
      </c>
      <c r="J490" s="8">
        <v>43.93</v>
      </c>
      <c r="K490" s="8">
        <v>36.17</v>
      </c>
      <c r="L490" s="8">
        <v>87.17</v>
      </c>
      <c r="M490" s="8">
        <v>46.57</v>
      </c>
      <c r="N490" s="8">
        <v>38.340000000000003</v>
      </c>
      <c r="O490" s="8">
        <v>7</v>
      </c>
      <c r="P490" s="9">
        <v>119.95399999999999</v>
      </c>
      <c r="Q490" s="8"/>
      <c r="R490" s="8"/>
      <c r="S490" s="8"/>
      <c r="T490" s="8"/>
    </row>
    <row r="491" spans="1:20" ht="14.25" customHeight="1" x14ac:dyDescent="0.35">
      <c r="A491" s="8">
        <v>1.1000000000000001</v>
      </c>
      <c r="B491" s="8">
        <v>1.57</v>
      </c>
      <c r="C491" s="8">
        <v>1.28</v>
      </c>
      <c r="D491" s="8">
        <v>19.39</v>
      </c>
      <c r="E491" s="8">
        <v>13.22</v>
      </c>
      <c r="F491" s="8">
        <v>16.579999999999998</v>
      </c>
      <c r="G491" s="8">
        <v>130</v>
      </c>
      <c r="H491" s="8">
        <v>42.11</v>
      </c>
      <c r="I491" s="8">
        <v>90.63</v>
      </c>
      <c r="J491" s="8">
        <v>46.07</v>
      </c>
      <c r="K491" s="8">
        <v>38.159999999999997</v>
      </c>
      <c r="L491" s="8">
        <v>96.71</v>
      </c>
      <c r="M491" s="8">
        <v>49.16</v>
      </c>
      <c r="N491" s="8">
        <v>40.72</v>
      </c>
      <c r="O491" s="8">
        <v>7</v>
      </c>
      <c r="P491" s="9">
        <v>137.65389999999999</v>
      </c>
      <c r="Q491" s="8"/>
      <c r="R491" s="8"/>
      <c r="S491" s="8"/>
      <c r="T491" s="8"/>
    </row>
    <row r="492" spans="1:20" ht="14.25" customHeight="1" x14ac:dyDescent="0.35">
      <c r="A492" s="8">
        <v>1.1100000000000001</v>
      </c>
      <c r="B492" s="8">
        <v>1.56</v>
      </c>
      <c r="C492" s="8">
        <v>1.3</v>
      </c>
      <c r="D492" s="8">
        <v>20.76</v>
      </c>
      <c r="E492" s="8">
        <v>13.78</v>
      </c>
      <c r="F492" s="8">
        <v>17.850000000000001</v>
      </c>
      <c r="G492" s="8">
        <v>128.1</v>
      </c>
      <c r="H492" s="8">
        <v>41.05</v>
      </c>
      <c r="I492" s="8">
        <v>91.85</v>
      </c>
      <c r="J492" s="8">
        <v>46.97</v>
      </c>
      <c r="K492" s="8">
        <v>37.700000000000003</v>
      </c>
      <c r="L492" s="8">
        <v>95.53</v>
      </c>
      <c r="M492" s="8">
        <v>48.86</v>
      </c>
      <c r="N492" s="8">
        <v>39.21</v>
      </c>
      <c r="O492" s="8">
        <v>7</v>
      </c>
      <c r="P492" s="9">
        <v>145.10730000000001</v>
      </c>
      <c r="Q492" s="8"/>
      <c r="R492" s="8"/>
      <c r="S492" s="8"/>
      <c r="T492" s="8"/>
    </row>
    <row r="493" spans="1:20" ht="14.25" customHeight="1" x14ac:dyDescent="0.35">
      <c r="A493" s="8">
        <v>1.1200000000000001</v>
      </c>
      <c r="B493" s="8">
        <v>1.58</v>
      </c>
      <c r="C493" s="8">
        <v>1.31</v>
      </c>
      <c r="D493" s="8">
        <v>19.940000000000001</v>
      </c>
      <c r="E493" s="8">
        <v>11.51</v>
      </c>
      <c r="F493" s="8">
        <v>16.96</v>
      </c>
      <c r="G493" s="8">
        <v>129.6</v>
      </c>
      <c r="H493" s="8">
        <v>43.22</v>
      </c>
      <c r="I493" s="8">
        <v>89.14</v>
      </c>
      <c r="J493" s="8">
        <v>47.13</v>
      </c>
      <c r="K493" s="8">
        <v>38.520000000000003</v>
      </c>
      <c r="L493" s="8">
        <v>89.14</v>
      </c>
      <c r="M493" s="8">
        <v>47.13</v>
      </c>
      <c r="N493" s="8">
        <v>38.520000000000003</v>
      </c>
      <c r="O493" s="8">
        <v>7</v>
      </c>
      <c r="P493" s="9">
        <v>125.5626</v>
      </c>
      <c r="Q493" s="8"/>
      <c r="R493" s="8"/>
      <c r="S493" s="8"/>
      <c r="T493" s="8"/>
    </row>
    <row r="494" spans="1:20" ht="14.25" customHeight="1" x14ac:dyDescent="0.35">
      <c r="A494" s="8">
        <v>1.08</v>
      </c>
      <c r="B494" s="8">
        <v>1.49</v>
      </c>
      <c r="C494" s="8">
        <v>1.27</v>
      </c>
      <c r="D494" s="8">
        <v>18.27</v>
      </c>
      <c r="E494" s="8">
        <v>12.63</v>
      </c>
      <c r="F494" s="8">
        <v>15.22</v>
      </c>
      <c r="G494" s="8">
        <v>128.1</v>
      </c>
      <c r="H494" s="8">
        <v>44.63</v>
      </c>
      <c r="I494" s="8">
        <v>84.04</v>
      </c>
      <c r="J494" s="8">
        <v>45.66</v>
      </c>
      <c r="K494" s="8">
        <v>37.5</v>
      </c>
      <c r="L494" s="8">
        <v>84.04</v>
      </c>
      <c r="M494" s="8">
        <v>45.66</v>
      </c>
      <c r="N494" s="8">
        <v>37.5</v>
      </c>
      <c r="O494" s="8">
        <v>7</v>
      </c>
      <c r="P494" s="9">
        <v>134.09479999999999</v>
      </c>
      <c r="Q494" s="8"/>
      <c r="R494" s="8"/>
      <c r="S494" s="8"/>
      <c r="T494" s="8"/>
    </row>
    <row r="495" spans="1:20" ht="14.25" customHeight="1" x14ac:dyDescent="0.35">
      <c r="A495" s="8">
        <v>1.0900000000000001</v>
      </c>
      <c r="B495" s="8">
        <v>1.55</v>
      </c>
      <c r="C495" s="8">
        <v>1.28</v>
      </c>
      <c r="D495" s="8">
        <v>19.940000000000001</v>
      </c>
      <c r="E495" s="8">
        <v>14.44</v>
      </c>
      <c r="F495" s="8">
        <v>16.93</v>
      </c>
      <c r="G495" s="8">
        <v>129.80000000000001</v>
      </c>
      <c r="H495" s="8">
        <v>44.03</v>
      </c>
      <c r="I495" s="8">
        <v>88.13</v>
      </c>
      <c r="J495" s="8">
        <v>46.85</v>
      </c>
      <c r="K495" s="8">
        <v>38.81</v>
      </c>
      <c r="L495" s="8">
        <v>88.13</v>
      </c>
      <c r="M495" s="8">
        <v>46.85</v>
      </c>
      <c r="N495" s="8">
        <v>38.81</v>
      </c>
      <c r="O495" s="8">
        <v>7</v>
      </c>
      <c r="P495" s="9">
        <v>157.8038</v>
      </c>
      <c r="Q495" s="8"/>
      <c r="R495" s="8"/>
      <c r="S495" s="8"/>
      <c r="T495" s="8"/>
    </row>
    <row r="496" spans="1:20" ht="14.25" customHeight="1" x14ac:dyDescent="0.35">
      <c r="A496" s="8">
        <v>1.06</v>
      </c>
      <c r="B496" s="8">
        <v>1.54</v>
      </c>
      <c r="C496" s="8">
        <v>1.25</v>
      </c>
      <c r="D496" s="8">
        <v>21.54</v>
      </c>
      <c r="E496" s="8">
        <v>15.29</v>
      </c>
      <c r="F496" s="8">
        <v>18.52</v>
      </c>
      <c r="G496" s="8">
        <v>130.5</v>
      </c>
      <c r="H496" s="8">
        <v>42.66</v>
      </c>
      <c r="I496" s="8">
        <v>88.94</v>
      </c>
      <c r="J496" s="8">
        <v>47.07</v>
      </c>
      <c r="K496" s="8">
        <v>37.94</v>
      </c>
      <c r="L496" s="8">
        <v>88.94</v>
      </c>
      <c r="M496" s="8">
        <v>47.07</v>
      </c>
      <c r="N496" s="8">
        <v>37.94</v>
      </c>
      <c r="O496" s="8">
        <v>7</v>
      </c>
      <c r="P496" s="9">
        <v>168.40129999999999</v>
      </c>
      <c r="Q496" s="8"/>
      <c r="R496" s="8"/>
      <c r="S496" s="8"/>
      <c r="T496" s="8"/>
    </row>
    <row r="497" spans="1:20" ht="14.25" customHeight="1" x14ac:dyDescent="0.35">
      <c r="A497" s="8">
        <v>1.0900000000000001</v>
      </c>
      <c r="B497" s="8">
        <v>1.61</v>
      </c>
      <c r="C497" s="8">
        <v>1.29</v>
      </c>
      <c r="D497" s="8">
        <v>19.54</v>
      </c>
      <c r="E497" s="8">
        <v>12.07</v>
      </c>
      <c r="F497" s="8">
        <v>16.48</v>
      </c>
      <c r="G497" s="8">
        <v>133.5</v>
      </c>
      <c r="H497" s="8">
        <v>43.71</v>
      </c>
      <c r="I497" s="8">
        <v>88.26</v>
      </c>
      <c r="J497" s="8">
        <v>46.88</v>
      </c>
      <c r="K497" s="8">
        <v>38.58</v>
      </c>
      <c r="L497" s="8">
        <v>88.26</v>
      </c>
      <c r="M497" s="8">
        <v>46.88</v>
      </c>
      <c r="N497" s="8">
        <v>38.58</v>
      </c>
      <c r="O497" s="8">
        <v>7</v>
      </c>
      <c r="P497" s="9">
        <v>225.16069999999999</v>
      </c>
      <c r="Q497" s="8"/>
      <c r="R497" s="8"/>
      <c r="S497" s="8"/>
      <c r="T497" s="8"/>
    </row>
    <row r="498" spans="1:20" ht="14.25" customHeight="1" x14ac:dyDescent="0.35">
      <c r="A498" s="8">
        <v>1.08</v>
      </c>
      <c r="B498" s="8">
        <v>1.59</v>
      </c>
      <c r="C498" s="8">
        <v>1.28</v>
      </c>
      <c r="D498" s="8">
        <v>17.32</v>
      </c>
      <c r="E498" s="8">
        <v>12.8</v>
      </c>
      <c r="F498" s="8">
        <v>14.29</v>
      </c>
      <c r="G498" s="8">
        <v>135.5</v>
      </c>
      <c r="H498" s="8">
        <v>44.4</v>
      </c>
      <c r="I498" s="8">
        <v>85.62</v>
      </c>
      <c r="J498" s="8">
        <v>45.97</v>
      </c>
      <c r="K498" s="8">
        <v>38.01</v>
      </c>
      <c r="L498" s="8">
        <v>86.25</v>
      </c>
      <c r="M498" s="8">
        <v>46.31</v>
      </c>
      <c r="N498" s="8">
        <v>38.29</v>
      </c>
      <c r="O498" s="8">
        <v>7</v>
      </c>
      <c r="P498" s="9">
        <v>264.72410000000002</v>
      </c>
      <c r="Q498" s="8"/>
      <c r="R498" s="8"/>
      <c r="S498" s="8"/>
      <c r="T498" s="8"/>
    </row>
    <row r="499" spans="1:20" ht="14.25" customHeight="1" x14ac:dyDescent="0.35">
      <c r="A499" s="8">
        <v>1.1299999999999999</v>
      </c>
      <c r="B499" s="8">
        <v>1.77</v>
      </c>
      <c r="C499" s="8">
        <v>1.35</v>
      </c>
      <c r="D499" s="8">
        <v>18.87</v>
      </c>
      <c r="E499" s="8">
        <v>14.2</v>
      </c>
      <c r="F499" s="8">
        <v>15.87</v>
      </c>
      <c r="G499" s="8">
        <v>137.9</v>
      </c>
      <c r="H499" s="8">
        <v>42.76</v>
      </c>
      <c r="I499" s="8">
        <v>92.18</v>
      </c>
      <c r="J499" s="8">
        <v>47.15</v>
      </c>
      <c r="K499" s="8">
        <v>39.42</v>
      </c>
      <c r="L499" s="8">
        <v>95.52</v>
      </c>
      <c r="M499" s="8">
        <v>48.85</v>
      </c>
      <c r="N499" s="8">
        <v>40.840000000000003</v>
      </c>
      <c r="O499" s="8">
        <v>7</v>
      </c>
      <c r="P499" s="9">
        <v>257.78949999999998</v>
      </c>
      <c r="Q499" s="8"/>
      <c r="R499" s="8"/>
      <c r="S499" s="8"/>
      <c r="T499" s="8"/>
    </row>
    <row r="500" spans="1:20" ht="14.25" customHeight="1" x14ac:dyDescent="0.35">
      <c r="A500" s="8">
        <v>1.18</v>
      </c>
      <c r="B500" s="8">
        <v>1.8</v>
      </c>
      <c r="C500" s="8">
        <v>1.42</v>
      </c>
      <c r="D500" s="8">
        <v>16.649999999999999</v>
      </c>
      <c r="E500" s="8">
        <v>11.93</v>
      </c>
      <c r="F500" s="8">
        <v>13.88</v>
      </c>
      <c r="G500" s="8">
        <v>149.30000000000001</v>
      </c>
      <c r="H500" s="8">
        <v>37.83</v>
      </c>
      <c r="I500" s="8">
        <v>106.54</v>
      </c>
      <c r="J500" s="8">
        <v>50.48</v>
      </c>
      <c r="K500" s="8">
        <v>40.299999999999997</v>
      </c>
      <c r="L500" s="8">
        <v>111.04</v>
      </c>
      <c r="M500" s="8">
        <v>52.62</v>
      </c>
      <c r="N500" s="8">
        <v>42</v>
      </c>
      <c r="O500" s="8">
        <v>7</v>
      </c>
      <c r="P500" s="9">
        <v>215.01939999999999</v>
      </c>
      <c r="Q500" s="8"/>
      <c r="R500" s="8"/>
      <c r="S500" s="8"/>
      <c r="T500" s="8"/>
    </row>
    <row r="501" spans="1:20" ht="14.25" customHeight="1" x14ac:dyDescent="0.35">
      <c r="A501" s="8">
        <v>1.34</v>
      </c>
      <c r="B501" s="8">
        <v>1.88</v>
      </c>
      <c r="C501" s="8">
        <v>1.62</v>
      </c>
      <c r="D501" s="8">
        <v>14.61</v>
      </c>
      <c r="E501" s="8">
        <v>9.1999999999999993</v>
      </c>
      <c r="F501" s="8">
        <v>11.85</v>
      </c>
      <c r="G501" s="8">
        <v>147.80000000000001</v>
      </c>
      <c r="H501" s="8">
        <v>37.549999999999997</v>
      </c>
      <c r="I501" s="8">
        <v>116.2</v>
      </c>
      <c r="J501" s="8">
        <v>53.75</v>
      </c>
      <c r="K501" s="8">
        <v>43.64</v>
      </c>
      <c r="L501" s="8">
        <v>116.2</v>
      </c>
      <c r="M501" s="8">
        <v>53.75</v>
      </c>
      <c r="N501" s="8">
        <v>43.64</v>
      </c>
      <c r="O501" s="8">
        <v>7</v>
      </c>
      <c r="P501" s="9">
        <v>281.2901</v>
      </c>
      <c r="Q501" s="8"/>
      <c r="R501" s="8"/>
      <c r="S501" s="8"/>
      <c r="T501" s="8"/>
    </row>
    <row r="502" spans="1:20" ht="14.25" customHeight="1" x14ac:dyDescent="0.35">
      <c r="A502" s="8">
        <v>1.4</v>
      </c>
      <c r="B502" s="8">
        <v>1.93</v>
      </c>
      <c r="C502" s="8">
        <v>1.71</v>
      </c>
      <c r="D502" s="8">
        <v>12.03</v>
      </c>
      <c r="E502" s="8">
        <v>9.1999999999999993</v>
      </c>
      <c r="F502" s="8">
        <v>9.41</v>
      </c>
      <c r="G502" s="8">
        <v>147.30000000000001</v>
      </c>
      <c r="H502" s="8">
        <v>35.46</v>
      </c>
      <c r="I502" s="8">
        <v>125.33</v>
      </c>
      <c r="J502" s="8">
        <v>55.62</v>
      </c>
      <c r="K502" s="8">
        <v>44.45</v>
      </c>
      <c r="L502" s="8">
        <v>125.33</v>
      </c>
      <c r="M502" s="8">
        <v>55.62</v>
      </c>
      <c r="N502" s="8">
        <v>44.45</v>
      </c>
      <c r="O502" s="8">
        <v>7</v>
      </c>
      <c r="P502" s="9">
        <v>333.51330000000002</v>
      </c>
      <c r="Q502" s="8"/>
      <c r="R502" s="8"/>
      <c r="S502" s="8"/>
      <c r="T502" s="8"/>
    </row>
    <row r="503" spans="1:20" ht="14.25" customHeight="1" x14ac:dyDescent="0.35">
      <c r="A503" s="8">
        <v>1.61</v>
      </c>
      <c r="B503" s="8">
        <v>2.54</v>
      </c>
      <c r="C503" s="8">
        <v>1.97</v>
      </c>
      <c r="D503" s="8">
        <v>15.02</v>
      </c>
      <c r="E503" s="8">
        <v>12.06</v>
      </c>
      <c r="F503" s="8">
        <v>12.39</v>
      </c>
      <c r="G503" s="8">
        <v>149.19999999999999</v>
      </c>
      <c r="H503" s="8">
        <v>30.22</v>
      </c>
      <c r="I503" s="8">
        <v>169.51</v>
      </c>
      <c r="J503" s="8">
        <v>62.9</v>
      </c>
      <c r="K503" s="8">
        <v>51.22</v>
      </c>
      <c r="L503" s="8">
        <v>169.51</v>
      </c>
      <c r="M503" s="8">
        <v>62.9</v>
      </c>
      <c r="N503" s="8">
        <v>51.22</v>
      </c>
      <c r="O503" s="8">
        <v>7</v>
      </c>
      <c r="P503" s="9">
        <v>346.45800000000003</v>
      </c>
      <c r="Q503" s="8"/>
      <c r="R503" s="8"/>
      <c r="S503" s="8"/>
      <c r="T503" s="8"/>
    </row>
    <row r="504" spans="1:20" ht="14.25" customHeight="1" x14ac:dyDescent="0.35">
      <c r="A504" s="8">
        <v>1.81</v>
      </c>
      <c r="B504" s="8">
        <v>2.56</v>
      </c>
      <c r="C504" s="8">
        <v>2.21</v>
      </c>
      <c r="D504" s="8">
        <v>15.03</v>
      </c>
      <c r="E504" s="8">
        <v>12.28</v>
      </c>
      <c r="F504" s="8">
        <v>12.62</v>
      </c>
      <c r="G504" s="8">
        <v>160.9</v>
      </c>
      <c r="H504" s="8">
        <v>25.21</v>
      </c>
      <c r="I504" s="8">
        <v>216.5</v>
      </c>
      <c r="J504" s="8">
        <v>68.400000000000006</v>
      </c>
      <c r="K504" s="8">
        <v>54.58</v>
      </c>
      <c r="L504" s="8">
        <v>216.5</v>
      </c>
      <c r="M504" s="8">
        <v>68.400000000000006</v>
      </c>
      <c r="N504" s="8">
        <v>54.58</v>
      </c>
      <c r="O504" s="8">
        <v>7</v>
      </c>
      <c r="P504" s="9">
        <v>334.60910000000001</v>
      </c>
      <c r="Q504" s="8"/>
      <c r="R504" s="8"/>
      <c r="S504" s="8"/>
      <c r="T504" s="8"/>
    </row>
    <row r="505" spans="1:20" ht="14.25" customHeight="1" x14ac:dyDescent="0.35">
      <c r="A505" s="8">
        <v>1.89</v>
      </c>
      <c r="B505" s="8">
        <v>3.38</v>
      </c>
      <c r="C505" s="8">
        <v>2.2999999999999998</v>
      </c>
      <c r="D505" s="8">
        <v>12.55</v>
      </c>
      <c r="E505" s="8">
        <v>9.16</v>
      </c>
      <c r="F505" s="8">
        <v>10.39</v>
      </c>
      <c r="G505" s="8">
        <v>180.9</v>
      </c>
      <c r="H505" s="8">
        <v>18.68</v>
      </c>
      <c r="I505" s="8">
        <v>340.33</v>
      </c>
      <c r="J505" s="8">
        <v>77.290000000000006</v>
      </c>
      <c r="K505" s="8">
        <v>63.58</v>
      </c>
      <c r="L505" s="8">
        <v>340.33</v>
      </c>
      <c r="M505" s="8">
        <v>77.290000000000006</v>
      </c>
      <c r="N505" s="8">
        <v>63.58</v>
      </c>
      <c r="O505" s="8">
        <v>7</v>
      </c>
      <c r="P505" s="9">
        <v>322.78410000000002</v>
      </c>
      <c r="Q505" s="8"/>
      <c r="R505" s="8"/>
      <c r="S505" s="8"/>
      <c r="T505" s="8"/>
    </row>
    <row r="506" spans="1:20" ht="14.25" customHeight="1" x14ac:dyDescent="0.35">
      <c r="A506" s="8">
        <v>2.2000000000000002</v>
      </c>
      <c r="B506" s="8">
        <v>3.1</v>
      </c>
      <c r="C506" s="8">
        <v>2.66</v>
      </c>
      <c r="D506" s="8">
        <v>9.91</v>
      </c>
      <c r="E506" s="8">
        <v>8.06</v>
      </c>
      <c r="F506" s="8">
        <v>8.16</v>
      </c>
      <c r="G506" s="8">
        <v>218.3</v>
      </c>
      <c r="H506" s="8">
        <v>11.43</v>
      </c>
      <c r="I506" s="8">
        <v>604.52</v>
      </c>
      <c r="J506" s="8">
        <v>85.81</v>
      </c>
      <c r="K506" s="8">
        <v>69.099999999999994</v>
      </c>
      <c r="L506" s="8">
        <v>604.52</v>
      </c>
      <c r="M506" s="8">
        <v>85.81</v>
      </c>
      <c r="N506" s="8">
        <v>69.099999999999994</v>
      </c>
      <c r="O506" s="8">
        <v>7</v>
      </c>
      <c r="P506" s="9">
        <v>275.92360000000002</v>
      </c>
      <c r="Q506" s="8"/>
      <c r="R506" s="8"/>
      <c r="S506" s="8"/>
      <c r="T506" s="8"/>
    </row>
    <row r="507" spans="1:20" ht="14.25" customHeight="1" x14ac:dyDescent="0.35">
      <c r="A507" s="8">
        <v>2.52</v>
      </c>
      <c r="B507" s="8">
        <v>3.45</v>
      </c>
      <c r="C507" s="8">
        <v>3.03</v>
      </c>
      <c r="D507" s="8">
        <v>10.01</v>
      </c>
      <c r="E507" s="8">
        <v>8.36</v>
      </c>
      <c r="F507" s="8">
        <v>8.3000000000000007</v>
      </c>
      <c r="G507" s="8">
        <v>223.9</v>
      </c>
      <c r="H507" s="8">
        <v>1.93</v>
      </c>
      <c r="I507" s="8">
        <v>4064.06</v>
      </c>
      <c r="J507" s="8">
        <v>97.6</v>
      </c>
      <c r="K507" s="8">
        <v>78.47</v>
      </c>
      <c r="L507" s="8">
        <v>4064.06</v>
      </c>
      <c r="M507" s="8">
        <v>97.6</v>
      </c>
      <c r="N507" s="8">
        <v>78.47</v>
      </c>
      <c r="O507" s="8">
        <v>7</v>
      </c>
      <c r="P507" s="9">
        <v>308.32850000000002</v>
      </c>
      <c r="Q507" s="8"/>
      <c r="R507" s="8"/>
      <c r="S507" s="8"/>
      <c r="T507" s="8"/>
    </row>
    <row r="508" spans="1:20" ht="14.25" customHeight="1" thickBot="1" x14ac:dyDescent="0.4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</row>
    <row r="509" spans="1:20" ht="37.5" customHeight="1" thickBot="1" x14ac:dyDescent="0.4">
      <c r="A509" s="11">
        <v>6.75</v>
      </c>
      <c r="B509" s="11">
        <v>24.4</v>
      </c>
      <c r="C509" s="11">
        <v>23.24</v>
      </c>
      <c r="D509" s="11">
        <v>2.72</v>
      </c>
      <c r="E509" s="11">
        <v>2.61</v>
      </c>
      <c r="F509" s="11">
        <v>0.6</v>
      </c>
      <c r="G509" s="11">
        <v>102</v>
      </c>
      <c r="H509" s="11">
        <v>29.93</v>
      </c>
      <c r="I509" s="11">
        <v>168.06</v>
      </c>
      <c r="J509" s="11">
        <v>61.87</v>
      </c>
      <c r="K509" s="11">
        <v>50.3</v>
      </c>
      <c r="L509" s="11">
        <v>171.62</v>
      </c>
      <c r="M509" s="11">
        <v>63.18</v>
      </c>
      <c r="N509" s="11">
        <v>51.37</v>
      </c>
      <c r="O509" s="8">
        <f>VLOOKUP('Curr Rating Data'!C496,Ratings_Numbers!$A$1:$B$21,2,FALSE)</f>
        <v>7</v>
      </c>
      <c r="P509" s="9">
        <v>16327.849899999999</v>
      </c>
      <c r="Q509" s="8"/>
      <c r="R509" s="8"/>
      <c r="S509" s="8"/>
      <c r="T509" s="8"/>
    </row>
    <row r="510" spans="1:20" ht="37.5" customHeight="1" thickBot="1" x14ac:dyDescent="0.4">
      <c r="A510" s="11">
        <v>6.78</v>
      </c>
      <c r="B510" s="11">
        <v>29.61</v>
      </c>
      <c r="C510" s="11">
        <v>28.06</v>
      </c>
      <c r="D510" s="11">
        <v>3.07</v>
      </c>
      <c r="E510" s="11">
        <v>2.93</v>
      </c>
      <c r="F510" s="11">
        <v>0.86</v>
      </c>
      <c r="G510" s="11">
        <v>100.6</v>
      </c>
      <c r="H510" s="11">
        <v>26.36</v>
      </c>
      <c r="I510" s="11">
        <v>199.06</v>
      </c>
      <c r="J510" s="11">
        <v>65.41</v>
      </c>
      <c r="K510" s="11">
        <v>52.47</v>
      </c>
      <c r="L510" s="11">
        <v>204.34</v>
      </c>
      <c r="M510" s="11">
        <v>67.14</v>
      </c>
      <c r="N510" s="11">
        <v>53.86</v>
      </c>
      <c r="O510" s="8">
        <f>VLOOKUP('Curr Rating Data'!C497,Ratings_Numbers!$A$1:$B$21,2,FALSE)</f>
        <v>7</v>
      </c>
      <c r="P510" s="9">
        <v>13542.844999999999</v>
      </c>
      <c r="Q510" s="8"/>
      <c r="R510" s="8"/>
      <c r="S510" s="8"/>
      <c r="T510" s="8"/>
    </row>
    <row r="511" spans="1:20" ht="37.5" customHeight="1" thickBot="1" x14ac:dyDescent="0.4">
      <c r="A511" s="11">
        <v>7</v>
      </c>
      <c r="B511" s="11">
        <v>44.32</v>
      </c>
      <c r="C511" s="11">
        <v>42.82</v>
      </c>
      <c r="D511" s="11">
        <v>2.2799999999999998</v>
      </c>
      <c r="E511" s="11">
        <v>1.79</v>
      </c>
      <c r="F511" s="11">
        <v>0.25</v>
      </c>
      <c r="G511" s="11">
        <v>116</v>
      </c>
      <c r="H511" s="11">
        <v>26.76</v>
      </c>
      <c r="I511" s="11">
        <v>196.1</v>
      </c>
      <c r="J511" s="11">
        <v>65.02</v>
      </c>
      <c r="K511" s="11">
        <v>52.47</v>
      </c>
      <c r="L511" s="11">
        <v>201.58</v>
      </c>
      <c r="M511" s="11">
        <v>66.84</v>
      </c>
      <c r="N511" s="11">
        <v>53.94</v>
      </c>
      <c r="O511" s="8">
        <f>VLOOKUP('Curr Rating Data'!C498,Ratings_Numbers!$A$1:$B$21,2,FALSE)</f>
        <v>7</v>
      </c>
      <c r="P511" s="9">
        <v>16707.657599999999</v>
      </c>
      <c r="Q511" s="8"/>
      <c r="R511" s="8"/>
      <c r="S511" s="8"/>
      <c r="T511" s="8"/>
    </row>
    <row r="512" spans="1:20" ht="37.5" customHeight="1" thickBot="1" x14ac:dyDescent="0.4">
      <c r="A512" s="11">
        <v>9.4600000000000009</v>
      </c>
      <c r="B512" s="11">
        <v>138.24</v>
      </c>
      <c r="C512" s="11">
        <v>126.6</v>
      </c>
      <c r="D512" s="11">
        <v>1.32</v>
      </c>
      <c r="E512" s="11">
        <v>1.1599999999999999</v>
      </c>
      <c r="F512" s="11">
        <v>-0.6</v>
      </c>
      <c r="G512" s="11">
        <v>162.9</v>
      </c>
      <c r="H512" s="11">
        <v>20.71</v>
      </c>
      <c r="I512" s="11">
        <v>283.41000000000003</v>
      </c>
      <c r="J512" s="11">
        <v>71.510000000000005</v>
      </c>
      <c r="K512" s="11">
        <v>58.69</v>
      </c>
      <c r="L512" s="11">
        <v>296.33</v>
      </c>
      <c r="M512" s="11">
        <v>74.77</v>
      </c>
      <c r="N512" s="11">
        <v>61.37</v>
      </c>
      <c r="O512" s="8">
        <f>VLOOKUP('Curr Rating Data'!C499,Ratings_Numbers!$A$1:$B$21,2,FALSE)</f>
        <v>7</v>
      </c>
      <c r="P512" s="9">
        <v>18123.556400000001</v>
      </c>
      <c r="Q512" s="8"/>
      <c r="R512" s="8"/>
      <c r="S512" s="8"/>
      <c r="T512" s="8"/>
    </row>
    <row r="513" spans="1:20" ht="37.5" customHeight="1" thickBot="1" x14ac:dyDescent="0.4">
      <c r="A513" s="11">
        <v>8.18</v>
      </c>
      <c r="B513" s="11">
        <v>78.540000000000006</v>
      </c>
      <c r="C513" s="11">
        <v>75.47</v>
      </c>
      <c r="D513" s="11">
        <v>2.95</v>
      </c>
      <c r="E513" s="11">
        <v>2.86</v>
      </c>
      <c r="F513" s="11">
        <v>0.75</v>
      </c>
      <c r="G513" s="11">
        <v>155.30000000000001</v>
      </c>
      <c r="H513" s="11">
        <v>20.51</v>
      </c>
      <c r="I513" s="11">
        <v>287.91000000000003</v>
      </c>
      <c r="J513" s="11">
        <v>72.709999999999994</v>
      </c>
      <c r="K513" s="11">
        <v>59.06</v>
      </c>
      <c r="L513" s="11">
        <v>295.99</v>
      </c>
      <c r="M513" s="11">
        <v>74.75</v>
      </c>
      <c r="N513" s="11">
        <v>60.72</v>
      </c>
      <c r="O513" s="8">
        <f>VLOOKUP('Curr Rating Data'!C500,Ratings_Numbers!$A$1:$B$21,2,FALSE)</f>
        <v>7</v>
      </c>
      <c r="P513" s="9">
        <v>22791.858400000001</v>
      </c>
      <c r="Q513" s="8"/>
      <c r="R513" s="8"/>
      <c r="S513" s="8"/>
      <c r="T513" s="8"/>
    </row>
    <row r="514" spans="1:20" ht="37.5" customHeight="1" thickBot="1" x14ac:dyDescent="0.4">
      <c r="A514" s="11">
        <v>5.91</v>
      </c>
      <c r="B514" s="11">
        <v>56.85</v>
      </c>
      <c r="C514" s="11">
        <v>43.47</v>
      </c>
      <c r="D514" s="11">
        <v>2.6</v>
      </c>
      <c r="E514" s="11">
        <v>2.5299999999999998</v>
      </c>
      <c r="F514" s="11">
        <v>0.8</v>
      </c>
      <c r="G514" s="11">
        <v>176.8</v>
      </c>
      <c r="H514" s="11">
        <v>28.83</v>
      </c>
      <c r="I514" s="11">
        <v>183.2</v>
      </c>
      <c r="J514" s="11">
        <v>63.33</v>
      </c>
      <c r="K514" s="11">
        <v>52.81</v>
      </c>
      <c r="L514" s="11">
        <v>189.29</v>
      </c>
      <c r="M514" s="11">
        <v>65.430000000000007</v>
      </c>
      <c r="N514" s="11">
        <v>54.56</v>
      </c>
      <c r="O514" s="8">
        <f>VLOOKUP('Curr Rating Data'!C501,Ratings_Numbers!$A$1:$B$21,2,FALSE)</f>
        <v>7</v>
      </c>
      <c r="P514" s="9">
        <v>28637.822400000001</v>
      </c>
      <c r="Q514" s="8"/>
      <c r="R514" s="8"/>
      <c r="S514" s="8"/>
      <c r="T514" s="8"/>
    </row>
    <row r="515" spans="1:20" ht="37.5" customHeight="1" thickBot="1" x14ac:dyDescent="0.4">
      <c r="A515" s="11">
        <v>7.6</v>
      </c>
      <c r="B515" s="11">
        <v>396.67</v>
      </c>
      <c r="C515" s="11">
        <v>384.51</v>
      </c>
      <c r="D515" s="11">
        <v>3.16</v>
      </c>
      <c r="E515" s="11">
        <v>2.69</v>
      </c>
      <c r="F515" s="11">
        <v>1.47</v>
      </c>
      <c r="G515" s="11">
        <v>241.2</v>
      </c>
      <c r="H515" s="11">
        <v>18.850000000000001</v>
      </c>
      <c r="I515" s="11">
        <v>317.83</v>
      </c>
      <c r="J515" s="11">
        <v>75.17</v>
      </c>
      <c r="K515" s="11">
        <v>61.15</v>
      </c>
      <c r="L515" s="11">
        <v>322.8</v>
      </c>
      <c r="M515" s="11">
        <v>76.349999999999994</v>
      </c>
      <c r="N515" s="11">
        <v>62.11</v>
      </c>
      <c r="O515" s="8">
        <f>VLOOKUP('Curr Rating Data'!C502,Ratings_Numbers!$A$1:$B$21,2,FALSE)</f>
        <v>7</v>
      </c>
      <c r="P515" s="9">
        <v>42227.553</v>
      </c>
      <c r="Q515" s="8"/>
      <c r="R515" s="8"/>
      <c r="S515" s="8"/>
      <c r="T515" s="8"/>
    </row>
    <row r="516" spans="1:20" ht="37.5" customHeight="1" thickBot="1" x14ac:dyDescent="0.4">
      <c r="A516" s="11">
        <v>4.72</v>
      </c>
      <c r="B516" s="11">
        <v>10.050000000000001</v>
      </c>
      <c r="C516" s="11">
        <v>9.5500000000000007</v>
      </c>
      <c r="D516" s="11">
        <v>4.3499999999999996</v>
      </c>
      <c r="E516" s="11">
        <v>4.1900000000000004</v>
      </c>
      <c r="F516" s="11">
        <v>2.65</v>
      </c>
      <c r="G516" s="11">
        <v>258.39999999999998</v>
      </c>
      <c r="H516" s="11">
        <v>18.93</v>
      </c>
      <c r="I516" s="11">
        <v>297.77</v>
      </c>
      <c r="J516" s="11">
        <v>72.459999999999994</v>
      </c>
      <c r="K516" s="11">
        <v>57.59</v>
      </c>
      <c r="L516" s="11">
        <v>310.97000000000003</v>
      </c>
      <c r="M516" s="11">
        <v>75.67</v>
      </c>
      <c r="N516" s="11">
        <v>60.14</v>
      </c>
      <c r="O516" s="8">
        <f>VLOOKUP('Curr Rating Data'!C503,Ratings_Numbers!$A$1:$B$21,2,FALSE)</f>
        <v>7</v>
      </c>
      <c r="P516" s="9">
        <v>43732.360999999997</v>
      </c>
      <c r="Q516" s="8"/>
      <c r="R516" s="8"/>
      <c r="S516" s="8"/>
      <c r="T516" s="8"/>
    </row>
    <row r="517" spans="1:20" ht="37.5" customHeight="1" thickBot="1" x14ac:dyDescent="0.4">
      <c r="A517" s="11">
        <v>3.99</v>
      </c>
      <c r="B517" s="11">
        <v>7.61</v>
      </c>
      <c r="C517" s="11">
        <v>7.45</v>
      </c>
      <c r="D517" s="11">
        <v>4.87</v>
      </c>
      <c r="E517" s="11">
        <v>4.51</v>
      </c>
      <c r="F517" s="11">
        <v>2.69</v>
      </c>
      <c r="G517" s="11">
        <v>224.9</v>
      </c>
      <c r="H517" s="11">
        <v>20.07</v>
      </c>
      <c r="I517" s="11">
        <v>281.91000000000003</v>
      </c>
      <c r="J517" s="11">
        <v>73.81</v>
      </c>
      <c r="K517" s="11">
        <v>57.89</v>
      </c>
      <c r="L517" s="11">
        <v>281.93</v>
      </c>
      <c r="M517" s="11">
        <v>73.819999999999993</v>
      </c>
      <c r="N517" s="11">
        <v>57.89</v>
      </c>
      <c r="O517" s="8">
        <f>VLOOKUP('Curr Rating Data'!C504,Ratings_Numbers!$A$1:$B$21,2,FALSE)</f>
        <v>7</v>
      </c>
      <c r="P517" s="9">
        <v>47887.440799999997</v>
      </c>
      <c r="Q517" s="8"/>
      <c r="R517" s="8"/>
      <c r="S517" s="8"/>
      <c r="T517" s="8"/>
    </row>
    <row r="518" spans="1:20" ht="37.5" customHeight="1" thickBot="1" x14ac:dyDescent="0.4">
      <c r="A518" s="11">
        <v>6.1</v>
      </c>
      <c r="B518" s="11">
        <v>11.75</v>
      </c>
      <c r="C518" s="11">
        <v>10.91</v>
      </c>
      <c r="D518" s="11">
        <v>3.28</v>
      </c>
      <c r="E518" s="11">
        <v>3.06</v>
      </c>
      <c r="F518" s="11">
        <v>1.92</v>
      </c>
      <c r="G518" s="11">
        <v>297.8</v>
      </c>
      <c r="H518" s="11">
        <v>16.73</v>
      </c>
      <c r="I518" s="11">
        <v>393.87</v>
      </c>
      <c r="J518" s="11">
        <v>79.45</v>
      </c>
      <c r="K518" s="11">
        <v>67.150000000000006</v>
      </c>
      <c r="L518" s="11">
        <v>395.74</v>
      </c>
      <c r="M518" s="11">
        <v>79.83</v>
      </c>
      <c r="N518" s="11">
        <v>67.47</v>
      </c>
      <c r="O518" s="8">
        <f>VLOOKUP('Curr Rating Data'!C505,Ratings_Numbers!$A$1:$B$21,2,FALSE)</f>
        <v>7</v>
      </c>
      <c r="P518" s="9">
        <v>67548.876999999993</v>
      </c>
      <c r="Q518" s="8"/>
      <c r="R518" s="8"/>
      <c r="S518" s="8"/>
      <c r="T518" s="8"/>
    </row>
    <row r="519" spans="1:20" ht="37.5" customHeight="1" thickBot="1" x14ac:dyDescent="0.4">
      <c r="A519" s="11">
        <v>7.17</v>
      </c>
      <c r="B519" s="11">
        <v>14.03</v>
      </c>
      <c r="C519" s="11">
        <v>13.59</v>
      </c>
      <c r="D519" s="11">
        <v>2.37</v>
      </c>
      <c r="E519" s="11">
        <v>2.25</v>
      </c>
      <c r="F519" s="11">
        <v>0.83</v>
      </c>
      <c r="G519" s="11">
        <v>412.7</v>
      </c>
      <c r="H519" s="11">
        <v>13.31</v>
      </c>
      <c r="I519" s="11">
        <v>461.85</v>
      </c>
      <c r="J519" s="11">
        <v>80.900000000000006</v>
      </c>
      <c r="K519" s="11">
        <v>62.66</v>
      </c>
      <c r="L519" s="11">
        <v>470.86</v>
      </c>
      <c r="M519" s="11">
        <v>82.48</v>
      </c>
      <c r="N519" s="11">
        <v>63.88</v>
      </c>
      <c r="O519" s="8">
        <f>VLOOKUP('Curr Rating Data'!C506,Ratings_Numbers!$A$1:$B$21,2,FALSE)</f>
        <v>7</v>
      </c>
      <c r="P519" s="9">
        <v>76190.117499999993</v>
      </c>
      <c r="Q519" s="8"/>
      <c r="R519" s="8"/>
      <c r="S519" s="8"/>
      <c r="T519" s="8"/>
    </row>
    <row r="520" spans="1:20" ht="37.5" customHeight="1" thickBot="1" x14ac:dyDescent="0.4">
      <c r="A520" s="11">
        <v>6.98</v>
      </c>
      <c r="B520" s="11">
        <v>15.71</v>
      </c>
      <c r="C520" s="11">
        <v>14.99</v>
      </c>
      <c r="D520" s="11">
        <v>2.79</v>
      </c>
      <c r="E520" s="11">
        <v>2.67</v>
      </c>
      <c r="F520" s="11">
        <v>1.07</v>
      </c>
      <c r="G520" s="11">
        <v>420.2</v>
      </c>
      <c r="H520" s="11">
        <v>13.09</v>
      </c>
      <c r="I520" s="11">
        <v>466.79</v>
      </c>
      <c r="J520" s="11">
        <v>80.8</v>
      </c>
      <c r="K520" s="11">
        <v>62.28</v>
      </c>
      <c r="L520" s="11">
        <v>477.72</v>
      </c>
      <c r="M520" s="11">
        <v>82.69</v>
      </c>
      <c r="N520" s="11">
        <v>63.74</v>
      </c>
      <c r="O520" s="8">
        <f>VLOOKUP('Curr Rating Data'!C507,Ratings_Numbers!$A$1:$B$21,2,FALSE)</f>
        <v>7</v>
      </c>
      <c r="P520" s="9">
        <v>60997.894699999997</v>
      </c>
      <c r="Q520" s="8"/>
      <c r="R520" s="8"/>
      <c r="S520" s="8"/>
      <c r="T520" s="8"/>
    </row>
    <row r="521" spans="1:20" ht="37.5" customHeight="1" thickBot="1" x14ac:dyDescent="0.4">
      <c r="A521" s="11">
        <v>7.24</v>
      </c>
      <c r="B521" s="11">
        <v>19.649999999999999</v>
      </c>
      <c r="C521" s="11">
        <v>19.27</v>
      </c>
      <c r="D521" s="11">
        <v>2.5</v>
      </c>
      <c r="E521" s="11">
        <v>2.33</v>
      </c>
      <c r="F521" s="11">
        <v>0.51</v>
      </c>
      <c r="G521" s="11">
        <v>432.5</v>
      </c>
      <c r="H521" s="11">
        <v>12.07</v>
      </c>
      <c r="I521" s="11">
        <v>501.93</v>
      </c>
      <c r="J521" s="11">
        <v>81.540000000000006</v>
      </c>
      <c r="K521" s="11">
        <v>61.81</v>
      </c>
      <c r="L521" s="11">
        <v>515.58000000000004</v>
      </c>
      <c r="M521" s="11">
        <v>83.76</v>
      </c>
      <c r="N521" s="11">
        <v>63.49</v>
      </c>
      <c r="O521" s="8" t="e">
        <f>VLOOKUP('Curr Rating Data'!C508,Ratings_Numbers!$A$1:$B$21,2,FALSE)</f>
        <v>#N/A</v>
      </c>
      <c r="P521" s="9">
        <v>34471.214899999999</v>
      </c>
      <c r="Q521" s="8"/>
      <c r="R521" s="8"/>
      <c r="S521" s="8"/>
      <c r="T521" s="8"/>
    </row>
    <row r="522" spans="1:20" ht="37.5" customHeight="1" thickBot="1" x14ac:dyDescent="0.4">
      <c r="A522" s="11">
        <v>7.58</v>
      </c>
      <c r="B522" s="11">
        <v>29.68</v>
      </c>
      <c r="C522" s="11">
        <v>28.46</v>
      </c>
      <c r="D522" s="11">
        <v>1.91</v>
      </c>
      <c r="E522" s="11">
        <v>1.76</v>
      </c>
      <c r="F522" s="11">
        <v>0.16</v>
      </c>
      <c r="G522" s="11">
        <v>426.6</v>
      </c>
      <c r="H522" s="11">
        <v>11.54</v>
      </c>
      <c r="I522" s="11">
        <v>541.99</v>
      </c>
      <c r="J522" s="11">
        <v>82.91</v>
      </c>
      <c r="K522" s="11">
        <v>63.86</v>
      </c>
      <c r="L522" s="11">
        <v>553.67999999999995</v>
      </c>
      <c r="M522" s="11">
        <v>84.7</v>
      </c>
      <c r="N522" s="11">
        <v>65.239999999999995</v>
      </c>
      <c r="O522" s="8">
        <f>VLOOKUP('Curr Rating Data'!C509,Ratings_Numbers!$A$1:$B$21,2,FALSE)</f>
        <v>14</v>
      </c>
      <c r="P522" s="9">
        <v>8998.6494000000002</v>
      </c>
      <c r="Q522" s="8"/>
      <c r="R522" s="8"/>
      <c r="S522" s="8"/>
      <c r="T522" s="8"/>
    </row>
    <row r="523" spans="1:20" ht="37.5" customHeight="1" thickBot="1" x14ac:dyDescent="0.4">
      <c r="A523" s="11">
        <v>7.4</v>
      </c>
      <c r="B523" s="11">
        <v>38.049999999999997</v>
      </c>
      <c r="C523" s="11">
        <v>37.01</v>
      </c>
      <c r="D523" s="11">
        <v>2.15</v>
      </c>
      <c r="E523" s="11">
        <v>2.0099999999999998</v>
      </c>
      <c r="F523" s="11">
        <v>0.17</v>
      </c>
      <c r="G523" s="11">
        <v>472.5</v>
      </c>
      <c r="H523" s="11">
        <v>11.11</v>
      </c>
      <c r="I523" s="11">
        <v>569.54999999999995</v>
      </c>
      <c r="J523" s="11">
        <v>84.38</v>
      </c>
      <c r="K523" s="11">
        <v>64.569999999999993</v>
      </c>
      <c r="L523" s="11">
        <v>574.99</v>
      </c>
      <c r="M523" s="11">
        <v>85.18</v>
      </c>
      <c r="N523" s="11">
        <v>65.180000000000007</v>
      </c>
      <c r="O523" s="8">
        <f>VLOOKUP('Curr Rating Data'!C510,Ratings_Numbers!$A$1:$B$21,2,FALSE)</f>
        <v>14</v>
      </c>
      <c r="P523" s="9">
        <v>6882.8373000000001</v>
      </c>
      <c r="Q523" s="8"/>
      <c r="R523" s="8"/>
      <c r="S523" s="8"/>
      <c r="T523" s="8"/>
    </row>
    <row r="524" spans="1:20" ht="14.25" customHeight="1" thickBot="1" x14ac:dyDescent="0.4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8"/>
      <c r="P524" s="8"/>
      <c r="Q524" s="8"/>
      <c r="R524" s="8"/>
      <c r="S524" s="8"/>
      <c r="T524" s="8"/>
    </row>
    <row r="525" spans="1:20" ht="28.5" customHeight="1" thickBot="1" x14ac:dyDescent="0.4">
      <c r="A525" s="11">
        <v>0.02</v>
      </c>
      <c r="B525" s="11">
        <v>0.83</v>
      </c>
      <c r="C525" s="11">
        <v>0.02</v>
      </c>
      <c r="D525" s="11">
        <v>21.75</v>
      </c>
      <c r="E525" s="11">
        <v>16.21</v>
      </c>
      <c r="F525" s="11">
        <v>19.38</v>
      </c>
      <c r="G525" s="11">
        <v>125</v>
      </c>
      <c r="H525" s="11">
        <v>46.72</v>
      </c>
      <c r="I525" s="11">
        <v>14.26</v>
      </c>
      <c r="J525" s="11">
        <v>9.6</v>
      </c>
      <c r="K525" s="11">
        <v>6.66</v>
      </c>
      <c r="L525" s="11">
        <v>48.5</v>
      </c>
      <c r="M525" s="11">
        <v>32.659999999999997</v>
      </c>
      <c r="N525" s="11">
        <v>22.66</v>
      </c>
      <c r="O525" s="8">
        <f>VLOOKUP('Curr Rating Data'!C511,Ratings_Numbers!$A$1:$B$21,2,FALSE)</f>
        <v>14</v>
      </c>
      <c r="P525" s="9">
        <v>250138.45</v>
      </c>
      <c r="Q525" s="8"/>
      <c r="R525" s="8"/>
      <c r="S525" s="8"/>
      <c r="T525" s="8"/>
    </row>
    <row r="526" spans="1:20" ht="28.5" customHeight="1" thickBot="1" x14ac:dyDescent="0.4">
      <c r="A526" s="11">
        <v>0.04</v>
      </c>
      <c r="B526" s="11">
        <v>0.94</v>
      </c>
      <c r="C526" s="11">
        <v>0.04</v>
      </c>
      <c r="D526" s="11">
        <v>57.79</v>
      </c>
      <c r="E526" s="11">
        <v>45.45</v>
      </c>
      <c r="F526" s="11">
        <v>53.12</v>
      </c>
      <c r="G526" s="11">
        <v>58</v>
      </c>
      <c r="H526" s="11">
        <v>47.62</v>
      </c>
      <c r="I526" s="11">
        <v>13.11</v>
      </c>
      <c r="J526" s="11">
        <v>8.6</v>
      </c>
      <c r="K526" s="11">
        <v>6.24</v>
      </c>
      <c r="L526" s="11">
        <v>52.49</v>
      </c>
      <c r="M526" s="11">
        <v>34.42</v>
      </c>
      <c r="N526" s="11">
        <v>24.99</v>
      </c>
      <c r="O526" s="8">
        <f>VLOOKUP('Curr Rating Data'!C512,Ratings_Numbers!$A$1:$B$21,2,FALSE)</f>
        <v>14</v>
      </c>
      <c r="P526" s="9">
        <v>248164.85490000001</v>
      </c>
      <c r="Q526" s="8"/>
      <c r="R526" s="8"/>
      <c r="S526" s="8"/>
      <c r="T526" s="8"/>
    </row>
    <row r="527" spans="1:20" ht="28.5" customHeight="1" thickBot="1" x14ac:dyDescent="0.4">
      <c r="A527" s="11">
        <v>-0.01</v>
      </c>
      <c r="B527" s="11">
        <v>1.05</v>
      </c>
      <c r="C527" s="11">
        <v>-0.02</v>
      </c>
      <c r="D527" s="11">
        <v>50.15</v>
      </c>
      <c r="E527" s="11">
        <v>35.340000000000003</v>
      </c>
      <c r="F527" s="11">
        <v>45.33</v>
      </c>
      <c r="G527" s="11">
        <v>55</v>
      </c>
      <c r="H527" s="11">
        <v>44.24</v>
      </c>
      <c r="I527" s="11">
        <v>16.309999999999999</v>
      </c>
      <c r="J527" s="11">
        <v>10.15</v>
      </c>
      <c r="K527" s="11">
        <v>7.22</v>
      </c>
      <c r="L527" s="11">
        <v>60.74</v>
      </c>
      <c r="M527" s="11">
        <v>37.79</v>
      </c>
      <c r="N527" s="11">
        <v>26.87</v>
      </c>
      <c r="O527" s="8">
        <f>VLOOKUP('Curr Rating Data'!C513,Ratings_Numbers!$A$1:$B$21,2,FALSE)</f>
        <v>14</v>
      </c>
      <c r="P527" s="9">
        <v>216638.345</v>
      </c>
      <c r="Q527" s="8"/>
      <c r="R527" s="8"/>
      <c r="S527" s="8"/>
      <c r="T527" s="8"/>
    </row>
    <row r="528" spans="1:20" ht="28.5" customHeight="1" thickBot="1" x14ac:dyDescent="0.4">
      <c r="A528" s="11">
        <v>0.1</v>
      </c>
      <c r="B528" s="11">
        <v>1.25</v>
      </c>
      <c r="C528" s="11">
        <v>0.11</v>
      </c>
      <c r="D528" s="11">
        <v>45.93</v>
      </c>
      <c r="E528" s="11">
        <v>37.380000000000003</v>
      </c>
      <c r="F528" s="11">
        <v>42.16</v>
      </c>
      <c r="G528" s="11">
        <v>73</v>
      </c>
      <c r="H528" s="11">
        <v>42.23</v>
      </c>
      <c r="I528" s="11">
        <v>16.45</v>
      </c>
      <c r="J528" s="11">
        <v>9.52</v>
      </c>
      <c r="K528" s="11">
        <v>6.95</v>
      </c>
      <c r="L528" s="11">
        <v>72.849999999999994</v>
      </c>
      <c r="M528" s="11">
        <v>42.15</v>
      </c>
      <c r="N528" s="11">
        <v>30.77</v>
      </c>
      <c r="O528" s="8">
        <f>VLOOKUP('Curr Rating Data'!C514,Ratings_Numbers!$A$1:$B$21,2,FALSE)</f>
        <v>14</v>
      </c>
      <c r="P528" s="9">
        <v>176114.6471</v>
      </c>
      <c r="Q528" s="8"/>
      <c r="R528" s="8"/>
      <c r="S528" s="8"/>
      <c r="T528" s="8"/>
    </row>
    <row r="529" spans="1:20" ht="28.5" customHeight="1" thickBot="1" x14ac:dyDescent="0.4">
      <c r="A529" s="11">
        <v>-0.06</v>
      </c>
      <c r="B529" s="11">
        <v>0.96</v>
      </c>
      <c r="C529" s="11">
        <v>-0.06</v>
      </c>
      <c r="D529" s="11">
        <v>59.8</v>
      </c>
      <c r="E529" s="11">
        <v>48.4</v>
      </c>
      <c r="F529" s="11">
        <v>56.34</v>
      </c>
      <c r="G529" s="11">
        <v>65</v>
      </c>
      <c r="H529" s="11">
        <v>43.04</v>
      </c>
      <c r="I529" s="11">
        <v>15.74</v>
      </c>
      <c r="J529" s="11">
        <v>9.89</v>
      </c>
      <c r="K529" s="11">
        <v>6.77</v>
      </c>
      <c r="L529" s="11">
        <v>59.19</v>
      </c>
      <c r="M529" s="11">
        <v>37.18</v>
      </c>
      <c r="N529" s="11">
        <v>25.47</v>
      </c>
      <c r="O529" s="8">
        <f>VLOOKUP('Curr Rating Data'!C515,Ratings_Numbers!$A$1:$B$21,2,FALSE)</f>
        <v>14</v>
      </c>
      <c r="P529" s="9">
        <v>188372.34</v>
      </c>
      <c r="Q529" s="8"/>
      <c r="R529" s="8"/>
      <c r="S529" s="8"/>
      <c r="T529" s="8"/>
    </row>
    <row r="530" spans="1:20" ht="28.5" customHeight="1" thickBot="1" x14ac:dyDescent="0.4">
      <c r="A530" s="11">
        <v>-7.0000000000000007E-2</v>
      </c>
      <c r="B530" s="11">
        <v>1.1399999999999999</v>
      </c>
      <c r="C530" s="11">
        <v>-0.08</v>
      </c>
      <c r="D530" s="11">
        <v>54.04</v>
      </c>
      <c r="E530" s="11">
        <v>42.3</v>
      </c>
      <c r="F530" s="11">
        <v>40.43</v>
      </c>
      <c r="G530" s="11">
        <v>70</v>
      </c>
      <c r="H530" s="11">
        <v>56.37</v>
      </c>
      <c r="I530" s="11">
        <v>9.5500000000000007</v>
      </c>
      <c r="J530" s="11">
        <v>7.88</v>
      </c>
      <c r="K530" s="11">
        <v>5.4</v>
      </c>
      <c r="L530" s="11">
        <v>21.23</v>
      </c>
      <c r="M530" s="11">
        <v>17.52</v>
      </c>
      <c r="N530" s="11">
        <v>12.01</v>
      </c>
      <c r="O530" s="8">
        <f>VLOOKUP('Curr Rating Data'!C516,Ratings_Numbers!$A$1:$B$21,2,FALSE)</f>
        <v>14</v>
      </c>
      <c r="P530" s="9">
        <v>251123.0907</v>
      </c>
      <c r="Q530" s="8"/>
      <c r="R530" s="8"/>
      <c r="S530" s="8"/>
      <c r="T530" s="8"/>
    </row>
    <row r="531" spans="1:20" ht="28.5" customHeight="1" thickBot="1" x14ac:dyDescent="0.4">
      <c r="A531" s="11">
        <v>0.09</v>
      </c>
      <c r="B531" s="11">
        <v>1.26</v>
      </c>
      <c r="C531" s="11">
        <v>0.11</v>
      </c>
      <c r="D531" s="11">
        <v>57.69</v>
      </c>
      <c r="E531" s="11">
        <v>47.41</v>
      </c>
      <c r="F531" s="11">
        <v>40.42</v>
      </c>
      <c r="G531" s="11">
        <v>64</v>
      </c>
      <c r="H531" s="11">
        <v>56.89</v>
      </c>
      <c r="I531" s="11">
        <v>9.4</v>
      </c>
      <c r="J531" s="11">
        <v>7.63</v>
      </c>
      <c r="K531" s="11">
        <v>5.36</v>
      </c>
      <c r="L531" s="11">
        <v>23.11</v>
      </c>
      <c r="M531" s="11">
        <v>18.77</v>
      </c>
      <c r="N531" s="11">
        <v>13.19</v>
      </c>
      <c r="O531" s="8">
        <f>VLOOKUP('Curr Rating Data'!C517,Ratings_Numbers!$A$1:$B$21,2,FALSE)</f>
        <v>14</v>
      </c>
      <c r="P531" s="9">
        <v>272517.84000000003</v>
      </c>
      <c r="Q531" s="8"/>
      <c r="R531" s="8"/>
      <c r="S531" s="8"/>
      <c r="T531" s="8"/>
    </row>
    <row r="532" spans="1:20" ht="28.5" customHeight="1" thickBot="1" x14ac:dyDescent="0.4">
      <c r="A532" s="11">
        <v>0.15</v>
      </c>
      <c r="B532" s="11">
        <v>1.05</v>
      </c>
      <c r="C532" s="11">
        <v>0.19</v>
      </c>
      <c r="D532" s="11">
        <v>78.930000000000007</v>
      </c>
      <c r="E532" s="11">
        <v>67.52</v>
      </c>
      <c r="F532" s="11">
        <v>58.95</v>
      </c>
      <c r="G532" s="11">
        <v>85</v>
      </c>
      <c r="H532" s="11">
        <v>55.8</v>
      </c>
      <c r="I532" s="11">
        <v>8.8000000000000007</v>
      </c>
      <c r="J532" s="11">
        <v>7.2</v>
      </c>
      <c r="K532" s="11">
        <v>4.93</v>
      </c>
      <c r="L532" s="11">
        <v>22.29</v>
      </c>
      <c r="M532" s="11">
        <v>18.23</v>
      </c>
      <c r="N532" s="11">
        <v>12.48</v>
      </c>
      <c r="O532" s="8">
        <f>VLOOKUP('Curr Rating Data'!C518,Ratings_Numbers!$A$1:$B$21,2,FALSE)</f>
        <v>14</v>
      </c>
      <c r="P532" s="9">
        <v>233219.34289999999</v>
      </c>
      <c r="Q532" s="8"/>
      <c r="R532" s="8"/>
      <c r="S532" s="8"/>
      <c r="T532" s="8"/>
    </row>
    <row r="533" spans="1:20" ht="28.5" customHeight="1" thickBot="1" x14ac:dyDescent="0.4">
      <c r="A533" s="11">
        <v>0.2</v>
      </c>
      <c r="B533" s="11">
        <v>1.21</v>
      </c>
      <c r="C533" s="11">
        <v>0.26</v>
      </c>
      <c r="D533" s="11">
        <v>96.22</v>
      </c>
      <c r="E533" s="11">
        <v>82.4</v>
      </c>
      <c r="F533" s="11">
        <v>74.48</v>
      </c>
      <c r="G533" s="11">
        <v>58</v>
      </c>
      <c r="H533" s="11">
        <v>56.29</v>
      </c>
      <c r="I533" s="11">
        <v>10.35</v>
      </c>
      <c r="J533" s="11">
        <v>8.2200000000000006</v>
      </c>
      <c r="K533" s="11">
        <v>5.84</v>
      </c>
      <c r="L533" s="11">
        <v>25.83</v>
      </c>
      <c r="M533" s="11">
        <v>20.53</v>
      </c>
      <c r="N533" s="11">
        <v>14.59</v>
      </c>
      <c r="O533" s="8">
        <f>VLOOKUP('Curr Rating Data'!C519,Ratings_Numbers!$A$1:$B$21,2,FALSE)</f>
        <v>14</v>
      </c>
      <c r="P533" s="9">
        <v>269532.57</v>
      </c>
      <c r="Q533" s="8"/>
      <c r="R533" s="8"/>
      <c r="S533" s="8"/>
      <c r="T533" s="8"/>
    </row>
    <row r="534" spans="1:20" ht="28.5" customHeight="1" thickBot="1" x14ac:dyDescent="0.4">
      <c r="A534" s="11">
        <v>7.0000000000000007E-2</v>
      </c>
      <c r="B534" s="11">
        <v>1.22</v>
      </c>
      <c r="C534" s="11">
        <v>0.1</v>
      </c>
      <c r="D534" s="11">
        <v>66.73</v>
      </c>
      <c r="E534" s="11">
        <v>57.66</v>
      </c>
      <c r="F534" s="11">
        <v>49.52</v>
      </c>
      <c r="G534" s="11">
        <v>73</v>
      </c>
      <c r="H534" s="11">
        <v>55.43</v>
      </c>
      <c r="I534" s="11">
        <v>10.14</v>
      </c>
      <c r="J534" s="11">
        <v>7.9</v>
      </c>
      <c r="K534" s="11">
        <v>5.64</v>
      </c>
      <c r="L534" s="11">
        <v>28.44</v>
      </c>
      <c r="M534" s="11">
        <v>22.14</v>
      </c>
      <c r="N534" s="11">
        <v>15.81</v>
      </c>
      <c r="O534" s="8">
        <f>VLOOKUP('Curr Rating Data'!C520,Ratings_Numbers!$A$1:$B$21,2,FALSE)</f>
        <v>14</v>
      </c>
      <c r="P534" s="9">
        <v>261651.21660000001</v>
      </c>
      <c r="Q534" s="8"/>
      <c r="R534" s="8"/>
      <c r="S534" s="8"/>
      <c r="T534" s="8"/>
    </row>
    <row r="535" spans="1:20" ht="28.5" customHeight="1" thickBot="1" x14ac:dyDescent="0.4">
      <c r="A535" s="11">
        <v>0.01</v>
      </c>
      <c r="B535" s="11">
        <v>1.08</v>
      </c>
      <c r="C535" s="11">
        <v>0.01</v>
      </c>
      <c r="D535" s="11">
        <v>64.650000000000006</v>
      </c>
      <c r="E535" s="11">
        <v>56.93</v>
      </c>
      <c r="F535" s="11">
        <v>50.27</v>
      </c>
      <c r="G535" s="11">
        <v>88</v>
      </c>
      <c r="H535" s="11">
        <v>55.78</v>
      </c>
      <c r="I535" s="11">
        <v>11.63</v>
      </c>
      <c r="J535" s="11">
        <v>9.1199999999999992</v>
      </c>
      <c r="K535" s="11">
        <v>6.51</v>
      </c>
      <c r="L535" s="11">
        <v>27.51</v>
      </c>
      <c r="M535" s="11">
        <v>21.58</v>
      </c>
      <c r="N535" s="11">
        <v>15.39</v>
      </c>
      <c r="O535" s="8">
        <f>VLOOKUP('Curr Rating Data'!C521,Ratings_Numbers!$A$1:$B$21,2,FALSE)</f>
        <v>14</v>
      </c>
      <c r="P535" s="9">
        <v>255367.37959999999</v>
      </c>
      <c r="Q535" s="8"/>
      <c r="R535" s="8"/>
      <c r="S535" s="8"/>
      <c r="T535" s="8"/>
    </row>
    <row r="536" spans="1:20" ht="28.5" customHeight="1" thickBot="1" x14ac:dyDescent="0.4">
      <c r="A536" s="11">
        <v>-0.06</v>
      </c>
      <c r="B536" s="11">
        <v>1.0900000000000001</v>
      </c>
      <c r="C536" s="11">
        <v>-0.08</v>
      </c>
      <c r="D536" s="11">
        <v>46.93</v>
      </c>
      <c r="E536" s="11">
        <v>37.65</v>
      </c>
      <c r="F536" s="11">
        <v>36.69</v>
      </c>
      <c r="G536" s="11">
        <v>128</v>
      </c>
      <c r="H536" s="11">
        <v>55.05</v>
      </c>
      <c r="I536" s="11">
        <v>10.66</v>
      </c>
      <c r="J536" s="11">
        <v>8.3800000000000008</v>
      </c>
      <c r="K536" s="11">
        <v>5.89</v>
      </c>
      <c r="L536" s="11">
        <v>27.16</v>
      </c>
      <c r="M536" s="11">
        <v>21.36</v>
      </c>
      <c r="N536" s="11">
        <v>14.99</v>
      </c>
      <c r="O536" s="8">
        <f>VLOOKUP('Curr Rating Data'!C522,Ratings_Numbers!$A$1:$B$21,2,FALSE)</f>
        <v>15</v>
      </c>
      <c r="P536" s="9">
        <v>223369.46</v>
      </c>
      <c r="Q536" s="8"/>
      <c r="R536" s="8"/>
      <c r="S536" s="8"/>
      <c r="T536" s="8"/>
    </row>
    <row r="537" spans="1:20" ht="28.5" customHeight="1" thickBot="1" x14ac:dyDescent="0.4">
      <c r="A537" s="11">
        <v>-0.1</v>
      </c>
      <c r="B537" s="11">
        <v>1.17</v>
      </c>
      <c r="C537" s="11">
        <v>-0.13</v>
      </c>
      <c r="D537" s="11">
        <v>44.04</v>
      </c>
      <c r="E537" s="11">
        <v>40.380000000000003</v>
      </c>
      <c r="F537" s="11">
        <v>33.28</v>
      </c>
      <c r="G537" s="11">
        <v>127</v>
      </c>
      <c r="H537" s="11">
        <v>54.78</v>
      </c>
      <c r="I537" s="11">
        <v>9.52</v>
      </c>
      <c r="J537" s="11">
        <v>7.36</v>
      </c>
      <c r="K537" s="11">
        <v>5.23</v>
      </c>
      <c r="L537" s="11">
        <v>29.37</v>
      </c>
      <c r="M537" s="11">
        <v>22.7</v>
      </c>
      <c r="N537" s="11">
        <v>16.13</v>
      </c>
      <c r="O537" s="8">
        <f>VLOOKUP('Curr Rating Data'!C523,Ratings_Numbers!$A$1:$B$21,2,FALSE)</f>
        <v>16</v>
      </c>
      <c r="P537" s="9">
        <v>200948.97</v>
      </c>
      <c r="Q537" s="8"/>
      <c r="R537" s="8"/>
      <c r="S537" s="8"/>
      <c r="T537" s="8"/>
    </row>
    <row r="538" spans="1:20" ht="28.5" customHeight="1" thickBot="1" x14ac:dyDescent="0.4">
      <c r="A538" s="11">
        <v>-0.08</v>
      </c>
      <c r="B538" s="11">
        <v>0.76</v>
      </c>
      <c r="C538" s="11">
        <v>-0.11</v>
      </c>
      <c r="D538" s="11">
        <v>40.53</v>
      </c>
      <c r="E538" s="11">
        <v>36.17</v>
      </c>
      <c r="F538" s="11">
        <v>28.98</v>
      </c>
      <c r="G538" s="11">
        <v>122</v>
      </c>
      <c r="H538" s="11">
        <v>58</v>
      </c>
      <c r="I538" s="11">
        <v>8.4499999999999993</v>
      </c>
      <c r="J538" s="11">
        <v>7.06</v>
      </c>
      <c r="K538" s="11">
        <v>4.91</v>
      </c>
      <c r="L538" s="11">
        <v>19.559999999999999</v>
      </c>
      <c r="M538" s="11">
        <v>16.36</v>
      </c>
      <c r="N538" s="11">
        <v>11.38</v>
      </c>
      <c r="O538" s="8" t="e">
        <f>VLOOKUP('Curr Rating Data'!C524,Ratings_Numbers!$A$1:$B$21,2,FALSE)</f>
        <v>#N/A</v>
      </c>
      <c r="P538" s="9">
        <v>194434.24619999999</v>
      </c>
      <c r="Q538" s="8"/>
      <c r="R538" s="8"/>
      <c r="S538" s="8"/>
      <c r="T538" s="8"/>
    </row>
    <row r="539" spans="1:20" ht="28.5" customHeight="1" thickBot="1" x14ac:dyDescent="0.4">
      <c r="A539" s="11">
        <v>-0.06</v>
      </c>
      <c r="B539" s="11">
        <v>0.74</v>
      </c>
      <c r="C539" s="11">
        <v>-0.08</v>
      </c>
      <c r="D539" s="11">
        <v>43.66</v>
      </c>
      <c r="E539" s="11">
        <v>39.6</v>
      </c>
      <c r="F539" s="11">
        <v>32.46</v>
      </c>
      <c r="G539" s="11">
        <v>122</v>
      </c>
      <c r="H539" s="11">
        <v>60.39</v>
      </c>
      <c r="I539" s="11">
        <v>8.1</v>
      </c>
      <c r="J539" s="11">
        <v>6.86</v>
      </c>
      <c r="K539" s="11">
        <v>4.91</v>
      </c>
      <c r="L539" s="11">
        <v>18.18</v>
      </c>
      <c r="M539" s="11">
        <v>15.38</v>
      </c>
      <c r="N539" s="11">
        <v>11</v>
      </c>
      <c r="O539" s="8">
        <f>VLOOKUP('Curr Rating Data'!C525,Ratings_Numbers!$A$1:$B$21,2,FALSE)</f>
        <v>1</v>
      </c>
      <c r="P539" s="9">
        <v>199740.58730000001</v>
      </c>
      <c r="Q539" s="8"/>
      <c r="R539" s="8"/>
      <c r="S539" s="8"/>
      <c r="T539" s="8"/>
    </row>
    <row r="540" spans="1:20" ht="28.5" customHeight="1" thickBot="1" x14ac:dyDescent="0.4">
      <c r="A540" s="11">
        <v>-0.21</v>
      </c>
      <c r="B540" s="11">
        <v>1.17</v>
      </c>
      <c r="C540" s="11">
        <v>-0.28000000000000003</v>
      </c>
      <c r="D540" s="11">
        <v>35.700000000000003</v>
      </c>
      <c r="E540" s="11">
        <v>27.98</v>
      </c>
      <c r="F540" s="11">
        <v>25.54</v>
      </c>
      <c r="G540" s="11">
        <v>141</v>
      </c>
      <c r="H540" s="11">
        <v>56.08</v>
      </c>
      <c r="I540" s="11">
        <v>9.65</v>
      </c>
      <c r="J540" s="11">
        <v>7.58</v>
      </c>
      <c r="K540" s="11">
        <v>5.43</v>
      </c>
      <c r="L540" s="11">
        <v>27.27</v>
      </c>
      <c r="M540" s="11">
        <v>21.43</v>
      </c>
      <c r="N540" s="11">
        <v>15.33</v>
      </c>
      <c r="O540" s="8">
        <f>VLOOKUP('Curr Rating Data'!C526,Ratings_Numbers!$A$1:$B$21,2,FALSE)</f>
        <v>1</v>
      </c>
      <c r="P540" s="9">
        <v>184063.76759999999</v>
      </c>
      <c r="Q540" s="8"/>
      <c r="R540" s="8"/>
      <c r="S540" s="8"/>
      <c r="T540" s="8"/>
    </row>
    <row r="541" spans="1:20" ht="28.5" customHeight="1" thickBot="1" x14ac:dyDescent="0.4">
      <c r="A541" s="11">
        <v>-0.19</v>
      </c>
      <c r="B541" s="11">
        <v>0.75</v>
      </c>
      <c r="C541" s="11">
        <v>-0.25</v>
      </c>
      <c r="D541" s="11">
        <v>31.66</v>
      </c>
      <c r="E541" s="11">
        <v>29.35</v>
      </c>
      <c r="F541" s="11">
        <v>24.2</v>
      </c>
      <c r="G541" s="11">
        <v>181</v>
      </c>
      <c r="H541" s="11">
        <v>61.48</v>
      </c>
      <c r="I541" s="11">
        <v>9.35</v>
      </c>
      <c r="J541" s="11">
        <v>8.02</v>
      </c>
      <c r="K541" s="11">
        <v>5.76</v>
      </c>
      <c r="L541" s="11">
        <v>16.62</v>
      </c>
      <c r="M541" s="11">
        <v>14.25</v>
      </c>
      <c r="N541" s="11">
        <v>10.24</v>
      </c>
      <c r="O541" s="8">
        <f>VLOOKUP('Curr Rating Data'!C527,Ratings_Numbers!$A$1:$B$21,2,FALSE)</f>
        <v>1</v>
      </c>
      <c r="P541" s="9">
        <v>171658.52</v>
      </c>
      <c r="Q541" s="8"/>
      <c r="R541" s="8"/>
      <c r="S541" s="8"/>
      <c r="T541" s="8"/>
    </row>
    <row r="542" spans="1:20" ht="28.5" customHeight="1" thickBot="1" x14ac:dyDescent="0.4">
      <c r="A542" s="11">
        <v>-0.26</v>
      </c>
      <c r="B542" s="11">
        <v>0.59</v>
      </c>
      <c r="C542" s="11">
        <v>-0.35</v>
      </c>
      <c r="D542" s="11">
        <v>43.53</v>
      </c>
      <c r="E542" s="11">
        <v>37.24</v>
      </c>
      <c r="F542" s="11">
        <v>31.96</v>
      </c>
      <c r="G542" s="11">
        <v>116</v>
      </c>
      <c r="H542" s="11">
        <v>61.26</v>
      </c>
      <c r="I542" s="11">
        <v>7.96</v>
      </c>
      <c r="J542" s="11">
        <v>7.01</v>
      </c>
      <c r="K542" s="11">
        <v>4.8899999999999997</v>
      </c>
      <c r="L542" s="11">
        <v>13.48</v>
      </c>
      <c r="M542" s="11">
        <v>11.87</v>
      </c>
      <c r="N542" s="11">
        <v>8.27</v>
      </c>
      <c r="O542" s="8">
        <f>VLOOKUP('Curr Rating Data'!C528,Ratings_Numbers!$A$1:$B$21,2,FALSE)</f>
        <v>1</v>
      </c>
      <c r="P542" s="9">
        <v>182598.54430000001</v>
      </c>
      <c r="Q542" s="8"/>
      <c r="R542" s="8"/>
      <c r="S542" s="8"/>
      <c r="T542" s="8"/>
    </row>
    <row r="543" spans="1:20" ht="28.5" customHeight="1" thickBot="1" x14ac:dyDescent="0.4">
      <c r="A543" s="11">
        <v>-0.22</v>
      </c>
      <c r="B543" s="11">
        <v>0.51</v>
      </c>
      <c r="C543" s="11">
        <v>-0.3</v>
      </c>
      <c r="D543" s="11">
        <v>52.76</v>
      </c>
      <c r="E543" s="11">
        <v>44.32</v>
      </c>
      <c r="F543" s="11">
        <v>39.71</v>
      </c>
      <c r="G543" s="11">
        <v>102</v>
      </c>
      <c r="H543" s="11">
        <v>64.069999999999993</v>
      </c>
      <c r="I543" s="11">
        <v>7.98</v>
      </c>
      <c r="J543" s="11">
        <v>7.15</v>
      </c>
      <c r="K543" s="11">
        <v>5.12</v>
      </c>
      <c r="L543" s="11">
        <v>11.57</v>
      </c>
      <c r="M543" s="11">
        <v>10.37</v>
      </c>
      <c r="N543" s="11">
        <v>7.43</v>
      </c>
      <c r="O543" s="8">
        <f>VLOOKUP('Curr Rating Data'!C529,Ratings_Numbers!$A$1:$B$21,2,FALSE)</f>
        <v>1</v>
      </c>
      <c r="P543" s="9">
        <v>171130.36319999999</v>
      </c>
      <c r="Q543" s="8"/>
      <c r="R543" s="8"/>
      <c r="S543" s="8"/>
      <c r="T543" s="8"/>
    </row>
    <row r="544" spans="1:20" ht="28.5" customHeight="1" thickBot="1" x14ac:dyDescent="0.4">
      <c r="A544" s="11">
        <v>-0.99</v>
      </c>
      <c r="B544" s="11">
        <v>0.54</v>
      </c>
      <c r="C544" s="11">
        <v>-1.34</v>
      </c>
      <c r="D544" s="11">
        <v>32.75</v>
      </c>
      <c r="E544" s="11">
        <v>27.56</v>
      </c>
      <c r="F544" s="11">
        <v>22.01</v>
      </c>
      <c r="G544" s="11">
        <v>118</v>
      </c>
      <c r="H544" s="11">
        <v>61.64</v>
      </c>
      <c r="I544" s="11">
        <v>7.76</v>
      </c>
      <c r="J544" s="11">
        <v>6.98</v>
      </c>
      <c r="K544" s="11">
        <v>4.8</v>
      </c>
      <c r="L544" s="11">
        <v>11.17</v>
      </c>
      <c r="M544" s="11">
        <v>10.050000000000001</v>
      </c>
      <c r="N544" s="11">
        <v>6.91</v>
      </c>
      <c r="O544" s="8">
        <f>VLOOKUP('Curr Rating Data'!C530,Ratings_Numbers!$A$1:$B$21,2,FALSE)</f>
        <v>1</v>
      </c>
      <c r="P544" s="9">
        <v>204488.21059999999</v>
      </c>
      <c r="Q544" s="8"/>
      <c r="R544" s="8"/>
      <c r="S544" s="8"/>
      <c r="T544" s="8"/>
    </row>
    <row r="545" spans="1:20" ht="28.5" customHeight="1" thickBot="1" x14ac:dyDescent="0.4">
      <c r="A545" s="11">
        <v>-0.74</v>
      </c>
      <c r="B545" s="11">
        <v>0.49</v>
      </c>
      <c r="C545" s="11">
        <v>-0.99</v>
      </c>
      <c r="D545" s="11">
        <v>39.94</v>
      </c>
      <c r="E545" s="11">
        <v>35.74</v>
      </c>
      <c r="F545" s="11">
        <v>31.74</v>
      </c>
      <c r="G545" s="11">
        <v>155</v>
      </c>
      <c r="H545" s="11">
        <v>65.5</v>
      </c>
      <c r="I545" s="11">
        <v>6.58</v>
      </c>
      <c r="J545" s="11">
        <v>5.97</v>
      </c>
      <c r="K545" s="11">
        <v>4.32</v>
      </c>
      <c r="L545" s="11">
        <v>10.220000000000001</v>
      </c>
      <c r="M545" s="11">
        <v>9.27</v>
      </c>
      <c r="N545" s="11">
        <v>6.71</v>
      </c>
      <c r="O545" s="8">
        <f>VLOOKUP('Curr Rating Data'!C531,Ratings_Numbers!$A$1:$B$21,2,FALSE)</f>
        <v>1</v>
      </c>
      <c r="P545" s="9">
        <v>184511.6</v>
      </c>
      <c r="Q545" s="8"/>
      <c r="R545" s="8"/>
      <c r="S545" s="8"/>
      <c r="T545" s="8"/>
    </row>
    <row r="546" spans="1:20" ht="28.5" customHeight="1" thickBot="1" x14ac:dyDescent="0.4">
      <c r="A546" s="11">
        <v>-0.72</v>
      </c>
      <c r="B546" s="11">
        <v>0.57999999999999996</v>
      </c>
      <c r="C546" s="11">
        <v>-0.99</v>
      </c>
      <c r="D546" s="11">
        <v>102.67</v>
      </c>
      <c r="E546" s="11">
        <v>71.52</v>
      </c>
      <c r="F546" s="11">
        <v>65.72</v>
      </c>
      <c r="G546" s="11">
        <v>39</v>
      </c>
      <c r="H546" s="11">
        <v>61.58</v>
      </c>
      <c r="I546" s="11">
        <v>8.48</v>
      </c>
      <c r="J546" s="11">
        <v>7.57</v>
      </c>
      <c r="K546" s="11">
        <v>5.23</v>
      </c>
      <c r="L546" s="11">
        <v>12.06</v>
      </c>
      <c r="M546" s="11">
        <v>10.76</v>
      </c>
      <c r="N546" s="11">
        <v>7.44</v>
      </c>
      <c r="O546" s="8">
        <f>VLOOKUP('Curr Rating Data'!C532,Ratings_Numbers!$A$1:$B$21,2,FALSE)</f>
        <v>1</v>
      </c>
      <c r="P546" s="9">
        <v>177281.32310000001</v>
      </c>
      <c r="Q546" s="8"/>
      <c r="R546" s="8"/>
      <c r="S546" s="8"/>
      <c r="T546" s="8"/>
    </row>
    <row r="547" spans="1:20" ht="28.5" customHeight="1" thickBot="1" x14ac:dyDescent="0.4">
      <c r="A547" s="11">
        <v>-0.7</v>
      </c>
      <c r="B547" s="11">
        <v>0.62</v>
      </c>
      <c r="C547" s="11">
        <v>-0.96</v>
      </c>
      <c r="D547" s="11">
        <v>78.41</v>
      </c>
      <c r="E547" s="11">
        <v>61.1</v>
      </c>
      <c r="F547" s="11">
        <v>58.52</v>
      </c>
      <c r="G547" s="11">
        <v>69</v>
      </c>
      <c r="H547" s="11">
        <v>61</v>
      </c>
      <c r="I547" s="11">
        <v>9.07</v>
      </c>
      <c r="J547" s="11">
        <v>8.02</v>
      </c>
      <c r="K547" s="11">
        <v>5.54</v>
      </c>
      <c r="L547" s="11">
        <v>13.04</v>
      </c>
      <c r="M547" s="11">
        <v>11.54</v>
      </c>
      <c r="N547" s="11">
        <v>7.97</v>
      </c>
      <c r="O547" s="8">
        <f>VLOOKUP('Curr Rating Data'!C533,Ratings_Numbers!$A$1:$B$21,2,FALSE)</f>
        <v>1</v>
      </c>
      <c r="P547" s="9">
        <v>177126.17290000001</v>
      </c>
      <c r="Q547" s="8"/>
      <c r="R547" s="8"/>
      <c r="S547" s="8"/>
      <c r="T547" s="8"/>
    </row>
    <row r="548" spans="1:20" ht="28.5" customHeight="1" thickBot="1" x14ac:dyDescent="0.4">
      <c r="A548" s="11">
        <v>-0.61</v>
      </c>
      <c r="B548" s="11">
        <v>0.88</v>
      </c>
      <c r="C548" s="11">
        <v>-0.83</v>
      </c>
      <c r="D548" s="11">
        <v>33.340000000000003</v>
      </c>
      <c r="E548" s="11">
        <v>21.5</v>
      </c>
      <c r="F548" s="11">
        <v>25.01</v>
      </c>
      <c r="G548" s="11">
        <v>134</v>
      </c>
      <c r="H548" s="11">
        <v>56.32</v>
      </c>
      <c r="I548" s="11">
        <v>11.23</v>
      </c>
      <c r="J548" s="11">
        <v>9.35</v>
      </c>
      <c r="K548" s="11">
        <v>6.35</v>
      </c>
      <c r="L548" s="11">
        <v>20.18</v>
      </c>
      <c r="M548" s="11">
        <v>16.79</v>
      </c>
      <c r="N548" s="11">
        <v>11.4</v>
      </c>
      <c r="O548" s="8">
        <f>VLOOKUP('Curr Rating Data'!C534,Ratings_Numbers!$A$1:$B$21,2,FALSE)</f>
        <v>1</v>
      </c>
      <c r="P548" s="9">
        <v>166852.1379</v>
      </c>
      <c r="Q548" s="8"/>
      <c r="R548" s="8"/>
      <c r="S548" s="8"/>
      <c r="T548" s="8"/>
    </row>
    <row r="549" spans="1:20" ht="28.5" customHeight="1" thickBot="1" x14ac:dyDescent="0.4">
      <c r="A549" s="11">
        <v>-0.59</v>
      </c>
      <c r="B549" s="11">
        <v>1.2</v>
      </c>
      <c r="C549" s="11">
        <v>-0.82</v>
      </c>
      <c r="D549" s="11">
        <v>40.18</v>
      </c>
      <c r="E549" s="11">
        <v>34.130000000000003</v>
      </c>
      <c r="F549" s="11">
        <v>29.7</v>
      </c>
      <c r="G549" s="11">
        <v>142</v>
      </c>
      <c r="H549" s="11">
        <v>56.8</v>
      </c>
      <c r="I549" s="11">
        <v>12.05</v>
      </c>
      <c r="J549" s="11">
        <v>9.6199999999999992</v>
      </c>
      <c r="K549" s="11">
        <v>6.87</v>
      </c>
      <c r="L549" s="11">
        <v>25.24</v>
      </c>
      <c r="M549" s="11">
        <v>20.149999999999999</v>
      </c>
      <c r="N549" s="11">
        <v>14.38</v>
      </c>
      <c r="O549" s="8">
        <f>VLOOKUP('Curr Rating Data'!C535,Ratings_Numbers!$A$1:$B$21,2,FALSE)</f>
        <v>1</v>
      </c>
      <c r="P549" s="9">
        <v>153677.53</v>
      </c>
      <c r="Q549" s="8"/>
      <c r="R549" s="8"/>
      <c r="S549" s="8"/>
      <c r="T549" s="8"/>
    </row>
    <row r="550" spans="1:20" ht="28.5" customHeight="1" thickBot="1" x14ac:dyDescent="0.4">
      <c r="A550" s="11">
        <v>-0.46</v>
      </c>
      <c r="B550" s="11">
        <v>1.0900000000000001</v>
      </c>
      <c r="C550" s="11">
        <v>-0.62</v>
      </c>
      <c r="D550" s="11">
        <v>29.47</v>
      </c>
      <c r="E550" s="11">
        <v>25.53</v>
      </c>
      <c r="F550" s="11">
        <v>22.2</v>
      </c>
      <c r="G550" s="11">
        <v>169</v>
      </c>
      <c r="H550" s="11">
        <v>57.06</v>
      </c>
      <c r="I550" s="11">
        <v>10.86</v>
      </c>
      <c r="J550" s="11">
        <v>8.69</v>
      </c>
      <c r="K550" s="11">
        <v>6.22</v>
      </c>
      <c r="L550" s="11">
        <v>25.02</v>
      </c>
      <c r="M550" s="11">
        <v>20.010000000000002</v>
      </c>
      <c r="N550" s="11">
        <v>14.33</v>
      </c>
      <c r="O550" s="8">
        <f>VLOOKUP('Curr Rating Data'!C536,Ratings_Numbers!$A$1:$B$21,2,FALSE)</f>
        <v>1</v>
      </c>
      <c r="P550" s="9">
        <v>138686.53820000001</v>
      </c>
      <c r="Q550" s="8"/>
      <c r="R550" s="8"/>
      <c r="S550" s="8"/>
      <c r="T550" s="8"/>
    </row>
    <row r="551" spans="1:20" ht="28.5" customHeight="1" thickBot="1" x14ac:dyDescent="0.4">
      <c r="A551" s="11">
        <v>-0.47</v>
      </c>
      <c r="B551" s="11">
        <v>1.04</v>
      </c>
      <c r="C551" s="11">
        <v>-0.62</v>
      </c>
      <c r="D551" s="11">
        <v>46.16</v>
      </c>
      <c r="E551" s="11">
        <v>38.369999999999997</v>
      </c>
      <c r="F551" s="11">
        <v>36.270000000000003</v>
      </c>
      <c r="G551" s="11">
        <v>121</v>
      </c>
      <c r="H551" s="11">
        <v>58.36</v>
      </c>
      <c r="I551" s="11">
        <v>10.6</v>
      </c>
      <c r="J551" s="11">
        <v>8.5299999999999994</v>
      </c>
      <c r="K551" s="11">
        <v>6.21</v>
      </c>
      <c r="L551" s="11">
        <v>24.22</v>
      </c>
      <c r="M551" s="11">
        <v>19.5</v>
      </c>
      <c r="N551" s="11">
        <v>14.18</v>
      </c>
      <c r="O551" s="8">
        <f>VLOOKUP('Curr Rating Data'!C537,Ratings_Numbers!$A$1:$B$21,2,FALSE)</f>
        <v>1</v>
      </c>
      <c r="P551" s="9">
        <v>116484.3823</v>
      </c>
      <c r="Q551" s="8"/>
      <c r="R551" s="8"/>
      <c r="S551" s="8"/>
      <c r="T551" s="8"/>
    </row>
    <row r="552" spans="1:20" ht="28.5" customHeight="1" thickBot="1" x14ac:dyDescent="0.4">
      <c r="A552" s="11">
        <v>-0.28999999999999998</v>
      </c>
      <c r="B552" s="11">
        <v>1.02</v>
      </c>
      <c r="C552" s="11">
        <v>-0.38</v>
      </c>
      <c r="D552" s="11">
        <v>44.25</v>
      </c>
      <c r="E552" s="11">
        <v>38.04</v>
      </c>
      <c r="F552" s="11">
        <v>35.19</v>
      </c>
      <c r="G552" s="11">
        <v>130</v>
      </c>
      <c r="H552" s="11">
        <v>51.72</v>
      </c>
      <c r="I552" s="11">
        <v>13.79</v>
      </c>
      <c r="J552" s="11">
        <v>10.61</v>
      </c>
      <c r="K552" s="11">
        <v>7.16</v>
      </c>
      <c r="L552" s="11">
        <v>29.93</v>
      </c>
      <c r="M552" s="11">
        <v>23.04</v>
      </c>
      <c r="N552" s="11">
        <v>15.55</v>
      </c>
      <c r="O552" s="8">
        <f>VLOOKUP('Curr Rating Data'!C538,Ratings_Numbers!$A$1:$B$21,2,FALSE)</f>
        <v>1</v>
      </c>
      <c r="P552" s="9">
        <v>125823.1747</v>
      </c>
      <c r="Q552" s="8"/>
      <c r="R552" s="8"/>
      <c r="S552" s="8"/>
      <c r="T552" s="8"/>
    </row>
    <row r="553" spans="1:20" ht="28.5" customHeight="1" thickBot="1" x14ac:dyDescent="0.4">
      <c r="A553" s="11">
        <v>-0.26</v>
      </c>
      <c r="B553" s="11">
        <v>1.74</v>
      </c>
      <c r="C553" s="11">
        <v>-0.33</v>
      </c>
      <c r="D553" s="11">
        <v>36.85</v>
      </c>
      <c r="E553" s="11">
        <v>32.380000000000003</v>
      </c>
      <c r="F553" s="11">
        <v>29.04</v>
      </c>
      <c r="G553" s="11">
        <v>129</v>
      </c>
      <c r="H553" s="11">
        <v>48.96</v>
      </c>
      <c r="I553" s="11">
        <v>34.85</v>
      </c>
      <c r="J553" s="11">
        <v>23.64</v>
      </c>
      <c r="K553" s="11">
        <v>17.13</v>
      </c>
      <c r="L553" s="11">
        <v>47.45</v>
      </c>
      <c r="M553" s="11">
        <v>32.18</v>
      </c>
      <c r="N553" s="11">
        <v>23.33</v>
      </c>
      <c r="O553" s="8">
        <f>VLOOKUP('Curr Rating Data'!C539,Ratings_Numbers!$A$1:$B$21,2,FALSE)</f>
        <v>1</v>
      </c>
      <c r="P553" s="9">
        <v>119471.66</v>
      </c>
      <c r="Q553" s="8"/>
      <c r="R553" s="8"/>
      <c r="S553" s="8"/>
      <c r="T553" s="8"/>
    </row>
    <row r="554" spans="1:20" ht="28.5" customHeight="1" thickBot="1" x14ac:dyDescent="0.4">
      <c r="A554" s="11">
        <v>-0.5</v>
      </c>
      <c r="B554" s="11">
        <v>2.5</v>
      </c>
      <c r="C554" s="11">
        <v>-0.64</v>
      </c>
      <c r="D554" s="11">
        <v>15.29</v>
      </c>
      <c r="E554" s="11">
        <v>13.83</v>
      </c>
      <c r="F554" s="11">
        <v>11.56</v>
      </c>
      <c r="G554" s="11">
        <v>270</v>
      </c>
      <c r="H554" s="11">
        <v>45.2</v>
      </c>
      <c r="I554" s="11">
        <v>50.39</v>
      </c>
      <c r="J554" s="11">
        <v>31.01</v>
      </c>
      <c r="K554" s="11">
        <v>22.87</v>
      </c>
      <c r="L554" s="11">
        <v>62.48</v>
      </c>
      <c r="M554" s="11">
        <v>38.450000000000003</v>
      </c>
      <c r="N554" s="11">
        <v>28.35</v>
      </c>
      <c r="O554" s="8">
        <f>VLOOKUP('Curr Rating Data'!C540,Ratings_Numbers!$A$1:$B$21,2,FALSE)</f>
        <v>1</v>
      </c>
      <c r="P554" s="9">
        <v>94741.625700000004</v>
      </c>
      <c r="Q554" s="8"/>
      <c r="R554" s="8"/>
      <c r="S554" s="8"/>
      <c r="T554" s="8"/>
    </row>
    <row r="555" spans="1:20" ht="28.5" customHeight="1" thickBot="1" x14ac:dyDescent="0.4">
      <c r="A555" s="11">
        <v>-0.66</v>
      </c>
      <c r="B555" s="11">
        <v>2.5299999999999998</v>
      </c>
      <c r="C555" s="11">
        <v>-0.84</v>
      </c>
      <c r="D555" s="11">
        <v>13.82</v>
      </c>
      <c r="E555" s="11">
        <v>12.84</v>
      </c>
      <c r="F555" s="11">
        <v>11.2</v>
      </c>
      <c r="G555" s="11">
        <v>369</v>
      </c>
      <c r="H555" s="11">
        <v>46.78</v>
      </c>
      <c r="I555" s="11">
        <v>48.91</v>
      </c>
      <c r="J555" s="11">
        <v>30.68</v>
      </c>
      <c r="K555" s="11">
        <v>22.93</v>
      </c>
      <c r="L555" s="11">
        <v>59.41</v>
      </c>
      <c r="M555" s="11">
        <v>37.270000000000003</v>
      </c>
      <c r="N555" s="11">
        <v>27.85</v>
      </c>
      <c r="O555" s="8">
        <f>VLOOKUP('Curr Rating Data'!C541,Ratings_Numbers!$A$1:$B$21,2,FALSE)</f>
        <v>1</v>
      </c>
      <c r="P555" s="9">
        <v>102519.48239999999</v>
      </c>
      <c r="Q555" s="8"/>
      <c r="R555" s="8"/>
      <c r="S555" s="8"/>
      <c r="T555" s="8"/>
    </row>
    <row r="556" spans="1:20" ht="28.5" customHeight="1" thickBot="1" x14ac:dyDescent="0.4">
      <c r="A556" s="11">
        <v>1.43</v>
      </c>
      <c r="B556" s="11">
        <v>4.3600000000000003</v>
      </c>
      <c r="C556" s="11">
        <v>2.0299999999999998</v>
      </c>
      <c r="D556" s="11">
        <v>4.1900000000000004</v>
      </c>
      <c r="E556" s="11">
        <v>3.23</v>
      </c>
      <c r="F556" s="11">
        <v>0.36</v>
      </c>
      <c r="G556" s="11">
        <v>464</v>
      </c>
      <c r="H556" s="11">
        <v>42.24</v>
      </c>
      <c r="I556" s="11">
        <v>47.76</v>
      </c>
      <c r="J556" s="11">
        <v>31.05</v>
      </c>
      <c r="K556" s="11">
        <v>20.28</v>
      </c>
      <c r="L556" s="11">
        <v>53.8</v>
      </c>
      <c r="M556" s="11">
        <v>34.979999999999997</v>
      </c>
      <c r="N556" s="11">
        <v>22.85</v>
      </c>
      <c r="O556" s="8">
        <f>VLOOKUP('Curr Rating Data'!C542,Ratings_Numbers!$A$1:$B$21,2,FALSE)</f>
        <v>1</v>
      </c>
      <c r="P556" s="9">
        <v>132340.39139999999</v>
      </c>
      <c r="Q556" s="8"/>
      <c r="R556" s="8"/>
      <c r="S556" s="8"/>
      <c r="T556" s="8"/>
    </row>
    <row r="557" spans="1:20" ht="28.5" customHeight="1" thickBot="1" x14ac:dyDescent="0.4">
      <c r="A557" s="11">
        <v>1.72</v>
      </c>
      <c r="B557" s="11">
        <v>4.1900000000000004</v>
      </c>
      <c r="C557" s="11">
        <v>2.62</v>
      </c>
      <c r="D557" s="11">
        <v>10.75</v>
      </c>
      <c r="E557" s="11">
        <v>9.99</v>
      </c>
      <c r="F557" s="11">
        <v>6.82</v>
      </c>
      <c r="G557" s="11">
        <v>522</v>
      </c>
      <c r="H557" s="11">
        <v>45.92</v>
      </c>
      <c r="I557" s="11">
        <v>42.5</v>
      </c>
      <c r="J557" s="11">
        <v>28.12</v>
      </c>
      <c r="K557" s="11">
        <v>19.62</v>
      </c>
      <c r="L557" s="11">
        <v>51.12</v>
      </c>
      <c r="M557" s="11">
        <v>33.83</v>
      </c>
      <c r="N557" s="11">
        <v>23.6</v>
      </c>
      <c r="O557" s="8">
        <f>VLOOKUP('Curr Rating Data'!C543,Ratings_Numbers!$A$1:$B$21,2,FALSE)</f>
        <v>1</v>
      </c>
      <c r="P557" s="9">
        <v>146793.29999999999</v>
      </c>
      <c r="Q557" s="8"/>
      <c r="R557" s="8"/>
      <c r="S557" s="8"/>
      <c r="T557" s="8"/>
    </row>
    <row r="558" spans="1:20" ht="28.5" customHeight="1" thickBot="1" x14ac:dyDescent="0.4">
      <c r="A558" s="11">
        <v>0.72</v>
      </c>
      <c r="B558" s="11">
        <v>3.02</v>
      </c>
      <c r="C558" s="11">
        <v>1.17</v>
      </c>
      <c r="D558" s="11">
        <v>15.66</v>
      </c>
      <c r="E558" s="11">
        <v>14.49</v>
      </c>
      <c r="F558" s="11">
        <v>9.9499999999999993</v>
      </c>
      <c r="G558" s="11">
        <v>404</v>
      </c>
      <c r="H558" s="11">
        <v>45.14</v>
      </c>
      <c r="I558" s="11">
        <v>40.15</v>
      </c>
      <c r="J558" s="11">
        <v>27.34</v>
      </c>
      <c r="K558" s="11">
        <v>18.239999999999998</v>
      </c>
      <c r="L558" s="11">
        <v>46.89</v>
      </c>
      <c r="M558" s="11">
        <v>31.92</v>
      </c>
      <c r="N558" s="11">
        <v>21.29</v>
      </c>
      <c r="O558" s="8">
        <f>VLOOKUP('Curr Rating Data'!C544,Ratings_Numbers!$A$1:$B$21,2,FALSE)</f>
        <v>2</v>
      </c>
      <c r="P558" s="9">
        <v>137769.5655</v>
      </c>
      <c r="Q558" s="8"/>
      <c r="R558" s="8"/>
      <c r="S558" s="8"/>
      <c r="T558" s="8"/>
    </row>
    <row r="559" spans="1:20" ht="28.5" customHeight="1" thickBot="1" x14ac:dyDescent="0.4">
      <c r="A559" s="11">
        <v>0.53</v>
      </c>
      <c r="B559" s="11">
        <v>2.9</v>
      </c>
      <c r="C559" s="11">
        <v>0.85</v>
      </c>
      <c r="D559" s="11">
        <v>14.98</v>
      </c>
      <c r="E559" s="11">
        <v>13.77</v>
      </c>
      <c r="F559" s="11">
        <v>9.66</v>
      </c>
      <c r="G559" s="11">
        <v>423</v>
      </c>
      <c r="H559" s="11">
        <v>45.89</v>
      </c>
      <c r="I559" s="11">
        <v>39.1</v>
      </c>
      <c r="J559" s="11">
        <v>26.91</v>
      </c>
      <c r="K559" s="11">
        <v>18.05</v>
      </c>
      <c r="L559" s="11">
        <v>45.33</v>
      </c>
      <c r="M559" s="11">
        <v>31.19</v>
      </c>
      <c r="N559" s="11">
        <v>20.92</v>
      </c>
      <c r="O559" s="8">
        <f>VLOOKUP('Curr Rating Data'!C545,Ratings_Numbers!$A$1:$B$21,2,FALSE)</f>
        <v>2</v>
      </c>
      <c r="P559" s="9">
        <v>161894.12729999999</v>
      </c>
      <c r="Q559" s="8"/>
      <c r="R559" s="8"/>
      <c r="S559" s="8"/>
      <c r="T559" s="8"/>
    </row>
    <row r="560" spans="1:20" ht="28.5" customHeight="1" thickBot="1" x14ac:dyDescent="0.4">
      <c r="A560" s="11">
        <v>0.52</v>
      </c>
      <c r="B560" s="11">
        <v>2.61</v>
      </c>
      <c r="C560" s="11">
        <v>0.84</v>
      </c>
      <c r="D560" s="11">
        <v>12.89</v>
      </c>
      <c r="E560" s="11">
        <v>10.5</v>
      </c>
      <c r="F560" s="11">
        <v>7.2</v>
      </c>
      <c r="G560" s="11">
        <v>396</v>
      </c>
      <c r="H560" s="11">
        <v>43.69</v>
      </c>
      <c r="I560" s="11">
        <v>42.27</v>
      </c>
      <c r="J560" s="11">
        <v>28.73</v>
      </c>
      <c r="K560" s="11">
        <v>18.579999999999998</v>
      </c>
      <c r="L560" s="11">
        <v>47.13</v>
      </c>
      <c r="M560" s="11">
        <v>32.03</v>
      </c>
      <c r="N560" s="11">
        <v>20.71</v>
      </c>
      <c r="O560" s="8">
        <f>VLOOKUP('Curr Rating Data'!C546,Ratings_Numbers!$A$1:$B$21,2,FALSE)</f>
        <v>2</v>
      </c>
      <c r="P560" s="9">
        <v>135905.57279999999</v>
      </c>
      <c r="Q560" s="8"/>
      <c r="R560" s="8"/>
      <c r="S560" s="8"/>
      <c r="T560" s="8"/>
    </row>
    <row r="561" spans="1:20" ht="28.5" customHeight="1" thickBot="1" x14ac:dyDescent="0.4">
      <c r="A561" s="11">
        <v>0.63</v>
      </c>
      <c r="B561" s="11">
        <v>2.6</v>
      </c>
      <c r="C561" s="11">
        <v>1</v>
      </c>
      <c r="D561" s="11">
        <v>16.190000000000001</v>
      </c>
      <c r="E561" s="11">
        <v>15.15</v>
      </c>
      <c r="F561" s="11">
        <v>10.49</v>
      </c>
      <c r="G561" s="11">
        <v>390</v>
      </c>
      <c r="H561" s="11">
        <v>44.81</v>
      </c>
      <c r="I561" s="11">
        <v>40.090000000000003</v>
      </c>
      <c r="J561" s="11">
        <v>27.33</v>
      </c>
      <c r="K561" s="11">
        <v>18.059999999999999</v>
      </c>
      <c r="L561" s="11">
        <v>46.69</v>
      </c>
      <c r="M561" s="11">
        <v>31.83</v>
      </c>
      <c r="N561" s="11">
        <v>21.04</v>
      </c>
      <c r="O561" s="8">
        <f>VLOOKUP('Curr Rating Data'!C547,Ratings_Numbers!$A$1:$B$21,2,FALSE)</f>
        <v>2</v>
      </c>
      <c r="P561" s="9">
        <v>163923</v>
      </c>
      <c r="Q561" s="8"/>
      <c r="R561" s="8"/>
      <c r="S561" s="8"/>
      <c r="T561" s="8"/>
    </row>
    <row r="562" spans="1:20" ht="28.5" customHeight="1" thickBot="1" x14ac:dyDescent="0.4">
      <c r="A562" s="11">
        <v>0.59</v>
      </c>
      <c r="B562" s="11">
        <v>2.4300000000000002</v>
      </c>
      <c r="C562" s="11">
        <v>0.9</v>
      </c>
      <c r="D562" s="11">
        <v>17.22</v>
      </c>
      <c r="E562" s="11">
        <v>16.02</v>
      </c>
      <c r="F562" s="11">
        <v>12.88</v>
      </c>
      <c r="G562" s="11">
        <v>378</v>
      </c>
      <c r="H562" s="11">
        <v>43.48</v>
      </c>
      <c r="I562" s="11">
        <v>38.6</v>
      </c>
      <c r="J562" s="11">
        <v>26.04</v>
      </c>
      <c r="K562" s="11">
        <v>16.88</v>
      </c>
      <c r="L562" s="11">
        <v>48.24</v>
      </c>
      <c r="M562" s="11">
        <v>32.54</v>
      </c>
      <c r="N562" s="11">
        <v>21.1</v>
      </c>
      <c r="O562" s="8">
        <f>VLOOKUP('Curr Rating Data'!C548,Ratings_Numbers!$A$1:$B$21,2,FALSE)</f>
        <v>2</v>
      </c>
      <c r="P562" s="9">
        <v>169568.8413</v>
      </c>
      <c r="Q562" s="8"/>
      <c r="R562" s="8"/>
      <c r="S562" s="8"/>
      <c r="T562" s="8"/>
    </row>
    <row r="563" spans="1:20" ht="28.5" customHeight="1" thickBot="1" x14ac:dyDescent="0.4">
      <c r="A563" s="11">
        <v>0.7</v>
      </c>
      <c r="B563" s="11">
        <v>2.6</v>
      </c>
      <c r="C563" s="11">
        <v>1.06</v>
      </c>
      <c r="D563" s="11">
        <v>12.32</v>
      </c>
      <c r="E563" s="11">
        <v>11.31</v>
      </c>
      <c r="F563" s="11">
        <v>8.18</v>
      </c>
      <c r="G563" s="11">
        <v>381</v>
      </c>
      <c r="H563" s="11">
        <v>44.72</v>
      </c>
      <c r="I563" s="11">
        <v>37.85</v>
      </c>
      <c r="J563" s="11">
        <v>25.69</v>
      </c>
      <c r="K563" s="11">
        <v>17.02</v>
      </c>
      <c r="L563" s="11">
        <v>47.32</v>
      </c>
      <c r="M563" s="11">
        <v>32.119999999999997</v>
      </c>
      <c r="N563" s="11">
        <v>21.28</v>
      </c>
      <c r="O563" s="8">
        <f>VLOOKUP('Curr Rating Data'!C549,Ratings_Numbers!$A$1:$B$21,2,FALSE)</f>
        <v>2</v>
      </c>
      <c r="P563" s="9">
        <v>171798.12330000001</v>
      </c>
      <c r="Q563" s="8"/>
      <c r="R563" s="8"/>
      <c r="S563" s="8"/>
      <c r="T563" s="8"/>
    </row>
    <row r="564" spans="1:20" ht="28.5" customHeight="1" thickBot="1" x14ac:dyDescent="0.4">
      <c r="A564" s="11">
        <v>0.22</v>
      </c>
      <c r="B564" s="11">
        <v>2.5099999999999998</v>
      </c>
      <c r="C564" s="11">
        <v>0.34</v>
      </c>
      <c r="D564" s="11">
        <v>13.54</v>
      </c>
      <c r="E564" s="11">
        <v>11.84</v>
      </c>
      <c r="F564" s="11">
        <v>7.6</v>
      </c>
      <c r="G564" s="11">
        <v>373</v>
      </c>
      <c r="H564" s="11">
        <v>43.71</v>
      </c>
      <c r="I564" s="11">
        <v>38</v>
      </c>
      <c r="J564" s="11">
        <v>26.05</v>
      </c>
      <c r="K564" s="11">
        <v>16.7</v>
      </c>
      <c r="L564" s="11">
        <v>45.86</v>
      </c>
      <c r="M564" s="11">
        <v>31.44</v>
      </c>
      <c r="N564" s="11">
        <v>20.16</v>
      </c>
      <c r="O564" s="8">
        <f>VLOOKUP('Curr Rating Data'!C550,Ratings_Numbers!$A$1:$B$21,2,FALSE)</f>
        <v>2</v>
      </c>
      <c r="P564" s="9">
        <v>182959.9522</v>
      </c>
      <c r="Q564" s="8"/>
      <c r="R564" s="8"/>
      <c r="S564" s="8"/>
      <c r="T564" s="8"/>
    </row>
    <row r="565" spans="1:20" ht="28.5" customHeight="1" thickBot="1" x14ac:dyDescent="0.4">
      <c r="A565" s="11">
        <v>0.23</v>
      </c>
      <c r="B565" s="11">
        <v>2.75</v>
      </c>
      <c r="C565" s="11">
        <v>0.34</v>
      </c>
      <c r="D565" s="11">
        <v>15.21</v>
      </c>
      <c r="E565" s="11">
        <v>14.32</v>
      </c>
      <c r="F565" s="11">
        <v>10.43</v>
      </c>
      <c r="G565" s="11">
        <v>371</v>
      </c>
      <c r="H565" s="11">
        <v>43.87</v>
      </c>
      <c r="I565" s="11">
        <v>38.01</v>
      </c>
      <c r="J565" s="11">
        <v>25.55</v>
      </c>
      <c r="K565" s="11">
        <v>16.8</v>
      </c>
      <c r="L565" s="11">
        <v>48.75</v>
      </c>
      <c r="M565" s="11">
        <v>32.770000000000003</v>
      </c>
      <c r="N565" s="11">
        <v>21.55</v>
      </c>
      <c r="O565" s="8">
        <f>VLOOKUP('Curr Rating Data'!C551,Ratings_Numbers!$A$1:$B$21,2,FALSE)</f>
        <v>2</v>
      </c>
      <c r="P565" s="9">
        <v>182477.05960000001</v>
      </c>
      <c r="Q565" s="8"/>
      <c r="R565" s="8"/>
      <c r="S565" s="8"/>
      <c r="T565" s="8"/>
    </row>
    <row r="566" spans="1:20" ht="28.5" customHeight="1" thickBot="1" x14ac:dyDescent="0.4">
      <c r="A566" s="11">
        <v>0.14000000000000001</v>
      </c>
      <c r="B566" s="11">
        <v>2.6</v>
      </c>
      <c r="C566" s="11">
        <v>0.22</v>
      </c>
      <c r="D566" s="11">
        <v>16.61</v>
      </c>
      <c r="E566" s="11">
        <v>15.74</v>
      </c>
      <c r="F566" s="11">
        <v>12.04</v>
      </c>
      <c r="G566" s="11">
        <v>356</v>
      </c>
      <c r="H566" s="11">
        <v>43.78</v>
      </c>
      <c r="I566" s="11">
        <v>39.93</v>
      </c>
      <c r="J566" s="11">
        <v>27.25</v>
      </c>
      <c r="K566" s="11">
        <v>17.579999999999998</v>
      </c>
      <c r="L566" s="11">
        <v>46.53</v>
      </c>
      <c r="M566" s="11">
        <v>31.75</v>
      </c>
      <c r="N566" s="11">
        <v>20.49</v>
      </c>
      <c r="O566" s="8">
        <f>VLOOKUP('Curr Rating Data'!C552,Ratings_Numbers!$A$1:$B$21,2,FALSE)</f>
        <v>2</v>
      </c>
      <c r="P566" s="9">
        <v>204710.4253</v>
      </c>
      <c r="Q566" s="8"/>
      <c r="R566" s="8"/>
      <c r="S566" s="8"/>
      <c r="T566" s="8"/>
    </row>
    <row r="567" spans="1:20" ht="28.5" customHeight="1" thickBot="1" x14ac:dyDescent="0.4">
      <c r="A567" s="11">
        <v>0.13</v>
      </c>
      <c r="B567" s="11">
        <v>2.5099999999999998</v>
      </c>
      <c r="C567" s="11">
        <v>0.2</v>
      </c>
      <c r="D567" s="11">
        <v>14.98</v>
      </c>
      <c r="E567" s="11">
        <v>14.16</v>
      </c>
      <c r="F567" s="11">
        <v>10.51</v>
      </c>
      <c r="G567" s="11">
        <v>340</v>
      </c>
      <c r="H567" s="11">
        <v>44.4</v>
      </c>
      <c r="I567" s="11">
        <v>40.6</v>
      </c>
      <c r="J567" s="11">
        <v>27.69</v>
      </c>
      <c r="K567" s="11">
        <v>18.12</v>
      </c>
      <c r="L567" s="11">
        <v>46.65</v>
      </c>
      <c r="M567" s="11">
        <v>31.81</v>
      </c>
      <c r="N567" s="11">
        <v>20.82</v>
      </c>
      <c r="O567" s="8">
        <f>VLOOKUP('Curr Rating Data'!C553,Ratings_Numbers!$A$1:$B$21,2,FALSE)</f>
        <v>3</v>
      </c>
      <c r="P567" s="9">
        <v>185434.59940000001</v>
      </c>
      <c r="Q567" s="8"/>
      <c r="R567" s="8"/>
      <c r="S567" s="8"/>
      <c r="T567" s="8"/>
    </row>
    <row r="568" spans="1:20" ht="28.5" customHeight="1" thickBot="1" x14ac:dyDescent="0.4">
      <c r="A568" s="11">
        <v>0.19</v>
      </c>
      <c r="B568" s="11">
        <v>2.4700000000000002</v>
      </c>
      <c r="C568" s="11">
        <v>0.28000000000000003</v>
      </c>
      <c r="D568" s="11">
        <v>13.06</v>
      </c>
      <c r="E568" s="11">
        <v>11.56</v>
      </c>
      <c r="F568" s="11">
        <v>8.77</v>
      </c>
      <c r="G568" s="11">
        <v>347</v>
      </c>
      <c r="H568" s="11">
        <v>44.32</v>
      </c>
      <c r="I568" s="11">
        <v>39.76</v>
      </c>
      <c r="J568" s="11">
        <v>26.93</v>
      </c>
      <c r="K568" s="11">
        <v>17.7</v>
      </c>
      <c r="L568" s="11">
        <v>47.62</v>
      </c>
      <c r="M568" s="11">
        <v>32.26</v>
      </c>
      <c r="N568" s="11">
        <v>21.2</v>
      </c>
      <c r="O568" s="8">
        <f>VLOOKUP('Curr Rating Data'!C554,Ratings_Numbers!$A$1:$B$21,2,FALSE)</f>
        <v>3</v>
      </c>
      <c r="P568" s="9">
        <v>187173.326</v>
      </c>
      <c r="Q568" s="8"/>
      <c r="R568" s="8"/>
      <c r="S568" s="8"/>
      <c r="T568" s="8"/>
    </row>
    <row r="569" spans="1:20" ht="28.5" customHeight="1" thickBot="1" x14ac:dyDescent="0.4">
      <c r="A569" s="11">
        <v>0.15</v>
      </c>
      <c r="B569" s="11">
        <v>2.57</v>
      </c>
      <c r="C569" s="11">
        <v>0.21</v>
      </c>
      <c r="D569" s="11">
        <v>15.35</v>
      </c>
      <c r="E569" s="11">
        <v>14</v>
      </c>
      <c r="F569" s="11">
        <v>10.81</v>
      </c>
      <c r="G569" s="11">
        <v>321</v>
      </c>
      <c r="H569" s="11">
        <v>45.25</v>
      </c>
      <c r="I569" s="11">
        <v>35.42</v>
      </c>
      <c r="J569" s="11">
        <v>24.04</v>
      </c>
      <c r="K569" s="11">
        <v>16.09</v>
      </c>
      <c r="L569" s="11">
        <v>47.35</v>
      </c>
      <c r="M569" s="11">
        <v>32.14</v>
      </c>
      <c r="N569" s="11">
        <v>21.52</v>
      </c>
      <c r="O569" s="8">
        <f>VLOOKUP('Curr Rating Data'!C555,Ratings_Numbers!$A$1:$B$21,2,FALSE)</f>
        <v>3</v>
      </c>
      <c r="P569" s="9">
        <v>196001.37</v>
      </c>
      <c r="Q569" s="8"/>
      <c r="R569" s="8"/>
      <c r="S569" s="8"/>
      <c r="T569" s="8"/>
    </row>
    <row r="570" spans="1:20" ht="28.5" customHeight="1" thickBot="1" x14ac:dyDescent="0.4">
      <c r="A570" s="11">
        <v>0.19</v>
      </c>
      <c r="B570" s="11">
        <v>2.7</v>
      </c>
      <c r="C570" s="11">
        <v>0.27</v>
      </c>
      <c r="D570" s="11">
        <v>15.67</v>
      </c>
      <c r="E570" s="11">
        <v>14.86</v>
      </c>
      <c r="F570" s="11">
        <v>11.52</v>
      </c>
      <c r="G570" s="11">
        <v>343</v>
      </c>
      <c r="H570" s="11">
        <v>44.38</v>
      </c>
      <c r="I570" s="11">
        <v>41.93</v>
      </c>
      <c r="J570" s="11">
        <v>28.11</v>
      </c>
      <c r="K570" s="11">
        <v>18.690000000000001</v>
      </c>
      <c r="L570" s="11">
        <v>49.16</v>
      </c>
      <c r="M570" s="11">
        <v>32.96</v>
      </c>
      <c r="N570" s="11">
        <v>21.92</v>
      </c>
      <c r="O570" s="8">
        <f>VLOOKUP('Curr Rating Data'!C556,Ratings_Numbers!$A$1:$B$21,2,FALSE)</f>
        <v>5</v>
      </c>
      <c r="P570" s="9">
        <v>203353.5392</v>
      </c>
      <c r="Q570" s="8"/>
      <c r="R570" s="8"/>
      <c r="S570" s="8"/>
      <c r="T570" s="8"/>
    </row>
    <row r="571" spans="1:20" ht="28.5" customHeight="1" thickBot="1" x14ac:dyDescent="0.4">
      <c r="A571" s="11">
        <v>0.18</v>
      </c>
      <c r="B571" s="11">
        <v>2.62</v>
      </c>
      <c r="C571" s="11">
        <v>0.26</v>
      </c>
      <c r="D571" s="11">
        <v>14.6</v>
      </c>
      <c r="E571" s="11">
        <v>13.8</v>
      </c>
      <c r="F571" s="11">
        <v>10.73</v>
      </c>
      <c r="G571" s="11">
        <v>343</v>
      </c>
      <c r="H571" s="11">
        <v>45.49</v>
      </c>
      <c r="I571" s="11">
        <v>40.44</v>
      </c>
      <c r="J571" s="11">
        <v>27.45</v>
      </c>
      <c r="K571" s="11">
        <v>18.48</v>
      </c>
      <c r="L571" s="11">
        <v>47.32</v>
      </c>
      <c r="M571" s="11">
        <v>32.119999999999997</v>
      </c>
      <c r="N571" s="11">
        <v>21.62</v>
      </c>
      <c r="O571" s="8">
        <f>VLOOKUP('Curr Rating Data'!C557,Ratings_Numbers!$A$1:$B$21,2,FALSE)</f>
        <v>5</v>
      </c>
      <c r="P571" s="9">
        <v>188133.40890000001</v>
      </c>
      <c r="Q571" s="8"/>
      <c r="R571" s="8"/>
      <c r="S571" s="8"/>
      <c r="T571" s="8"/>
    </row>
    <row r="572" spans="1:20" ht="28.5" customHeight="1" thickBot="1" x14ac:dyDescent="0.4">
      <c r="A572" s="11">
        <v>0.03</v>
      </c>
      <c r="B572" s="11">
        <v>2.77</v>
      </c>
      <c r="C572" s="11">
        <v>0.04</v>
      </c>
      <c r="D572" s="11">
        <v>9.86</v>
      </c>
      <c r="E572" s="11">
        <v>8.51</v>
      </c>
      <c r="F572" s="11">
        <v>6.08</v>
      </c>
      <c r="G572" s="11">
        <v>353</v>
      </c>
      <c r="H572" s="11">
        <v>42.53</v>
      </c>
      <c r="I572" s="11">
        <v>44.04</v>
      </c>
      <c r="J572" s="11">
        <v>29.12</v>
      </c>
      <c r="K572" s="11">
        <v>18.82</v>
      </c>
      <c r="L572" s="11">
        <v>51.22</v>
      </c>
      <c r="M572" s="11">
        <v>33.869999999999997</v>
      </c>
      <c r="N572" s="11">
        <v>21.89</v>
      </c>
      <c r="O572" s="8">
        <f>VLOOKUP('Curr Rating Data'!C558,Ratings_Numbers!$A$1:$B$21,2,FALSE)</f>
        <v>5</v>
      </c>
      <c r="P572" s="9">
        <v>187255.5331</v>
      </c>
      <c r="Q572" s="8"/>
      <c r="R572" s="8"/>
      <c r="S572" s="8"/>
      <c r="T572" s="8"/>
    </row>
    <row r="573" spans="1:20" ht="28.5" customHeight="1" thickBot="1" x14ac:dyDescent="0.4">
      <c r="A573" s="11">
        <v>0.45</v>
      </c>
      <c r="B573" s="11">
        <v>2.8</v>
      </c>
      <c r="C573" s="11">
        <v>0.64</v>
      </c>
      <c r="D573" s="11">
        <v>13.91</v>
      </c>
      <c r="E573" s="11">
        <v>13.05</v>
      </c>
      <c r="F573" s="11">
        <v>9.83</v>
      </c>
      <c r="G573" s="11">
        <v>309</v>
      </c>
      <c r="H573" s="11">
        <v>41.88</v>
      </c>
      <c r="I573" s="11">
        <v>43.46</v>
      </c>
      <c r="J573" s="11">
        <v>28.37</v>
      </c>
      <c r="K573" s="11">
        <v>18.28</v>
      </c>
      <c r="L573" s="11">
        <v>53.15</v>
      </c>
      <c r="M573" s="11">
        <v>34.71</v>
      </c>
      <c r="N573" s="11">
        <v>22.36</v>
      </c>
      <c r="O573" s="8">
        <f>VLOOKUP('Curr Rating Data'!C559,Ratings_Numbers!$A$1:$B$21,2,FALSE)</f>
        <v>5</v>
      </c>
      <c r="P573" s="9">
        <v>195964.65</v>
      </c>
      <c r="Q573" s="8"/>
      <c r="R573" s="8"/>
      <c r="S573" s="8"/>
      <c r="T573" s="8"/>
    </row>
    <row r="574" spans="1:20" ht="28.5" customHeight="1" thickBot="1" x14ac:dyDescent="0.4">
      <c r="A574" s="11">
        <v>0.28000000000000003</v>
      </c>
      <c r="B574" s="11">
        <v>2.82</v>
      </c>
      <c r="C574" s="11">
        <v>0.39</v>
      </c>
      <c r="D574" s="11">
        <v>17.25</v>
      </c>
      <c r="E574" s="11">
        <v>16.32</v>
      </c>
      <c r="F574" s="11">
        <v>12.93</v>
      </c>
      <c r="G574" s="11">
        <v>278</v>
      </c>
      <c r="H574" s="11">
        <v>41.56</v>
      </c>
      <c r="I574" s="11">
        <v>39.79</v>
      </c>
      <c r="J574" s="11">
        <v>26.13</v>
      </c>
      <c r="K574" s="11">
        <v>16.61</v>
      </c>
      <c r="L574" s="11">
        <v>52.28</v>
      </c>
      <c r="M574" s="11">
        <v>34.33</v>
      </c>
      <c r="N574" s="11">
        <v>21.83</v>
      </c>
      <c r="O574" s="8">
        <f>VLOOKUP('Curr Rating Data'!C560,Ratings_Numbers!$A$1:$B$21,2,FALSE)</f>
        <v>5</v>
      </c>
      <c r="P574" s="9">
        <v>212624.34280000001</v>
      </c>
      <c r="Q574" s="8"/>
      <c r="R574" s="8"/>
      <c r="S574" s="8"/>
      <c r="T574" s="8"/>
    </row>
    <row r="575" spans="1:20" ht="28.5" customHeight="1" thickBot="1" x14ac:dyDescent="0.4">
      <c r="A575" s="11">
        <v>1.06</v>
      </c>
      <c r="B575" s="11">
        <v>3.2</v>
      </c>
      <c r="C575" s="11">
        <v>1.5</v>
      </c>
      <c r="D575" s="11">
        <v>16.649999999999999</v>
      </c>
      <c r="E575" s="11">
        <v>15.13</v>
      </c>
      <c r="F575" s="11">
        <v>12.08</v>
      </c>
      <c r="G575" s="11">
        <v>278</v>
      </c>
      <c r="H575" s="11">
        <v>39.1</v>
      </c>
      <c r="I575" s="11">
        <v>43.32</v>
      </c>
      <c r="J575" s="11">
        <v>27.43</v>
      </c>
      <c r="K575" s="11">
        <v>17.02</v>
      </c>
      <c r="L575" s="11">
        <v>57.95</v>
      </c>
      <c r="M575" s="11">
        <v>36.69</v>
      </c>
      <c r="N575" s="11">
        <v>22.76</v>
      </c>
      <c r="O575" s="8">
        <f>VLOOKUP('Curr Rating Data'!C561,Ratings_Numbers!$A$1:$B$21,2,FALSE)</f>
        <v>5</v>
      </c>
      <c r="P575" s="9">
        <v>209196.43599999999</v>
      </c>
      <c r="Q575" s="8"/>
      <c r="R575" s="8"/>
      <c r="S575" s="8"/>
      <c r="T575" s="8"/>
    </row>
    <row r="576" spans="1:20" ht="28.5" customHeight="1" thickBot="1" x14ac:dyDescent="0.4">
      <c r="A576" s="11">
        <v>0.92</v>
      </c>
      <c r="B576" s="11">
        <v>3.3</v>
      </c>
      <c r="C576" s="11">
        <v>1.33</v>
      </c>
      <c r="D576" s="11">
        <v>9.73</v>
      </c>
      <c r="E576" s="11">
        <v>7.61</v>
      </c>
      <c r="F576" s="11">
        <v>5.48</v>
      </c>
      <c r="G576" s="11">
        <v>335</v>
      </c>
      <c r="H576" s="11">
        <v>38.630000000000003</v>
      </c>
      <c r="I576" s="11">
        <v>44.34</v>
      </c>
      <c r="J576" s="11">
        <v>27.72</v>
      </c>
      <c r="K576" s="11">
        <v>17.21</v>
      </c>
      <c r="L576" s="11">
        <v>59.97</v>
      </c>
      <c r="M576" s="11">
        <v>37.49</v>
      </c>
      <c r="N576" s="11">
        <v>23.28</v>
      </c>
      <c r="O576" s="8">
        <f>VLOOKUP('Curr Rating Data'!C562,Ratings_Numbers!$A$1:$B$21,2,FALSE)</f>
        <v>5</v>
      </c>
      <c r="P576" s="9">
        <v>196857.03219999999</v>
      </c>
      <c r="Q576" s="8"/>
      <c r="R576" s="8"/>
      <c r="S576" s="8"/>
      <c r="T576" s="8"/>
    </row>
    <row r="577" spans="1:20" ht="28.5" customHeight="1" thickBot="1" x14ac:dyDescent="0.4">
      <c r="A577" s="11">
        <v>1.1100000000000001</v>
      </c>
      <c r="B577" s="11">
        <v>3.1</v>
      </c>
      <c r="C577" s="11">
        <v>1.57</v>
      </c>
      <c r="D577" s="11">
        <v>17.37</v>
      </c>
      <c r="E577" s="11">
        <v>15.62</v>
      </c>
      <c r="F577" s="11">
        <v>12.72</v>
      </c>
      <c r="G577" s="11">
        <v>306</v>
      </c>
      <c r="H577" s="11">
        <v>38.69</v>
      </c>
      <c r="I577" s="11">
        <v>43.92</v>
      </c>
      <c r="J577" s="11">
        <v>27.09</v>
      </c>
      <c r="K577" s="11">
        <v>17.079999999999998</v>
      </c>
      <c r="L577" s="11">
        <v>62.15</v>
      </c>
      <c r="M577" s="11">
        <v>38.33</v>
      </c>
      <c r="N577" s="11">
        <v>24.16</v>
      </c>
      <c r="O577" s="8">
        <f>VLOOKUP('Curr Rating Data'!C563,Ratings_Numbers!$A$1:$B$21,2,FALSE)</f>
        <v>5</v>
      </c>
      <c r="P577" s="9">
        <v>199329</v>
      </c>
      <c r="Q577" s="8"/>
      <c r="R577" s="8"/>
      <c r="S577" s="8"/>
      <c r="T577" s="8"/>
    </row>
    <row r="578" spans="1:20" ht="28.5" customHeight="1" thickBot="1" x14ac:dyDescent="0.4">
      <c r="A578" s="11">
        <v>1.29</v>
      </c>
      <c r="B578" s="11">
        <v>3.52</v>
      </c>
      <c r="C578" s="11">
        <v>1.85</v>
      </c>
      <c r="D578" s="11">
        <v>16.66</v>
      </c>
      <c r="E578" s="11">
        <v>14.49</v>
      </c>
      <c r="F578" s="11">
        <v>11.91</v>
      </c>
      <c r="G578" s="11">
        <v>292</v>
      </c>
      <c r="H578" s="11">
        <v>36.770000000000003</v>
      </c>
      <c r="I578" s="11">
        <v>48.29</v>
      </c>
      <c r="J578" s="11">
        <v>28.4</v>
      </c>
      <c r="K578" s="11">
        <v>17.850000000000001</v>
      </c>
      <c r="L578" s="11">
        <v>70.05</v>
      </c>
      <c r="M578" s="11">
        <v>41.2</v>
      </c>
      <c r="N578" s="11">
        <v>25.89</v>
      </c>
      <c r="O578" s="8">
        <f>VLOOKUP('Curr Rating Data'!C564,Ratings_Numbers!$A$1:$B$21,2,FALSE)</f>
        <v>5</v>
      </c>
      <c r="P578" s="9">
        <v>182188.0748</v>
      </c>
      <c r="Q578" s="8"/>
      <c r="R578" s="8"/>
      <c r="S578" s="8"/>
      <c r="T578" s="8"/>
    </row>
    <row r="579" spans="1:20" ht="28.5" customHeight="1" thickBot="1" x14ac:dyDescent="0.4">
      <c r="A579" s="11">
        <v>1.66</v>
      </c>
      <c r="B579" s="11">
        <v>3.6</v>
      </c>
      <c r="C579" s="11">
        <v>2.4300000000000002</v>
      </c>
      <c r="D579" s="11">
        <v>15.18</v>
      </c>
      <c r="E579" s="11">
        <v>13.02</v>
      </c>
      <c r="F579" s="11">
        <v>10.38</v>
      </c>
      <c r="G579" s="11">
        <v>291</v>
      </c>
      <c r="H579" s="11">
        <v>35.47</v>
      </c>
      <c r="I579" s="11">
        <v>47.86</v>
      </c>
      <c r="J579" s="11">
        <v>28.27</v>
      </c>
      <c r="K579" s="11">
        <v>17.059999999999999</v>
      </c>
      <c r="L579" s="11">
        <v>69.290000000000006</v>
      </c>
      <c r="M579" s="11">
        <v>40.93</v>
      </c>
      <c r="N579" s="11">
        <v>24.7</v>
      </c>
      <c r="O579" s="8">
        <f>VLOOKUP('Curr Rating Data'!C565,Ratings_Numbers!$A$1:$B$21,2,FALSE)</f>
        <v>5</v>
      </c>
      <c r="P579" s="9">
        <v>205535.2</v>
      </c>
      <c r="Q579" s="8"/>
      <c r="R579" s="8"/>
      <c r="S579" s="8"/>
      <c r="T579" s="8"/>
    </row>
    <row r="580" spans="1:20" ht="14.25" customHeight="1" thickBot="1" x14ac:dyDescent="0.4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8"/>
      <c r="P580" s="8"/>
      <c r="Q580" s="8"/>
      <c r="R580" s="8"/>
      <c r="S580" s="8"/>
      <c r="T580" s="8"/>
    </row>
    <row r="581" spans="1:20" ht="28.5" customHeight="1" thickBot="1" x14ac:dyDescent="0.4">
      <c r="A581" s="11">
        <v>4.47</v>
      </c>
      <c r="B581" s="11">
        <v>48.03</v>
      </c>
      <c r="C581" s="11">
        <v>27.5</v>
      </c>
      <c r="D581" s="11">
        <v>6.41</v>
      </c>
      <c r="E581" s="11">
        <v>3.5</v>
      </c>
      <c r="F581" s="11">
        <v>3.5</v>
      </c>
      <c r="G581" s="11">
        <v>6.7</v>
      </c>
      <c r="H581" s="11">
        <v>12.53</v>
      </c>
      <c r="I581" s="11">
        <v>216.51</v>
      </c>
      <c r="J581" s="11">
        <v>59.85</v>
      </c>
      <c r="K581" s="11">
        <v>38.36</v>
      </c>
      <c r="L581" s="11">
        <v>261.73</v>
      </c>
      <c r="M581" s="11">
        <v>72.36</v>
      </c>
      <c r="N581" s="11">
        <v>46.37</v>
      </c>
      <c r="O581" s="8">
        <f>VLOOKUP('Curr Rating Data'!C566,Ratings_Numbers!$A$1:$B$21,2,FALSE)</f>
        <v>5</v>
      </c>
      <c r="P581" s="9">
        <v>33090.909090000001</v>
      </c>
      <c r="Q581" s="8"/>
      <c r="R581" s="8"/>
      <c r="S581" s="8"/>
      <c r="T581" s="8"/>
    </row>
    <row r="582" spans="1:20" ht="28.5" customHeight="1" thickBot="1" x14ac:dyDescent="0.4">
      <c r="A582" s="11">
        <v>3.19</v>
      </c>
      <c r="B582" s="11">
        <v>14.53</v>
      </c>
      <c r="C582" s="11">
        <v>7.3</v>
      </c>
      <c r="D582" s="11">
        <v>8.11</v>
      </c>
      <c r="E582" s="11">
        <v>6.2</v>
      </c>
      <c r="F582" s="11">
        <v>5.29</v>
      </c>
      <c r="G582" s="11">
        <v>6.5</v>
      </c>
      <c r="H582" s="11">
        <v>13.42</v>
      </c>
      <c r="I582" s="11">
        <v>193.4</v>
      </c>
      <c r="J582" s="11">
        <v>53.27</v>
      </c>
      <c r="K582" s="11">
        <v>36.799999999999997</v>
      </c>
      <c r="L582" s="11">
        <v>263.08</v>
      </c>
      <c r="M582" s="11">
        <v>72.459999999999994</v>
      </c>
      <c r="N582" s="11">
        <v>50.06</v>
      </c>
      <c r="O582" s="8">
        <f>VLOOKUP('Curr Rating Data'!C567,Ratings_Numbers!$A$1:$B$21,2,FALSE)</f>
        <v>5</v>
      </c>
      <c r="P582" s="9">
        <v>24604.545450000001</v>
      </c>
      <c r="Q582" s="8"/>
      <c r="R582" s="8"/>
      <c r="S582" s="8"/>
      <c r="T582" s="8"/>
    </row>
    <row r="583" spans="1:20" ht="28.5" customHeight="1" thickBot="1" x14ac:dyDescent="0.4">
      <c r="A583" s="11">
        <v>9.8000000000000007</v>
      </c>
      <c r="B583" s="11">
        <v>21.11</v>
      </c>
      <c r="C583" s="11">
        <v>18.670000000000002</v>
      </c>
      <c r="D583" s="11">
        <v>7.08</v>
      </c>
      <c r="E583" s="11">
        <v>1.82</v>
      </c>
      <c r="F583" s="11">
        <v>3.72</v>
      </c>
      <c r="G583" s="11">
        <v>14.6</v>
      </c>
      <c r="H583" s="11">
        <v>5.91</v>
      </c>
      <c r="I583" s="11">
        <v>146.15</v>
      </c>
      <c r="J583" s="11">
        <v>29.74</v>
      </c>
      <c r="K583" s="11">
        <v>23.43</v>
      </c>
      <c r="L583" s="11">
        <v>391.46</v>
      </c>
      <c r="M583" s="11">
        <v>79.650000000000006</v>
      </c>
      <c r="N583" s="11">
        <v>62.75</v>
      </c>
      <c r="O583" s="8">
        <f>VLOOKUP('Curr Rating Data'!C568,Ratings_Numbers!$A$1:$B$21,2,FALSE)</f>
        <v>5</v>
      </c>
      <c r="P583" s="9">
        <v>23453.63636</v>
      </c>
      <c r="Q583" s="8"/>
      <c r="R583" s="8"/>
      <c r="S583" s="8"/>
      <c r="T583" s="8"/>
    </row>
    <row r="584" spans="1:20" ht="28.5" customHeight="1" thickBot="1" x14ac:dyDescent="0.4">
      <c r="A584" s="11">
        <v>6.6</v>
      </c>
      <c r="B584" s="11">
        <v>14.02</v>
      </c>
      <c r="C584" s="11">
        <v>12.37</v>
      </c>
      <c r="D584" s="11">
        <v>6.72</v>
      </c>
      <c r="E584" s="11">
        <v>2.16</v>
      </c>
      <c r="F584" s="11">
        <v>3.24</v>
      </c>
      <c r="G584" s="11">
        <v>17.899999999999999</v>
      </c>
      <c r="H584" s="11">
        <v>6.33</v>
      </c>
      <c r="I584" s="11">
        <v>129.72999999999999</v>
      </c>
      <c r="J584" s="11">
        <v>28.26</v>
      </c>
      <c r="K584" s="11">
        <v>21.66</v>
      </c>
      <c r="L584" s="11">
        <v>359.03</v>
      </c>
      <c r="M584" s="11">
        <v>78.209999999999994</v>
      </c>
      <c r="N584" s="11">
        <v>59.95</v>
      </c>
      <c r="O584" s="8">
        <f>VLOOKUP('Curr Rating Data'!C569,Ratings_Numbers!$A$1:$B$21,2,FALSE)</f>
        <v>5</v>
      </c>
      <c r="P584" s="9">
        <v>22474.545450000001</v>
      </c>
      <c r="Q584" s="8"/>
      <c r="R584" s="8"/>
      <c r="S584" s="8"/>
      <c r="T584" s="8"/>
    </row>
    <row r="585" spans="1:20" ht="28.5" customHeight="1" thickBot="1" x14ac:dyDescent="0.4">
      <c r="A585" s="11">
        <v>5</v>
      </c>
      <c r="B585" s="11">
        <v>10.67</v>
      </c>
      <c r="C585" s="11">
        <v>9.24</v>
      </c>
      <c r="D585" s="11">
        <v>7.19</v>
      </c>
      <c r="E585" s="11">
        <v>3.77</v>
      </c>
      <c r="F585" s="11">
        <v>4.04</v>
      </c>
      <c r="G585" s="11">
        <v>21</v>
      </c>
      <c r="H585" s="11">
        <v>6.46</v>
      </c>
      <c r="I585" s="11">
        <v>312.18</v>
      </c>
      <c r="J585" s="11">
        <v>68.599999999999994</v>
      </c>
      <c r="K585" s="11">
        <v>51.83</v>
      </c>
      <c r="L585" s="11">
        <v>355.05</v>
      </c>
      <c r="M585" s="11">
        <v>78.02</v>
      </c>
      <c r="N585" s="11">
        <v>58.94</v>
      </c>
      <c r="O585" s="8">
        <f>VLOOKUP('Curr Rating Data'!C570,Ratings_Numbers!$A$1:$B$21,2,FALSE)</f>
        <v>5</v>
      </c>
      <c r="P585" s="9">
        <v>29080</v>
      </c>
      <c r="Q585" s="8"/>
      <c r="R585" s="8"/>
      <c r="S585" s="8"/>
      <c r="T585" s="8"/>
    </row>
    <row r="586" spans="1:20" ht="28.5" customHeight="1" thickBot="1" x14ac:dyDescent="0.4">
      <c r="A586" s="11">
        <v>4.09</v>
      </c>
      <c r="B586" s="11">
        <v>9.18</v>
      </c>
      <c r="C586" s="11">
        <v>7.75</v>
      </c>
      <c r="D586" s="11">
        <v>5.34</v>
      </c>
      <c r="E586" s="11">
        <v>2.75</v>
      </c>
      <c r="F586" s="11">
        <v>2.84</v>
      </c>
      <c r="G586" s="11">
        <v>26</v>
      </c>
      <c r="H586" s="11">
        <v>6.64</v>
      </c>
      <c r="I586" s="11">
        <v>310.89999999999998</v>
      </c>
      <c r="J586" s="11">
        <v>69.510000000000005</v>
      </c>
      <c r="K586" s="11">
        <v>51.65</v>
      </c>
      <c r="L586" s="11">
        <v>347.29</v>
      </c>
      <c r="M586" s="11">
        <v>77.64</v>
      </c>
      <c r="N586" s="11">
        <v>57.7</v>
      </c>
      <c r="O586" s="8">
        <f>VLOOKUP('Curr Rating Data'!C571,Ratings_Numbers!$A$1:$B$21,2,FALSE)</f>
        <v>5</v>
      </c>
      <c r="P586" s="9">
        <v>25543.63636</v>
      </c>
      <c r="Q586" s="8"/>
      <c r="R586" s="8"/>
      <c r="S586" s="8"/>
      <c r="T586" s="8"/>
    </row>
    <row r="587" spans="1:20" ht="28.5" customHeight="1" thickBot="1" x14ac:dyDescent="0.4">
      <c r="A587" s="11">
        <v>4.01</v>
      </c>
      <c r="B587" s="11">
        <v>9.1999999999999993</v>
      </c>
      <c r="C587" s="11">
        <v>7.55</v>
      </c>
      <c r="D587" s="11">
        <v>5.44</v>
      </c>
      <c r="E587" s="11">
        <v>2</v>
      </c>
      <c r="F587" s="11">
        <v>2.92</v>
      </c>
      <c r="G587" s="11">
        <v>27</v>
      </c>
      <c r="H587" s="11">
        <v>7.17</v>
      </c>
      <c r="I587" s="11">
        <v>315.39999999999998</v>
      </c>
      <c r="J587" s="11">
        <v>68.92</v>
      </c>
      <c r="K587" s="11">
        <v>53.77</v>
      </c>
      <c r="L587" s="11">
        <v>357.65</v>
      </c>
      <c r="M587" s="11">
        <v>78.150000000000006</v>
      </c>
      <c r="N587" s="11">
        <v>60.97</v>
      </c>
      <c r="O587" s="8">
        <f>VLOOKUP('Curr Rating Data'!C572,Ratings_Numbers!$A$1:$B$21,2,FALSE)</f>
        <v>5</v>
      </c>
      <c r="P587" s="9">
        <v>20821.818179999998</v>
      </c>
      <c r="Q587" s="8"/>
      <c r="R587" s="8"/>
      <c r="S587" s="8"/>
      <c r="T587" s="8"/>
    </row>
    <row r="588" spans="1:20" ht="28.5" customHeight="1" thickBot="1" x14ac:dyDescent="0.4">
      <c r="A588" s="11">
        <v>3.8</v>
      </c>
      <c r="B588" s="11">
        <v>8.4</v>
      </c>
      <c r="C588" s="11">
        <v>6.93</v>
      </c>
      <c r="D588" s="11">
        <v>5.57</v>
      </c>
      <c r="E588" s="11">
        <v>1.65</v>
      </c>
      <c r="F588" s="11">
        <v>3.13</v>
      </c>
      <c r="G588" s="11">
        <v>28.4</v>
      </c>
      <c r="H588" s="11">
        <v>7.93</v>
      </c>
      <c r="I588" s="11">
        <v>295.67</v>
      </c>
      <c r="J588" s="11">
        <v>66.64</v>
      </c>
      <c r="K588" s="11">
        <v>52.9</v>
      </c>
      <c r="L588" s="11">
        <v>343.68</v>
      </c>
      <c r="M588" s="11">
        <v>77.459999999999994</v>
      </c>
      <c r="N588" s="11">
        <v>61.49</v>
      </c>
      <c r="O588" s="8">
        <f>VLOOKUP('Curr Rating Data'!C573,Ratings_Numbers!$A$1:$B$21,2,FALSE)</f>
        <v>5</v>
      </c>
      <c r="P588" s="9">
        <v>22689.090909999999</v>
      </c>
      <c r="Q588" s="8"/>
      <c r="R588" s="8"/>
      <c r="S588" s="8"/>
      <c r="T588" s="8"/>
    </row>
    <row r="589" spans="1:20" ht="28.5" customHeight="1" thickBot="1" x14ac:dyDescent="0.4">
      <c r="A589" s="11">
        <v>3.96</v>
      </c>
      <c r="B589" s="11">
        <v>8.1999999999999993</v>
      </c>
      <c r="C589" s="11">
        <v>7.19</v>
      </c>
      <c r="D589" s="11">
        <v>5.77</v>
      </c>
      <c r="E589" s="11">
        <v>2.96</v>
      </c>
      <c r="F589" s="11">
        <v>3.28</v>
      </c>
      <c r="G589" s="11">
        <v>28.2</v>
      </c>
      <c r="H589" s="11">
        <v>8.69</v>
      </c>
      <c r="I589" s="11">
        <v>278.77</v>
      </c>
      <c r="J589" s="11">
        <v>65.63</v>
      </c>
      <c r="K589" s="11">
        <v>52.44</v>
      </c>
      <c r="L589" s="11">
        <v>324.77</v>
      </c>
      <c r="M589" s="11">
        <v>76.459999999999994</v>
      </c>
      <c r="N589" s="11">
        <v>61.09</v>
      </c>
      <c r="O589" s="8">
        <f>VLOOKUP('Curr Rating Data'!C574,Ratings_Numbers!$A$1:$B$21,2,FALSE)</f>
        <v>5</v>
      </c>
      <c r="P589" s="9">
        <v>17750</v>
      </c>
      <c r="Q589" s="8"/>
      <c r="R589" s="8"/>
      <c r="S589" s="8"/>
      <c r="T589" s="8"/>
    </row>
    <row r="590" spans="1:20" ht="28.5" customHeight="1" thickBot="1" x14ac:dyDescent="0.4">
      <c r="A590" s="11">
        <v>3.89</v>
      </c>
      <c r="B590" s="11">
        <v>8.77</v>
      </c>
      <c r="C590" s="11">
        <v>7.24</v>
      </c>
      <c r="D590" s="11">
        <v>4.34</v>
      </c>
      <c r="E590" s="11">
        <v>2.36</v>
      </c>
      <c r="F590" s="11">
        <v>2.0499999999999998</v>
      </c>
      <c r="G590" s="11">
        <v>31.3</v>
      </c>
      <c r="H590" s="11">
        <v>8.42</v>
      </c>
      <c r="I590" s="11">
        <v>267.85000000000002</v>
      </c>
      <c r="J590" s="11">
        <v>61.56</v>
      </c>
      <c r="K590" s="11">
        <v>49.87</v>
      </c>
      <c r="L590" s="11">
        <v>335.12</v>
      </c>
      <c r="M590" s="11">
        <v>77.02</v>
      </c>
      <c r="N590" s="11">
        <v>62.39</v>
      </c>
      <c r="O590" s="8">
        <f>VLOOKUP('Curr Rating Data'!C575,Ratings_Numbers!$A$1:$B$21,2,FALSE)</f>
        <v>5</v>
      </c>
      <c r="P590" s="9">
        <v>17584.545450000001</v>
      </c>
      <c r="Q590" s="8"/>
      <c r="R590" s="8"/>
      <c r="S590" s="8"/>
      <c r="T590" s="8"/>
    </row>
    <row r="591" spans="1:20" ht="28.5" customHeight="1" thickBot="1" x14ac:dyDescent="0.4">
      <c r="A591" s="11">
        <v>3.96</v>
      </c>
      <c r="B591" s="11">
        <v>8.65</v>
      </c>
      <c r="C591" s="11">
        <v>7.36</v>
      </c>
      <c r="D591" s="11">
        <v>5.54</v>
      </c>
      <c r="E591" s="11">
        <v>3.02</v>
      </c>
      <c r="F591" s="11">
        <v>3</v>
      </c>
      <c r="G591" s="11">
        <v>28.4</v>
      </c>
      <c r="H591" s="11">
        <v>8.9700000000000006</v>
      </c>
      <c r="I591" s="11">
        <v>263.26</v>
      </c>
      <c r="J591" s="11">
        <v>60.01</v>
      </c>
      <c r="K591" s="11">
        <v>50.21</v>
      </c>
      <c r="L591" s="11">
        <v>338.69</v>
      </c>
      <c r="M591" s="11">
        <v>77.2</v>
      </c>
      <c r="N591" s="11">
        <v>64.599999999999994</v>
      </c>
      <c r="O591" s="8">
        <f>VLOOKUP('Curr Rating Data'!C576,Ratings_Numbers!$A$1:$B$21,2,FALSE)</f>
        <v>5</v>
      </c>
      <c r="P591" s="9">
        <v>13193.63636</v>
      </c>
      <c r="Q591" s="8"/>
      <c r="R591" s="8"/>
      <c r="S591" s="8"/>
      <c r="T591" s="8"/>
    </row>
    <row r="592" spans="1:20" ht="28.5" customHeight="1" thickBot="1" x14ac:dyDescent="0.4">
      <c r="A592" s="11">
        <v>3.86</v>
      </c>
      <c r="B592" s="11">
        <v>8.41</v>
      </c>
      <c r="C592" s="11">
        <v>7.15</v>
      </c>
      <c r="D592" s="11">
        <v>5.88</v>
      </c>
      <c r="E592" s="11">
        <v>3.39</v>
      </c>
      <c r="F592" s="11">
        <v>3.31</v>
      </c>
      <c r="G592" s="11">
        <v>28.7</v>
      </c>
      <c r="H592" s="11">
        <v>9.36</v>
      </c>
      <c r="I592" s="11">
        <v>253.55</v>
      </c>
      <c r="J592" s="11">
        <v>59.19</v>
      </c>
      <c r="K592" s="11">
        <v>49.4</v>
      </c>
      <c r="L592" s="11">
        <v>328.35</v>
      </c>
      <c r="M592" s="11">
        <v>76.650000000000006</v>
      </c>
      <c r="N592" s="11">
        <v>63.97</v>
      </c>
      <c r="O592" s="8">
        <f>VLOOKUP('Curr Rating Data'!C577,Ratings_Numbers!$A$1:$B$21,2,FALSE)</f>
        <v>5</v>
      </c>
      <c r="P592" s="9">
        <v>15750.909089999999</v>
      </c>
      <c r="Q592" s="8"/>
      <c r="R592" s="8"/>
      <c r="S592" s="8"/>
      <c r="T592" s="8"/>
    </row>
    <row r="593" spans="1:20" ht="28.5" customHeight="1" thickBot="1" x14ac:dyDescent="0.4">
      <c r="A593" s="11">
        <v>3.75</v>
      </c>
      <c r="B593" s="11">
        <v>8.1199999999999992</v>
      </c>
      <c r="C593" s="11">
        <v>6.98</v>
      </c>
      <c r="D593" s="11">
        <v>6.03</v>
      </c>
      <c r="E593" s="11">
        <v>4.13</v>
      </c>
      <c r="F593" s="11">
        <v>3.36</v>
      </c>
      <c r="G593" s="11">
        <v>28.2</v>
      </c>
      <c r="H593" s="11">
        <v>9.0299999999999994</v>
      </c>
      <c r="I593" s="11">
        <v>244.83</v>
      </c>
      <c r="J593" s="11">
        <v>57.45</v>
      </c>
      <c r="K593" s="11">
        <v>48.01</v>
      </c>
      <c r="L593" s="11">
        <v>326.12</v>
      </c>
      <c r="M593" s="11">
        <v>76.53</v>
      </c>
      <c r="N593" s="11">
        <v>63.95</v>
      </c>
      <c r="O593" s="8">
        <f>VLOOKUP('Curr Rating Data'!C578,Ratings_Numbers!$A$1:$B$21,2,FALSE)</f>
        <v>5</v>
      </c>
      <c r="P593" s="9">
        <v>12341.81818</v>
      </c>
      <c r="Q593" s="8"/>
      <c r="R593" s="8"/>
      <c r="S593" s="8"/>
      <c r="T593" s="8"/>
    </row>
    <row r="594" spans="1:20" ht="28.5" customHeight="1" thickBot="1" x14ac:dyDescent="0.4">
      <c r="A594" s="11">
        <v>3.45</v>
      </c>
      <c r="B594" s="11">
        <v>7.58</v>
      </c>
      <c r="C594" s="11">
        <v>6.3</v>
      </c>
      <c r="D594" s="11">
        <v>5.93</v>
      </c>
      <c r="E594" s="11">
        <v>4.3</v>
      </c>
      <c r="F594" s="11">
        <v>3.11</v>
      </c>
      <c r="G594" s="11">
        <v>27.1</v>
      </c>
      <c r="H594" s="11">
        <v>8.5299999999999994</v>
      </c>
      <c r="I594" s="11">
        <v>241.78</v>
      </c>
      <c r="J594" s="11">
        <v>56.23</v>
      </c>
      <c r="K594" s="11">
        <v>45.46</v>
      </c>
      <c r="L594" s="11">
        <v>330.01</v>
      </c>
      <c r="M594" s="11">
        <v>76.739999999999995</v>
      </c>
      <c r="N594" s="11">
        <v>62.05</v>
      </c>
      <c r="O594" s="8">
        <f>VLOOKUP('Curr Rating Data'!C579,Ratings_Numbers!$A$1:$B$21,2,FALSE)</f>
        <v>5</v>
      </c>
      <c r="P594" s="9">
        <v>18517.272730000001</v>
      </c>
      <c r="Q594" s="8"/>
      <c r="R594" s="8"/>
      <c r="S594" s="8"/>
      <c r="T594" s="8"/>
    </row>
    <row r="595" spans="1:20" ht="28.5" customHeight="1" thickBot="1" x14ac:dyDescent="0.4">
      <c r="A595" s="11">
        <v>3.24</v>
      </c>
      <c r="B595" s="11">
        <v>7.05</v>
      </c>
      <c r="C595" s="11">
        <v>5.78</v>
      </c>
      <c r="D595" s="11">
        <v>6.67</v>
      </c>
      <c r="E595" s="11">
        <v>3.89</v>
      </c>
      <c r="F595" s="11">
        <v>3.94</v>
      </c>
      <c r="G595" s="11">
        <v>27.5</v>
      </c>
      <c r="H595" s="11">
        <v>9.52</v>
      </c>
      <c r="I595" s="11">
        <v>227.64</v>
      </c>
      <c r="J595" s="11">
        <v>55.51</v>
      </c>
      <c r="K595" s="11">
        <v>45.72</v>
      </c>
      <c r="L595" s="11">
        <v>310.06</v>
      </c>
      <c r="M595" s="11">
        <v>75.61</v>
      </c>
      <c r="N595" s="11">
        <v>62.27</v>
      </c>
      <c r="O595" s="8" t="e">
        <f>VLOOKUP('Curr Rating Data'!C580,Ratings_Numbers!$A$1:$B$21,2,FALSE)</f>
        <v>#N/A</v>
      </c>
      <c r="P595" s="9">
        <v>19412.727269999999</v>
      </c>
      <c r="Q595" s="8"/>
      <c r="R595" s="8"/>
      <c r="S595" s="8"/>
      <c r="T595" s="8"/>
    </row>
    <row r="596" spans="1:20" ht="28.5" customHeight="1" thickBot="1" x14ac:dyDescent="0.4">
      <c r="A596" s="11">
        <v>2.93</v>
      </c>
      <c r="B596" s="11">
        <v>6.5</v>
      </c>
      <c r="C596" s="11">
        <v>5.09</v>
      </c>
      <c r="D596" s="11">
        <v>7.1</v>
      </c>
      <c r="E596" s="11">
        <v>4.68</v>
      </c>
      <c r="F596" s="11">
        <v>4.3899999999999997</v>
      </c>
      <c r="G596" s="11">
        <v>27.9</v>
      </c>
      <c r="H596" s="11">
        <v>10.199999999999999</v>
      </c>
      <c r="I596" s="11">
        <v>225.07</v>
      </c>
      <c r="J596" s="11">
        <v>57.4</v>
      </c>
      <c r="K596" s="11">
        <v>47.23</v>
      </c>
      <c r="L596" s="11">
        <v>292.08</v>
      </c>
      <c r="M596" s="11">
        <v>74.489999999999995</v>
      </c>
      <c r="N596" s="11">
        <v>61.3</v>
      </c>
      <c r="O596" s="8">
        <f>VLOOKUP('Curr Rating Data'!C581,Ratings_Numbers!$A$1:$B$21,2,FALSE)</f>
        <v>9</v>
      </c>
      <c r="P596" s="9">
        <v>19412.727269999999</v>
      </c>
      <c r="Q596" s="8"/>
      <c r="R596" s="8"/>
      <c r="S596" s="8"/>
      <c r="T596" s="8"/>
    </row>
    <row r="597" spans="1:20" ht="14.25" customHeight="1" thickBot="1" x14ac:dyDescent="0.4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8"/>
      <c r="P597" s="8"/>
      <c r="Q597" s="8"/>
      <c r="R597" s="8"/>
      <c r="S597" s="8"/>
      <c r="T597" s="8"/>
    </row>
    <row r="598" spans="1:20" ht="37.5" customHeight="1" thickBot="1" x14ac:dyDescent="0.4">
      <c r="A598" s="11">
        <v>1.42</v>
      </c>
      <c r="B598" s="11">
        <v>3.15</v>
      </c>
      <c r="C598" s="11">
        <v>2.86</v>
      </c>
      <c r="D598" s="11">
        <v>10.76</v>
      </c>
      <c r="E598" s="11">
        <v>3.79</v>
      </c>
      <c r="F598" s="11">
        <v>4.99</v>
      </c>
      <c r="G598" s="11">
        <v>636</v>
      </c>
      <c r="H598" s="11">
        <v>24.49</v>
      </c>
      <c r="I598" s="11">
        <v>47.98</v>
      </c>
      <c r="J598" s="11">
        <v>30.05</v>
      </c>
      <c r="K598" s="11">
        <v>18.93</v>
      </c>
      <c r="L598" s="11">
        <v>59.67</v>
      </c>
      <c r="M598" s="11">
        <v>37.369999999999997</v>
      </c>
      <c r="N598" s="11">
        <v>23.55</v>
      </c>
      <c r="O598" s="8">
        <f>VLOOKUP('Curr Rating Data'!C582,Ratings_Numbers!$A$1:$B$21,2,FALSE)</f>
        <v>8</v>
      </c>
      <c r="P598" s="9">
        <v>99360.581099999996</v>
      </c>
      <c r="Q598" s="8"/>
      <c r="R598" s="8"/>
      <c r="S598" s="8"/>
      <c r="T598" s="8"/>
    </row>
    <row r="599" spans="1:20" ht="37.5" customHeight="1" thickBot="1" x14ac:dyDescent="0.4">
      <c r="A599" s="11">
        <v>1.42</v>
      </c>
      <c r="B599" s="11">
        <v>3.15</v>
      </c>
      <c r="C599" s="11">
        <v>2.91</v>
      </c>
      <c r="D599" s="11">
        <v>11.57</v>
      </c>
      <c r="E599" s="11">
        <v>3.62</v>
      </c>
      <c r="F599" s="11">
        <v>5.45</v>
      </c>
      <c r="G599" s="11">
        <v>590</v>
      </c>
      <c r="H599" s="11">
        <v>24.36</v>
      </c>
      <c r="I599" s="11">
        <v>44.16</v>
      </c>
      <c r="J599" s="11">
        <v>27.88</v>
      </c>
      <c r="K599" s="11">
        <v>17.420000000000002</v>
      </c>
      <c r="L599" s="11">
        <v>58.4</v>
      </c>
      <c r="M599" s="11">
        <v>36.869999999999997</v>
      </c>
      <c r="N599" s="11">
        <v>23.04</v>
      </c>
      <c r="O599" s="8">
        <f>VLOOKUP('Curr Rating Data'!C583,Ratings_Numbers!$A$1:$B$21,2,FALSE)</f>
        <v>8</v>
      </c>
      <c r="P599" s="9">
        <v>97078.248099999997</v>
      </c>
      <c r="Q599" s="8"/>
      <c r="R599" s="8"/>
      <c r="S599" s="8"/>
      <c r="T599" s="8"/>
    </row>
    <row r="600" spans="1:20" ht="37.5" customHeight="1" thickBot="1" x14ac:dyDescent="0.4">
      <c r="A600" s="11">
        <v>1.38</v>
      </c>
      <c r="B600" s="11">
        <v>3.09</v>
      </c>
      <c r="C600" s="11">
        <v>2.84</v>
      </c>
      <c r="D600" s="11">
        <v>12.49</v>
      </c>
      <c r="E600" s="11">
        <v>4.5199999999999996</v>
      </c>
      <c r="F600" s="11">
        <v>6.18</v>
      </c>
      <c r="G600" s="11">
        <v>572</v>
      </c>
      <c r="H600" s="11">
        <v>24.92</v>
      </c>
      <c r="I600" s="11">
        <v>40.86</v>
      </c>
      <c r="J600" s="11">
        <v>26.11</v>
      </c>
      <c r="K600" s="11">
        <v>16.239999999999998</v>
      </c>
      <c r="L600" s="11">
        <v>56.48</v>
      </c>
      <c r="M600" s="11">
        <v>36.090000000000003</v>
      </c>
      <c r="N600" s="11">
        <v>22.45</v>
      </c>
      <c r="O600" s="8">
        <f>VLOOKUP('Curr Rating Data'!C584,Ratings_Numbers!$A$1:$B$21,2,FALSE)</f>
        <v>8</v>
      </c>
      <c r="P600" s="9">
        <v>108401.60279999999</v>
      </c>
      <c r="Q600" s="8"/>
      <c r="R600" s="8"/>
      <c r="S600" s="8"/>
      <c r="T600" s="8"/>
    </row>
    <row r="601" spans="1:20" ht="37.5" customHeight="1" thickBot="1" x14ac:dyDescent="0.4">
      <c r="A601" s="11">
        <v>1.0900000000000001</v>
      </c>
      <c r="B601" s="11">
        <v>2.67</v>
      </c>
      <c r="C601" s="11">
        <v>2.2599999999999998</v>
      </c>
      <c r="D601" s="11">
        <v>13.32</v>
      </c>
      <c r="E601" s="11">
        <v>3.8</v>
      </c>
      <c r="F601" s="11">
        <v>6.67</v>
      </c>
      <c r="G601" s="11">
        <v>551</v>
      </c>
      <c r="H601" s="11">
        <v>25.71</v>
      </c>
      <c r="I601" s="11">
        <v>37.26</v>
      </c>
      <c r="J601" s="11">
        <v>25.3</v>
      </c>
      <c r="K601" s="11">
        <v>15.17</v>
      </c>
      <c r="L601" s="11">
        <v>47.3</v>
      </c>
      <c r="M601" s="11">
        <v>32.11</v>
      </c>
      <c r="N601" s="11">
        <v>19.260000000000002</v>
      </c>
      <c r="O601" s="8">
        <f>VLOOKUP('Curr Rating Data'!C585,Ratings_Numbers!$A$1:$B$21,2,FALSE)</f>
        <v>8</v>
      </c>
      <c r="P601" s="9">
        <v>108424.46249999999</v>
      </c>
      <c r="Q601" s="8"/>
      <c r="R601" s="8"/>
      <c r="S601" s="8"/>
      <c r="T601" s="8"/>
    </row>
    <row r="602" spans="1:20" ht="37.5" customHeight="1" thickBot="1" x14ac:dyDescent="0.4">
      <c r="A602" s="11">
        <v>1.0900000000000001</v>
      </c>
      <c r="B602" s="11">
        <v>2.44</v>
      </c>
      <c r="C602" s="11">
        <v>2.2000000000000002</v>
      </c>
      <c r="D602" s="11">
        <v>15.11</v>
      </c>
      <c r="E602" s="11">
        <v>5.33</v>
      </c>
      <c r="F602" s="11">
        <v>7.83</v>
      </c>
      <c r="G602" s="11">
        <v>485</v>
      </c>
      <c r="H602" s="11">
        <v>26.47</v>
      </c>
      <c r="I602" s="11">
        <v>35.979999999999997</v>
      </c>
      <c r="J602" s="11">
        <v>24.91</v>
      </c>
      <c r="K602" s="11">
        <v>15.23</v>
      </c>
      <c r="L602" s="11">
        <v>44.45</v>
      </c>
      <c r="M602" s="11">
        <v>30.77</v>
      </c>
      <c r="N602" s="11">
        <v>18.82</v>
      </c>
      <c r="O602" s="8">
        <f>VLOOKUP('Curr Rating Data'!C586,Ratings_Numbers!$A$1:$B$21,2,FALSE)</f>
        <v>8</v>
      </c>
      <c r="P602" s="9">
        <v>110095.5515</v>
      </c>
      <c r="Q602" s="8"/>
      <c r="R602" s="8"/>
      <c r="S602" s="8"/>
      <c r="T602" s="8"/>
    </row>
    <row r="603" spans="1:20" ht="37.5" customHeight="1" thickBot="1" x14ac:dyDescent="0.4">
      <c r="A603" s="11">
        <v>1.02</v>
      </c>
      <c r="B603" s="11">
        <v>2.15</v>
      </c>
      <c r="C603" s="11">
        <v>1.99</v>
      </c>
      <c r="D603" s="11">
        <v>16.97</v>
      </c>
      <c r="E603" s="11">
        <v>5.88</v>
      </c>
      <c r="F603" s="11">
        <v>9.1199999999999992</v>
      </c>
      <c r="G603" s="11">
        <v>455</v>
      </c>
      <c r="H603" s="11">
        <v>26.97</v>
      </c>
      <c r="I603" s="11">
        <v>36.700000000000003</v>
      </c>
      <c r="J603" s="11">
        <v>26.1</v>
      </c>
      <c r="K603" s="11">
        <v>15.9</v>
      </c>
      <c r="L603" s="11">
        <v>40.64</v>
      </c>
      <c r="M603" s="11">
        <v>28.9</v>
      </c>
      <c r="N603" s="11">
        <v>17.600000000000001</v>
      </c>
      <c r="O603" s="8">
        <f>VLOOKUP('Curr Rating Data'!C587,Ratings_Numbers!$A$1:$B$21,2,FALSE)</f>
        <v>8</v>
      </c>
      <c r="P603" s="9">
        <v>119497.58809999999</v>
      </c>
      <c r="Q603" s="8"/>
      <c r="R603" s="8"/>
      <c r="S603" s="8"/>
      <c r="T603" s="8"/>
    </row>
    <row r="604" spans="1:20" ht="37.5" customHeight="1" thickBot="1" x14ac:dyDescent="0.4">
      <c r="A604" s="11">
        <v>0.98</v>
      </c>
      <c r="B604" s="11">
        <v>1.99</v>
      </c>
      <c r="C604" s="11">
        <v>1.87</v>
      </c>
      <c r="D604" s="11">
        <v>17.37</v>
      </c>
      <c r="E604" s="11">
        <v>6.37</v>
      </c>
      <c r="F604" s="11">
        <v>9.36</v>
      </c>
      <c r="G604" s="11">
        <v>450</v>
      </c>
      <c r="H604" s="11">
        <v>26.77</v>
      </c>
      <c r="I604" s="11">
        <v>36.31</v>
      </c>
      <c r="J604" s="11">
        <v>26.15</v>
      </c>
      <c r="K604" s="11">
        <v>15.83</v>
      </c>
      <c r="L604" s="11">
        <v>38.86</v>
      </c>
      <c r="M604" s="11">
        <v>27.99</v>
      </c>
      <c r="N604" s="11">
        <v>16.940000000000001</v>
      </c>
      <c r="O604" s="8">
        <f>VLOOKUP('Curr Rating Data'!C588,Ratings_Numbers!$A$1:$B$21,2,FALSE)</f>
        <v>8</v>
      </c>
      <c r="P604" s="9">
        <v>127983.6914</v>
      </c>
      <c r="Q604" s="8"/>
      <c r="R604" s="8"/>
      <c r="S604" s="8"/>
      <c r="T604" s="8"/>
    </row>
    <row r="605" spans="1:20" ht="37.5" customHeight="1" thickBot="1" x14ac:dyDescent="0.4">
      <c r="A605" s="11">
        <v>0.9</v>
      </c>
      <c r="B605" s="11">
        <v>1.89</v>
      </c>
      <c r="C605" s="11">
        <v>1.68</v>
      </c>
      <c r="D605" s="11">
        <v>18.21</v>
      </c>
      <c r="E605" s="11">
        <v>6.06</v>
      </c>
      <c r="F605" s="11">
        <v>9.86</v>
      </c>
      <c r="G605" s="11">
        <v>439</v>
      </c>
      <c r="H605" s="11">
        <v>27.05</v>
      </c>
      <c r="I605" s="11">
        <v>34.03</v>
      </c>
      <c r="J605" s="11">
        <v>24.73</v>
      </c>
      <c r="K605" s="11">
        <v>15.09</v>
      </c>
      <c r="L605" s="11">
        <v>37.6</v>
      </c>
      <c r="M605" s="11">
        <v>27.32</v>
      </c>
      <c r="N605" s="11">
        <v>16.670000000000002</v>
      </c>
      <c r="O605" s="8">
        <f>VLOOKUP('Curr Rating Data'!C589,Ratings_Numbers!$A$1:$B$21,2,FALSE)</f>
        <v>8</v>
      </c>
      <c r="P605" s="9">
        <v>125688.4458</v>
      </c>
      <c r="Q605" s="8"/>
      <c r="R605" s="8"/>
      <c r="S605" s="8"/>
      <c r="T605" s="8"/>
    </row>
    <row r="606" spans="1:20" ht="37.5" customHeight="1" thickBot="1" x14ac:dyDescent="0.4">
      <c r="A606" s="11">
        <v>0.9</v>
      </c>
      <c r="B606" s="11">
        <v>2.11</v>
      </c>
      <c r="C606" s="11">
        <v>1.67</v>
      </c>
      <c r="D606" s="11">
        <v>17.239999999999998</v>
      </c>
      <c r="E606" s="11">
        <v>6.79</v>
      </c>
      <c r="F606" s="11">
        <v>9.44</v>
      </c>
      <c r="G606" s="11">
        <v>459</v>
      </c>
      <c r="H606" s="11">
        <v>26.28</v>
      </c>
      <c r="I606" s="11">
        <v>38.4</v>
      </c>
      <c r="J606" s="11">
        <v>26.88</v>
      </c>
      <c r="K606" s="11">
        <v>16.8</v>
      </c>
      <c r="L606" s="11">
        <v>42.84</v>
      </c>
      <c r="M606" s="11">
        <v>29.99</v>
      </c>
      <c r="N606" s="11">
        <v>18.739999999999998</v>
      </c>
      <c r="O606" s="8">
        <f>VLOOKUP('Curr Rating Data'!C590,Ratings_Numbers!$A$1:$B$21,2,FALSE)</f>
        <v>8</v>
      </c>
      <c r="P606" s="9">
        <v>103905.40180000001</v>
      </c>
      <c r="Q606" s="8"/>
      <c r="R606" s="8"/>
      <c r="S606" s="8"/>
      <c r="T606" s="8"/>
    </row>
    <row r="607" spans="1:20" ht="37.5" customHeight="1" thickBot="1" x14ac:dyDescent="0.4">
      <c r="A607" s="11">
        <v>1.29</v>
      </c>
      <c r="B607" s="11">
        <v>2.48</v>
      </c>
      <c r="C607" s="11">
        <v>2.36</v>
      </c>
      <c r="D607" s="11">
        <v>20.170000000000002</v>
      </c>
      <c r="E607" s="11">
        <v>4.83</v>
      </c>
      <c r="F607" s="11">
        <v>11.28</v>
      </c>
      <c r="G607" s="11">
        <v>403</v>
      </c>
      <c r="H607" s="11">
        <v>25.36</v>
      </c>
      <c r="I607" s="11">
        <v>39.5</v>
      </c>
      <c r="J607" s="11">
        <v>26.26</v>
      </c>
      <c r="K607" s="11">
        <v>16.829999999999998</v>
      </c>
      <c r="L607" s="11">
        <v>50.41</v>
      </c>
      <c r="M607" s="11">
        <v>33.51</v>
      </c>
      <c r="N607" s="11">
        <v>21.49</v>
      </c>
      <c r="O607" s="8">
        <f>VLOOKUP('Curr Rating Data'!C591,Ratings_Numbers!$A$1:$B$21,2,FALSE)</f>
        <v>8</v>
      </c>
      <c r="P607" s="9">
        <v>100809.70209999999</v>
      </c>
      <c r="Q607" s="8"/>
      <c r="R607" s="8"/>
      <c r="S607" s="8"/>
      <c r="T607" s="8"/>
    </row>
    <row r="608" spans="1:20" ht="37.5" customHeight="1" thickBot="1" x14ac:dyDescent="0.4">
      <c r="A608" s="11">
        <v>1.35</v>
      </c>
      <c r="B608" s="11">
        <v>2.58</v>
      </c>
      <c r="C608" s="11">
        <v>2.48</v>
      </c>
      <c r="D608" s="11">
        <v>17.78</v>
      </c>
      <c r="E608" s="11">
        <v>5.52</v>
      </c>
      <c r="F608" s="11">
        <v>9.48</v>
      </c>
      <c r="G608" s="11">
        <v>440</v>
      </c>
      <c r="H608" s="11">
        <v>24.87</v>
      </c>
      <c r="I608" s="11">
        <v>43.15</v>
      </c>
      <c r="J608" s="11">
        <v>28.47</v>
      </c>
      <c r="K608" s="11">
        <v>18.29</v>
      </c>
      <c r="L608" s="11">
        <v>51.56</v>
      </c>
      <c r="M608" s="11">
        <v>34.020000000000003</v>
      </c>
      <c r="N608" s="11">
        <v>21.86</v>
      </c>
      <c r="O608" s="8">
        <f>VLOOKUP('Curr Rating Data'!C592,Ratings_Numbers!$A$1:$B$21,2,FALSE)</f>
        <v>8</v>
      </c>
      <c r="P608" s="9">
        <v>91151.140899999999</v>
      </c>
      <c r="Q608" s="8"/>
      <c r="R608" s="8"/>
      <c r="S608" s="8"/>
      <c r="T608" s="8"/>
    </row>
    <row r="609" spans="1:20" ht="37.5" customHeight="1" thickBot="1" x14ac:dyDescent="0.4">
      <c r="A609" s="11">
        <v>1.32</v>
      </c>
      <c r="B609" s="11">
        <v>3.08</v>
      </c>
      <c r="C609" s="11">
        <v>2.4700000000000002</v>
      </c>
      <c r="D609" s="11">
        <v>14.66</v>
      </c>
      <c r="E609" s="11">
        <v>5.64</v>
      </c>
      <c r="F609" s="11">
        <v>7.41</v>
      </c>
      <c r="G609" s="11">
        <v>517</v>
      </c>
      <c r="H609" s="11">
        <v>20.61</v>
      </c>
      <c r="I609" s="11">
        <v>59.51</v>
      </c>
      <c r="J609" s="11">
        <v>35.89</v>
      </c>
      <c r="K609" s="11">
        <v>23.21</v>
      </c>
      <c r="L609" s="11">
        <v>65.84</v>
      </c>
      <c r="M609" s="11">
        <v>39.700000000000003</v>
      </c>
      <c r="N609" s="11">
        <v>25.67</v>
      </c>
      <c r="O609" s="8">
        <f>VLOOKUP('Curr Rating Data'!C593,Ratings_Numbers!$A$1:$B$21,2,FALSE)</f>
        <v>8</v>
      </c>
      <c r="P609" s="9">
        <v>96293.631999999998</v>
      </c>
      <c r="Q609" s="8"/>
      <c r="R609" s="8"/>
      <c r="S609" s="8"/>
      <c r="T609" s="8"/>
    </row>
    <row r="610" spans="1:20" ht="37.5" customHeight="1" thickBot="1" x14ac:dyDescent="0.4">
      <c r="A610" s="11">
        <v>2.0099999999999998</v>
      </c>
      <c r="B610" s="11">
        <v>4.01</v>
      </c>
      <c r="C610" s="11">
        <v>3.76</v>
      </c>
      <c r="D610" s="11">
        <v>9.43</v>
      </c>
      <c r="E610" s="11">
        <v>3.59</v>
      </c>
      <c r="F610" s="11">
        <v>5.07</v>
      </c>
      <c r="G610" s="11">
        <v>925</v>
      </c>
      <c r="H610" s="11">
        <v>18.45</v>
      </c>
      <c r="I610" s="11">
        <v>69.11</v>
      </c>
      <c r="J610" s="11">
        <v>37.19</v>
      </c>
      <c r="K610" s="11">
        <v>24.54</v>
      </c>
      <c r="L610" s="11">
        <v>85.82</v>
      </c>
      <c r="M610" s="11">
        <v>46.19</v>
      </c>
      <c r="N610" s="11">
        <v>30.48</v>
      </c>
      <c r="O610" s="8">
        <f>VLOOKUP('Curr Rating Data'!C594,Ratings_Numbers!$A$1:$B$21,2,FALSE)</f>
        <v>8</v>
      </c>
      <c r="P610" s="9">
        <v>85785.332399999999</v>
      </c>
      <c r="Q610" s="8"/>
      <c r="R610" s="8"/>
      <c r="S610" s="8"/>
      <c r="T610" s="8"/>
    </row>
    <row r="611" spans="1:20" ht="37.5" customHeight="1" thickBot="1" x14ac:dyDescent="0.4">
      <c r="A611" s="11">
        <v>1.95</v>
      </c>
      <c r="B611" s="11">
        <v>3.79</v>
      </c>
      <c r="C611" s="11">
        <v>3.72</v>
      </c>
      <c r="D611" s="11">
        <v>10.81</v>
      </c>
      <c r="E611" s="11">
        <v>4.05</v>
      </c>
      <c r="F611" s="11">
        <v>5.61</v>
      </c>
      <c r="G611" s="11">
        <v>787</v>
      </c>
      <c r="H611" s="11">
        <v>18.97</v>
      </c>
      <c r="I611" s="11">
        <v>71.8</v>
      </c>
      <c r="J611" s="11">
        <v>40.26</v>
      </c>
      <c r="K611" s="11">
        <v>26.43</v>
      </c>
      <c r="L611" s="11">
        <v>78.37</v>
      </c>
      <c r="M611" s="11">
        <v>43.94</v>
      </c>
      <c r="N611" s="11">
        <v>28.85</v>
      </c>
      <c r="O611" s="8">
        <f>VLOOKUP('Curr Rating Data'!C595,Ratings_Numbers!$A$1:$B$21,2,FALSE)</f>
        <v>8</v>
      </c>
      <c r="P611" s="9">
        <v>87292.051500000001</v>
      </c>
      <c r="Q611" s="8"/>
      <c r="R611" s="8"/>
      <c r="S611" s="8"/>
      <c r="T611" s="8"/>
    </row>
    <row r="612" spans="1:20" ht="37.5" customHeight="1" thickBot="1" x14ac:dyDescent="0.4">
      <c r="A612" s="11">
        <v>1.85</v>
      </c>
      <c r="B612" s="11">
        <v>3.71</v>
      </c>
      <c r="C612" s="11">
        <v>3.61</v>
      </c>
      <c r="D612" s="11">
        <v>11.59</v>
      </c>
      <c r="E612" s="11">
        <v>4.07</v>
      </c>
      <c r="F612" s="11">
        <v>5.66</v>
      </c>
      <c r="G612" s="11">
        <v>704</v>
      </c>
      <c r="H612" s="11">
        <v>19.07</v>
      </c>
      <c r="I612" s="11">
        <v>67.83</v>
      </c>
      <c r="J612" s="11">
        <v>38.92</v>
      </c>
      <c r="K612" s="11">
        <v>25.34</v>
      </c>
      <c r="L612" s="11">
        <v>74.27</v>
      </c>
      <c r="M612" s="11">
        <v>42.62</v>
      </c>
      <c r="N612" s="11">
        <v>27.75</v>
      </c>
      <c r="O612" s="8">
        <f>VLOOKUP('Curr Rating Data'!C596,Ratings_Numbers!$A$1:$B$21,2,FALSE)</f>
        <v>8</v>
      </c>
      <c r="P612" s="9">
        <v>85986.417600000001</v>
      </c>
      <c r="Q612" s="8"/>
      <c r="R612" s="8"/>
      <c r="S612" s="8"/>
      <c r="T612" s="8"/>
    </row>
    <row r="613" spans="1:20" ht="37.5" customHeight="1" thickBot="1" x14ac:dyDescent="0.4">
      <c r="A613" s="11">
        <v>1.83</v>
      </c>
      <c r="B613" s="11">
        <v>3.88</v>
      </c>
      <c r="C613" s="11">
        <v>3.72</v>
      </c>
      <c r="D613" s="11">
        <v>10.49</v>
      </c>
      <c r="E613" s="11">
        <v>4.04</v>
      </c>
      <c r="F613" s="11">
        <v>4.3</v>
      </c>
      <c r="G613" s="11">
        <v>686</v>
      </c>
      <c r="H613" s="11">
        <v>18.239999999999998</v>
      </c>
      <c r="I613" s="11">
        <v>65.430000000000007</v>
      </c>
      <c r="J613" s="11">
        <v>37.6</v>
      </c>
      <c r="K613" s="11">
        <v>24.26</v>
      </c>
      <c r="L613" s="11">
        <v>73.989999999999995</v>
      </c>
      <c r="M613" s="11">
        <v>42.52</v>
      </c>
      <c r="N613" s="11">
        <v>27.44</v>
      </c>
      <c r="O613" s="8" t="e">
        <f>VLOOKUP('Curr Rating Data'!C597,Ratings_Numbers!$A$1:$B$21,2,FALSE)</f>
        <v>#N/A</v>
      </c>
      <c r="P613" s="9">
        <v>93945.684800000003</v>
      </c>
      <c r="Q613" s="8"/>
      <c r="R613" s="8"/>
      <c r="S613" s="8"/>
      <c r="T613" s="8"/>
    </row>
    <row r="614" spans="1:20" ht="37.5" customHeight="1" thickBot="1" x14ac:dyDescent="0.4">
      <c r="A614" s="11">
        <v>1.79</v>
      </c>
      <c r="B614" s="11">
        <v>3.9</v>
      </c>
      <c r="C614" s="11">
        <v>3.67</v>
      </c>
      <c r="D614" s="11">
        <v>12.59</v>
      </c>
      <c r="E614" s="11">
        <v>5.67</v>
      </c>
      <c r="F614" s="11">
        <v>6.53</v>
      </c>
      <c r="G614" s="11">
        <v>680</v>
      </c>
      <c r="H614" s="11">
        <v>17.8</v>
      </c>
      <c r="I614" s="11">
        <v>64.290000000000006</v>
      </c>
      <c r="J614" s="11">
        <v>37.22</v>
      </c>
      <c r="K614" s="11">
        <v>23.94</v>
      </c>
      <c r="L614" s="11">
        <v>72.709999999999994</v>
      </c>
      <c r="M614" s="11">
        <v>42.1</v>
      </c>
      <c r="N614" s="11">
        <v>27.07</v>
      </c>
      <c r="O614" s="8">
        <f>VLOOKUP('Curr Rating Data'!C598,Ratings_Numbers!$A$1:$B$21,2,FALSE)</f>
        <v>7</v>
      </c>
      <c r="P614" s="9">
        <v>87685.2402</v>
      </c>
      <c r="Q614" s="8"/>
      <c r="R614" s="8"/>
      <c r="S614" s="8"/>
      <c r="T614" s="8"/>
    </row>
    <row r="615" spans="1:20" ht="37.5" customHeight="1" thickBot="1" x14ac:dyDescent="0.4">
      <c r="A615" s="11">
        <v>1.83</v>
      </c>
      <c r="B615" s="11">
        <v>4.87</v>
      </c>
      <c r="C615" s="11">
        <v>4.43</v>
      </c>
      <c r="D615" s="11">
        <v>6.76</v>
      </c>
      <c r="E615" s="11">
        <v>0.43</v>
      </c>
      <c r="F615" s="11">
        <v>0.6</v>
      </c>
      <c r="G615" s="11">
        <v>679</v>
      </c>
      <c r="H615" s="11">
        <v>17.350000000000001</v>
      </c>
      <c r="I615" s="11">
        <v>58.71</v>
      </c>
      <c r="J615" s="11">
        <v>34.94</v>
      </c>
      <c r="K615" s="11">
        <v>21.92</v>
      </c>
      <c r="L615" s="11">
        <v>68.03</v>
      </c>
      <c r="M615" s="11">
        <v>40.49</v>
      </c>
      <c r="N615" s="11">
        <v>25.4</v>
      </c>
      <c r="O615" s="8">
        <f>VLOOKUP('Curr Rating Data'!C599,Ratings_Numbers!$A$1:$B$21,2,FALSE)</f>
        <v>7</v>
      </c>
      <c r="P615" s="9">
        <v>79205.302100000001</v>
      </c>
      <c r="Q615" s="8"/>
      <c r="R615" s="8"/>
      <c r="S615" s="8"/>
      <c r="T615" s="8"/>
    </row>
    <row r="616" spans="1:20" ht="37.5" customHeight="1" thickBot="1" x14ac:dyDescent="0.4">
      <c r="A616" s="11">
        <v>1.7</v>
      </c>
      <c r="B616" s="11">
        <v>4.75</v>
      </c>
      <c r="C616" s="11">
        <v>4.22</v>
      </c>
      <c r="D616" s="11">
        <v>12.41</v>
      </c>
      <c r="E616" s="11">
        <v>3.06</v>
      </c>
      <c r="F616" s="11">
        <v>5.67</v>
      </c>
      <c r="G616" s="11">
        <v>597</v>
      </c>
      <c r="H616" s="11">
        <v>17.170000000000002</v>
      </c>
      <c r="I616" s="11">
        <v>55.97</v>
      </c>
      <c r="J616" s="11">
        <v>34.369999999999997</v>
      </c>
      <c r="K616" s="11">
        <v>21.44</v>
      </c>
      <c r="L616" s="11">
        <v>62.83</v>
      </c>
      <c r="M616" s="11">
        <v>38.590000000000003</v>
      </c>
      <c r="N616" s="11">
        <v>24.07</v>
      </c>
      <c r="O616" s="8">
        <f>VLOOKUP('Curr Rating Data'!C600,Ratings_Numbers!$A$1:$B$21,2,FALSE)</f>
        <v>7</v>
      </c>
      <c r="P616" s="9">
        <v>92124.8459</v>
      </c>
      <c r="Q616" s="8"/>
      <c r="R616" s="8"/>
      <c r="S616" s="8"/>
      <c r="T616" s="8"/>
    </row>
    <row r="617" spans="1:20" ht="37.5" customHeight="1" thickBot="1" x14ac:dyDescent="0.4">
      <c r="A617" s="11">
        <v>1.47</v>
      </c>
      <c r="B617" s="11">
        <v>3.61</v>
      </c>
      <c r="C617" s="11">
        <v>3.12</v>
      </c>
      <c r="D617" s="11">
        <v>18.510000000000002</v>
      </c>
      <c r="E617" s="11">
        <v>6.9</v>
      </c>
      <c r="F617" s="11">
        <v>11.31</v>
      </c>
      <c r="G617" s="11">
        <v>567</v>
      </c>
      <c r="H617" s="11">
        <v>17.53</v>
      </c>
      <c r="I617" s="11">
        <v>52.07</v>
      </c>
      <c r="J617" s="11">
        <v>32.369999999999997</v>
      </c>
      <c r="K617" s="11">
        <v>20.57</v>
      </c>
      <c r="L617" s="11">
        <v>60.83</v>
      </c>
      <c r="M617" s="11">
        <v>37.82</v>
      </c>
      <c r="N617" s="11">
        <v>24.03</v>
      </c>
      <c r="O617" s="8">
        <f>VLOOKUP('Curr Rating Data'!C601,Ratings_Numbers!$A$1:$B$21,2,FALSE)</f>
        <v>7</v>
      </c>
      <c r="P617" s="9">
        <v>101150.8872</v>
      </c>
      <c r="Q617" s="8"/>
      <c r="R617" s="8"/>
      <c r="S617" s="8"/>
      <c r="T617" s="8"/>
    </row>
    <row r="618" spans="1:20" ht="37.5" customHeight="1" thickBot="1" x14ac:dyDescent="0.4">
      <c r="A618" s="11">
        <v>1.5</v>
      </c>
      <c r="B618" s="11">
        <v>4.18</v>
      </c>
      <c r="C618" s="11">
        <v>3.17</v>
      </c>
      <c r="D618" s="11">
        <v>11.96</v>
      </c>
      <c r="E618" s="11">
        <v>5</v>
      </c>
      <c r="F618" s="11">
        <v>6.28</v>
      </c>
      <c r="G618" s="11">
        <v>709</v>
      </c>
      <c r="H618" s="11">
        <v>17.09</v>
      </c>
      <c r="I618" s="11">
        <v>55.56</v>
      </c>
      <c r="J618" s="11">
        <v>32.9</v>
      </c>
      <c r="K618" s="11">
        <v>21.65</v>
      </c>
      <c r="L618" s="11">
        <v>68.87</v>
      </c>
      <c r="M618" s="11">
        <v>40.78</v>
      </c>
      <c r="N618" s="11">
        <v>26.83</v>
      </c>
      <c r="O618" s="8">
        <f>VLOOKUP('Curr Rating Data'!C602,Ratings_Numbers!$A$1:$B$21,2,FALSE)</f>
        <v>7</v>
      </c>
      <c r="P618" s="9">
        <v>109032.67479999999</v>
      </c>
      <c r="Q618" s="8"/>
      <c r="R618" s="8"/>
      <c r="S618" s="8"/>
      <c r="T618" s="8"/>
    </row>
    <row r="619" spans="1:20" ht="37.5" customHeight="1" thickBot="1" x14ac:dyDescent="0.4">
      <c r="A619" s="11">
        <v>1.33</v>
      </c>
      <c r="B619" s="11">
        <v>2.82</v>
      </c>
      <c r="C619" s="11">
        <v>2.46</v>
      </c>
      <c r="D619" s="11">
        <v>12.56</v>
      </c>
      <c r="E619" s="11">
        <v>5.33</v>
      </c>
      <c r="F619" s="11">
        <v>6.82</v>
      </c>
      <c r="G619" s="11">
        <v>717</v>
      </c>
      <c r="H619" s="11">
        <v>17.59</v>
      </c>
      <c r="I619" s="11">
        <v>52.83</v>
      </c>
      <c r="J619" s="11">
        <v>33.119999999999997</v>
      </c>
      <c r="K619" s="11">
        <v>21.42</v>
      </c>
      <c r="L619" s="11">
        <v>59.51</v>
      </c>
      <c r="M619" s="11">
        <v>37.31</v>
      </c>
      <c r="N619" s="11">
        <v>24.13</v>
      </c>
      <c r="O619" s="8">
        <f>VLOOKUP('Curr Rating Data'!C603,Ratings_Numbers!$A$1:$B$21,2,FALSE)</f>
        <v>7</v>
      </c>
      <c r="P619" s="9">
        <v>105382.5258</v>
      </c>
      <c r="Q619" s="8"/>
      <c r="R619" s="8"/>
      <c r="S619" s="8"/>
      <c r="T619" s="8"/>
    </row>
    <row r="620" spans="1:20" ht="37.5" customHeight="1" thickBot="1" x14ac:dyDescent="0.4">
      <c r="A620" s="11">
        <v>1.2</v>
      </c>
      <c r="B620" s="11">
        <v>2.69</v>
      </c>
      <c r="C620" s="11">
        <v>2.16</v>
      </c>
      <c r="D620" s="11">
        <v>12.64</v>
      </c>
      <c r="E620" s="11">
        <v>5.66</v>
      </c>
      <c r="F620" s="11">
        <v>6.66</v>
      </c>
      <c r="G620" s="11">
        <v>698</v>
      </c>
      <c r="H620" s="11">
        <v>17.13</v>
      </c>
      <c r="I620" s="11">
        <v>52.89</v>
      </c>
      <c r="J620" s="11">
        <v>32.5</v>
      </c>
      <c r="K620" s="11">
        <v>20.3</v>
      </c>
      <c r="L620" s="11">
        <v>62.75</v>
      </c>
      <c r="M620" s="11">
        <v>38.56</v>
      </c>
      <c r="N620" s="11">
        <v>24.08</v>
      </c>
      <c r="O620" s="8">
        <f>VLOOKUP('Curr Rating Data'!C604,Ratings_Numbers!$A$1:$B$21,2,FALSE)</f>
        <v>7</v>
      </c>
      <c r="P620" s="9">
        <v>104184.1361</v>
      </c>
      <c r="Q620" s="8"/>
      <c r="R620" s="8"/>
      <c r="S620" s="8"/>
      <c r="T620" s="8"/>
    </row>
    <row r="621" spans="1:20" ht="37.5" customHeight="1" thickBot="1" x14ac:dyDescent="0.4">
      <c r="A621" s="11">
        <v>1.4</v>
      </c>
      <c r="B621" s="11">
        <v>4.29</v>
      </c>
      <c r="C621" s="11">
        <v>3.2</v>
      </c>
      <c r="D621" s="11">
        <v>4.3600000000000003</v>
      </c>
      <c r="E621" s="11">
        <v>-0.7</v>
      </c>
      <c r="F621" s="11">
        <v>-1.58</v>
      </c>
      <c r="G621" s="11">
        <v>703</v>
      </c>
      <c r="H621" s="11">
        <v>15.61</v>
      </c>
      <c r="I621" s="11">
        <v>58.55</v>
      </c>
      <c r="J621" s="11">
        <v>35.64</v>
      </c>
      <c r="K621" s="11">
        <v>21.83</v>
      </c>
      <c r="L621" s="11">
        <v>64.28</v>
      </c>
      <c r="M621" s="11">
        <v>39.130000000000003</v>
      </c>
      <c r="N621" s="11">
        <v>23.96</v>
      </c>
      <c r="O621" s="8">
        <f>VLOOKUP('Curr Rating Data'!C605,Ratings_Numbers!$A$1:$B$21,2,FALSE)</f>
        <v>7</v>
      </c>
      <c r="P621" s="9">
        <v>113761.2292</v>
      </c>
      <c r="Q621" s="8"/>
      <c r="R621" s="8"/>
      <c r="S621" s="8"/>
      <c r="T621" s="8"/>
    </row>
    <row r="622" spans="1:20" ht="37.5" customHeight="1" thickBot="1" x14ac:dyDescent="0.4">
      <c r="A622" s="11">
        <v>1.5</v>
      </c>
      <c r="B622" s="11">
        <v>3.79</v>
      </c>
      <c r="C622" s="11">
        <v>3.31</v>
      </c>
      <c r="D622" s="11">
        <v>13.46</v>
      </c>
      <c r="E622" s="11">
        <v>7.51</v>
      </c>
      <c r="F622" s="11">
        <v>7.58</v>
      </c>
      <c r="G622" s="11">
        <v>685</v>
      </c>
      <c r="H622" s="11">
        <v>16.45</v>
      </c>
      <c r="I622" s="11">
        <v>54.82</v>
      </c>
      <c r="J622" s="11">
        <v>34.619999999999997</v>
      </c>
      <c r="K622" s="11">
        <v>21.75</v>
      </c>
      <c r="L622" s="11">
        <v>58.35</v>
      </c>
      <c r="M622" s="11">
        <v>36.85</v>
      </c>
      <c r="N622" s="11">
        <v>23.15</v>
      </c>
      <c r="O622" s="8">
        <f>VLOOKUP('Curr Rating Data'!C606,Ratings_Numbers!$A$1:$B$21,2,FALSE)</f>
        <v>7</v>
      </c>
      <c r="P622" s="9">
        <v>108612.6765</v>
      </c>
      <c r="Q622" s="8"/>
      <c r="R622" s="8"/>
      <c r="S622" s="8"/>
      <c r="T622" s="8"/>
    </row>
    <row r="623" spans="1:20" ht="37.5" customHeight="1" thickBot="1" x14ac:dyDescent="0.4">
      <c r="A623" s="11">
        <v>1.35</v>
      </c>
      <c r="B623" s="11">
        <v>3.64</v>
      </c>
      <c r="C623" s="11">
        <v>2.89</v>
      </c>
      <c r="D623" s="11">
        <v>14.4</v>
      </c>
      <c r="E623" s="11">
        <v>7.95</v>
      </c>
      <c r="F623" s="11">
        <v>8.32</v>
      </c>
      <c r="G623" s="11">
        <v>679</v>
      </c>
      <c r="H623" s="11">
        <v>16.43</v>
      </c>
      <c r="I623" s="11">
        <v>51.4</v>
      </c>
      <c r="J623" s="11">
        <v>32.54</v>
      </c>
      <c r="K623" s="11">
        <v>20.56</v>
      </c>
      <c r="L623" s="11">
        <v>57.94</v>
      </c>
      <c r="M623" s="11">
        <v>36.68</v>
      </c>
      <c r="N623" s="11">
        <v>23.17</v>
      </c>
      <c r="O623" s="8">
        <f>VLOOKUP('Curr Rating Data'!C607,Ratings_Numbers!$A$1:$B$21,2,FALSE)</f>
        <v>7</v>
      </c>
      <c r="P623" s="9">
        <v>126604.0883</v>
      </c>
      <c r="Q623" s="8"/>
      <c r="R623" s="8"/>
      <c r="S623" s="8"/>
      <c r="T623" s="8"/>
    </row>
    <row r="624" spans="1:20" ht="37.5" customHeight="1" thickBot="1" x14ac:dyDescent="0.4">
      <c r="A624" s="11">
        <v>1.34</v>
      </c>
      <c r="B624" s="11">
        <v>3.47</v>
      </c>
      <c r="C624" s="11">
        <v>2.79</v>
      </c>
      <c r="D624" s="11">
        <v>15.27</v>
      </c>
      <c r="E624" s="11">
        <v>6.85</v>
      </c>
      <c r="F624" s="11">
        <v>8.68</v>
      </c>
      <c r="G624" s="11">
        <v>632</v>
      </c>
      <c r="H624" s="11">
        <v>16.29</v>
      </c>
      <c r="I624" s="11">
        <v>50.17</v>
      </c>
      <c r="J624" s="11">
        <v>31.95</v>
      </c>
      <c r="K624" s="11">
        <v>20.11</v>
      </c>
      <c r="L624" s="11">
        <v>57</v>
      </c>
      <c r="M624" s="11">
        <v>36.31</v>
      </c>
      <c r="N624" s="11">
        <v>22.85</v>
      </c>
      <c r="O624" s="8">
        <f>VLOOKUP('Curr Rating Data'!C608,Ratings_Numbers!$A$1:$B$21,2,FALSE)</f>
        <v>7</v>
      </c>
      <c r="P624" s="9">
        <v>130053.12270000001</v>
      </c>
      <c r="Q624" s="8"/>
      <c r="R624" s="8"/>
      <c r="S624" s="8"/>
      <c r="T624" s="8"/>
    </row>
    <row r="625" spans="1:20" ht="37.5" customHeight="1" thickBot="1" x14ac:dyDescent="0.4">
      <c r="A625" s="11">
        <v>1.64</v>
      </c>
      <c r="B625" s="11">
        <v>3.96</v>
      </c>
      <c r="C625" s="11">
        <v>3.68</v>
      </c>
      <c r="D625" s="11">
        <v>1.68</v>
      </c>
      <c r="E625" s="11">
        <v>-4.2699999999999996</v>
      </c>
      <c r="F625" s="11">
        <v>-5.51</v>
      </c>
      <c r="G625" s="11">
        <v>575</v>
      </c>
      <c r="H625" s="11">
        <v>14.72</v>
      </c>
      <c r="I625" s="11">
        <v>55.67</v>
      </c>
      <c r="J625" s="11">
        <v>34.61</v>
      </c>
      <c r="K625" s="11">
        <v>21.14</v>
      </c>
      <c r="L625" s="11">
        <v>60.85</v>
      </c>
      <c r="M625" s="11">
        <v>37.83</v>
      </c>
      <c r="N625" s="11">
        <v>23.11</v>
      </c>
      <c r="O625" s="8">
        <f>VLOOKUP('Curr Rating Data'!C609,Ratings_Numbers!$A$1:$B$21,2,FALSE)</f>
        <v>7</v>
      </c>
      <c r="P625" s="9">
        <v>123690.2858</v>
      </c>
      <c r="Q625" s="8"/>
      <c r="R625" s="8"/>
      <c r="S625" s="8"/>
      <c r="T625" s="8"/>
    </row>
    <row r="626" spans="1:20" ht="37.5" customHeight="1" thickBot="1" x14ac:dyDescent="0.4">
      <c r="A626" s="11">
        <v>1.52</v>
      </c>
      <c r="B626" s="11">
        <v>3.73</v>
      </c>
      <c r="C626" s="11">
        <v>3.29</v>
      </c>
      <c r="D626" s="11">
        <v>19.260000000000002</v>
      </c>
      <c r="E626" s="11">
        <v>9.44</v>
      </c>
      <c r="F626" s="11">
        <v>11.59</v>
      </c>
      <c r="G626" s="11">
        <v>537</v>
      </c>
      <c r="H626" s="11">
        <v>14.73</v>
      </c>
      <c r="I626" s="11">
        <v>47.94</v>
      </c>
      <c r="J626" s="11">
        <v>29.89</v>
      </c>
      <c r="K626" s="11">
        <v>18.57</v>
      </c>
      <c r="L626" s="11">
        <v>60.37</v>
      </c>
      <c r="M626" s="11">
        <v>37.65</v>
      </c>
      <c r="N626" s="11">
        <v>23.38</v>
      </c>
      <c r="O626" s="8">
        <f>VLOOKUP('Curr Rating Data'!C610,Ratings_Numbers!$A$1:$B$21,2,FALSE)</f>
        <v>7</v>
      </c>
      <c r="P626" s="9">
        <v>140623.9209</v>
      </c>
      <c r="Q626" s="8"/>
      <c r="R626" s="8"/>
      <c r="S626" s="8"/>
      <c r="T626" s="8"/>
    </row>
    <row r="627" spans="1:20" ht="37.5" customHeight="1" thickBot="1" x14ac:dyDescent="0.4">
      <c r="A627" s="11">
        <v>1.5</v>
      </c>
      <c r="B627" s="11">
        <v>3.3</v>
      </c>
      <c r="C627" s="11">
        <v>3.14</v>
      </c>
      <c r="D627" s="11">
        <v>20.83</v>
      </c>
      <c r="E627" s="11">
        <v>9.56</v>
      </c>
      <c r="F627" s="11">
        <v>12.75</v>
      </c>
      <c r="G627" s="11">
        <v>514</v>
      </c>
      <c r="H627" s="11">
        <v>15.25</v>
      </c>
      <c r="I627" s="11">
        <v>47.95</v>
      </c>
      <c r="J627" s="11">
        <v>30.52</v>
      </c>
      <c r="K627" s="11">
        <v>18.71</v>
      </c>
      <c r="L627" s="11">
        <v>57.08</v>
      </c>
      <c r="M627" s="11">
        <v>36.340000000000003</v>
      </c>
      <c r="N627" s="11">
        <v>22.28</v>
      </c>
      <c r="O627" s="8">
        <f>VLOOKUP('Curr Rating Data'!C611,Ratings_Numbers!$A$1:$B$21,2,FALSE)</f>
        <v>7</v>
      </c>
      <c r="P627" s="9">
        <v>144055.27239999999</v>
      </c>
      <c r="Q627" s="8"/>
      <c r="R627" s="8"/>
      <c r="S627" s="8"/>
      <c r="T627" s="8"/>
    </row>
    <row r="628" spans="1:20" ht="37.5" customHeight="1" thickBot="1" x14ac:dyDescent="0.4">
      <c r="A628" s="11">
        <v>1.26</v>
      </c>
      <c r="B628" s="11">
        <v>5.92</v>
      </c>
      <c r="C628" s="11">
        <v>2.5</v>
      </c>
      <c r="D628" s="11">
        <v>20.329999999999998</v>
      </c>
      <c r="E628" s="11">
        <v>9.52</v>
      </c>
      <c r="F628" s="11">
        <v>12.84</v>
      </c>
      <c r="G628" s="11">
        <v>555</v>
      </c>
      <c r="H628" s="11">
        <v>12.64</v>
      </c>
      <c r="I628" s="11">
        <v>100.75</v>
      </c>
      <c r="J628" s="11">
        <v>48.01</v>
      </c>
      <c r="K628" s="11">
        <v>32.869999999999997</v>
      </c>
      <c r="L628" s="11">
        <v>109.83</v>
      </c>
      <c r="M628" s="11">
        <v>52.34</v>
      </c>
      <c r="N628" s="11">
        <v>35.83</v>
      </c>
      <c r="O628" s="8">
        <f>VLOOKUP('Curr Rating Data'!C612,Ratings_Numbers!$A$1:$B$21,2,FALSE)</f>
        <v>7</v>
      </c>
      <c r="P628" s="9">
        <v>133572.21679999999</v>
      </c>
      <c r="Q628" s="8"/>
      <c r="R628" s="8"/>
      <c r="S628" s="8"/>
      <c r="T628" s="8"/>
    </row>
    <row r="629" spans="1:20" ht="37.5" customHeight="1" thickBot="1" x14ac:dyDescent="0.4">
      <c r="A629" s="11">
        <v>0.81</v>
      </c>
      <c r="B629" s="11">
        <v>2.93</v>
      </c>
      <c r="C629" s="11">
        <v>1.23</v>
      </c>
      <c r="D629" s="11">
        <v>15.31</v>
      </c>
      <c r="E629" s="11">
        <v>9.07</v>
      </c>
      <c r="F629" s="11">
        <v>11.37</v>
      </c>
      <c r="G629" s="11">
        <v>1061</v>
      </c>
      <c r="H629" s="11">
        <v>14.17</v>
      </c>
      <c r="I629" s="11">
        <v>93.97</v>
      </c>
      <c r="J629" s="11">
        <v>47.44</v>
      </c>
      <c r="K629" s="11">
        <v>32.71</v>
      </c>
      <c r="L629" s="11">
        <v>98.09</v>
      </c>
      <c r="M629" s="11">
        <v>49.52</v>
      </c>
      <c r="N629" s="11">
        <v>34.15</v>
      </c>
      <c r="O629" s="8">
        <f>VLOOKUP('Curr Rating Data'!C613,Ratings_Numbers!$A$1:$B$21,2,FALSE)</f>
        <v>7</v>
      </c>
      <c r="P629" s="9">
        <v>140638.68</v>
      </c>
      <c r="Q629" s="8"/>
      <c r="R629" s="8"/>
      <c r="S629" s="8"/>
      <c r="T629" s="8"/>
    </row>
    <row r="630" spans="1:20" ht="37.5" customHeight="1" thickBot="1" x14ac:dyDescent="0.4">
      <c r="A630" s="11">
        <v>2.14</v>
      </c>
      <c r="B630" s="11">
        <v>3.34</v>
      </c>
      <c r="C630" s="11">
        <v>3.23</v>
      </c>
      <c r="D630" s="11">
        <v>9.31</v>
      </c>
      <c r="E630" s="11">
        <v>5.29</v>
      </c>
      <c r="F630" s="11">
        <v>5.9</v>
      </c>
      <c r="G630" s="11">
        <v>1214</v>
      </c>
      <c r="H630" s="11">
        <v>5.74</v>
      </c>
      <c r="I630" s="11">
        <v>776.96</v>
      </c>
      <c r="J630" s="11">
        <v>87.05</v>
      </c>
      <c r="K630" s="11">
        <v>48.57</v>
      </c>
      <c r="L630" s="11">
        <v>792.5</v>
      </c>
      <c r="M630" s="11">
        <v>88.8</v>
      </c>
      <c r="N630" s="11">
        <v>49.54</v>
      </c>
      <c r="O630" s="8">
        <f>VLOOKUP('Curr Rating Data'!C614,Ratings_Numbers!$A$1:$B$21,2,FALSE)</f>
        <v>7</v>
      </c>
      <c r="P630" s="9">
        <v>196994.45680000001</v>
      </c>
      <c r="Q630" s="8"/>
      <c r="R630" s="8"/>
      <c r="S630" s="8"/>
      <c r="T630" s="8"/>
    </row>
    <row r="631" spans="1:20" ht="37.5" customHeight="1" thickBot="1" x14ac:dyDescent="0.4">
      <c r="A631" s="11">
        <v>2.04</v>
      </c>
      <c r="B631" s="11">
        <v>3.23</v>
      </c>
      <c r="C631" s="11">
        <v>3.04</v>
      </c>
      <c r="D631" s="11">
        <v>10.18</v>
      </c>
      <c r="E631" s="11">
        <v>6.45</v>
      </c>
      <c r="F631" s="11">
        <v>6.6</v>
      </c>
      <c r="G631" s="11">
        <v>1164</v>
      </c>
      <c r="H631" s="11">
        <v>6.64</v>
      </c>
      <c r="I631" s="11">
        <v>672.6</v>
      </c>
      <c r="J631" s="11">
        <v>85.48</v>
      </c>
      <c r="K631" s="11">
        <v>47.99</v>
      </c>
      <c r="L631" s="11">
        <v>686.85</v>
      </c>
      <c r="M631" s="11">
        <v>87.29</v>
      </c>
      <c r="N631" s="11">
        <v>49</v>
      </c>
      <c r="O631" s="8">
        <f>VLOOKUP('Curr Rating Data'!C615,Ratings_Numbers!$A$1:$B$21,2,FALSE)</f>
        <v>7</v>
      </c>
      <c r="P631" s="9">
        <v>202826.2083</v>
      </c>
      <c r="Q631" s="8"/>
      <c r="R631" s="8"/>
      <c r="S631" s="8"/>
      <c r="T631" s="8"/>
    </row>
    <row r="632" spans="1:20" ht="37.5" customHeight="1" thickBot="1" x14ac:dyDescent="0.4">
      <c r="A632" s="11">
        <v>2.0099999999999998</v>
      </c>
      <c r="B632" s="11">
        <v>3.23</v>
      </c>
      <c r="C632" s="11">
        <v>3</v>
      </c>
      <c r="D632" s="11">
        <v>8.81</v>
      </c>
      <c r="E632" s="11">
        <v>5.2</v>
      </c>
      <c r="F632" s="11">
        <v>5.49</v>
      </c>
      <c r="G632" s="11">
        <v>1255</v>
      </c>
      <c r="H632" s="11">
        <v>7.33</v>
      </c>
      <c r="I632" s="11">
        <v>598.99</v>
      </c>
      <c r="J632" s="11">
        <v>84.61</v>
      </c>
      <c r="K632" s="11">
        <v>47.56</v>
      </c>
      <c r="L632" s="11">
        <v>607.91</v>
      </c>
      <c r="M632" s="11">
        <v>85.87</v>
      </c>
      <c r="N632" s="11">
        <v>48.27</v>
      </c>
      <c r="O632" s="8">
        <f>VLOOKUP('Curr Rating Data'!C616,Ratings_Numbers!$A$1:$B$21,2,FALSE)</f>
        <v>7</v>
      </c>
      <c r="P632" s="9">
        <v>207444.6881</v>
      </c>
      <c r="Q632" s="8"/>
      <c r="R632" s="8"/>
      <c r="S632" s="8"/>
      <c r="T632" s="8"/>
    </row>
    <row r="633" spans="1:20" ht="37.5" customHeight="1" thickBot="1" x14ac:dyDescent="0.4">
      <c r="A633" s="11">
        <v>2.83</v>
      </c>
      <c r="B633" s="11">
        <v>5.78</v>
      </c>
      <c r="C633" s="11">
        <v>5.21</v>
      </c>
      <c r="D633" s="11">
        <v>1.51</v>
      </c>
      <c r="E633" s="11">
        <v>-1.98</v>
      </c>
      <c r="F633" s="11">
        <v>-1.67</v>
      </c>
      <c r="G633" s="11">
        <v>1282</v>
      </c>
      <c r="H633" s="11">
        <v>5.29</v>
      </c>
      <c r="I633" s="11">
        <v>808.25</v>
      </c>
      <c r="J633" s="11">
        <v>87.07</v>
      </c>
      <c r="K633" s="11">
        <v>47.52</v>
      </c>
      <c r="L633" s="11">
        <v>828.25</v>
      </c>
      <c r="M633" s="11">
        <v>89.23</v>
      </c>
      <c r="N633" s="11">
        <v>48.69</v>
      </c>
      <c r="O633" s="8">
        <f>VLOOKUP('Curr Rating Data'!C617,Ratings_Numbers!$A$1:$B$21,2,FALSE)</f>
        <v>7</v>
      </c>
      <c r="P633" s="9">
        <v>194369.22709999999</v>
      </c>
      <c r="Q633" s="8"/>
      <c r="R633" s="8"/>
      <c r="S633" s="8"/>
      <c r="T633" s="8"/>
    </row>
    <row r="634" spans="1:20" ht="37.5" customHeight="1" thickBot="1" x14ac:dyDescent="0.4">
      <c r="A634" s="11">
        <v>2.95</v>
      </c>
      <c r="B634" s="11">
        <v>5.56</v>
      </c>
      <c r="C634" s="11">
        <v>5.32</v>
      </c>
      <c r="D634" s="11">
        <v>8.9700000000000006</v>
      </c>
      <c r="E634" s="11">
        <v>5.99</v>
      </c>
      <c r="F634" s="11">
        <v>5.98</v>
      </c>
      <c r="G634" s="11">
        <v>1332</v>
      </c>
      <c r="H634" s="11">
        <v>3.96</v>
      </c>
      <c r="I634" s="11">
        <v>1012.63</v>
      </c>
      <c r="J634" s="11">
        <v>87.76</v>
      </c>
      <c r="K634" s="11">
        <v>46.21</v>
      </c>
      <c r="L634" s="11">
        <v>1053.8900000000001</v>
      </c>
      <c r="M634" s="11">
        <v>91.33</v>
      </c>
      <c r="N634" s="11">
        <v>48.09</v>
      </c>
      <c r="O634" s="8">
        <f>VLOOKUP('Curr Rating Data'!C618,Ratings_Numbers!$A$1:$B$21,2,FALSE)</f>
        <v>7</v>
      </c>
      <c r="P634" s="9">
        <v>198336.8265</v>
      </c>
      <c r="Q634" s="8"/>
      <c r="R634" s="8"/>
      <c r="S634" s="8"/>
      <c r="T634" s="8"/>
    </row>
    <row r="635" spans="1:20" ht="37.5" customHeight="1" thickBot="1" x14ac:dyDescent="0.4">
      <c r="A635" s="11">
        <v>3</v>
      </c>
      <c r="B635" s="11">
        <v>5.54</v>
      </c>
      <c r="C635" s="11">
        <v>5.37</v>
      </c>
      <c r="D635" s="11">
        <v>9.77</v>
      </c>
      <c r="E635" s="11">
        <v>5.31</v>
      </c>
      <c r="F635" s="11">
        <v>6.47</v>
      </c>
      <c r="G635" s="11">
        <v>1208</v>
      </c>
      <c r="H635" s="11">
        <v>4.74</v>
      </c>
      <c r="I635" s="11">
        <v>850.28</v>
      </c>
      <c r="J635" s="11">
        <v>86.5</v>
      </c>
      <c r="K635" s="11">
        <v>45.47</v>
      </c>
      <c r="L635" s="11">
        <v>882.95</v>
      </c>
      <c r="M635" s="11">
        <v>89.83</v>
      </c>
      <c r="N635" s="11">
        <v>47.21</v>
      </c>
      <c r="O635" s="8">
        <f>VLOOKUP('Curr Rating Data'!C619,Ratings_Numbers!$A$1:$B$21,2,FALSE)</f>
        <v>7</v>
      </c>
      <c r="P635" s="9">
        <v>189501.8793</v>
      </c>
      <c r="Q635" s="8"/>
      <c r="R635" s="8"/>
      <c r="S635" s="8"/>
      <c r="T635" s="8"/>
    </row>
    <row r="636" spans="1:20" ht="37.5" customHeight="1" thickBot="1" x14ac:dyDescent="0.4">
      <c r="A636" s="11">
        <v>2.91</v>
      </c>
      <c r="B636" s="11">
        <v>5.3</v>
      </c>
      <c r="C636" s="11">
        <v>5.1100000000000003</v>
      </c>
      <c r="D636" s="11">
        <v>9.6</v>
      </c>
      <c r="E636" s="11">
        <v>5.16</v>
      </c>
      <c r="F636" s="11">
        <v>6.27</v>
      </c>
      <c r="G636" s="11">
        <v>1202</v>
      </c>
      <c r="H636" s="11">
        <v>5.43</v>
      </c>
      <c r="I636" s="11">
        <v>722.46</v>
      </c>
      <c r="J636" s="11">
        <v>82.81</v>
      </c>
      <c r="K636" s="11">
        <v>43.4</v>
      </c>
      <c r="L636" s="11">
        <v>772.41</v>
      </c>
      <c r="M636" s="11">
        <v>88.54</v>
      </c>
      <c r="N636" s="11">
        <v>46.4</v>
      </c>
      <c r="O636" s="8">
        <f>VLOOKUP('Curr Rating Data'!C620,Ratings_Numbers!$A$1:$B$21,2,FALSE)</f>
        <v>7</v>
      </c>
      <c r="P636" s="9">
        <v>177036.67019999999</v>
      </c>
      <c r="Q636" s="8"/>
      <c r="R636" s="8"/>
      <c r="S636" s="8"/>
      <c r="T636" s="8"/>
    </row>
    <row r="637" spans="1:20" ht="37.5" customHeight="1" thickBot="1" x14ac:dyDescent="0.4">
      <c r="A637" s="11">
        <v>2.15</v>
      </c>
      <c r="B637" s="11">
        <v>3.33</v>
      </c>
      <c r="C637" s="11">
        <v>3.19</v>
      </c>
      <c r="D637" s="11">
        <v>11.7</v>
      </c>
      <c r="E637" s="11">
        <v>6.3</v>
      </c>
      <c r="F637" s="11">
        <v>8.27</v>
      </c>
      <c r="G637" s="11">
        <v>1178</v>
      </c>
      <c r="H637" s="11">
        <v>6.72</v>
      </c>
      <c r="I637" s="11">
        <v>581.24</v>
      </c>
      <c r="J637" s="11">
        <v>81</v>
      </c>
      <c r="K637" s="11">
        <v>42.39</v>
      </c>
      <c r="L637" s="11">
        <v>617.61</v>
      </c>
      <c r="M637" s="11">
        <v>86.06</v>
      </c>
      <c r="N637" s="11">
        <v>45.04</v>
      </c>
      <c r="O637" s="8">
        <f>VLOOKUP('Curr Rating Data'!C621,Ratings_Numbers!$A$1:$B$21,2,FALSE)</f>
        <v>7</v>
      </c>
      <c r="P637" s="9">
        <v>188262.15960000001</v>
      </c>
      <c r="Q637" s="8"/>
      <c r="R637" s="8"/>
      <c r="S637" s="8"/>
      <c r="T637" s="8"/>
    </row>
    <row r="638" spans="1:20" ht="37.5" customHeight="1" thickBot="1" x14ac:dyDescent="0.4">
      <c r="A638" s="11">
        <v>2.12</v>
      </c>
      <c r="B638" s="11">
        <v>3.33</v>
      </c>
      <c r="C638" s="11">
        <v>3.15</v>
      </c>
      <c r="D638" s="11">
        <v>10.07</v>
      </c>
      <c r="E638" s="11">
        <v>6.32</v>
      </c>
      <c r="F638" s="11">
        <v>6.69</v>
      </c>
      <c r="G638" s="11">
        <v>1188</v>
      </c>
      <c r="H638" s="11">
        <v>7.62</v>
      </c>
      <c r="I638" s="11">
        <v>515.41999999999996</v>
      </c>
      <c r="J638" s="11">
        <v>79.709999999999994</v>
      </c>
      <c r="K638" s="11">
        <v>42.36</v>
      </c>
      <c r="L638" s="11">
        <v>546.59</v>
      </c>
      <c r="M638" s="11">
        <v>84.53</v>
      </c>
      <c r="N638" s="11">
        <v>44.92</v>
      </c>
      <c r="O638" s="8">
        <f>VLOOKUP('Curr Rating Data'!C622,Ratings_Numbers!$A$1:$B$21,2,FALSE)</f>
        <v>7</v>
      </c>
      <c r="P638" s="9">
        <v>220445.658</v>
      </c>
      <c r="Q638" s="8"/>
      <c r="R638" s="8"/>
      <c r="S638" s="8"/>
      <c r="T638" s="8"/>
    </row>
    <row r="639" spans="1:20" ht="37.5" customHeight="1" thickBot="1" x14ac:dyDescent="0.4">
      <c r="A639" s="11">
        <v>2.11</v>
      </c>
      <c r="B639" s="11">
        <v>3.35</v>
      </c>
      <c r="C639" s="11">
        <v>3.25</v>
      </c>
      <c r="D639" s="11">
        <v>8.43</v>
      </c>
      <c r="E639" s="11">
        <v>3.88</v>
      </c>
      <c r="F639" s="11">
        <v>4.5</v>
      </c>
      <c r="G639" s="11">
        <v>1013</v>
      </c>
      <c r="H639" s="11">
        <v>8.3000000000000007</v>
      </c>
      <c r="I639" s="11">
        <v>447.95</v>
      </c>
      <c r="J639" s="11">
        <v>77.13</v>
      </c>
      <c r="K639" s="11">
        <v>40.08</v>
      </c>
      <c r="L639" s="11">
        <v>480.74</v>
      </c>
      <c r="M639" s="11">
        <v>82.78</v>
      </c>
      <c r="N639" s="11">
        <v>43.01</v>
      </c>
      <c r="O639" s="8">
        <f>VLOOKUP('Curr Rating Data'!C623,Ratings_Numbers!$A$1:$B$21,2,FALSE)</f>
        <v>7</v>
      </c>
      <c r="P639" s="9">
        <v>227620.69440000001</v>
      </c>
      <c r="Q639" s="8"/>
      <c r="R639" s="8"/>
      <c r="S639" s="8"/>
      <c r="T639" s="8"/>
    </row>
    <row r="640" spans="1:20" ht="37.5" customHeight="1" thickBot="1" x14ac:dyDescent="0.4">
      <c r="A640" s="11">
        <v>2.2400000000000002</v>
      </c>
      <c r="B640" s="11">
        <v>3.7</v>
      </c>
      <c r="C640" s="11">
        <v>3.48</v>
      </c>
      <c r="D640" s="11">
        <v>10.1</v>
      </c>
      <c r="E640" s="11">
        <v>5.24</v>
      </c>
      <c r="F640" s="11">
        <v>6.3</v>
      </c>
      <c r="G640" s="11">
        <v>1038</v>
      </c>
      <c r="H640" s="11">
        <v>8.5399999999999991</v>
      </c>
      <c r="I640" s="11">
        <v>467.36</v>
      </c>
      <c r="J640" s="11">
        <v>79.91</v>
      </c>
      <c r="K640" s="11">
        <v>42.9</v>
      </c>
      <c r="L640" s="11">
        <v>484.88</v>
      </c>
      <c r="M640" s="11">
        <v>82.9</v>
      </c>
      <c r="N640" s="11">
        <v>44.51</v>
      </c>
      <c r="O640" s="8">
        <f>VLOOKUP('Curr Rating Data'!C624,Ratings_Numbers!$A$1:$B$21,2,FALSE)</f>
        <v>7</v>
      </c>
      <c r="P640" s="9">
        <v>211903.43280000001</v>
      </c>
      <c r="Q640" s="8"/>
      <c r="R640" s="8"/>
      <c r="S640" s="8"/>
      <c r="T640" s="8"/>
    </row>
    <row r="641" spans="1:20" ht="14.25" customHeight="1" thickBot="1" x14ac:dyDescent="0.4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8"/>
      <c r="P641" s="8"/>
      <c r="Q641" s="8"/>
      <c r="R641" s="8"/>
      <c r="S641" s="8"/>
      <c r="T641" s="8"/>
    </row>
    <row r="642" spans="1:20" ht="28.5" customHeight="1" thickBot="1" x14ac:dyDescent="0.4">
      <c r="A642" s="11">
        <v>-1.62</v>
      </c>
      <c r="B642" s="11">
        <v>0.09</v>
      </c>
      <c r="C642" s="11">
        <v>-1.79</v>
      </c>
      <c r="D642" s="11">
        <v>166</v>
      </c>
      <c r="E642" s="11">
        <v>155.25</v>
      </c>
      <c r="F642" s="11">
        <v>145</v>
      </c>
      <c r="G642" s="11">
        <v>4</v>
      </c>
      <c r="H642" s="11">
        <v>55.08</v>
      </c>
      <c r="I642" s="11">
        <v>5.42</v>
      </c>
      <c r="J642" s="11">
        <v>5.14</v>
      </c>
      <c r="K642" s="11">
        <v>2.99</v>
      </c>
      <c r="L642" s="11">
        <v>5.42</v>
      </c>
      <c r="M642" s="11">
        <v>5.14</v>
      </c>
      <c r="N642" s="11">
        <v>2.99</v>
      </c>
      <c r="O642" s="8">
        <f>VLOOKUP('Curr Rating Data'!C625,Ratings_Numbers!$A$1:$B$21,2,FALSE)</f>
        <v>7</v>
      </c>
      <c r="P642" s="10">
        <v>62694.32</v>
      </c>
      <c r="Q642" s="8"/>
      <c r="R642" s="8"/>
      <c r="S642" s="8"/>
      <c r="T642" s="8"/>
    </row>
    <row r="643" spans="1:20" ht="28.5" customHeight="1" thickBot="1" x14ac:dyDescent="0.4">
      <c r="A643" s="11">
        <v>-1.38</v>
      </c>
      <c r="B643" s="11">
        <v>0.09</v>
      </c>
      <c r="C643" s="11">
        <v>-1.53</v>
      </c>
      <c r="D643" s="11">
        <v>219</v>
      </c>
      <c r="E643" s="11">
        <v>211</v>
      </c>
      <c r="F643" s="11">
        <v>198.5</v>
      </c>
      <c r="G643" s="11">
        <v>4</v>
      </c>
      <c r="H643" s="11">
        <v>54.33</v>
      </c>
      <c r="I643" s="11">
        <v>5.91</v>
      </c>
      <c r="J643" s="11">
        <v>5.58</v>
      </c>
      <c r="K643" s="11">
        <v>3.21</v>
      </c>
      <c r="L643" s="11">
        <v>5.91</v>
      </c>
      <c r="M643" s="11">
        <v>5.58</v>
      </c>
      <c r="N643" s="11">
        <v>3.21</v>
      </c>
      <c r="O643" s="8">
        <f>VLOOKUP('Curr Rating Data'!C626,Ratings_Numbers!$A$1:$B$21,2,FALSE)</f>
        <v>7</v>
      </c>
      <c r="P643" s="10">
        <v>68081.33</v>
      </c>
      <c r="Q643" s="8"/>
      <c r="R643" s="8"/>
      <c r="S643" s="8"/>
      <c r="T643" s="8"/>
    </row>
    <row r="644" spans="1:20" ht="28.5" customHeight="1" thickBot="1" x14ac:dyDescent="0.4">
      <c r="A644" s="11">
        <v>-1.51</v>
      </c>
      <c r="B644" s="11">
        <v>0.09</v>
      </c>
      <c r="C644" s="11">
        <v>-1.69</v>
      </c>
      <c r="D644" s="11">
        <v>222</v>
      </c>
      <c r="E644" s="11">
        <v>218.75</v>
      </c>
      <c r="F644" s="11">
        <v>199</v>
      </c>
      <c r="G644" s="11">
        <v>4</v>
      </c>
      <c r="H644" s="11">
        <v>56.13</v>
      </c>
      <c r="I644" s="11">
        <v>2.9</v>
      </c>
      <c r="J644" s="11">
        <v>2.75</v>
      </c>
      <c r="K644" s="11">
        <v>1.63</v>
      </c>
      <c r="L644" s="11">
        <v>5.64</v>
      </c>
      <c r="M644" s="11">
        <v>5.34</v>
      </c>
      <c r="N644" s="11">
        <v>3.17</v>
      </c>
      <c r="O644" s="8">
        <f>VLOOKUP('Curr Rating Data'!C627,Ratings_Numbers!$A$1:$B$21,2,FALSE)</f>
        <v>7</v>
      </c>
      <c r="P644" s="10">
        <v>67023.92</v>
      </c>
      <c r="Q644" s="8"/>
      <c r="R644" s="8"/>
      <c r="S644" s="8"/>
      <c r="T644" s="8"/>
    </row>
    <row r="645" spans="1:20" ht="28.5" customHeight="1" thickBot="1" x14ac:dyDescent="0.4">
      <c r="A645" s="11">
        <v>-1.64</v>
      </c>
      <c r="B645" s="11">
        <v>0.1</v>
      </c>
      <c r="C645" s="11">
        <v>-1.8</v>
      </c>
      <c r="D645" s="11">
        <v>334.75</v>
      </c>
      <c r="E645" s="11">
        <v>284</v>
      </c>
      <c r="F645" s="11">
        <v>317.5</v>
      </c>
      <c r="G645" s="11">
        <v>4</v>
      </c>
      <c r="H645" s="11">
        <v>57.63</v>
      </c>
      <c r="I645" s="11">
        <v>2.77</v>
      </c>
      <c r="J645" s="11">
        <v>2.63</v>
      </c>
      <c r="K645" s="11">
        <v>1.6</v>
      </c>
      <c r="L645" s="11">
        <v>5.19</v>
      </c>
      <c r="M645" s="11">
        <v>4.93</v>
      </c>
      <c r="N645" s="11">
        <v>2.99</v>
      </c>
      <c r="O645" s="8">
        <f>VLOOKUP('Curr Rating Data'!C628,Ratings_Numbers!$A$1:$B$21,2,FALSE)</f>
        <v>8</v>
      </c>
      <c r="P645" s="10">
        <v>62816.52</v>
      </c>
      <c r="Q645" s="8"/>
      <c r="R645" s="8"/>
      <c r="S645" s="8"/>
      <c r="T645" s="8"/>
    </row>
    <row r="646" spans="1:20" ht="28.5" customHeight="1" thickBot="1" x14ac:dyDescent="0.4">
      <c r="A646" s="11">
        <v>-1.87</v>
      </c>
      <c r="B646" s="11">
        <v>0.09</v>
      </c>
      <c r="C646" s="11">
        <v>-2.04</v>
      </c>
      <c r="D646" s="11">
        <v>61.55</v>
      </c>
      <c r="E646" s="11">
        <v>54.64</v>
      </c>
      <c r="F646" s="11">
        <v>56</v>
      </c>
      <c r="G646" s="11">
        <v>11</v>
      </c>
      <c r="H646" s="11">
        <v>57.98</v>
      </c>
      <c r="I646" s="11">
        <v>2.58</v>
      </c>
      <c r="J646" s="11">
        <v>2.46</v>
      </c>
      <c r="K646" s="11">
        <v>1.5</v>
      </c>
      <c r="L646" s="11">
        <v>4.92</v>
      </c>
      <c r="M646" s="11">
        <v>4.6900000000000004</v>
      </c>
      <c r="N646" s="11">
        <v>2.85</v>
      </c>
      <c r="O646" s="8">
        <f>VLOOKUP('Curr Rating Data'!C629,Ratings_Numbers!$A$1:$B$21,2,FALSE)</f>
        <v>8</v>
      </c>
      <c r="P646" s="10">
        <v>66859.649999999994</v>
      </c>
      <c r="Q646" s="8"/>
      <c r="R646" s="8"/>
      <c r="S646" s="8"/>
      <c r="T646" s="8"/>
    </row>
    <row r="647" spans="1:20" ht="28.5" customHeight="1" thickBot="1" x14ac:dyDescent="0.4">
      <c r="A647" s="11">
        <v>-2</v>
      </c>
      <c r="B647" s="11">
        <v>0.09</v>
      </c>
      <c r="C647" s="11">
        <v>-2.16</v>
      </c>
      <c r="D647" s="11">
        <v>325</v>
      </c>
      <c r="E647" s="11">
        <v>316</v>
      </c>
      <c r="F647" s="11">
        <v>305</v>
      </c>
      <c r="G647" s="11">
        <v>3</v>
      </c>
      <c r="H647" s="11">
        <v>61.13</v>
      </c>
      <c r="I647" s="11">
        <v>2.35</v>
      </c>
      <c r="J647" s="11">
        <v>2.25</v>
      </c>
      <c r="K647" s="11">
        <v>1.44</v>
      </c>
      <c r="L647" s="11">
        <v>4.46</v>
      </c>
      <c r="M647" s="11">
        <v>4.2699999999999996</v>
      </c>
      <c r="N647" s="11">
        <v>2.73</v>
      </c>
      <c r="O647" s="8">
        <f>VLOOKUP('Curr Rating Data'!C630,Ratings_Numbers!$A$1:$B$21,2,FALSE)</f>
        <v>8</v>
      </c>
      <c r="P647" s="10">
        <v>58949.4</v>
      </c>
      <c r="Q647" s="8"/>
      <c r="R647" s="8"/>
      <c r="S647" s="8"/>
      <c r="T647" s="8"/>
    </row>
    <row r="648" spans="1:20" ht="28.5" customHeight="1" thickBot="1" x14ac:dyDescent="0.4">
      <c r="A648" s="11">
        <v>-1.97</v>
      </c>
      <c r="B648" s="11">
        <v>0.05</v>
      </c>
      <c r="C648" s="11">
        <v>-2.11</v>
      </c>
      <c r="D648" s="11">
        <v>246.25</v>
      </c>
      <c r="E648" s="11">
        <v>236</v>
      </c>
      <c r="F648" s="11">
        <v>231.75</v>
      </c>
      <c r="G648" s="11">
        <v>4</v>
      </c>
      <c r="H648" s="11">
        <v>63.22</v>
      </c>
      <c r="I648" s="11">
        <v>2.2999999999999998</v>
      </c>
      <c r="J648" s="11">
        <v>2.2400000000000002</v>
      </c>
      <c r="K648" s="11">
        <v>1.45</v>
      </c>
      <c r="L648" s="11">
        <v>2.2999999999999998</v>
      </c>
      <c r="M648" s="11">
        <v>2.2400000000000002</v>
      </c>
      <c r="N648" s="11">
        <v>1.45</v>
      </c>
      <c r="O648" s="8">
        <f>VLOOKUP('Curr Rating Data'!C631,Ratings_Numbers!$A$1:$B$21,2,FALSE)</f>
        <v>8</v>
      </c>
      <c r="P648" s="10">
        <v>51126.16</v>
      </c>
      <c r="Q648" s="8"/>
      <c r="R648" s="8"/>
      <c r="S648" s="8"/>
      <c r="T648" s="8"/>
    </row>
    <row r="649" spans="1:20" ht="28.5" customHeight="1" thickBot="1" x14ac:dyDescent="0.4">
      <c r="A649" s="11">
        <v>-2.0499999999999998</v>
      </c>
      <c r="B649" s="11">
        <v>0.04</v>
      </c>
      <c r="C649" s="11">
        <v>-2.1800000000000002</v>
      </c>
      <c r="D649" s="11">
        <v>486.33</v>
      </c>
      <c r="E649" s="11">
        <v>471.33</v>
      </c>
      <c r="F649" s="11">
        <v>468</v>
      </c>
      <c r="G649" s="11">
        <v>3</v>
      </c>
      <c r="H649" s="11">
        <v>62.64</v>
      </c>
      <c r="I649" s="11">
        <v>2.04</v>
      </c>
      <c r="J649" s="11">
        <v>2</v>
      </c>
      <c r="K649" s="11">
        <v>1.28</v>
      </c>
      <c r="L649" s="11">
        <v>2.15</v>
      </c>
      <c r="M649" s="11">
        <v>2.11</v>
      </c>
      <c r="N649" s="11">
        <v>1.35</v>
      </c>
      <c r="O649" s="8">
        <f>VLOOKUP('Curr Rating Data'!C632,Ratings_Numbers!$A$1:$B$21,2,FALSE)</f>
        <v>8</v>
      </c>
      <c r="P649" s="10">
        <v>65024.959999999999</v>
      </c>
      <c r="Q649" s="8"/>
      <c r="R649" s="8"/>
      <c r="S649" s="8"/>
      <c r="T649" s="8"/>
    </row>
    <row r="650" spans="1:20" ht="28.5" customHeight="1" thickBot="1" x14ac:dyDescent="0.4">
      <c r="A650" s="11">
        <v>-2.21</v>
      </c>
      <c r="B650" s="11">
        <v>0.04</v>
      </c>
      <c r="C650" s="11">
        <v>-2.34</v>
      </c>
      <c r="D650" s="11">
        <v>128</v>
      </c>
      <c r="E650" s="11">
        <v>122.33</v>
      </c>
      <c r="F650" s="11">
        <v>119.17</v>
      </c>
      <c r="G650" s="11">
        <v>6</v>
      </c>
      <c r="H650" s="11">
        <v>63.18</v>
      </c>
      <c r="I650" s="11">
        <v>2.0299999999999998</v>
      </c>
      <c r="J650" s="11">
        <v>1.99</v>
      </c>
      <c r="K650" s="11">
        <v>1.28</v>
      </c>
      <c r="L650" s="11">
        <v>2.15</v>
      </c>
      <c r="M650" s="11">
        <v>2.1</v>
      </c>
      <c r="N650" s="11">
        <v>1.36</v>
      </c>
      <c r="O650" s="8">
        <f>VLOOKUP('Curr Rating Data'!C633,Ratings_Numbers!$A$1:$B$21,2,FALSE)</f>
        <v>8</v>
      </c>
      <c r="P650" s="10">
        <v>66511.199999999997</v>
      </c>
      <c r="Q650" s="8"/>
      <c r="R650" s="8"/>
      <c r="S650" s="8"/>
      <c r="T650" s="8"/>
    </row>
    <row r="651" spans="1:20" ht="28.5" customHeight="1" thickBot="1" x14ac:dyDescent="0.4">
      <c r="A651" s="11">
        <v>-2.11</v>
      </c>
      <c r="B651" s="11">
        <v>0.04</v>
      </c>
      <c r="C651" s="11">
        <v>-2.2200000000000002</v>
      </c>
      <c r="D651" s="11">
        <v>197.17</v>
      </c>
      <c r="E651" s="11">
        <v>187.5</v>
      </c>
      <c r="F651" s="11">
        <v>188.5</v>
      </c>
      <c r="G651" s="11">
        <v>6</v>
      </c>
      <c r="H651" s="11">
        <v>65.459999999999994</v>
      </c>
      <c r="I651" s="11">
        <v>1.88</v>
      </c>
      <c r="J651" s="11">
        <v>1.85</v>
      </c>
      <c r="K651" s="11">
        <v>1.23</v>
      </c>
      <c r="L651" s="11">
        <v>1.99</v>
      </c>
      <c r="M651" s="11">
        <v>1.95</v>
      </c>
      <c r="N651" s="11">
        <v>1.3</v>
      </c>
      <c r="O651" s="8">
        <f>VLOOKUP('Curr Rating Data'!C634,Ratings_Numbers!$A$1:$B$21,2,FALSE)</f>
        <v>8</v>
      </c>
      <c r="P651" s="10">
        <v>65856</v>
      </c>
      <c r="Q651" s="8"/>
      <c r="R651" s="8"/>
      <c r="S651" s="8"/>
      <c r="T651" s="8"/>
    </row>
    <row r="652" spans="1:20" ht="28.5" customHeight="1" thickBot="1" x14ac:dyDescent="0.4">
      <c r="A652" s="11">
        <v>-0.39</v>
      </c>
      <c r="B652" s="11">
        <v>1.76</v>
      </c>
      <c r="C652" s="11">
        <v>-0.42</v>
      </c>
      <c r="D652" s="11">
        <v>18.309999999999999</v>
      </c>
      <c r="E652" s="11">
        <v>17.309999999999999</v>
      </c>
      <c r="F652" s="11">
        <v>16</v>
      </c>
      <c r="G652" s="11">
        <v>58</v>
      </c>
      <c r="H652" s="11">
        <v>41.53</v>
      </c>
      <c r="I652" s="11">
        <v>1.61</v>
      </c>
      <c r="J652" s="11">
        <v>0.92</v>
      </c>
      <c r="K652" s="11">
        <v>0.67</v>
      </c>
      <c r="L652" s="11">
        <v>74.650000000000006</v>
      </c>
      <c r="M652" s="11">
        <v>42.74</v>
      </c>
      <c r="N652" s="11">
        <v>31</v>
      </c>
      <c r="O652" s="8">
        <f>VLOOKUP('Curr Rating Data'!C635,Ratings_Numbers!$A$1:$B$21,2,FALSE)</f>
        <v>8</v>
      </c>
      <c r="P652" s="10">
        <v>66885.509999999995</v>
      </c>
      <c r="Q652" s="8"/>
      <c r="R652" s="8"/>
      <c r="S652" s="8"/>
      <c r="T652" s="8"/>
    </row>
    <row r="653" spans="1:20" ht="28.5" customHeight="1" thickBot="1" x14ac:dyDescent="0.4">
      <c r="A653" s="11">
        <v>-0.4</v>
      </c>
      <c r="B653" s="11">
        <v>0.65</v>
      </c>
      <c r="C653" s="11">
        <v>-0.45</v>
      </c>
      <c r="D653" s="11">
        <v>28.63</v>
      </c>
      <c r="E653" s="11">
        <v>28.05</v>
      </c>
      <c r="F653" s="11">
        <v>24.66</v>
      </c>
      <c r="G653" s="11">
        <v>65</v>
      </c>
      <c r="H653" s="11">
        <v>52.39</v>
      </c>
      <c r="I653" s="11">
        <v>1.47</v>
      </c>
      <c r="J653" s="11">
        <v>1.1599999999999999</v>
      </c>
      <c r="K653" s="11">
        <v>0.77</v>
      </c>
      <c r="L653" s="11">
        <v>26.32</v>
      </c>
      <c r="M653" s="11">
        <v>20.83</v>
      </c>
      <c r="N653" s="11">
        <v>13.79</v>
      </c>
      <c r="O653" s="8">
        <f>VLOOKUP('Curr Rating Data'!C636,Ratings_Numbers!$A$1:$B$21,2,FALSE)</f>
        <v>8</v>
      </c>
      <c r="P653" s="10">
        <v>64940.4</v>
      </c>
      <c r="Q653" s="8"/>
      <c r="R653" s="8"/>
      <c r="S653" s="8"/>
      <c r="T653" s="8"/>
    </row>
    <row r="654" spans="1:20" ht="28.5" customHeight="1" thickBot="1" x14ac:dyDescent="0.4">
      <c r="A654" s="11">
        <v>-0.57999999999999996</v>
      </c>
      <c r="B654" s="11">
        <v>0.38</v>
      </c>
      <c r="C654" s="11">
        <v>-0.67</v>
      </c>
      <c r="D654" s="11">
        <v>44.9</v>
      </c>
      <c r="E654" s="11">
        <v>42.43</v>
      </c>
      <c r="F654" s="11">
        <v>35.76</v>
      </c>
      <c r="G654" s="11">
        <v>21</v>
      </c>
      <c r="H654" s="11">
        <v>57.82</v>
      </c>
      <c r="I654" s="11">
        <v>1.39</v>
      </c>
      <c r="J654" s="11">
        <v>1.21</v>
      </c>
      <c r="K654" s="11">
        <v>0.8</v>
      </c>
      <c r="L654" s="11">
        <v>14.82</v>
      </c>
      <c r="M654" s="11">
        <v>12.91</v>
      </c>
      <c r="N654" s="11">
        <v>8.57</v>
      </c>
      <c r="O654" s="8">
        <f>VLOOKUP('Curr Rating Data'!C637,Ratings_Numbers!$A$1:$B$21,2,FALSE)</f>
        <v>8</v>
      </c>
      <c r="P654" s="10">
        <v>65975.039999999994</v>
      </c>
      <c r="Q654" s="8"/>
      <c r="R654" s="8"/>
      <c r="S654" s="8"/>
      <c r="T654" s="8"/>
    </row>
    <row r="655" spans="1:20" ht="28.5" customHeight="1" thickBot="1" x14ac:dyDescent="0.4">
      <c r="A655" s="11">
        <v>-0.45</v>
      </c>
      <c r="B655" s="11">
        <v>0.24</v>
      </c>
      <c r="C655" s="11">
        <v>-0.53</v>
      </c>
      <c r="D655" s="11">
        <v>80.19</v>
      </c>
      <c r="E655" s="11">
        <v>78.06</v>
      </c>
      <c r="F655" s="11">
        <v>69.75</v>
      </c>
      <c r="G655" s="11">
        <v>16</v>
      </c>
      <c r="H655" s="11">
        <v>62.62</v>
      </c>
      <c r="I655" s="11">
        <v>1.29</v>
      </c>
      <c r="J655" s="11">
        <v>1.18</v>
      </c>
      <c r="K655" s="11">
        <v>0.81</v>
      </c>
      <c r="L655" s="11">
        <v>8.77</v>
      </c>
      <c r="M655" s="11">
        <v>8.07</v>
      </c>
      <c r="N655" s="11">
        <v>5.49</v>
      </c>
      <c r="O655" s="8">
        <f>VLOOKUP('Curr Rating Data'!C638,Ratings_Numbers!$A$1:$B$21,2,FALSE)</f>
        <v>8</v>
      </c>
      <c r="P655" s="10">
        <v>81197.100000000006</v>
      </c>
      <c r="Q655" s="8"/>
      <c r="R655" s="8"/>
      <c r="S655" s="8"/>
      <c r="T655" s="8"/>
    </row>
    <row r="656" spans="1:20" ht="28.5" customHeight="1" thickBot="1" x14ac:dyDescent="0.4">
      <c r="A656" s="11">
        <v>-0.31</v>
      </c>
      <c r="B656" s="11">
        <v>1.31</v>
      </c>
      <c r="C656" s="11">
        <v>-0.36</v>
      </c>
      <c r="D656" s="11">
        <v>28.47</v>
      </c>
      <c r="E656" s="11">
        <v>26.94</v>
      </c>
      <c r="F656" s="11">
        <v>23.73</v>
      </c>
      <c r="G656" s="11">
        <v>49</v>
      </c>
      <c r="H656" s="11">
        <v>52.85</v>
      </c>
      <c r="I656" s="11">
        <v>38.159999999999997</v>
      </c>
      <c r="J656" s="11">
        <v>27.18</v>
      </c>
      <c r="K656" s="11">
        <v>20.170000000000002</v>
      </c>
      <c r="L656" s="11">
        <v>40.43</v>
      </c>
      <c r="M656" s="11">
        <v>28.79</v>
      </c>
      <c r="N656" s="11">
        <v>21.37</v>
      </c>
      <c r="O656" s="8">
        <f>VLOOKUP('Curr Rating Data'!C639,Ratings_Numbers!$A$1:$B$21,2,FALSE)</f>
        <v>8</v>
      </c>
      <c r="P656" s="10">
        <v>98640.9</v>
      </c>
      <c r="Q656" s="8"/>
      <c r="R656" s="8"/>
      <c r="S656" s="8"/>
      <c r="T656" s="8"/>
    </row>
    <row r="657" spans="1:20" ht="28.5" customHeight="1" thickBot="1" x14ac:dyDescent="0.4">
      <c r="A657" s="11">
        <v>0.08</v>
      </c>
      <c r="B657" s="11">
        <v>1.24</v>
      </c>
      <c r="C657" s="11">
        <v>0.09</v>
      </c>
      <c r="D657" s="11">
        <v>27.82</v>
      </c>
      <c r="E657" s="11">
        <v>26.41</v>
      </c>
      <c r="F657" s="11">
        <v>24.49</v>
      </c>
      <c r="G657" s="11">
        <v>96</v>
      </c>
      <c r="H657" s="11">
        <v>48.94</v>
      </c>
      <c r="I657" s="11">
        <v>36.85</v>
      </c>
      <c r="J657" s="11">
        <v>25.44</v>
      </c>
      <c r="K657" s="11">
        <v>18.03</v>
      </c>
      <c r="L657" s="11">
        <v>44.88</v>
      </c>
      <c r="M657" s="11">
        <v>30.98</v>
      </c>
      <c r="N657" s="11">
        <v>21.96</v>
      </c>
      <c r="O657" s="8">
        <f>VLOOKUP('Curr Rating Data'!C640,Ratings_Numbers!$A$1:$B$21,2,FALSE)</f>
        <v>8</v>
      </c>
      <c r="P657" s="10">
        <v>103483.04</v>
      </c>
      <c r="Q657" s="8"/>
      <c r="R657" s="8"/>
      <c r="S657" s="8"/>
      <c r="T657" s="8"/>
    </row>
    <row r="658" spans="1:20" ht="28.5" customHeight="1" thickBot="1" x14ac:dyDescent="0.4">
      <c r="A658" s="11">
        <v>-0.2</v>
      </c>
      <c r="B658" s="11">
        <v>0.98</v>
      </c>
      <c r="C658" s="11">
        <v>-0.24</v>
      </c>
      <c r="D658" s="11">
        <v>17.190000000000001</v>
      </c>
      <c r="E658" s="11">
        <v>16.27</v>
      </c>
      <c r="F658" s="11">
        <v>13.45</v>
      </c>
      <c r="G658" s="11">
        <v>94</v>
      </c>
      <c r="H658" s="11">
        <v>51.83</v>
      </c>
      <c r="I658" s="11">
        <v>35.06</v>
      </c>
      <c r="J658" s="11">
        <v>25.96</v>
      </c>
      <c r="K658" s="11">
        <v>18.170000000000002</v>
      </c>
      <c r="L658" s="11">
        <v>35.07</v>
      </c>
      <c r="M658" s="11">
        <v>25.97</v>
      </c>
      <c r="N658" s="11">
        <v>18.18</v>
      </c>
      <c r="O658" s="8" t="e">
        <f>VLOOKUP('Curr Rating Data'!C641,Ratings_Numbers!$A$1:$B$21,2,FALSE)</f>
        <v>#N/A</v>
      </c>
      <c r="P658" s="10">
        <v>96801.2</v>
      </c>
      <c r="Q658" s="8"/>
      <c r="R658" s="8"/>
      <c r="S658" s="8"/>
      <c r="T658" s="8"/>
    </row>
    <row r="659" spans="1:20" ht="28.5" customHeight="1" thickBot="1" x14ac:dyDescent="0.4">
      <c r="A659" s="11">
        <v>-0.27</v>
      </c>
      <c r="B659" s="11">
        <v>0.91</v>
      </c>
      <c r="C659" s="11">
        <v>-0.32</v>
      </c>
      <c r="D659" s="11">
        <v>24.38</v>
      </c>
      <c r="E659" s="11">
        <v>23.61</v>
      </c>
      <c r="F659" s="11">
        <v>20.34</v>
      </c>
      <c r="G659" s="11">
        <v>89</v>
      </c>
      <c r="H659" s="11">
        <v>54.12</v>
      </c>
      <c r="I659" s="11">
        <v>32.32</v>
      </c>
      <c r="J659" s="11">
        <v>24.42</v>
      </c>
      <c r="K659" s="11">
        <v>17.489999999999998</v>
      </c>
      <c r="L659" s="11">
        <v>32.33</v>
      </c>
      <c r="M659" s="11">
        <v>24.43</v>
      </c>
      <c r="N659" s="11">
        <v>17.5</v>
      </c>
      <c r="O659" s="8">
        <f>VLOOKUP('Curr Rating Data'!C642,Ratings_Numbers!$A$1:$B$21,2,FALSE)</f>
        <v>7</v>
      </c>
      <c r="P659" s="10">
        <v>117626</v>
      </c>
      <c r="Q659" s="8"/>
      <c r="R659" s="8"/>
      <c r="S659" s="8"/>
      <c r="T659" s="8"/>
    </row>
    <row r="660" spans="1:20" ht="28.5" customHeight="1" thickBot="1" x14ac:dyDescent="0.4">
      <c r="A660" s="11">
        <v>-0.49</v>
      </c>
      <c r="B660" s="11">
        <v>0.86</v>
      </c>
      <c r="C660" s="11">
        <v>-0.59</v>
      </c>
      <c r="D660" s="11">
        <v>26.83</v>
      </c>
      <c r="E660" s="11">
        <v>26.35</v>
      </c>
      <c r="F660" s="11">
        <v>22.48</v>
      </c>
      <c r="G660" s="11">
        <v>82</v>
      </c>
      <c r="H660" s="11">
        <v>55.78</v>
      </c>
      <c r="I660" s="11">
        <v>29.96</v>
      </c>
      <c r="J660" s="11">
        <v>23.05</v>
      </c>
      <c r="K660" s="11">
        <v>16.71</v>
      </c>
      <c r="L660" s="11">
        <v>29.97</v>
      </c>
      <c r="M660" s="11">
        <v>23.06</v>
      </c>
      <c r="N660" s="11">
        <v>16.72</v>
      </c>
      <c r="O660" s="8">
        <f>VLOOKUP('Curr Rating Data'!C643,Ratings_Numbers!$A$1:$B$21,2,FALSE)</f>
        <v>7</v>
      </c>
      <c r="P660" s="10">
        <v>113027.22</v>
      </c>
      <c r="Q660" s="8"/>
      <c r="R660" s="8"/>
      <c r="S660" s="8"/>
      <c r="T660" s="8"/>
    </row>
    <row r="661" spans="1:20" ht="28.5" customHeight="1" thickBot="1" x14ac:dyDescent="0.4">
      <c r="A661" s="11">
        <v>0.02</v>
      </c>
      <c r="B661" s="11">
        <v>1.4</v>
      </c>
      <c r="C661" s="11">
        <v>0.02</v>
      </c>
      <c r="D661" s="11">
        <v>26.96</v>
      </c>
      <c r="E661" s="11">
        <v>26.59</v>
      </c>
      <c r="F661" s="11">
        <v>23.8</v>
      </c>
      <c r="G661" s="11">
        <v>130</v>
      </c>
      <c r="H661" s="11">
        <v>48.71</v>
      </c>
      <c r="I661" s="11">
        <v>44.45</v>
      </c>
      <c r="J661" s="11">
        <v>29.87</v>
      </c>
      <c r="K661" s="11">
        <v>21.65</v>
      </c>
      <c r="L661" s="11">
        <v>48.8</v>
      </c>
      <c r="M661" s="11">
        <v>32.799999999999997</v>
      </c>
      <c r="N661" s="11">
        <v>23.77</v>
      </c>
      <c r="O661" s="8">
        <f>VLOOKUP('Curr Rating Data'!C644,Ratings_Numbers!$A$1:$B$21,2,FALSE)</f>
        <v>7</v>
      </c>
      <c r="P661" s="10">
        <v>81190.14</v>
      </c>
      <c r="Q661" s="8"/>
      <c r="R661" s="8"/>
      <c r="S661" s="8"/>
      <c r="T661" s="8"/>
    </row>
    <row r="662" spans="1:20" ht="28.5" customHeight="1" thickBot="1" x14ac:dyDescent="0.4">
      <c r="A662" s="11">
        <v>-0.18</v>
      </c>
      <c r="B662" s="11">
        <v>1.36</v>
      </c>
      <c r="C662" s="11">
        <v>-0.22</v>
      </c>
      <c r="D662" s="11">
        <v>12.57</v>
      </c>
      <c r="E662" s="11">
        <v>10.53</v>
      </c>
      <c r="F662" s="11">
        <v>9.57</v>
      </c>
      <c r="G662" s="11">
        <v>159</v>
      </c>
      <c r="H662" s="11">
        <v>50.4</v>
      </c>
      <c r="I662" s="11">
        <v>42.98</v>
      </c>
      <c r="J662" s="11">
        <v>29.2</v>
      </c>
      <c r="K662" s="11">
        <v>21.66</v>
      </c>
      <c r="L662" s="11">
        <v>47.18</v>
      </c>
      <c r="M662" s="11">
        <v>32.06</v>
      </c>
      <c r="N662" s="11">
        <v>23.78</v>
      </c>
      <c r="O662" s="8">
        <f>VLOOKUP('Curr Rating Data'!C645,Ratings_Numbers!$A$1:$B$21,2,FALSE)</f>
        <v>7</v>
      </c>
      <c r="P662" s="10">
        <v>77435.820000000007</v>
      </c>
      <c r="Q662" s="8"/>
      <c r="R662" s="8"/>
      <c r="S662" s="8"/>
      <c r="T662" s="8"/>
    </row>
    <row r="663" spans="1:20" ht="28.5" customHeight="1" thickBot="1" x14ac:dyDescent="0.4">
      <c r="A663" s="11">
        <v>0.06</v>
      </c>
      <c r="B663" s="11">
        <v>1.33</v>
      </c>
      <c r="C663" s="11">
        <v>7.0000000000000007E-2</v>
      </c>
      <c r="D663" s="11">
        <v>15.74</v>
      </c>
      <c r="E663" s="11">
        <v>15.25</v>
      </c>
      <c r="F663" s="11">
        <v>12.58</v>
      </c>
      <c r="G663" s="11">
        <v>157</v>
      </c>
      <c r="H663" s="11">
        <v>50.94</v>
      </c>
      <c r="I663" s="11">
        <v>44.85</v>
      </c>
      <c r="J663" s="11">
        <v>30.05</v>
      </c>
      <c r="K663" s="11">
        <v>22.85</v>
      </c>
      <c r="L663" s="11">
        <v>49.24</v>
      </c>
      <c r="M663" s="11">
        <v>33</v>
      </c>
      <c r="N663" s="11">
        <v>25.08</v>
      </c>
      <c r="O663" s="8">
        <f>VLOOKUP('Curr Rating Data'!C646,Ratings_Numbers!$A$1:$B$21,2,FALSE)</f>
        <v>7</v>
      </c>
      <c r="P663" s="10">
        <v>98047.95</v>
      </c>
      <c r="Q663" s="8"/>
      <c r="R663" s="8"/>
      <c r="S663" s="8"/>
      <c r="T663" s="8"/>
    </row>
    <row r="664" spans="1:20" ht="28.5" customHeight="1" thickBot="1" x14ac:dyDescent="0.4">
      <c r="A664" s="11">
        <v>-0.01</v>
      </c>
      <c r="B664" s="11">
        <v>1.32</v>
      </c>
      <c r="C664" s="11">
        <v>-0.01</v>
      </c>
      <c r="D664" s="11">
        <v>15.85</v>
      </c>
      <c r="E664" s="11">
        <v>15.25</v>
      </c>
      <c r="F664" s="11">
        <v>12.6</v>
      </c>
      <c r="G664" s="11">
        <v>154</v>
      </c>
      <c r="H664" s="11">
        <v>51.34</v>
      </c>
      <c r="I664" s="11">
        <v>44.36</v>
      </c>
      <c r="J664" s="11">
        <v>29.83</v>
      </c>
      <c r="K664" s="11">
        <v>22.77</v>
      </c>
      <c r="L664" s="11">
        <v>48.7</v>
      </c>
      <c r="M664" s="11">
        <v>32.75</v>
      </c>
      <c r="N664" s="11">
        <v>25</v>
      </c>
      <c r="O664" s="8">
        <f>VLOOKUP('Curr Rating Data'!C647,Ratings_Numbers!$A$1:$B$21,2,FALSE)</f>
        <v>7</v>
      </c>
      <c r="P664" s="10">
        <v>109662.56</v>
      </c>
      <c r="Q664" s="8"/>
      <c r="R664" s="8"/>
      <c r="S664" s="8"/>
      <c r="T664" s="8"/>
    </row>
    <row r="665" spans="1:20" ht="28.5" customHeight="1" thickBot="1" x14ac:dyDescent="0.4">
      <c r="A665" s="11">
        <v>-0.23</v>
      </c>
      <c r="B665" s="11">
        <v>1.23</v>
      </c>
      <c r="C665" s="11">
        <v>-0.28999999999999998</v>
      </c>
      <c r="D665" s="11">
        <v>21.3</v>
      </c>
      <c r="E665" s="11">
        <v>21.06</v>
      </c>
      <c r="F665" s="11">
        <v>18.14</v>
      </c>
      <c r="G665" s="11">
        <v>159</v>
      </c>
      <c r="H665" s="11">
        <v>52.91</v>
      </c>
      <c r="I665" s="11">
        <v>36.82</v>
      </c>
      <c r="J665" s="11">
        <v>26.15</v>
      </c>
      <c r="K665" s="11">
        <v>19.48</v>
      </c>
      <c r="L665" s="11">
        <v>40.81</v>
      </c>
      <c r="M665" s="11">
        <v>28.98</v>
      </c>
      <c r="N665" s="11">
        <v>21.59</v>
      </c>
      <c r="O665" s="8">
        <f>VLOOKUP('Curr Rating Data'!C648,Ratings_Numbers!$A$1:$B$21,2,FALSE)</f>
        <v>7</v>
      </c>
      <c r="P665" s="10">
        <v>110598.72</v>
      </c>
      <c r="Q665" s="8"/>
      <c r="R665" s="8"/>
      <c r="S665" s="8"/>
      <c r="T665" s="8"/>
    </row>
    <row r="666" spans="1:20" ht="28.5" customHeight="1" thickBot="1" x14ac:dyDescent="0.4">
      <c r="A666" s="11">
        <v>-0.55000000000000004</v>
      </c>
      <c r="B666" s="11">
        <v>1.72</v>
      </c>
      <c r="C666" s="11">
        <v>-0.68</v>
      </c>
      <c r="D666" s="11">
        <v>12.47</v>
      </c>
      <c r="E666" s="11">
        <v>12.16</v>
      </c>
      <c r="F666" s="11">
        <v>9.7200000000000006</v>
      </c>
      <c r="G666" s="11">
        <v>179</v>
      </c>
      <c r="H666" s="11">
        <v>49.33</v>
      </c>
      <c r="I666" s="11">
        <v>51.81</v>
      </c>
      <c r="J666" s="11">
        <v>33.299999999999997</v>
      </c>
      <c r="K666" s="11">
        <v>25.89</v>
      </c>
      <c r="L666" s="11">
        <v>55.59</v>
      </c>
      <c r="M666" s="11">
        <v>35.729999999999997</v>
      </c>
      <c r="N666" s="11">
        <v>27.78</v>
      </c>
      <c r="O666" s="8">
        <f>VLOOKUP('Curr Rating Data'!C649,Ratings_Numbers!$A$1:$B$21,2,FALSE)</f>
        <v>7</v>
      </c>
      <c r="P666" s="10">
        <v>123619.75</v>
      </c>
      <c r="Q666" s="8"/>
      <c r="R666" s="8"/>
      <c r="S666" s="8"/>
      <c r="T666" s="8"/>
    </row>
    <row r="667" spans="1:20" ht="28.5" customHeight="1" thickBot="1" x14ac:dyDescent="0.4">
      <c r="A667" s="11">
        <v>-0.56000000000000005</v>
      </c>
      <c r="B667" s="11">
        <v>1.69</v>
      </c>
      <c r="C667" s="11">
        <v>-0.69</v>
      </c>
      <c r="D667" s="11">
        <v>14.23</v>
      </c>
      <c r="E667" s="11">
        <v>13.99</v>
      </c>
      <c r="F667" s="11">
        <v>11.59</v>
      </c>
      <c r="G667" s="11">
        <v>188</v>
      </c>
      <c r="H667" s="11">
        <v>51.14</v>
      </c>
      <c r="I667" s="11">
        <v>49.26</v>
      </c>
      <c r="J667" s="11">
        <v>32.229999999999997</v>
      </c>
      <c r="K667" s="11">
        <v>25.54</v>
      </c>
      <c r="L667" s="11">
        <v>52.85</v>
      </c>
      <c r="M667" s="11">
        <v>34.57</v>
      </c>
      <c r="N667" s="11">
        <v>27.4</v>
      </c>
      <c r="O667" s="8">
        <f>VLOOKUP('Curr Rating Data'!C650,Ratings_Numbers!$A$1:$B$21,2,FALSE)</f>
        <v>7</v>
      </c>
      <c r="P667" s="10">
        <v>113436.82</v>
      </c>
      <c r="Q667" s="8"/>
      <c r="R667" s="8"/>
      <c r="S667" s="8"/>
      <c r="T667" s="8"/>
    </row>
    <row r="668" spans="1:20" ht="28.5" customHeight="1" thickBot="1" x14ac:dyDescent="0.4">
      <c r="A668" s="11">
        <v>-0.17</v>
      </c>
      <c r="B668" s="11">
        <v>1.82</v>
      </c>
      <c r="C668" s="11">
        <v>-0.2</v>
      </c>
      <c r="D668" s="11">
        <v>13</v>
      </c>
      <c r="E668" s="11">
        <v>12.67</v>
      </c>
      <c r="F668" s="11">
        <v>9.91</v>
      </c>
      <c r="G668" s="11">
        <v>186</v>
      </c>
      <c r="H668" s="11">
        <v>47.95</v>
      </c>
      <c r="I668" s="11">
        <v>39.85</v>
      </c>
      <c r="J668" s="11">
        <v>25.8</v>
      </c>
      <c r="K668" s="11">
        <v>19.36</v>
      </c>
      <c r="L668" s="11">
        <v>54.48</v>
      </c>
      <c r="M668" s="11">
        <v>35.270000000000003</v>
      </c>
      <c r="N668" s="11">
        <v>26.47</v>
      </c>
      <c r="O668" s="8">
        <f>VLOOKUP('Curr Rating Data'!C651,Ratings_Numbers!$A$1:$B$21,2,FALSE)</f>
        <v>7</v>
      </c>
      <c r="P668" s="10">
        <v>109771.125</v>
      </c>
      <c r="Q668" s="8"/>
      <c r="R668" s="8"/>
      <c r="S668" s="8"/>
      <c r="T668" s="8"/>
    </row>
    <row r="669" spans="1:20" ht="28.5" customHeight="1" thickBot="1" x14ac:dyDescent="0.4">
      <c r="A669" s="11">
        <v>-0.34</v>
      </c>
      <c r="B669" s="11">
        <v>1.62</v>
      </c>
      <c r="C669" s="11">
        <v>-0.42</v>
      </c>
      <c r="D669" s="11">
        <v>19.93</v>
      </c>
      <c r="E669" s="11">
        <v>19.59</v>
      </c>
      <c r="F669" s="11">
        <v>16.420000000000002</v>
      </c>
      <c r="G669" s="11">
        <v>201</v>
      </c>
      <c r="H669" s="11">
        <v>50.01</v>
      </c>
      <c r="I669" s="11">
        <v>36.89</v>
      </c>
      <c r="J669" s="11">
        <v>25.1</v>
      </c>
      <c r="K669" s="11">
        <v>18.690000000000001</v>
      </c>
      <c r="L669" s="11">
        <v>46.97</v>
      </c>
      <c r="M669" s="11">
        <v>31.96</v>
      </c>
      <c r="N669" s="11">
        <v>23.8</v>
      </c>
      <c r="O669" s="8">
        <f>VLOOKUP('Curr Rating Data'!C652,Ratings_Numbers!$A$1:$B$21,2,FALSE)</f>
        <v>7</v>
      </c>
      <c r="P669" s="10">
        <v>136604.29500000001</v>
      </c>
      <c r="Q669" s="8"/>
      <c r="R669" s="8"/>
      <c r="S669" s="8"/>
      <c r="T669" s="8"/>
    </row>
    <row r="670" spans="1:20" ht="28.5" customHeight="1" thickBot="1" x14ac:dyDescent="0.4">
      <c r="A670" s="11">
        <v>-0.56000000000000005</v>
      </c>
      <c r="B670" s="11">
        <v>1.84</v>
      </c>
      <c r="C670" s="11">
        <v>-0.71</v>
      </c>
      <c r="D670" s="11">
        <v>13.36</v>
      </c>
      <c r="E670" s="11">
        <v>12.76</v>
      </c>
      <c r="F670" s="11">
        <v>9.7799999999999994</v>
      </c>
      <c r="G670" s="11">
        <v>196</v>
      </c>
      <c r="H670" s="11">
        <v>49.2</v>
      </c>
      <c r="I670" s="11">
        <v>45.45</v>
      </c>
      <c r="J670" s="11">
        <v>29.82</v>
      </c>
      <c r="K670" s="11">
        <v>22.65</v>
      </c>
      <c r="L670" s="11">
        <v>52.41</v>
      </c>
      <c r="M670" s="11">
        <v>34.39</v>
      </c>
      <c r="N670" s="11">
        <v>26.11</v>
      </c>
      <c r="O670" s="8">
        <f>VLOOKUP('Curr Rating Data'!C653,Ratings_Numbers!$A$1:$B$21,2,FALSE)</f>
        <v>7</v>
      </c>
      <c r="P670" s="10">
        <v>166506.9</v>
      </c>
      <c r="Q670" s="8"/>
      <c r="R670" s="8"/>
      <c r="S670" s="8"/>
      <c r="T670" s="8"/>
    </row>
    <row r="671" spans="1:20" ht="28.5" customHeight="1" thickBot="1" x14ac:dyDescent="0.4">
      <c r="A671" s="11">
        <v>-0.62</v>
      </c>
      <c r="B671" s="11">
        <v>1.73</v>
      </c>
      <c r="C671" s="11">
        <v>-0.79</v>
      </c>
      <c r="D671" s="11">
        <v>16.260000000000002</v>
      </c>
      <c r="E671" s="11">
        <v>15.69</v>
      </c>
      <c r="F671" s="11">
        <v>12.94</v>
      </c>
      <c r="G671" s="11">
        <v>214</v>
      </c>
      <c r="H671" s="11">
        <v>51.18</v>
      </c>
      <c r="I671" s="11">
        <v>42.41</v>
      </c>
      <c r="J671" s="11">
        <v>28.49</v>
      </c>
      <c r="K671" s="11">
        <v>21.98</v>
      </c>
      <c r="L671" s="11">
        <v>48.88</v>
      </c>
      <c r="M671" s="11">
        <v>32.83</v>
      </c>
      <c r="N671" s="11">
        <v>25.33</v>
      </c>
      <c r="O671" s="8">
        <f>VLOOKUP('Curr Rating Data'!C654,Ratings_Numbers!$A$1:$B$21,2,FALSE)</f>
        <v>7</v>
      </c>
      <c r="P671" s="10">
        <v>173426.96</v>
      </c>
      <c r="Q671" s="8"/>
      <c r="R671" s="8"/>
      <c r="S671" s="8"/>
      <c r="T671" s="8"/>
    </row>
    <row r="672" spans="1:20" ht="28.5" customHeight="1" thickBot="1" x14ac:dyDescent="0.4">
      <c r="A672" s="11">
        <v>-0.7</v>
      </c>
      <c r="B672" s="11">
        <v>1.34</v>
      </c>
      <c r="C672" s="11">
        <v>-0.88</v>
      </c>
      <c r="D672" s="11">
        <v>18.079999999999998</v>
      </c>
      <c r="E672" s="11">
        <v>17.43</v>
      </c>
      <c r="F672" s="11">
        <v>14.64</v>
      </c>
      <c r="G672" s="11">
        <v>204</v>
      </c>
      <c r="H672" s="11">
        <v>54.11</v>
      </c>
      <c r="I672" s="11">
        <v>39.81</v>
      </c>
      <c r="J672" s="11">
        <v>28.47</v>
      </c>
      <c r="K672" s="11">
        <v>21.8</v>
      </c>
      <c r="L672" s="11">
        <v>39.81</v>
      </c>
      <c r="M672" s="11">
        <v>28.47</v>
      </c>
      <c r="N672" s="11">
        <v>21.8</v>
      </c>
      <c r="O672" s="8">
        <f>VLOOKUP('Curr Rating Data'!C655,Ratings_Numbers!$A$1:$B$21,2,FALSE)</f>
        <v>7</v>
      </c>
      <c r="P672" s="10">
        <v>141781.57</v>
      </c>
      <c r="Q672" s="8"/>
      <c r="R672" s="8"/>
      <c r="S672" s="8"/>
      <c r="T672" s="8"/>
    </row>
    <row r="673" spans="1:20" ht="28.5" customHeight="1" thickBot="1" x14ac:dyDescent="0.4">
      <c r="A673" s="11">
        <v>-0.87</v>
      </c>
      <c r="B673" s="11">
        <v>1.32</v>
      </c>
      <c r="C673" s="11">
        <v>-1.07</v>
      </c>
      <c r="D673" s="11">
        <v>25.86</v>
      </c>
      <c r="E673" s="11">
        <v>3.64</v>
      </c>
      <c r="F673" s="11">
        <v>22.35</v>
      </c>
      <c r="G673" s="11">
        <v>195</v>
      </c>
      <c r="H673" s="11">
        <v>54.09</v>
      </c>
      <c r="I673" s="11">
        <v>36.71</v>
      </c>
      <c r="J673" s="11">
        <v>26.3</v>
      </c>
      <c r="K673" s="11">
        <v>20.09</v>
      </c>
      <c r="L673" s="11">
        <v>39.56</v>
      </c>
      <c r="M673" s="11">
        <v>28.35</v>
      </c>
      <c r="N673" s="11">
        <v>21.65</v>
      </c>
      <c r="O673" s="8">
        <f>VLOOKUP('Curr Rating Data'!C656,Ratings_Numbers!$A$1:$B$21,2,FALSE)</f>
        <v>7</v>
      </c>
      <c r="P673" s="10">
        <v>157753.20000000001</v>
      </c>
      <c r="Q673" s="8"/>
      <c r="R673" s="8"/>
      <c r="S673" s="8"/>
      <c r="T673" s="8"/>
    </row>
    <row r="674" spans="1:20" ht="28.5" customHeight="1" thickBot="1" x14ac:dyDescent="0.4">
      <c r="A674" s="11">
        <v>-1.08</v>
      </c>
      <c r="B674" s="11">
        <v>1.1599999999999999</v>
      </c>
      <c r="C674" s="11">
        <v>-1.32</v>
      </c>
      <c r="D674" s="11">
        <v>17.670000000000002</v>
      </c>
      <c r="E674" s="11">
        <v>16.829999999999998</v>
      </c>
      <c r="F674" s="11">
        <v>13.97</v>
      </c>
      <c r="G674" s="11">
        <v>192</v>
      </c>
      <c r="H674" s="11">
        <v>55.36</v>
      </c>
      <c r="I674" s="11">
        <v>35.86</v>
      </c>
      <c r="J674" s="11">
        <v>26.4</v>
      </c>
      <c r="K674" s="11">
        <v>20.02</v>
      </c>
      <c r="L674" s="11">
        <v>35.86</v>
      </c>
      <c r="M674" s="11">
        <v>26.4</v>
      </c>
      <c r="N674" s="11">
        <v>20.02</v>
      </c>
      <c r="O674" s="8">
        <f>VLOOKUP('Curr Rating Data'!C657,Ratings_Numbers!$A$1:$B$21,2,FALSE)</f>
        <v>6</v>
      </c>
      <c r="P674" s="10">
        <v>145660.64499999999</v>
      </c>
      <c r="Q674" s="8"/>
      <c r="R674" s="8"/>
      <c r="S674" s="8"/>
      <c r="T674" s="8"/>
    </row>
    <row r="675" spans="1:20" ht="28.5" customHeight="1" thickBot="1" x14ac:dyDescent="0.4">
      <c r="A675" s="11">
        <v>-1.02</v>
      </c>
      <c r="B675" s="11">
        <v>1.1200000000000001</v>
      </c>
      <c r="C675" s="11">
        <v>-1.24</v>
      </c>
      <c r="D675" s="11">
        <v>19.850000000000001</v>
      </c>
      <c r="E675" s="11">
        <v>19.18</v>
      </c>
      <c r="F675" s="11">
        <v>16.2</v>
      </c>
      <c r="G675" s="11">
        <v>192</v>
      </c>
      <c r="H675" s="11">
        <v>57.5</v>
      </c>
      <c r="I675" s="11">
        <v>34.96</v>
      </c>
      <c r="J675" s="11">
        <v>25.91</v>
      </c>
      <c r="K675" s="11">
        <v>20.27</v>
      </c>
      <c r="L675" s="11">
        <v>34.96</v>
      </c>
      <c r="M675" s="11">
        <v>25.91</v>
      </c>
      <c r="N675" s="11">
        <v>20.27</v>
      </c>
      <c r="O675" s="8">
        <f>VLOOKUP('Curr Rating Data'!C658,Ratings_Numbers!$A$1:$B$21,2,FALSE)</f>
        <v>6</v>
      </c>
      <c r="P675" s="10">
        <v>129835.35</v>
      </c>
      <c r="Q675" s="8"/>
      <c r="R675" s="8"/>
      <c r="S675" s="8"/>
      <c r="T675" s="8"/>
    </row>
    <row r="676" spans="1:20" ht="28.5" customHeight="1" thickBot="1" x14ac:dyDescent="0.4">
      <c r="A676" s="11">
        <v>-0.92</v>
      </c>
      <c r="B676" s="11">
        <v>1.1000000000000001</v>
      </c>
      <c r="C676" s="11">
        <v>-1.1100000000000001</v>
      </c>
      <c r="D676" s="11">
        <v>21.3</v>
      </c>
      <c r="E676" s="11">
        <v>20.55</v>
      </c>
      <c r="F676" s="11">
        <v>17.46</v>
      </c>
      <c r="G676" s="11">
        <v>190</v>
      </c>
      <c r="H676" s="11">
        <v>57.66</v>
      </c>
      <c r="I676" s="11">
        <v>34.15</v>
      </c>
      <c r="J676" s="11">
        <v>25.46</v>
      </c>
      <c r="K676" s="11">
        <v>19.87</v>
      </c>
      <c r="L676" s="11">
        <v>34.15</v>
      </c>
      <c r="M676" s="11">
        <v>25.46</v>
      </c>
      <c r="N676" s="11">
        <v>19.87</v>
      </c>
      <c r="O676" s="8">
        <f>VLOOKUP('Curr Rating Data'!C659,Ratings_Numbers!$A$1:$B$21,2,FALSE)</f>
        <v>6</v>
      </c>
      <c r="P676" s="10">
        <v>152901.15</v>
      </c>
      <c r="Q676" s="8"/>
      <c r="R676" s="8"/>
      <c r="S676" s="8"/>
      <c r="T676" s="8"/>
    </row>
    <row r="677" spans="1:20" ht="28.5" customHeight="1" thickBot="1" x14ac:dyDescent="0.4">
      <c r="A677" s="11">
        <v>-0.85</v>
      </c>
      <c r="B677" s="11">
        <v>1.2</v>
      </c>
      <c r="C677" s="11">
        <v>-1.04</v>
      </c>
      <c r="D677" s="11">
        <v>27.69</v>
      </c>
      <c r="E677" s="11">
        <v>26.57</v>
      </c>
      <c r="F677" s="11">
        <v>23.69</v>
      </c>
      <c r="G677" s="11">
        <v>194</v>
      </c>
      <c r="H677" s="11">
        <v>55.78</v>
      </c>
      <c r="I677" s="11">
        <v>30.68</v>
      </c>
      <c r="J677" s="11">
        <v>22.33</v>
      </c>
      <c r="K677" s="11">
        <v>17.27</v>
      </c>
      <c r="L677" s="11">
        <v>37.369999999999997</v>
      </c>
      <c r="M677" s="11">
        <v>27.2</v>
      </c>
      <c r="N677" s="11">
        <v>21.03</v>
      </c>
      <c r="O677" s="8">
        <f>VLOOKUP('Curr Rating Data'!C660,Ratings_Numbers!$A$1:$B$21,2,FALSE)</f>
        <v>6</v>
      </c>
      <c r="P677" s="10">
        <v>152766.9</v>
      </c>
      <c r="Q677" s="8"/>
      <c r="R677" s="8"/>
      <c r="S677" s="8"/>
      <c r="T677" s="8"/>
    </row>
    <row r="678" spans="1:20" ht="28.5" customHeight="1" thickBot="1" x14ac:dyDescent="0.4">
      <c r="A678" s="11">
        <v>-1</v>
      </c>
      <c r="B678" s="11">
        <v>1.06</v>
      </c>
      <c r="C678" s="11">
        <v>-1.21</v>
      </c>
      <c r="D678" s="11">
        <v>19.28</v>
      </c>
      <c r="E678" s="11">
        <v>18.54</v>
      </c>
      <c r="F678" s="11">
        <v>15.31</v>
      </c>
      <c r="G678" s="11">
        <v>188</v>
      </c>
      <c r="H678" s="11">
        <v>56.6</v>
      </c>
      <c r="I678" s="11">
        <v>30.92</v>
      </c>
      <c r="J678" s="11">
        <v>23.11</v>
      </c>
      <c r="K678" s="11">
        <v>17.66</v>
      </c>
      <c r="L678" s="11">
        <v>33.770000000000003</v>
      </c>
      <c r="M678" s="11">
        <v>25.25</v>
      </c>
      <c r="N678" s="11">
        <v>19.29</v>
      </c>
      <c r="O678" s="8">
        <f>VLOOKUP('Curr Rating Data'!C661,Ratings_Numbers!$A$1:$B$21,2,FALSE)</f>
        <v>6</v>
      </c>
      <c r="P678" s="10">
        <v>161578.56</v>
      </c>
      <c r="Q678" s="8"/>
      <c r="R678" s="8"/>
      <c r="S678" s="8"/>
      <c r="T678" s="8"/>
    </row>
    <row r="679" spans="1:20" ht="28.5" customHeight="1" thickBot="1" x14ac:dyDescent="0.4">
      <c r="A679" s="11">
        <v>-0.81</v>
      </c>
      <c r="B679" s="11">
        <v>1.39</v>
      </c>
      <c r="C679" s="11">
        <v>-0.98</v>
      </c>
      <c r="D679" s="11">
        <v>21.48</v>
      </c>
      <c r="E679" s="11">
        <v>20.39</v>
      </c>
      <c r="F679" s="11">
        <v>17.8</v>
      </c>
      <c r="G679" s="11">
        <v>195</v>
      </c>
      <c r="H679" s="11">
        <v>53.96</v>
      </c>
      <c r="I679" s="11">
        <v>42.63</v>
      </c>
      <c r="J679" s="11">
        <v>29.3</v>
      </c>
      <c r="K679" s="11">
        <v>23.23</v>
      </c>
      <c r="L679" s="11">
        <v>45.51</v>
      </c>
      <c r="M679" s="11">
        <v>31.28</v>
      </c>
      <c r="N679" s="11">
        <v>24.8</v>
      </c>
      <c r="O679" s="8">
        <f>VLOOKUP('Curr Rating Data'!C662,Ratings_Numbers!$A$1:$B$21,2,FALSE)</f>
        <v>6</v>
      </c>
      <c r="P679" s="10">
        <v>156941.88</v>
      </c>
      <c r="Q679" s="8"/>
      <c r="R679" s="8"/>
      <c r="S679" s="8"/>
      <c r="T679" s="8"/>
    </row>
    <row r="680" spans="1:20" ht="28.5" customHeight="1" thickBot="1" x14ac:dyDescent="0.4">
      <c r="A680" s="11">
        <v>-0.79</v>
      </c>
      <c r="B680" s="11">
        <v>1.38</v>
      </c>
      <c r="C680" s="11">
        <v>-0.96</v>
      </c>
      <c r="D680" s="11">
        <v>19.8</v>
      </c>
      <c r="E680" s="11">
        <v>19.23</v>
      </c>
      <c r="F680" s="11">
        <v>16.260000000000002</v>
      </c>
      <c r="G680" s="11">
        <v>205</v>
      </c>
      <c r="H680" s="11">
        <v>54.56</v>
      </c>
      <c r="I680" s="11">
        <v>42.25</v>
      </c>
      <c r="J680" s="11">
        <v>29.12</v>
      </c>
      <c r="K680" s="11">
        <v>23.29</v>
      </c>
      <c r="L680" s="11">
        <v>45.11</v>
      </c>
      <c r="M680" s="11">
        <v>31.08</v>
      </c>
      <c r="N680" s="11">
        <v>24.86</v>
      </c>
      <c r="O680" s="8">
        <f>VLOOKUP('Curr Rating Data'!C663,Ratings_Numbers!$A$1:$B$21,2,FALSE)</f>
        <v>6</v>
      </c>
      <c r="P680" s="10">
        <v>145568.34</v>
      </c>
      <c r="Q680" s="8"/>
      <c r="R680" s="8"/>
      <c r="S680" s="8"/>
      <c r="T680" s="8"/>
    </row>
    <row r="681" spans="1:20" ht="28.5" customHeight="1" thickBot="1" x14ac:dyDescent="0.4">
      <c r="A681" s="11">
        <v>-0.78</v>
      </c>
      <c r="B681" s="11">
        <v>1.26</v>
      </c>
      <c r="C681" s="11">
        <v>-0.93</v>
      </c>
      <c r="D681" s="11">
        <v>27.34</v>
      </c>
      <c r="E681" s="11">
        <v>26.47</v>
      </c>
      <c r="F681" s="11">
        <v>23.81</v>
      </c>
      <c r="G681" s="11">
        <v>210</v>
      </c>
      <c r="H681" s="11">
        <v>54.57</v>
      </c>
      <c r="I681" s="11">
        <v>40.97</v>
      </c>
      <c r="J681" s="11">
        <v>29.06</v>
      </c>
      <c r="K681" s="11">
        <v>22.61</v>
      </c>
      <c r="L681" s="11">
        <v>40.97</v>
      </c>
      <c r="M681" s="11">
        <v>29.06</v>
      </c>
      <c r="N681" s="11">
        <v>22.61</v>
      </c>
      <c r="O681" s="8">
        <f>VLOOKUP('Curr Rating Data'!C664,Ratings_Numbers!$A$1:$B$21,2,FALSE)</f>
        <v>6</v>
      </c>
      <c r="P681" s="10">
        <v>159016.74</v>
      </c>
      <c r="Q681" s="8"/>
      <c r="R681" s="8"/>
      <c r="S681" s="8"/>
      <c r="T681" s="8"/>
    </row>
    <row r="682" spans="1:20" ht="28.5" customHeight="1" thickBot="1" x14ac:dyDescent="0.4">
      <c r="A682" s="11">
        <v>-0.85</v>
      </c>
      <c r="B682" s="11">
        <v>1.64</v>
      </c>
      <c r="C682" s="11">
        <v>-1.02</v>
      </c>
      <c r="D682" s="11">
        <v>16.670000000000002</v>
      </c>
      <c r="E682" s="11">
        <v>15.97</v>
      </c>
      <c r="F682" s="11">
        <v>13.24</v>
      </c>
      <c r="G682" s="11">
        <v>217</v>
      </c>
      <c r="H682" s="11">
        <v>50.39</v>
      </c>
      <c r="I682" s="11">
        <v>51.32</v>
      </c>
      <c r="J682" s="11">
        <v>33.15</v>
      </c>
      <c r="K682" s="11">
        <v>26.13</v>
      </c>
      <c r="L682" s="11">
        <v>54.81</v>
      </c>
      <c r="M682" s="11">
        <v>35.4</v>
      </c>
      <c r="N682" s="11">
        <v>27.9</v>
      </c>
      <c r="O682" s="8">
        <f>VLOOKUP('Curr Rating Data'!C665,Ratings_Numbers!$A$1:$B$21,2,FALSE)</f>
        <v>6</v>
      </c>
      <c r="P682" s="10">
        <v>175330.13</v>
      </c>
      <c r="Q682" s="8"/>
      <c r="R682" s="8"/>
      <c r="S682" s="8"/>
      <c r="T682" s="8"/>
    </row>
    <row r="683" spans="1:20" ht="28.5" customHeight="1" thickBot="1" x14ac:dyDescent="0.4">
      <c r="A683" s="11">
        <v>-0.73</v>
      </c>
      <c r="B683" s="11">
        <v>1.65</v>
      </c>
      <c r="C683" s="11">
        <v>-0.88</v>
      </c>
      <c r="D683" s="11">
        <v>18</v>
      </c>
      <c r="E683" s="11">
        <v>17.45</v>
      </c>
      <c r="F683" s="11">
        <v>14.83</v>
      </c>
      <c r="G683" s="11">
        <v>230</v>
      </c>
      <c r="H683" s="11">
        <v>51.11</v>
      </c>
      <c r="I683" s="11">
        <v>51.38</v>
      </c>
      <c r="J683" s="11">
        <v>33.18</v>
      </c>
      <c r="K683" s="11">
        <v>26.56</v>
      </c>
      <c r="L683" s="11">
        <v>54.84</v>
      </c>
      <c r="M683" s="11">
        <v>35.42</v>
      </c>
      <c r="N683" s="11">
        <v>28.35</v>
      </c>
      <c r="O683" s="8">
        <f>VLOOKUP('Curr Rating Data'!C666,Ratings_Numbers!$A$1:$B$21,2,FALSE)</f>
        <v>6</v>
      </c>
      <c r="P683" s="10">
        <v>187577.28</v>
      </c>
      <c r="Q683" s="8"/>
      <c r="R683" s="8"/>
      <c r="S683" s="8"/>
      <c r="T683" s="8"/>
    </row>
    <row r="684" spans="1:20" ht="28.5" customHeight="1" thickBot="1" x14ac:dyDescent="0.4">
      <c r="A684" s="11">
        <v>-0.73</v>
      </c>
      <c r="B684" s="11">
        <v>1.63</v>
      </c>
      <c r="C684" s="11">
        <v>-0.88</v>
      </c>
      <c r="D684" s="11">
        <v>18.760000000000002</v>
      </c>
      <c r="E684" s="11">
        <v>18.11</v>
      </c>
      <c r="F684" s="11">
        <v>15.64</v>
      </c>
      <c r="G684" s="11">
        <v>228</v>
      </c>
      <c r="H684" s="11">
        <v>51.65</v>
      </c>
      <c r="I684" s="11">
        <v>50.13</v>
      </c>
      <c r="J684" s="11">
        <v>32.659999999999997</v>
      </c>
      <c r="K684" s="11">
        <v>26.2</v>
      </c>
      <c r="L684" s="11">
        <v>53.48</v>
      </c>
      <c r="M684" s="11">
        <v>34.85</v>
      </c>
      <c r="N684" s="11">
        <v>27.95</v>
      </c>
      <c r="O684" s="8">
        <f>VLOOKUP('Curr Rating Data'!C667,Ratings_Numbers!$A$1:$B$21,2,FALSE)</f>
        <v>6</v>
      </c>
      <c r="P684" s="10">
        <v>184310.14</v>
      </c>
      <c r="Q684" s="8"/>
      <c r="R684" s="8"/>
      <c r="S684" s="8"/>
      <c r="T684" s="8"/>
    </row>
    <row r="685" spans="1:20" ht="28.5" customHeight="1" thickBot="1" x14ac:dyDescent="0.4">
      <c r="A685" s="11">
        <v>-0.83</v>
      </c>
      <c r="B685" s="11">
        <v>1.63</v>
      </c>
      <c r="C685" s="11">
        <v>-1</v>
      </c>
      <c r="D685" s="11">
        <v>23.57</v>
      </c>
      <c r="E685" s="11">
        <v>22.92</v>
      </c>
      <c r="F685" s="11">
        <v>20.54</v>
      </c>
      <c r="G685" s="11">
        <v>239</v>
      </c>
      <c r="H685" s="11">
        <v>51.93</v>
      </c>
      <c r="I685" s="11">
        <v>47.61</v>
      </c>
      <c r="J685" s="11">
        <v>31.57</v>
      </c>
      <c r="K685" s="11">
        <v>25.02</v>
      </c>
      <c r="L685" s="11">
        <v>50.79</v>
      </c>
      <c r="M685" s="11">
        <v>33.68</v>
      </c>
      <c r="N685" s="11">
        <v>26.7</v>
      </c>
      <c r="O685" s="8">
        <f>VLOOKUP('Curr Rating Data'!C668,Ratings_Numbers!$A$1:$B$21,2,FALSE)</f>
        <v>6</v>
      </c>
      <c r="P685" s="10">
        <v>186519.18</v>
      </c>
      <c r="Q685" s="8"/>
      <c r="R685" s="8"/>
      <c r="S685" s="8"/>
      <c r="T685" s="8"/>
    </row>
    <row r="686" spans="1:20" ht="28.5" customHeight="1" thickBot="1" x14ac:dyDescent="0.4">
      <c r="A686" s="11">
        <v>-1.08</v>
      </c>
      <c r="B686" s="11">
        <v>2.19</v>
      </c>
      <c r="C686" s="11">
        <v>-1.28</v>
      </c>
      <c r="D686" s="11">
        <v>14.06</v>
      </c>
      <c r="E686" s="11">
        <v>13.29</v>
      </c>
      <c r="F686" s="11">
        <v>11.35</v>
      </c>
      <c r="G686" s="11">
        <v>261</v>
      </c>
      <c r="H686" s="11">
        <v>47.48</v>
      </c>
      <c r="I686" s="11">
        <v>67.95</v>
      </c>
      <c r="J686" s="11">
        <v>40.46</v>
      </c>
      <c r="K686" s="11">
        <v>32.659999999999997</v>
      </c>
      <c r="L686" s="11">
        <v>67.95</v>
      </c>
      <c r="M686" s="11">
        <v>40.46</v>
      </c>
      <c r="N686" s="11">
        <v>32.659999999999997</v>
      </c>
      <c r="O686" s="8">
        <f>VLOOKUP('Curr Rating Data'!C669,Ratings_Numbers!$A$1:$B$21,2,FALSE)</f>
        <v>6</v>
      </c>
      <c r="P686" s="10">
        <v>191624.86</v>
      </c>
      <c r="Q686" s="8"/>
      <c r="R686" s="8"/>
      <c r="S686" s="8"/>
      <c r="T686" s="8"/>
    </row>
    <row r="687" spans="1:20" ht="28.5" customHeight="1" thickBot="1" x14ac:dyDescent="0.4">
      <c r="A687" s="11">
        <v>-0.69</v>
      </c>
      <c r="B687" s="11">
        <v>2.17</v>
      </c>
      <c r="C687" s="11">
        <v>-0.82</v>
      </c>
      <c r="D687" s="11">
        <v>15.16</v>
      </c>
      <c r="E687" s="11">
        <v>14.36</v>
      </c>
      <c r="F687" s="11">
        <v>12.56</v>
      </c>
      <c r="G687" s="11">
        <v>282</v>
      </c>
      <c r="H687" s="11">
        <v>48.36</v>
      </c>
      <c r="I687" s="11">
        <v>67.67</v>
      </c>
      <c r="J687" s="11">
        <v>40.36</v>
      </c>
      <c r="K687" s="11">
        <v>33.020000000000003</v>
      </c>
      <c r="L687" s="11">
        <v>67.67</v>
      </c>
      <c r="M687" s="11">
        <v>40.36</v>
      </c>
      <c r="N687" s="11">
        <v>33.020000000000003</v>
      </c>
      <c r="O687" s="8">
        <f>VLOOKUP('Curr Rating Data'!C670,Ratings_Numbers!$A$1:$B$21,2,FALSE)</f>
        <v>6</v>
      </c>
      <c r="P687" s="10">
        <v>188877.07</v>
      </c>
      <c r="Q687" s="8"/>
      <c r="R687" s="8"/>
      <c r="S687" s="8"/>
      <c r="T687" s="8"/>
    </row>
    <row r="688" spans="1:20" ht="28.5" customHeight="1" thickBot="1" x14ac:dyDescent="0.4">
      <c r="A688" s="11">
        <v>-0.65</v>
      </c>
      <c r="B688" s="11">
        <v>2.1800000000000002</v>
      </c>
      <c r="C688" s="11">
        <v>-0.78</v>
      </c>
      <c r="D688" s="11">
        <v>14.97</v>
      </c>
      <c r="E688" s="11">
        <v>13.62</v>
      </c>
      <c r="F688" s="11">
        <v>12.39</v>
      </c>
      <c r="G688" s="11">
        <v>273</v>
      </c>
      <c r="H688" s="11">
        <v>48.67</v>
      </c>
      <c r="I688" s="11">
        <v>62.35</v>
      </c>
      <c r="J688" s="11">
        <v>37.450000000000003</v>
      </c>
      <c r="K688" s="11">
        <v>30.62</v>
      </c>
      <c r="L688" s="11">
        <v>66.47</v>
      </c>
      <c r="M688" s="11">
        <v>39.93</v>
      </c>
      <c r="N688" s="11">
        <v>32.64</v>
      </c>
      <c r="O688" s="8">
        <f>VLOOKUP('Curr Rating Data'!C671,Ratings_Numbers!$A$1:$B$21,2,FALSE)</f>
        <v>6</v>
      </c>
      <c r="P688" s="10">
        <v>158819.38</v>
      </c>
      <c r="Q688" s="8"/>
      <c r="R688" s="8"/>
      <c r="S688" s="8"/>
      <c r="T688" s="8"/>
    </row>
    <row r="689" spans="1:20" ht="28.5" customHeight="1" thickBot="1" x14ac:dyDescent="0.4">
      <c r="A689" s="11">
        <v>-0.74</v>
      </c>
      <c r="B689" s="11">
        <v>3.03</v>
      </c>
      <c r="C689" s="11">
        <v>-0.89</v>
      </c>
      <c r="D689" s="11">
        <v>14.46</v>
      </c>
      <c r="E689" s="11">
        <v>12.62</v>
      </c>
      <c r="F689" s="11">
        <v>12.25</v>
      </c>
      <c r="G689" s="11">
        <v>325</v>
      </c>
      <c r="H689" s="11">
        <v>43.88</v>
      </c>
      <c r="I689" s="11">
        <v>81.39</v>
      </c>
      <c r="J689" s="11">
        <v>43.88</v>
      </c>
      <c r="K689" s="11">
        <v>36.03</v>
      </c>
      <c r="L689" s="11">
        <v>85.46</v>
      </c>
      <c r="M689" s="11">
        <v>46.08</v>
      </c>
      <c r="N689" s="11">
        <v>37.83</v>
      </c>
      <c r="O689" s="8">
        <f>VLOOKUP('Curr Rating Data'!C672,Ratings_Numbers!$A$1:$B$21,2,FALSE)</f>
        <v>5</v>
      </c>
      <c r="P689" s="10">
        <v>163985.76</v>
      </c>
      <c r="Q689" s="8"/>
      <c r="R689" s="8"/>
      <c r="S689" s="8"/>
      <c r="T689" s="8"/>
    </row>
    <row r="690" spans="1:20" ht="28.5" customHeight="1" thickBot="1" x14ac:dyDescent="0.4">
      <c r="A690" s="11">
        <v>-0.85</v>
      </c>
      <c r="B690" s="11">
        <v>3.1</v>
      </c>
      <c r="C690" s="11">
        <v>-1.02</v>
      </c>
      <c r="D690" s="11">
        <v>8.89</v>
      </c>
      <c r="E690" s="11">
        <v>7.7</v>
      </c>
      <c r="F690" s="11">
        <v>7.1</v>
      </c>
      <c r="G690" s="11">
        <v>374</v>
      </c>
      <c r="H690" s="11">
        <v>42.93</v>
      </c>
      <c r="I690" s="11">
        <v>84.25</v>
      </c>
      <c r="J690" s="11">
        <v>44.7</v>
      </c>
      <c r="K690" s="11">
        <v>36.51</v>
      </c>
      <c r="L690" s="11">
        <v>88.46</v>
      </c>
      <c r="M690" s="11">
        <v>46.94</v>
      </c>
      <c r="N690" s="11">
        <v>38.33</v>
      </c>
      <c r="O690" s="8">
        <f>VLOOKUP('Curr Rating Data'!C673,Ratings_Numbers!$A$1:$B$21,2,FALSE)</f>
        <v>5</v>
      </c>
      <c r="P690" s="10">
        <v>152857.68</v>
      </c>
      <c r="Q690" s="8"/>
      <c r="R690" s="8"/>
      <c r="S690" s="8"/>
      <c r="T690" s="8"/>
    </row>
    <row r="691" spans="1:20" ht="28.5" customHeight="1" thickBot="1" x14ac:dyDescent="0.4">
      <c r="A691" s="11">
        <v>-0.66</v>
      </c>
      <c r="B691" s="11">
        <v>3.23</v>
      </c>
      <c r="C691" s="11">
        <v>-0.8</v>
      </c>
      <c r="D691" s="11">
        <v>9.67</v>
      </c>
      <c r="E691" s="11">
        <v>9.15</v>
      </c>
      <c r="F691" s="11">
        <v>7.96</v>
      </c>
      <c r="G691" s="11">
        <v>371</v>
      </c>
      <c r="H691" s="11">
        <v>43.13</v>
      </c>
      <c r="I691" s="11">
        <v>86.2</v>
      </c>
      <c r="J691" s="11">
        <v>45.25</v>
      </c>
      <c r="K691" s="11">
        <v>37.51</v>
      </c>
      <c r="L691" s="11">
        <v>90.52</v>
      </c>
      <c r="M691" s="11">
        <v>47.51</v>
      </c>
      <c r="N691" s="11">
        <v>39.39</v>
      </c>
      <c r="O691" s="8">
        <f>VLOOKUP('Curr Rating Data'!C674,Ratings_Numbers!$A$1:$B$21,2,FALSE)</f>
        <v>5</v>
      </c>
      <c r="P691" s="10">
        <v>166066.20000000001</v>
      </c>
      <c r="Q691" s="8"/>
      <c r="R691" s="8"/>
      <c r="S691" s="8"/>
      <c r="T691" s="8"/>
    </row>
    <row r="692" spans="1:20" ht="28.5" customHeight="1" thickBot="1" x14ac:dyDescent="0.4">
      <c r="A692" s="11">
        <v>-0.7</v>
      </c>
      <c r="B692" s="11">
        <v>3.18</v>
      </c>
      <c r="C692" s="11">
        <v>-0.84</v>
      </c>
      <c r="D692" s="11">
        <v>10.14</v>
      </c>
      <c r="E692" s="11">
        <v>9.11</v>
      </c>
      <c r="F692" s="11">
        <v>8.41</v>
      </c>
      <c r="G692" s="11">
        <v>360</v>
      </c>
      <c r="H692" s="11">
        <v>43.73</v>
      </c>
      <c r="I692" s="11">
        <v>86.55</v>
      </c>
      <c r="J692" s="11">
        <v>46.4</v>
      </c>
      <c r="K692" s="11">
        <v>38.229999999999997</v>
      </c>
      <c r="L692" s="11">
        <v>86.55</v>
      </c>
      <c r="M692" s="11">
        <v>46.4</v>
      </c>
      <c r="N692" s="11">
        <v>38.229999999999997</v>
      </c>
      <c r="O692" s="8">
        <f>VLOOKUP('Curr Rating Data'!C675,Ratings_Numbers!$A$1:$B$21,2,FALSE)</f>
        <v>5</v>
      </c>
      <c r="P692" s="10">
        <v>169249.32</v>
      </c>
      <c r="Q692" s="8"/>
      <c r="R692" s="8"/>
      <c r="S692" s="8"/>
      <c r="T692" s="8"/>
    </row>
    <row r="693" spans="1:20" ht="14.25" customHeight="1" thickBot="1" x14ac:dyDescent="0.4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8"/>
      <c r="P693" s="8"/>
      <c r="Q693" s="8"/>
      <c r="R693" s="8"/>
      <c r="S693" s="8"/>
      <c r="T693" s="8"/>
    </row>
    <row r="694" spans="1:20" ht="28.5" customHeight="1" thickBot="1" x14ac:dyDescent="0.4">
      <c r="A694" s="11">
        <v>0.62</v>
      </c>
      <c r="B694" s="11">
        <v>1.1200000000000001</v>
      </c>
      <c r="C694" s="11">
        <v>0.72</v>
      </c>
      <c r="D694" s="11">
        <v>48.72</v>
      </c>
      <c r="E694" s="11">
        <v>42.21</v>
      </c>
      <c r="F694" s="11">
        <v>41.73</v>
      </c>
      <c r="G694" s="11">
        <v>14</v>
      </c>
      <c r="H694" s="11">
        <v>60.15</v>
      </c>
      <c r="I694" s="11">
        <v>0.14000000000000001</v>
      </c>
      <c r="J694" s="11">
        <v>0.1</v>
      </c>
      <c r="K694" s="11">
        <v>0.09</v>
      </c>
      <c r="L694" s="11">
        <v>37.409999999999997</v>
      </c>
      <c r="M694" s="11">
        <v>27.23</v>
      </c>
      <c r="N694" s="11">
        <v>22.5</v>
      </c>
      <c r="O694" s="8">
        <f>VLOOKUP('Curr Rating Data'!C676,Ratings_Numbers!$A$1:$B$21,2,FALSE)</f>
        <v>5</v>
      </c>
      <c r="P694" s="10">
        <v>58567.643700000001</v>
      </c>
      <c r="Q694" s="8"/>
      <c r="R694" s="8"/>
      <c r="S694" s="8"/>
      <c r="T694" s="8"/>
    </row>
    <row r="695" spans="1:20" ht="28.5" customHeight="1" thickBot="1" x14ac:dyDescent="0.4">
      <c r="A695" s="11">
        <v>0.49</v>
      </c>
      <c r="B695" s="11">
        <v>1.01</v>
      </c>
      <c r="C695" s="11">
        <v>0.56999999999999995</v>
      </c>
      <c r="D695" s="11">
        <v>92.6</v>
      </c>
      <c r="E695" s="11">
        <v>83.7</v>
      </c>
      <c r="F695" s="11">
        <v>79.78</v>
      </c>
      <c r="G695" s="11">
        <v>8</v>
      </c>
      <c r="H695" s="11">
        <v>62.72</v>
      </c>
      <c r="I695" s="11">
        <v>27.62</v>
      </c>
      <c r="J695" s="11">
        <v>20.72</v>
      </c>
      <c r="K695" s="11">
        <v>17.32</v>
      </c>
      <c r="L695" s="11">
        <v>33.26</v>
      </c>
      <c r="M695" s="11">
        <v>24.96</v>
      </c>
      <c r="N695" s="11">
        <v>20.86</v>
      </c>
      <c r="O695" s="8">
        <f>VLOOKUP('Curr Rating Data'!C677,Ratings_Numbers!$A$1:$B$21,2,FALSE)</f>
        <v>5</v>
      </c>
      <c r="P695" s="10">
        <v>61613.938999999998</v>
      </c>
      <c r="Q695" s="8"/>
      <c r="R695" s="8"/>
      <c r="S695" s="8"/>
      <c r="T695" s="8"/>
    </row>
    <row r="696" spans="1:20" ht="28.5" customHeight="1" thickBot="1" x14ac:dyDescent="0.4">
      <c r="A696" s="11">
        <v>0.31</v>
      </c>
      <c r="B696" s="11">
        <v>0.96</v>
      </c>
      <c r="C696" s="11">
        <v>0.37</v>
      </c>
      <c r="D696" s="11">
        <v>59.52</v>
      </c>
      <c r="E696" s="11">
        <v>51.13</v>
      </c>
      <c r="F696" s="11">
        <v>51.38</v>
      </c>
      <c r="G696" s="11">
        <v>12.9</v>
      </c>
      <c r="H696" s="11">
        <v>63.57</v>
      </c>
      <c r="I696" s="11">
        <v>26.2</v>
      </c>
      <c r="J696" s="11">
        <v>19.89</v>
      </c>
      <c r="K696" s="11">
        <v>16.649999999999999</v>
      </c>
      <c r="L696" s="11">
        <v>31.74</v>
      </c>
      <c r="M696" s="11">
        <v>24.09</v>
      </c>
      <c r="N696" s="11">
        <v>20.18</v>
      </c>
      <c r="O696" s="8">
        <f>VLOOKUP('Curr Rating Data'!C678,Ratings_Numbers!$A$1:$B$21,2,FALSE)</f>
        <v>5</v>
      </c>
      <c r="P696" s="10">
        <v>56155.0196</v>
      </c>
      <c r="Q696" s="8"/>
      <c r="R696" s="8"/>
      <c r="S696" s="8"/>
      <c r="T696" s="8"/>
    </row>
    <row r="697" spans="1:20" ht="28.5" customHeight="1" thickBot="1" x14ac:dyDescent="0.4">
      <c r="A697" s="11">
        <v>0.23</v>
      </c>
      <c r="B697" s="11">
        <v>0.83</v>
      </c>
      <c r="C697" s="11">
        <v>0.27</v>
      </c>
      <c r="D697" s="11">
        <v>76.67</v>
      </c>
      <c r="E697" s="11">
        <v>67.73</v>
      </c>
      <c r="F697" s="11">
        <v>62.47</v>
      </c>
      <c r="G697" s="11">
        <v>12.3</v>
      </c>
      <c r="H697" s="11">
        <v>64.17</v>
      </c>
      <c r="I697" s="11">
        <v>22.93</v>
      </c>
      <c r="J697" s="11">
        <v>17.940000000000001</v>
      </c>
      <c r="K697" s="11">
        <v>14.72</v>
      </c>
      <c r="L697" s="11">
        <v>27.81</v>
      </c>
      <c r="M697" s="11">
        <v>21.76</v>
      </c>
      <c r="N697" s="11">
        <v>17.84</v>
      </c>
      <c r="O697" s="8">
        <f>VLOOKUP('Curr Rating Data'!C679,Ratings_Numbers!$A$1:$B$21,2,FALSE)</f>
        <v>5</v>
      </c>
      <c r="P697" s="10">
        <v>58852.4084</v>
      </c>
      <c r="Q697" s="8"/>
      <c r="R697" s="8"/>
      <c r="S697" s="8"/>
      <c r="T697" s="8"/>
    </row>
    <row r="698" spans="1:20" ht="28.5" customHeight="1" thickBot="1" x14ac:dyDescent="0.4">
      <c r="A698" s="11">
        <v>0.34</v>
      </c>
      <c r="B698" s="11">
        <v>0.86</v>
      </c>
      <c r="C698" s="11">
        <v>0.4</v>
      </c>
      <c r="D698" s="11">
        <v>72.150000000000006</v>
      </c>
      <c r="E698" s="11">
        <v>65.790000000000006</v>
      </c>
      <c r="F698" s="11">
        <v>63.25</v>
      </c>
      <c r="G698" s="11">
        <v>11.2</v>
      </c>
      <c r="H698" s="11">
        <v>64.760000000000005</v>
      </c>
      <c r="I698" s="11">
        <v>24.21</v>
      </c>
      <c r="J698" s="11">
        <v>18.739999999999998</v>
      </c>
      <c r="K698" s="11">
        <v>15.68</v>
      </c>
      <c r="L698" s="11">
        <v>29.21</v>
      </c>
      <c r="M698" s="11">
        <v>22.61</v>
      </c>
      <c r="N698" s="11">
        <v>18.91</v>
      </c>
      <c r="O698" s="8">
        <f>VLOOKUP('Curr Rating Data'!C680,Ratings_Numbers!$A$1:$B$21,2,FALSE)</f>
        <v>5</v>
      </c>
      <c r="P698" s="10">
        <v>61029.349600000001</v>
      </c>
      <c r="Q698" s="8"/>
      <c r="R698" s="8"/>
      <c r="S698" s="8"/>
      <c r="T698" s="8"/>
    </row>
    <row r="699" spans="1:20" ht="28.5" customHeight="1" thickBot="1" x14ac:dyDescent="0.4">
      <c r="A699" s="11">
        <v>0.38</v>
      </c>
      <c r="B699" s="11">
        <v>0.85</v>
      </c>
      <c r="C699" s="11">
        <v>0.44</v>
      </c>
      <c r="D699" s="11">
        <v>64.39</v>
      </c>
      <c r="E699" s="11">
        <v>56.93</v>
      </c>
      <c r="F699" s="11">
        <v>55.71</v>
      </c>
      <c r="G699" s="11">
        <v>13.5</v>
      </c>
      <c r="H699" s="11">
        <v>64.349999999999994</v>
      </c>
      <c r="I699" s="11">
        <v>0.03</v>
      </c>
      <c r="J699" s="11">
        <v>0.02</v>
      </c>
      <c r="K699" s="11">
        <v>0.02</v>
      </c>
      <c r="L699" s="11">
        <v>29.71</v>
      </c>
      <c r="M699" s="11">
        <v>22.9</v>
      </c>
      <c r="N699" s="11">
        <v>19.12</v>
      </c>
      <c r="O699" s="8">
        <f>VLOOKUP('Curr Rating Data'!C681,Ratings_Numbers!$A$1:$B$21,2,FALSE)</f>
        <v>5</v>
      </c>
      <c r="P699" s="10">
        <v>60114.608999999997</v>
      </c>
      <c r="Q699" s="8"/>
      <c r="R699" s="8"/>
      <c r="S699" s="8"/>
      <c r="T699" s="8"/>
    </row>
    <row r="700" spans="1:20" ht="28.5" customHeight="1" thickBot="1" x14ac:dyDescent="0.4">
      <c r="A700" s="11">
        <v>0.28999999999999998</v>
      </c>
      <c r="B700" s="11">
        <v>0.83</v>
      </c>
      <c r="C700" s="11">
        <v>0.34</v>
      </c>
      <c r="D700" s="11">
        <v>59.92</v>
      </c>
      <c r="E700" s="11">
        <v>52.06</v>
      </c>
      <c r="F700" s="11">
        <v>51.88</v>
      </c>
      <c r="G700" s="11">
        <v>14.4</v>
      </c>
      <c r="H700" s="11">
        <v>64.650000000000006</v>
      </c>
      <c r="I700" s="11">
        <v>0.02</v>
      </c>
      <c r="J700" s="11">
        <v>0.02</v>
      </c>
      <c r="K700" s="11">
        <v>0.02</v>
      </c>
      <c r="L700" s="11">
        <v>28.38</v>
      </c>
      <c r="M700" s="11">
        <v>22.11</v>
      </c>
      <c r="N700" s="11">
        <v>18.350000000000001</v>
      </c>
      <c r="O700" s="8">
        <f>VLOOKUP('Curr Rating Data'!C682,Ratings_Numbers!$A$1:$B$21,2,FALSE)</f>
        <v>5</v>
      </c>
      <c r="P700" s="10">
        <v>61777.6777</v>
      </c>
      <c r="Q700" s="8"/>
      <c r="R700" s="8"/>
      <c r="S700" s="8"/>
      <c r="T700" s="8"/>
    </row>
    <row r="701" spans="1:20" ht="28.5" customHeight="1" thickBot="1" x14ac:dyDescent="0.4">
      <c r="A701" s="11">
        <v>0.12</v>
      </c>
      <c r="B701" s="11">
        <v>0.75</v>
      </c>
      <c r="C701" s="11">
        <v>0.14000000000000001</v>
      </c>
      <c r="D701" s="11">
        <v>61.03</v>
      </c>
      <c r="E701" s="11">
        <v>53.01</v>
      </c>
      <c r="F701" s="11">
        <v>54.71</v>
      </c>
      <c r="G701" s="11">
        <v>17.399999999999999</v>
      </c>
      <c r="H701" s="11">
        <v>64.33</v>
      </c>
      <c r="I701" s="11">
        <v>0.01</v>
      </c>
      <c r="J701" s="11">
        <v>0.01</v>
      </c>
      <c r="K701" s="11">
        <v>0.01</v>
      </c>
      <c r="L701" s="11">
        <v>25.99</v>
      </c>
      <c r="M701" s="11">
        <v>20.63</v>
      </c>
      <c r="N701" s="11">
        <v>16.72</v>
      </c>
      <c r="O701" s="8">
        <f>VLOOKUP('Curr Rating Data'!C683,Ratings_Numbers!$A$1:$B$21,2,FALSE)</f>
        <v>5</v>
      </c>
      <c r="P701" s="10">
        <v>63415.184800000003</v>
      </c>
      <c r="Q701" s="8"/>
      <c r="R701" s="8"/>
      <c r="S701" s="8"/>
      <c r="T701" s="8"/>
    </row>
    <row r="702" spans="1:20" ht="28.5" customHeight="1" thickBot="1" x14ac:dyDescent="0.4">
      <c r="A702" s="11">
        <v>-0.02</v>
      </c>
      <c r="B702" s="11">
        <v>0.72</v>
      </c>
      <c r="C702" s="11">
        <v>-0.02</v>
      </c>
      <c r="D702" s="11">
        <v>71.94</v>
      </c>
      <c r="E702" s="11">
        <v>64.89</v>
      </c>
      <c r="F702" s="11">
        <v>63.21</v>
      </c>
      <c r="G702" s="11">
        <v>12.6</v>
      </c>
      <c r="H702" s="11">
        <v>64.900000000000006</v>
      </c>
      <c r="I702" s="11">
        <v>0.02</v>
      </c>
      <c r="J702" s="11">
        <v>0.01</v>
      </c>
      <c r="K702" s="11">
        <v>0.01</v>
      </c>
      <c r="L702" s="11">
        <v>24.88</v>
      </c>
      <c r="M702" s="11">
        <v>19.93</v>
      </c>
      <c r="N702" s="11">
        <v>16.149999999999999</v>
      </c>
      <c r="O702" s="8">
        <f>VLOOKUP('Curr Rating Data'!C684,Ratings_Numbers!$A$1:$B$21,2,FALSE)</f>
        <v>5</v>
      </c>
      <c r="P702" s="10">
        <v>63776.835700000003</v>
      </c>
      <c r="Q702" s="8"/>
      <c r="R702" s="8"/>
      <c r="S702" s="8"/>
      <c r="T702" s="8"/>
    </row>
    <row r="703" spans="1:20" ht="28.5" customHeight="1" thickBot="1" x14ac:dyDescent="0.4">
      <c r="A703" s="11">
        <v>-0.09</v>
      </c>
      <c r="B703" s="11">
        <v>0.73</v>
      </c>
      <c r="C703" s="11">
        <v>-0.11</v>
      </c>
      <c r="D703" s="11">
        <v>59.79</v>
      </c>
      <c r="E703" s="11">
        <v>52.31</v>
      </c>
      <c r="F703" s="11">
        <v>51.9</v>
      </c>
      <c r="G703" s="11">
        <v>14.4</v>
      </c>
      <c r="H703" s="11">
        <v>65.38</v>
      </c>
      <c r="I703" s="11">
        <v>19.899999999999999</v>
      </c>
      <c r="J703" s="11">
        <v>16.07</v>
      </c>
      <c r="K703" s="11">
        <v>13.01</v>
      </c>
      <c r="L703" s="11">
        <v>23.83</v>
      </c>
      <c r="M703" s="11">
        <v>19.25</v>
      </c>
      <c r="N703" s="11">
        <v>15.58</v>
      </c>
      <c r="O703" s="8">
        <f>VLOOKUP('Curr Rating Data'!C685,Ratings_Numbers!$A$1:$B$21,2,FALSE)</f>
        <v>5</v>
      </c>
      <c r="P703" s="10">
        <v>65324.976799999997</v>
      </c>
      <c r="Q703" s="8"/>
      <c r="R703" s="8"/>
      <c r="S703" s="8"/>
      <c r="T703" s="8"/>
    </row>
    <row r="704" spans="1:20" ht="28.5" customHeight="1" thickBot="1" x14ac:dyDescent="0.4">
      <c r="A704" s="11">
        <v>-0.14000000000000001</v>
      </c>
      <c r="B704" s="11">
        <v>0.71</v>
      </c>
      <c r="C704" s="11">
        <v>-0.16</v>
      </c>
      <c r="D704" s="11">
        <v>38.200000000000003</v>
      </c>
      <c r="E704" s="11">
        <v>33.93</v>
      </c>
      <c r="F704" s="11">
        <v>33.72</v>
      </c>
      <c r="G704" s="11">
        <v>25.8</v>
      </c>
      <c r="H704" s="11">
        <v>65.19</v>
      </c>
      <c r="I704" s="11">
        <v>19.3</v>
      </c>
      <c r="J704" s="11">
        <v>15.65</v>
      </c>
      <c r="K704" s="11">
        <v>12.58</v>
      </c>
      <c r="L704" s="11">
        <v>23.34</v>
      </c>
      <c r="M704" s="11">
        <v>18.93</v>
      </c>
      <c r="N704" s="11">
        <v>15.22</v>
      </c>
      <c r="O704" s="8">
        <f>VLOOKUP('Curr Rating Data'!C686,Ratings_Numbers!$A$1:$B$21,2,FALSE)</f>
        <v>5</v>
      </c>
      <c r="P704" s="10">
        <v>68692.920599999998</v>
      </c>
      <c r="Q704" s="8"/>
      <c r="R704" s="8"/>
      <c r="S704" s="8"/>
      <c r="T704" s="8"/>
    </row>
    <row r="705" spans="1:20" ht="28.5" customHeight="1" thickBot="1" x14ac:dyDescent="0.4">
      <c r="A705" s="11">
        <v>7.0000000000000007E-2</v>
      </c>
      <c r="B705" s="11">
        <v>1.01</v>
      </c>
      <c r="C705" s="11">
        <v>0.08</v>
      </c>
      <c r="D705" s="11">
        <v>47.6</v>
      </c>
      <c r="E705" s="11">
        <v>41.84</v>
      </c>
      <c r="F705" s="11">
        <v>41.64</v>
      </c>
      <c r="G705" s="11">
        <v>21.4</v>
      </c>
      <c r="H705" s="11">
        <v>62.54</v>
      </c>
      <c r="I705" s="11">
        <v>18.649999999999999</v>
      </c>
      <c r="J705" s="11">
        <v>14.08</v>
      </c>
      <c r="K705" s="11">
        <v>11.66</v>
      </c>
      <c r="L705" s="11">
        <v>32.44</v>
      </c>
      <c r="M705" s="11">
        <v>24.49</v>
      </c>
      <c r="N705" s="11">
        <v>20.29</v>
      </c>
      <c r="O705" s="8">
        <f>VLOOKUP('Curr Rating Data'!C687,Ratings_Numbers!$A$1:$B$21,2,FALSE)</f>
        <v>5</v>
      </c>
      <c r="P705" s="10">
        <v>68799.659700000004</v>
      </c>
      <c r="Q705" s="8"/>
      <c r="R705" s="8"/>
      <c r="S705" s="8"/>
      <c r="T705" s="8"/>
    </row>
    <row r="706" spans="1:20" ht="28.5" customHeight="1" thickBot="1" x14ac:dyDescent="0.4">
      <c r="A706" s="11">
        <v>-0.08</v>
      </c>
      <c r="B706" s="11">
        <v>1.08</v>
      </c>
      <c r="C706" s="11">
        <v>-0.1</v>
      </c>
      <c r="D706" s="11">
        <v>36.380000000000003</v>
      </c>
      <c r="E706" s="11">
        <v>31.37</v>
      </c>
      <c r="F706" s="11">
        <v>31.41</v>
      </c>
      <c r="G706" s="11">
        <v>28.4</v>
      </c>
      <c r="H706" s="11">
        <v>62.66</v>
      </c>
      <c r="I706" s="11">
        <v>8.99</v>
      </c>
      <c r="J706" s="11">
        <v>6.69</v>
      </c>
      <c r="K706" s="11">
        <v>5.64</v>
      </c>
      <c r="L706" s="11">
        <v>34.46</v>
      </c>
      <c r="M706" s="11">
        <v>25.63</v>
      </c>
      <c r="N706" s="11">
        <v>21.59</v>
      </c>
      <c r="O706" s="8">
        <f>VLOOKUP('Curr Rating Data'!C688,Ratings_Numbers!$A$1:$B$21,2,FALSE)</f>
        <v>5</v>
      </c>
      <c r="P706" s="10">
        <v>57900.483</v>
      </c>
      <c r="Q706" s="8"/>
      <c r="R706" s="8"/>
      <c r="S706" s="8"/>
      <c r="T706" s="8"/>
    </row>
    <row r="707" spans="1:20" ht="28.5" customHeight="1" thickBot="1" x14ac:dyDescent="0.4">
      <c r="A707" s="11">
        <v>-0.22</v>
      </c>
      <c r="B707" s="11">
        <v>1.1299999999999999</v>
      </c>
      <c r="C707" s="11">
        <v>-0.25</v>
      </c>
      <c r="D707" s="11">
        <v>32.26</v>
      </c>
      <c r="E707" s="11">
        <v>29.22</v>
      </c>
      <c r="F707" s="11">
        <v>27.92</v>
      </c>
      <c r="G707" s="11">
        <v>31.9</v>
      </c>
      <c r="H707" s="11">
        <v>64</v>
      </c>
      <c r="I707" s="11">
        <v>8.5399999999999991</v>
      </c>
      <c r="J707" s="11">
        <v>6.36</v>
      </c>
      <c r="K707" s="11">
        <v>5.47</v>
      </c>
      <c r="L707" s="11">
        <v>34.299999999999997</v>
      </c>
      <c r="M707" s="11">
        <v>25.54</v>
      </c>
      <c r="N707" s="11">
        <v>21.95</v>
      </c>
      <c r="O707" s="8">
        <f>VLOOKUP('Curr Rating Data'!C689,Ratings_Numbers!$A$1:$B$21,2,FALSE)</f>
        <v>5</v>
      </c>
      <c r="P707" s="10">
        <v>58041.8321</v>
      </c>
      <c r="Q707" s="8"/>
      <c r="R707" s="8"/>
      <c r="S707" s="8"/>
      <c r="T707" s="8"/>
    </row>
    <row r="708" spans="1:20" ht="28.5" customHeight="1" thickBot="1" x14ac:dyDescent="0.4">
      <c r="A708" s="11">
        <v>0.43</v>
      </c>
      <c r="B708" s="11">
        <v>2.14</v>
      </c>
      <c r="C708" s="11">
        <v>0.49</v>
      </c>
      <c r="D708" s="11">
        <v>34.03</v>
      </c>
      <c r="E708" s="11">
        <v>29.68</v>
      </c>
      <c r="F708" s="11">
        <v>30.05</v>
      </c>
      <c r="G708" s="11">
        <v>34.299999999999997</v>
      </c>
      <c r="H708" s="11">
        <v>47.71</v>
      </c>
      <c r="I708" s="11">
        <v>58.47</v>
      </c>
      <c r="J708" s="11">
        <v>31.7</v>
      </c>
      <c r="K708" s="11">
        <v>27.9</v>
      </c>
      <c r="L708" s="11">
        <v>84.45</v>
      </c>
      <c r="M708" s="11">
        <v>45.78</v>
      </c>
      <c r="N708" s="11">
        <v>40.29</v>
      </c>
      <c r="O708" s="8">
        <f>VLOOKUP('Curr Rating Data'!C690,Ratings_Numbers!$A$1:$B$21,2,FALSE)</f>
        <v>5</v>
      </c>
      <c r="P708" s="10">
        <v>56025.652499999997</v>
      </c>
      <c r="Q708" s="8"/>
      <c r="R708" s="8"/>
      <c r="S708" s="8"/>
      <c r="T708" s="8"/>
    </row>
    <row r="709" spans="1:20" ht="28.5" customHeight="1" thickBot="1" x14ac:dyDescent="0.4">
      <c r="A709" s="11">
        <v>0.46</v>
      </c>
      <c r="B709" s="11">
        <v>2.14</v>
      </c>
      <c r="C709" s="11">
        <v>0.53</v>
      </c>
      <c r="D709" s="11">
        <v>18.93</v>
      </c>
      <c r="E709" s="11">
        <v>16.45</v>
      </c>
      <c r="F709" s="11">
        <v>16.329999999999998</v>
      </c>
      <c r="G709" s="11">
        <v>54</v>
      </c>
      <c r="H709" s="11">
        <v>49.04</v>
      </c>
      <c r="I709" s="11">
        <v>55.43</v>
      </c>
      <c r="J709" s="11">
        <v>30.8</v>
      </c>
      <c r="K709" s="11">
        <v>27.18</v>
      </c>
      <c r="L709" s="11">
        <v>79.95</v>
      </c>
      <c r="M709" s="11">
        <v>44.43</v>
      </c>
      <c r="N709" s="11">
        <v>39.21</v>
      </c>
      <c r="O709" s="8">
        <f>VLOOKUP('Curr Rating Data'!C691,Ratings_Numbers!$A$1:$B$21,2,FALSE)</f>
        <v>5</v>
      </c>
      <c r="P709" s="10">
        <v>61194.112399999998</v>
      </c>
      <c r="Q709" s="8"/>
      <c r="R709" s="8"/>
      <c r="S709" s="8"/>
      <c r="T709" s="8"/>
    </row>
    <row r="710" spans="1:20" ht="28.5" customHeight="1" thickBot="1" x14ac:dyDescent="0.4">
      <c r="A710" s="11">
        <v>0.59</v>
      </c>
      <c r="B710" s="11">
        <v>1.64</v>
      </c>
      <c r="C710" s="11">
        <v>0.67</v>
      </c>
      <c r="D710" s="11">
        <v>18.61</v>
      </c>
      <c r="E710" s="11">
        <v>16.260000000000002</v>
      </c>
      <c r="F710" s="11">
        <v>16.21</v>
      </c>
      <c r="G710" s="11">
        <v>57</v>
      </c>
      <c r="H710" s="11">
        <v>54.39</v>
      </c>
      <c r="I710" s="11">
        <v>54.31</v>
      </c>
      <c r="J710" s="11">
        <v>34.06</v>
      </c>
      <c r="K710" s="11">
        <v>29.54</v>
      </c>
      <c r="L710" s="11">
        <v>59.45</v>
      </c>
      <c r="M710" s="11">
        <v>37.29</v>
      </c>
      <c r="N710" s="11">
        <v>32.33</v>
      </c>
      <c r="O710" s="8">
        <f>VLOOKUP('Curr Rating Data'!C692,Ratings_Numbers!$A$1:$B$21,2,FALSE)</f>
        <v>5</v>
      </c>
      <c r="P710" s="10">
        <v>61286.6394</v>
      </c>
      <c r="Q710" s="8"/>
      <c r="R710" s="8"/>
      <c r="S710" s="8"/>
      <c r="T710" s="8"/>
    </row>
    <row r="711" spans="1:20" ht="28.5" customHeight="1" thickBot="1" x14ac:dyDescent="0.4">
      <c r="A711" s="11">
        <v>0.65</v>
      </c>
      <c r="B711" s="11">
        <v>1.62</v>
      </c>
      <c r="C711" s="11">
        <v>0.74</v>
      </c>
      <c r="D711" s="11">
        <v>21.6</v>
      </c>
      <c r="E711" s="11">
        <v>18.23</v>
      </c>
      <c r="F711" s="11">
        <v>18.84</v>
      </c>
      <c r="G711" s="11">
        <v>50</v>
      </c>
      <c r="H711" s="11">
        <v>56.12</v>
      </c>
      <c r="I711" s="11">
        <v>50.77</v>
      </c>
      <c r="J711" s="11">
        <v>32.590000000000003</v>
      </c>
      <c r="K711" s="11">
        <v>28.49</v>
      </c>
      <c r="L711" s="11">
        <v>55.79</v>
      </c>
      <c r="M711" s="11">
        <v>35.81</v>
      </c>
      <c r="N711" s="11">
        <v>31.31</v>
      </c>
      <c r="O711" s="8" t="e">
        <f>VLOOKUP('Curr Rating Data'!C693,Ratings_Numbers!$A$1:$B$21,2,FALSE)</f>
        <v>#N/A</v>
      </c>
      <c r="P711" s="10">
        <v>57624.7791</v>
      </c>
      <c r="Q711" s="8"/>
      <c r="R711" s="8"/>
      <c r="S711" s="8"/>
      <c r="T711" s="8"/>
    </row>
    <row r="712" spans="1:20" ht="28.5" customHeight="1" thickBot="1" x14ac:dyDescent="0.4">
      <c r="A712" s="11">
        <v>0.64</v>
      </c>
      <c r="B712" s="11">
        <v>1.63</v>
      </c>
      <c r="C712" s="11">
        <v>0.8</v>
      </c>
      <c r="D712" s="11">
        <v>11.67</v>
      </c>
      <c r="E712" s="11">
        <v>7.42</v>
      </c>
      <c r="F712" s="11">
        <v>7.35</v>
      </c>
      <c r="G712" s="11">
        <v>135</v>
      </c>
      <c r="H712" s="11">
        <v>56.26</v>
      </c>
      <c r="I712" s="11">
        <v>50.82</v>
      </c>
      <c r="J712" s="11">
        <v>32.69</v>
      </c>
      <c r="K712" s="11">
        <v>28.59</v>
      </c>
      <c r="L712" s="11">
        <v>55.45</v>
      </c>
      <c r="M712" s="11">
        <v>35.67</v>
      </c>
      <c r="N712" s="11">
        <v>31.2</v>
      </c>
      <c r="O712" s="8">
        <f>VLOOKUP('Curr Rating Data'!C694,Ratings_Numbers!$A$1:$B$21,2,FALSE)</f>
        <v>5</v>
      </c>
      <c r="P712" s="10">
        <v>54068.100299999998</v>
      </c>
      <c r="Q712" s="8"/>
      <c r="R712" s="8"/>
      <c r="S712" s="8"/>
      <c r="T712" s="8"/>
    </row>
    <row r="713" spans="1:20" ht="28.5" customHeight="1" thickBot="1" x14ac:dyDescent="0.4">
      <c r="A713" s="11">
        <v>0.67</v>
      </c>
      <c r="B713" s="11">
        <v>1.59</v>
      </c>
      <c r="C713" s="11">
        <v>0.85</v>
      </c>
      <c r="D713" s="11">
        <v>20.53</v>
      </c>
      <c r="E713" s="11">
        <v>17.07</v>
      </c>
      <c r="F713" s="11">
        <v>17.72</v>
      </c>
      <c r="G713" s="11">
        <v>53</v>
      </c>
      <c r="H713" s="11">
        <v>56.68</v>
      </c>
      <c r="I713" s="11">
        <v>50.04</v>
      </c>
      <c r="J713" s="11">
        <v>32.450000000000003</v>
      </c>
      <c r="K713" s="11">
        <v>28.36</v>
      </c>
      <c r="L713" s="11">
        <v>54.2</v>
      </c>
      <c r="M713" s="11">
        <v>35.15</v>
      </c>
      <c r="N713" s="11">
        <v>30.72</v>
      </c>
      <c r="O713" s="8">
        <f>VLOOKUP('Curr Rating Data'!C695,Ratings_Numbers!$A$1:$B$21,2,FALSE)</f>
        <v>5</v>
      </c>
      <c r="P713" s="10">
        <v>51794.010999999999</v>
      </c>
      <c r="Q713" s="8"/>
      <c r="R713" s="8"/>
      <c r="S713" s="8"/>
      <c r="T713" s="8"/>
    </row>
    <row r="714" spans="1:20" ht="28.5" customHeight="1" thickBot="1" x14ac:dyDescent="0.4">
      <c r="A714" s="11">
        <v>0.17</v>
      </c>
      <c r="B714" s="11">
        <v>1.7</v>
      </c>
      <c r="C714" s="11">
        <v>0.21</v>
      </c>
      <c r="D714" s="11">
        <v>15.72</v>
      </c>
      <c r="E714" s="11">
        <v>13.2</v>
      </c>
      <c r="F714" s="11">
        <v>13.73</v>
      </c>
      <c r="G714" s="11">
        <v>64</v>
      </c>
      <c r="H714" s="11">
        <v>55.74</v>
      </c>
      <c r="I714" s="11">
        <v>47.88</v>
      </c>
      <c r="J714" s="11">
        <v>30.79</v>
      </c>
      <c r="K714" s="11">
        <v>26.69</v>
      </c>
      <c r="L714" s="11">
        <v>55.52</v>
      </c>
      <c r="M714" s="11">
        <v>35.700000000000003</v>
      </c>
      <c r="N714" s="11">
        <v>30.95</v>
      </c>
      <c r="O714" s="8">
        <f>VLOOKUP('Curr Rating Data'!C696,Ratings_Numbers!$A$1:$B$21,2,FALSE)</f>
        <v>5</v>
      </c>
      <c r="P714" s="10">
        <v>55593.881200000003</v>
      </c>
      <c r="Q714" s="8"/>
      <c r="R714" s="8"/>
      <c r="S714" s="8"/>
      <c r="T714" s="8"/>
    </row>
    <row r="715" spans="1:20" ht="28.5" customHeight="1" thickBot="1" x14ac:dyDescent="0.4">
      <c r="A715" s="11">
        <v>1.17</v>
      </c>
      <c r="B715" s="11">
        <v>1.83</v>
      </c>
      <c r="C715" s="11">
        <v>1.49</v>
      </c>
      <c r="D715" s="11">
        <v>15.73</v>
      </c>
      <c r="E715" s="11">
        <v>13.47</v>
      </c>
      <c r="F715" s="11">
        <v>13.32</v>
      </c>
      <c r="G715" s="11">
        <v>75</v>
      </c>
      <c r="H715" s="11">
        <v>51.21</v>
      </c>
      <c r="I715" s="11">
        <v>51.58</v>
      </c>
      <c r="J715" s="11">
        <v>31.53</v>
      </c>
      <c r="K715" s="11">
        <v>26.42</v>
      </c>
      <c r="L715" s="11">
        <v>63.6</v>
      </c>
      <c r="M715" s="11">
        <v>38.869999999999997</v>
      </c>
      <c r="N715" s="11">
        <v>32.57</v>
      </c>
      <c r="O715" s="8">
        <f>VLOOKUP('Curr Rating Data'!C697,Ratings_Numbers!$A$1:$B$21,2,FALSE)</f>
        <v>5</v>
      </c>
      <c r="P715" s="10">
        <v>60465.303</v>
      </c>
      <c r="Q715" s="8"/>
      <c r="R715" s="8"/>
      <c r="S715" s="8"/>
      <c r="T715" s="8"/>
    </row>
    <row r="716" spans="1:20" ht="28.5" customHeight="1" thickBot="1" x14ac:dyDescent="0.4">
      <c r="A716" s="11">
        <v>1.1299999999999999</v>
      </c>
      <c r="B716" s="11">
        <v>1.7</v>
      </c>
      <c r="C716" s="11">
        <v>1.31</v>
      </c>
      <c r="D716" s="11">
        <v>11.51</v>
      </c>
      <c r="E716" s="11">
        <v>10.46</v>
      </c>
      <c r="F716" s="11">
        <v>10.08</v>
      </c>
      <c r="G716" s="11">
        <v>126</v>
      </c>
      <c r="H716" s="11">
        <v>51.97</v>
      </c>
      <c r="I716" s="11">
        <v>50.29</v>
      </c>
      <c r="J716" s="11">
        <v>31.38</v>
      </c>
      <c r="K716" s="11">
        <v>26.14</v>
      </c>
      <c r="L716" s="11">
        <v>60.3</v>
      </c>
      <c r="M716" s="11">
        <v>37.619999999999997</v>
      </c>
      <c r="N716" s="11">
        <v>31.34</v>
      </c>
      <c r="O716" s="8">
        <f>VLOOKUP('Curr Rating Data'!C698,Ratings_Numbers!$A$1:$B$21,2,FALSE)</f>
        <v>5</v>
      </c>
      <c r="P716" s="10">
        <v>42280.075100000002</v>
      </c>
      <c r="Q716" s="8"/>
      <c r="R716" s="8"/>
      <c r="S716" s="8"/>
      <c r="T716" s="8"/>
    </row>
    <row r="717" spans="1:20" ht="28.5" customHeight="1" thickBot="1" x14ac:dyDescent="0.4">
      <c r="A717" s="11">
        <v>1.0900000000000001</v>
      </c>
      <c r="B717" s="11">
        <v>1.67</v>
      </c>
      <c r="C717" s="11">
        <v>1.26</v>
      </c>
      <c r="D717" s="11">
        <v>12.99</v>
      </c>
      <c r="E717" s="11">
        <v>11.59</v>
      </c>
      <c r="F717" s="11">
        <v>11.24</v>
      </c>
      <c r="G717" s="11">
        <v>99</v>
      </c>
      <c r="H717" s="11">
        <v>53.84</v>
      </c>
      <c r="I717" s="11">
        <v>44.93</v>
      </c>
      <c r="J717" s="11">
        <v>28.38</v>
      </c>
      <c r="K717" s="11">
        <v>24.19</v>
      </c>
      <c r="L717" s="11">
        <v>58.29</v>
      </c>
      <c r="M717" s="11">
        <v>36.82</v>
      </c>
      <c r="N717" s="11">
        <v>31.38</v>
      </c>
      <c r="O717" s="8">
        <f>VLOOKUP('Curr Rating Data'!C699,Ratings_Numbers!$A$1:$B$21,2,FALSE)</f>
        <v>5</v>
      </c>
      <c r="P717" s="10">
        <v>36186.454599999997</v>
      </c>
      <c r="Q717" s="8"/>
      <c r="R717" s="8"/>
      <c r="S717" s="8"/>
      <c r="T717" s="8"/>
    </row>
    <row r="718" spans="1:20" ht="28.5" customHeight="1" thickBot="1" x14ac:dyDescent="0.4">
      <c r="A718" s="11">
        <v>1.1200000000000001</v>
      </c>
      <c r="B718" s="11">
        <v>1.56</v>
      </c>
      <c r="C718" s="11">
        <v>1.31</v>
      </c>
      <c r="D718" s="11">
        <v>11.03</v>
      </c>
      <c r="E718" s="11">
        <v>9.32</v>
      </c>
      <c r="F718" s="11">
        <v>9.0399999999999991</v>
      </c>
      <c r="G718" s="11">
        <v>90</v>
      </c>
      <c r="H718" s="11">
        <v>57.3</v>
      </c>
      <c r="I718" s="11">
        <v>43.75</v>
      </c>
      <c r="J718" s="11">
        <v>28.82</v>
      </c>
      <c r="K718" s="11">
        <v>25.07</v>
      </c>
      <c r="L718" s="11">
        <v>51.81</v>
      </c>
      <c r="M718" s="11">
        <v>34.130000000000003</v>
      </c>
      <c r="N718" s="11">
        <v>29.69</v>
      </c>
      <c r="O718" s="8">
        <f>VLOOKUP('Curr Rating Data'!C700,Ratings_Numbers!$A$1:$B$21,2,FALSE)</f>
        <v>5</v>
      </c>
      <c r="P718" s="10">
        <v>33104.166899999997</v>
      </c>
      <c r="Q718" s="8"/>
      <c r="R718" s="8"/>
      <c r="S718" s="8"/>
      <c r="T718" s="8"/>
    </row>
    <row r="719" spans="1:20" ht="28.5" customHeight="1" thickBot="1" x14ac:dyDescent="0.4">
      <c r="A719" s="11">
        <v>1.02</v>
      </c>
      <c r="B719" s="11">
        <v>1.61</v>
      </c>
      <c r="C719" s="11">
        <v>1.19</v>
      </c>
      <c r="D719" s="11">
        <v>12.64</v>
      </c>
      <c r="E719" s="11">
        <v>11.25</v>
      </c>
      <c r="F719" s="11">
        <v>10.77</v>
      </c>
      <c r="G719" s="11">
        <v>91</v>
      </c>
      <c r="H719" s="11">
        <v>57.39</v>
      </c>
      <c r="I719" s="11">
        <v>42.29</v>
      </c>
      <c r="J719" s="11">
        <v>27.94</v>
      </c>
      <c r="K719" s="11">
        <v>24.27</v>
      </c>
      <c r="L719" s="11">
        <v>51.35</v>
      </c>
      <c r="M719" s="11">
        <v>33.93</v>
      </c>
      <c r="N719" s="11">
        <v>29.47</v>
      </c>
      <c r="O719" s="8">
        <f>VLOOKUP('Curr Rating Data'!C701,Ratings_Numbers!$A$1:$B$21,2,FALSE)</f>
        <v>5</v>
      </c>
      <c r="P719" s="10">
        <v>39202.981099999997</v>
      </c>
      <c r="Q719" s="8"/>
      <c r="R719" s="8"/>
      <c r="S719" s="8"/>
      <c r="T719" s="8"/>
    </row>
    <row r="720" spans="1:20" ht="28.5" customHeight="1" thickBot="1" x14ac:dyDescent="0.4">
      <c r="A720" s="11">
        <v>1.57</v>
      </c>
      <c r="B720" s="11">
        <v>2.5499999999999998</v>
      </c>
      <c r="C720" s="11">
        <v>1.98</v>
      </c>
      <c r="D720" s="11">
        <v>8.76</v>
      </c>
      <c r="E720" s="11">
        <v>7.18</v>
      </c>
      <c r="F720" s="11">
        <v>6.95</v>
      </c>
      <c r="G720" s="11">
        <v>104</v>
      </c>
      <c r="H720" s="11">
        <v>55.76</v>
      </c>
      <c r="I720" s="11">
        <v>47.98</v>
      </c>
      <c r="J720" s="11">
        <v>31.36</v>
      </c>
      <c r="K720" s="11">
        <v>26.75</v>
      </c>
      <c r="L720" s="11">
        <v>52.99</v>
      </c>
      <c r="M720" s="11">
        <v>34.64</v>
      </c>
      <c r="N720" s="11">
        <v>29.55</v>
      </c>
      <c r="O720" s="8">
        <f>VLOOKUP('Curr Rating Data'!C702,Ratings_Numbers!$A$1:$B$21,2,FALSE)</f>
        <v>5</v>
      </c>
      <c r="P720" s="10">
        <v>47244.705399999999</v>
      </c>
      <c r="Q720" s="8"/>
      <c r="R720" s="8"/>
      <c r="S720" s="8"/>
      <c r="T720" s="8"/>
    </row>
    <row r="721" spans="1:20" ht="28.5" customHeight="1" thickBot="1" x14ac:dyDescent="0.4">
      <c r="A721" s="11">
        <v>1.52</v>
      </c>
      <c r="B721" s="11">
        <v>2.33</v>
      </c>
      <c r="C721" s="11">
        <v>1.85</v>
      </c>
      <c r="D721" s="11">
        <v>15.89</v>
      </c>
      <c r="E721" s="11">
        <v>14.35</v>
      </c>
      <c r="F721" s="11">
        <v>13.91</v>
      </c>
      <c r="G721" s="11">
        <v>93</v>
      </c>
      <c r="H721" s="11">
        <v>56.04</v>
      </c>
      <c r="I721" s="11">
        <v>46.8</v>
      </c>
      <c r="J721" s="11">
        <v>30.17</v>
      </c>
      <c r="K721" s="11">
        <v>26.22</v>
      </c>
      <c r="L721" s="11">
        <v>55.09</v>
      </c>
      <c r="M721" s="11">
        <v>35.520000000000003</v>
      </c>
      <c r="N721" s="11">
        <v>30.87</v>
      </c>
      <c r="O721" s="8">
        <f>VLOOKUP('Curr Rating Data'!C703,Ratings_Numbers!$A$1:$B$21,2,FALSE)</f>
        <v>5</v>
      </c>
      <c r="P721" s="10">
        <v>47942.897599999997</v>
      </c>
      <c r="Q721" s="8"/>
      <c r="R721" s="8"/>
      <c r="S721" s="8"/>
      <c r="T721" s="8"/>
    </row>
    <row r="722" spans="1:20" ht="28.5" customHeight="1" thickBot="1" x14ac:dyDescent="0.4">
      <c r="A722" s="11">
        <v>1.21</v>
      </c>
      <c r="B722" s="11">
        <v>2.12</v>
      </c>
      <c r="C722" s="11">
        <v>1.47</v>
      </c>
      <c r="D722" s="11">
        <v>15.06</v>
      </c>
      <c r="E722" s="11">
        <v>13.79</v>
      </c>
      <c r="F722" s="11">
        <v>13.06</v>
      </c>
      <c r="G722" s="11">
        <v>97</v>
      </c>
      <c r="H722" s="11">
        <v>56.9</v>
      </c>
      <c r="I722" s="11">
        <v>41.87</v>
      </c>
      <c r="J722" s="11">
        <v>27.57</v>
      </c>
      <c r="K722" s="11">
        <v>23.82</v>
      </c>
      <c r="L722" s="11">
        <v>51.86</v>
      </c>
      <c r="M722" s="11">
        <v>34.15</v>
      </c>
      <c r="N722" s="11">
        <v>29.51</v>
      </c>
      <c r="O722" s="8">
        <f>VLOOKUP('Curr Rating Data'!C704,Ratings_Numbers!$A$1:$B$21,2,FALSE)</f>
        <v>5</v>
      </c>
      <c r="P722" s="10">
        <v>39923.385199999997</v>
      </c>
      <c r="Q722" s="8"/>
      <c r="R722" s="8"/>
      <c r="S722" s="8"/>
      <c r="T722" s="8"/>
    </row>
    <row r="723" spans="1:20" ht="28.5" customHeight="1" thickBot="1" x14ac:dyDescent="0.4">
      <c r="A723" s="11">
        <v>1.05</v>
      </c>
      <c r="B723" s="11">
        <v>2.0299999999999998</v>
      </c>
      <c r="C723" s="11">
        <v>1.23</v>
      </c>
      <c r="D723" s="11">
        <v>14.86</v>
      </c>
      <c r="E723" s="11">
        <v>13.16</v>
      </c>
      <c r="F723" s="11">
        <v>12.95</v>
      </c>
      <c r="G723" s="11">
        <v>108</v>
      </c>
      <c r="H723" s="11">
        <v>52.08</v>
      </c>
      <c r="I723" s="11">
        <v>47.47</v>
      </c>
      <c r="J723" s="11">
        <v>28.76</v>
      </c>
      <c r="K723" s="11">
        <v>24.72</v>
      </c>
      <c r="L723" s="11">
        <v>65.069999999999993</v>
      </c>
      <c r="M723" s="11">
        <v>39.42</v>
      </c>
      <c r="N723" s="11">
        <v>33.89</v>
      </c>
      <c r="O723" s="8">
        <f>VLOOKUP('Curr Rating Data'!C705,Ratings_Numbers!$A$1:$B$21,2,FALSE)</f>
        <v>5</v>
      </c>
      <c r="P723" s="10">
        <v>37818.563399999999</v>
      </c>
      <c r="Q723" s="8"/>
      <c r="R723" s="8"/>
      <c r="S723" s="8"/>
      <c r="T723" s="8"/>
    </row>
    <row r="724" spans="1:20" ht="28.5" customHeight="1" thickBot="1" x14ac:dyDescent="0.4">
      <c r="A724" s="11">
        <v>1.1200000000000001</v>
      </c>
      <c r="B724" s="11">
        <v>2.0499999999999998</v>
      </c>
      <c r="C724" s="11">
        <v>1.29</v>
      </c>
      <c r="D724" s="11">
        <v>12.6</v>
      </c>
      <c r="E724" s="11">
        <v>11.48</v>
      </c>
      <c r="F724" s="11">
        <v>10.85</v>
      </c>
      <c r="G724" s="11">
        <v>107</v>
      </c>
      <c r="H724" s="11">
        <v>50.95</v>
      </c>
      <c r="I724" s="11">
        <v>48.49</v>
      </c>
      <c r="J724" s="11">
        <v>28.2</v>
      </c>
      <c r="K724" s="11">
        <v>24.7</v>
      </c>
      <c r="L724" s="11">
        <v>71.97</v>
      </c>
      <c r="M724" s="11">
        <v>41.85</v>
      </c>
      <c r="N724" s="11">
        <v>36.659999999999997</v>
      </c>
      <c r="O724" s="8">
        <f>VLOOKUP('Curr Rating Data'!C706,Ratings_Numbers!$A$1:$B$21,2,FALSE)</f>
        <v>5</v>
      </c>
      <c r="P724" s="10">
        <v>40689.787799999998</v>
      </c>
      <c r="Q724" s="8"/>
      <c r="R724" s="8"/>
      <c r="S724" s="8"/>
      <c r="T724" s="8"/>
    </row>
    <row r="725" spans="1:20" ht="28.5" customHeight="1" thickBot="1" x14ac:dyDescent="0.4">
      <c r="A725" s="11">
        <v>1.27</v>
      </c>
      <c r="B725" s="11">
        <v>2.2400000000000002</v>
      </c>
      <c r="C725" s="11">
        <v>1.49</v>
      </c>
      <c r="D725" s="11">
        <v>9.82</v>
      </c>
      <c r="E725" s="11">
        <v>8.42</v>
      </c>
      <c r="F725" s="11">
        <v>7.92</v>
      </c>
      <c r="G725" s="11">
        <v>113</v>
      </c>
      <c r="H725" s="11">
        <v>50.58</v>
      </c>
      <c r="I725" s="11">
        <v>48.22</v>
      </c>
      <c r="J725" s="11">
        <v>28.15</v>
      </c>
      <c r="K725" s="11">
        <v>24.39</v>
      </c>
      <c r="L725" s="11">
        <v>71.260000000000005</v>
      </c>
      <c r="M725" s="11">
        <v>41.61</v>
      </c>
      <c r="N725" s="11">
        <v>36.04</v>
      </c>
      <c r="O725" s="8">
        <f>VLOOKUP('Curr Rating Data'!C707,Ratings_Numbers!$A$1:$B$21,2,FALSE)</f>
        <v>5</v>
      </c>
      <c r="P725" s="10">
        <v>44679.268100000001</v>
      </c>
      <c r="Q725" s="8"/>
      <c r="R725" s="8"/>
      <c r="S725" s="8"/>
      <c r="T725" s="8"/>
    </row>
    <row r="726" spans="1:20" ht="28.5" customHeight="1" thickBot="1" x14ac:dyDescent="0.4">
      <c r="A726" s="11">
        <v>1.35</v>
      </c>
      <c r="B726" s="11">
        <v>2.34</v>
      </c>
      <c r="C726" s="11">
        <v>1.59</v>
      </c>
      <c r="D726" s="11">
        <v>11.71</v>
      </c>
      <c r="E726" s="11">
        <v>10.49</v>
      </c>
      <c r="F726" s="11">
        <v>10.039999999999999</v>
      </c>
      <c r="G726" s="11">
        <v>113</v>
      </c>
      <c r="H726" s="11">
        <v>50.19</v>
      </c>
      <c r="I726" s="11">
        <v>46.13</v>
      </c>
      <c r="J726" s="11">
        <v>27.13</v>
      </c>
      <c r="K726" s="11">
        <v>23.15</v>
      </c>
      <c r="L726" s="11">
        <v>70.05</v>
      </c>
      <c r="M726" s="11">
        <v>41.19</v>
      </c>
      <c r="N726" s="11">
        <v>35.159999999999997</v>
      </c>
      <c r="O726" s="8">
        <f>VLOOKUP('Curr Rating Data'!C708,Ratings_Numbers!$A$1:$B$21,2,FALSE)</f>
        <v>5</v>
      </c>
      <c r="P726" s="10">
        <v>38068.132799999999</v>
      </c>
      <c r="Q726" s="8"/>
      <c r="R726" s="8"/>
      <c r="S726" s="8"/>
      <c r="T726" s="8"/>
    </row>
    <row r="727" spans="1:20" ht="28.5" customHeight="1" thickBot="1" x14ac:dyDescent="0.4">
      <c r="A727" s="11">
        <v>1.47</v>
      </c>
      <c r="B727" s="11">
        <v>2.3199999999999998</v>
      </c>
      <c r="C727" s="11">
        <v>1.74</v>
      </c>
      <c r="D727" s="11">
        <v>10.77</v>
      </c>
      <c r="E727" s="11">
        <v>9.7100000000000009</v>
      </c>
      <c r="F727" s="11">
        <v>8.9700000000000006</v>
      </c>
      <c r="G727" s="11">
        <v>118</v>
      </c>
      <c r="H727" s="11">
        <v>52.06</v>
      </c>
      <c r="I727" s="11">
        <v>50.8</v>
      </c>
      <c r="J727" s="11">
        <v>31.44</v>
      </c>
      <c r="K727" s="11">
        <v>26.44</v>
      </c>
      <c r="L727" s="11">
        <v>61.59</v>
      </c>
      <c r="M727" s="11">
        <v>38.119999999999997</v>
      </c>
      <c r="N727" s="11">
        <v>32.06</v>
      </c>
      <c r="O727" s="8">
        <f>VLOOKUP('Curr Rating Data'!C709,Ratings_Numbers!$A$1:$B$21,2,FALSE)</f>
        <v>5</v>
      </c>
      <c r="P727" s="10">
        <v>37443.504200000003</v>
      </c>
      <c r="Q727" s="8"/>
      <c r="R727" s="8"/>
      <c r="S727" s="8"/>
      <c r="T727" s="8"/>
    </row>
    <row r="728" spans="1:20" ht="28.5" customHeight="1" thickBot="1" x14ac:dyDescent="0.4">
      <c r="A728" s="11">
        <v>1.48</v>
      </c>
      <c r="B728" s="11">
        <v>2.37</v>
      </c>
      <c r="C728" s="11">
        <v>1.77</v>
      </c>
      <c r="D728" s="11">
        <v>17.79</v>
      </c>
      <c r="E728" s="11">
        <v>15.7</v>
      </c>
      <c r="F728" s="11">
        <v>15.05</v>
      </c>
      <c r="G728" s="11">
        <v>77</v>
      </c>
      <c r="H728" s="11">
        <v>52.56</v>
      </c>
      <c r="I728" s="11">
        <v>50.15</v>
      </c>
      <c r="J728" s="11">
        <v>31.05</v>
      </c>
      <c r="K728" s="11">
        <v>26.36</v>
      </c>
      <c r="L728" s="11">
        <v>61.52</v>
      </c>
      <c r="M728" s="11">
        <v>38.090000000000003</v>
      </c>
      <c r="N728" s="11">
        <v>32.33</v>
      </c>
      <c r="O728" s="8">
        <f>VLOOKUP('Curr Rating Data'!C710,Ratings_Numbers!$A$1:$B$21,2,FALSE)</f>
        <v>5</v>
      </c>
      <c r="P728" s="10">
        <v>40874.396500000003</v>
      </c>
      <c r="Q728" s="8"/>
      <c r="R728" s="8"/>
      <c r="S728" s="8"/>
      <c r="T728" s="8"/>
    </row>
    <row r="729" spans="1:20" ht="28.5" customHeight="1" thickBot="1" x14ac:dyDescent="0.4">
      <c r="A729" s="11">
        <v>1.5</v>
      </c>
      <c r="B729" s="11">
        <v>2.25</v>
      </c>
      <c r="C729" s="11">
        <v>1.77</v>
      </c>
      <c r="D729" s="11">
        <v>16.87</v>
      </c>
      <c r="E729" s="11">
        <v>15.06</v>
      </c>
      <c r="F729" s="11">
        <v>14.36</v>
      </c>
      <c r="G729" s="11">
        <v>85</v>
      </c>
      <c r="H729" s="11">
        <v>52.72</v>
      </c>
      <c r="I729" s="11">
        <v>49.12</v>
      </c>
      <c r="J729" s="11">
        <v>30.44</v>
      </c>
      <c r="K729" s="11">
        <v>25.89</v>
      </c>
      <c r="L729" s="11">
        <v>61.37</v>
      </c>
      <c r="M729" s="11">
        <v>38.03</v>
      </c>
      <c r="N729" s="11">
        <v>32.35</v>
      </c>
      <c r="O729" s="8">
        <f>VLOOKUP('Curr Rating Data'!C711,Ratings_Numbers!$A$1:$B$21,2,FALSE)</f>
        <v>5</v>
      </c>
      <c r="P729" s="10">
        <v>39091.877099999998</v>
      </c>
      <c r="Q729" s="8"/>
      <c r="R729" s="8"/>
      <c r="S729" s="8"/>
      <c r="T729" s="8"/>
    </row>
    <row r="730" spans="1:20" ht="28.5" customHeight="1" thickBot="1" x14ac:dyDescent="0.4">
      <c r="A730" s="11">
        <v>1.45</v>
      </c>
      <c r="B730" s="11">
        <v>2.23</v>
      </c>
      <c r="C730" s="11">
        <v>1.72</v>
      </c>
      <c r="D730" s="11">
        <v>15.3</v>
      </c>
      <c r="E730" s="11">
        <v>13.97</v>
      </c>
      <c r="F730" s="11">
        <v>12.96</v>
      </c>
      <c r="G730" s="11">
        <v>89</v>
      </c>
      <c r="H730" s="11">
        <v>53.8</v>
      </c>
      <c r="I730" s="11">
        <v>48.04</v>
      </c>
      <c r="J730" s="11">
        <v>30.11</v>
      </c>
      <c r="K730" s="11">
        <v>25.85</v>
      </c>
      <c r="L730" s="11">
        <v>59.53</v>
      </c>
      <c r="M730" s="11">
        <v>37.31</v>
      </c>
      <c r="N730" s="11">
        <v>32.03</v>
      </c>
      <c r="O730" s="8">
        <f>VLOOKUP('Curr Rating Data'!C712,Ratings_Numbers!$A$1:$B$21,2,FALSE)</f>
        <v>5</v>
      </c>
      <c r="P730" s="10">
        <v>39816.0101</v>
      </c>
      <c r="Q730" s="8"/>
      <c r="R730" s="8"/>
      <c r="S730" s="8"/>
      <c r="T730" s="8"/>
    </row>
    <row r="731" spans="1:20" ht="28.5" customHeight="1" thickBot="1" x14ac:dyDescent="0.4">
      <c r="A731" s="11">
        <v>0.23</v>
      </c>
      <c r="B731" s="11">
        <v>2.2799999999999998</v>
      </c>
      <c r="C731" s="11">
        <v>0.28000000000000003</v>
      </c>
      <c r="D731" s="11">
        <v>13.52</v>
      </c>
      <c r="E731" s="11">
        <v>12.27</v>
      </c>
      <c r="F731" s="11">
        <v>11.48</v>
      </c>
      <c r="G731" s="11">
        <v>98</v>
      </c>
      <c r="H731" s="11">
        <v>52.15</v>
      </c>
      <c r="I731" s="11">
        <v>43</v>
      </c>
      <c r="J731" s="11">
        <v>26.52</v>
      </c>
      <c r="K731" s="11">
        <v>22.42</v>
      </c>
      <c r="L731" s="11">
        <v>62.13</v>
      </c>
      <c r="M731" s="11">
        <v>38.32</v>
      </c>
      <c r="N731" s="11">
        <v>32.4</v>
      </c>
      <c r="O731" s="8">
        <f>VLOOKUP('Curr Rating Data'!C713,Ratings_Numbers!$A$1:$B$21,2,FALSE)</f>
        <v>5</v>
      </c>
      <c r="P731" s="10">
        <v>42072.482400000001</v>
      </c>
      <c r="Q731" s="8"/>
      <c r="R731" s="8"/>
      <c r="S731" s="8"/>
      <c r="T731" s="8"/>
    </row>
    <row r="732" spans="1:20" ht="28.5" customHeight="1" thickBot="1" x14ac:dyDescent="0.4">
      <c r="A732" s="11">
        <v>1.51</v>
      </c>
      <c r="B732" s="11">
        <v>2.31</v>
      </c>
      <c r="C732" s="11">
        <v>1.78</v>
      </c>
      <c r="D732" s="11">
        <v>15.25</v>
      </c>
      <c r="E732" s="11">
        <v>13.93</v>
      </c>
      <c r="F732" s="11">
        <v>13.03</v>
      </c>
      <c r="G732" s="11">
        <v>89</v>
      </c>
      <c r="H732" s="11">
        <v>51.89</v>
      </c>
      <c r="I732" s="11">
        <v>42.8</v>
      </c>
      <c r="J732" s="11">
        <v>26.35</v>
      </c>
      <c r="K732" s="11">
        <v>22.21</v>
      </c>
      <c r="L732" s="11">
        <v>62.46</v>
      </c>
      <c r="M732" s="11">
        <v>38.450000000000003</v>
      </c>
      <c r="N732" s="11">
        <v>32.409999999999997</v>
      </c>
      <c r="O732" s="8">
        <f>VLOOKUP('Curr Rating Data'!C714,Ratings_Numbers!$A$1:$B$21,2,FALSE)</f>
        <v>5</v>
      </c>
      <c r="P732" s="10">
        <v>47060.873599999999</v>
      </c>
      <c r="Q732" s="8"/>
      <c r="R732" s="8"/>
      <c r="S732" s="8"/>
      <c r="T732" s="8"/>
    </row>
    <row r="733" spans="1:20" ht="28.5" customHeight="1" thickBot="1" x14ac:dyDescent="0.4">
      <c r="A733" s="11">
        <v>1.69</v>
      </c>
      <c r="B733" s="11">
        <v>2.62</v>
      </c>
      <c r="C733" s="11">
        <v>2</v>
      </c>
      <c r="D733" s="11">
        <v>12</v>
      </c>
      <c r="E733" s="11">
        <v>10.75</v>
      </c>
      <c r="F733" s="11">
        <v>9.91</v>
      </c>
      <c r="G733" s="11">
        <v>95</v>
      </c>
      <c r="H733" s="11">
        <v>50.57</v>
      </c>
      <c r="I733" s="11">
        <v>42.82</v>
      </c>
      <c r="J733" s="11">
        <v>25.69</v>
      </c>
      <c r="K733" s="11">
        <v>21.66</v>
      </c>
      <c r="L733" s="11">
        <v>66.680000000000007</v>
      </c>
      <c r="M733" s="11">
        <v>40</v>
      </c>
      <c r="N733" s="11">
        <v>33.72</v>
      </c>
      <c r="O733" s="8">
        <f>VLOOKUP('Curr Rating Data'!C715,Ratings_Numbers!$A$1:$B$21,2,FALSE)</f>
        <v>5</v>
      </c>
      <c r="P733" s="10">
        <v>47102.409299999999</v>
      </c>
      <c r="Q733" s="8"/>
      <c r="R733" s="8"/>
      <c r="S733" s="8"/>
      <c r="T733" s="8"/>
    </row>
    <row r="734" spans="1:20" ht="28.5" customHeight="1" thickBot="1" x14ac:dyDescent="0.4">
      <c r="A734" s="11">
        <v>1.7</v>
      </c>
      <c r="B734" s="11">
        <v>2.57</v>
      </c>
      <c r="C734" s="11">
        <v>2.0099999999999998</v>
      </c>
      <c r="D734" s="11">
        <v>14.61</v>
      </c>
      <c r="E734" s="11">
        <v>13.2</v>
      </c>
      <c r="F734" s="11">
        <v>12.43</v>
      </c>
      <c r="G734" s="11">
        <v>98</v>
      </c>
      <c r="H734" s="11">
        <v>51.03</v>
      </c>
      <c r="I734" s="11">
        <v>41.01</v>
      </c>
      <c r="J734" s="11">
        <v>25</v>
      </c>
      <c r="K734" s="11">
        <v>20.93</v>
      </c>
      <c r="L734" s="11">
        <v>64.02</v>
      </c>
      <c r="M734" s="11">
        <v>39.03</v>
      </c>
      <c r="N734" s="11">
        <v>32.67</v>
      </c>
      <c r="O734" s="8">
        <f>VLOOKUP('Curr Rating Data'!C716,Ratings_Numbers!$A$1:$B$21,2,FALSE)</f>
        <v>5</v>
      </c>
      <c r="P734" s="10">
        <v>55459.215199999999</v>
      </c>
      <c r="Q734" s="8"/>
      <c r="R734" s="8"/>
      <c r="S734" s="8"/>
      <c r="T734" s="8"/>
    </row>
    <row r="735" spans="1:20" ht="28.5" customHeight="1" thickBot="1" x14ac:dyDescent="0.4">
      <c r="A735" s="11">
        <v>-0.09</v>
      </c>
      <c r="B735" s="11">
        <v>2.36</v>
      </c>
      <c r="C735" s="11">
        <v>-0.11</v>
      </c>
      <c r="D735" s="11">
        <v>13.2</v>
      </c>
      <c r="E735" s="11">
        <v>11.94</v>
      </c>
      <c r="F735" s="11">
        <v>11.23</v>
      </c>
      <c r="G735" s="11">
        <v>106</v>
      </c>
      <c r="H735" s="11">
        <v>53.5</v>
      </c>
      <c r="I735" s="11">
        <v>52.17</v>
      </c>
      <c r="J735" s="11">
        <v>33.22</v>
      </c>
      <c r="K735" s="11">
        <v>27.91</v>
      </c>
      <c r="L735" s="11">
        <v>57.05</v>
      </c>
      <c r="M735" s="11">
        <v>36.32</v>
      </c>
      <c r="N735" s="11">
        <v>30.52</v>
      </c>
      <c r="O735" s="8">
        <f>VLOOKUP('Curr Rating Data'!C717,Ratings_Numbers!$A$1:$B$21,2,FALSE)</f>
        <v>5</v>
      </c>
      <c r="P735" s="10">
        <v>57265.37</v>
      </c>
      <c r="Q735" s="8"/>
      <c r="R735" s="8"/>
      <c r="S735" s="8"/>
      <c r="T735" s="8"/>
    </row>
    <row r="736" spans="1:20" ht="28.5" customHeight="1" thickBot="1" x14ac:dyDescent="0.4">
      <c r="A736" s="11">
        <v>-0.04</v>
      </c>
      <c r="B736" s="11">
        <v>2.44</v>
      </c>
      <c r="C736" s="11">
        <v>-0.05</v>
      </c>
      <c r="D736" s="11">
        <v>16.059999999999999</v>
      </c>
      <c r="E736" s="11">
        <v>15.02</v>
      </c>
      <c r="F736" s="11">
        <v>13.74</v>
      </c>
      <c r="G736" s="11">
        <v>90</v>
      </c>
      <c r="H736" s="11">
        <v>52.95</v>
      </c>
      <c r="I736" s="11">
        <v>52.04</v>
      </c>
      <c r="J736" s="11">
        <v>32.450000000000003</v>
      </c>
      <c r="K736" s="11">
        <v>27.56</v>
      </c>
      <c r="L736" s="11">
        <v>60.37</v>
      </c>
      <c r="M736" s="11">
        <v>37.64</v>
      </c>
      <c r="N736" s="11">
        <v>31.97</v>
      </c>
      <c r="O736" s="8">
        <f>VLOOKUP('Curr Rating Data'!C718,Ratings_Numbers!$A$1:$B$21,2,FALSE)</f>
        <v>5</v>
      </c>
      <c r="P736" s="10">
        <v>57206.573499999999</v>
      </c>
      <c r="Q736" s="8"/>
      <c r="R736" s="8"/>
      <c r="S736" s="8"/>
      <c r="T736" s="8"/>
    </row>
    <row r="737" spans="1:20" ht="28.5" customHeight="1" thickBot="1" x14ac:dyDescent="0.4">
      <c r="A737" s="11">
        <v>-0.05</v>
      </c>
      <c r="B737" s="11">
        <v>2.54</v>
      </c>
      <c r="C737" s="11">
        <v>-0.06</v>
      </c>
      <c r="D737" s="11">
        <v>14.68</v>
      </c>
      <c r="E737" s="11">
        <v>13.44</v>
      </c>
      <c r="F737" s="11">
        <v>12.44</v>
      </c>
      <c r="G737" s="11">
        <v>95</v>
      </c>
      <c r="H737" s="11">
        <v>51.4</v>
      </c>
      <c r="I737" s="11">
        <v>51.41</v>
      </c>
      <c r="J737" s="11">
        <v>31.06</v>
      </c>
      <c r="K737" s="11">
        <v>26.43</v>
      </c>
      <c r="L737" s="11">
        <v>65.540000000000006</v>
      </c>
      <c r="M737" s="11">
        <v>39.590000000000003</v>
      </c>
      <c r="N737" s="11">
        <v>33.68</v>
      </c>
      <c r="O737" s="8">
        <f>VLOOKUP('Curr Rating Data'!C719,Ratings_Numbers!$A$1:$B$21,2,FALSE)</f>
        <v>5</v>
      </c>
      <c r="P737" s="10">
        <v>58151.739099999999</v>
      </c>
      <c r="Q737" s="8"/>
      <c r="R737" s="8"/>
      <c r="S737" s="8"/>
      <c r="T737" s="8"/>
    </row>
    <row r="738" spans="1:20" ht="28.5" customHeight="1" thickBot="1" x14ac:dyDescent="0.4">
      <c r="A738" s="11">
        <v>-0.26</v>
      </c>
      <c r="B738" s="11">
        <v>2.64</v>
      </c>
      <c r="C738" s="11">
        <v>-0.31</v>
      </c>
      <c r="D738" s="11">
        <v>13.47</v>
      </c>
      <c r="E738" s="11">
        <v>12.3</v>
      </c>
      <c r="F738" s="11">
        <v>11.14</v>
      </c>
      <c r="G738" s="11">
        <v>92</v>
      </c>
      <c r="H738" s="11">
        <v>51.98</v>
      </c>
      <c r="I738" s="11">
        <v>49.61</v>
      </c>
      <c r="J738" s="11">
        <v>30.41</v>
      </c>
      <c r="K738" s="11">
        <v>25.79</v>
      </c>
      <c r="L738" s="11">
        <v>63.13</v>
      </c>
      <c r="M738" s="11">
        <v>38.700000000000003</v>
      </c>
      <c r="N738" s="11">
        <v>32.82</v>
      </c>
      <c r="O738" s="8">
        <f>VLOOKUP('Curr Rating Data'!C720,Ratings_Numbers!$A$1:$B$21,2,FALSE)</f>
        <v>5</v>
      </c>
      <c r="P738" s="10">
        <v>61611.582399999999</v>
      </c>
      <c r="Q738" s="8"/>
      <c r="R738" s="8"/>
      <c r="S738" s="8"/>
      <c r="T738" s="8"/>
    </row>
    <row r="739" spans="1:20" ht="28.5" customHeight="1" thickBot="1" x14ac:dyDescent="0.4">
      <c r="A739" s="11">
        <v>-0.48</v>
      </c>
      <c r="B739" s="11">
        <v>2.99</v>
      </c>
      <c r="C739" s="11">
        <v>-0.57999999999999996</v>
      </c>
      <c r="D739" s="11">
        <v>7.5</v>
      </c>
      <c r="E739" s="11">
        <v>6.41</v>
      </c>
      <c r="F739" s="11">
        <v>5.39</v>
      </c>
      <c r="G739" s="11">
        <v>102</v>
      </c>
      <c r="H739" s="11">
        <v>51.24</v>
      </c>
      <c r="I739" s="11">
        <v>53.05</v>
      </c>
      <c r="J739" s="11">
        <v>32.880000000000003</v>
      </c>
      <c r="K739" s="11">
        <v>27.19</v>
      </c>
      <c r="L739" s="11">
        <v>61.35</v>
      </c>
      <c r="M739" s="11">
        <v>38.020000000000003</v>
      </c>
      <c r="N739" s="11">
        <v>31.44</v>
      </c>
      <c r="O739" s="8">
        <f>VLOOKUP('Curr Rating Data'!C721,Ratings_Numbers!$A$1:$B$21,2,FALSE)</f>
        <v>5</v>
      </c>
      <c r="P739" s="10">
        <v>65516.109499999999</v>
      </c>
      <c r="Q739" s="8"/>
      <c r="R739" s="8"/>
      <c r="S739" s="8"/>
      <c r="T739" s="8"/>
    </row>
    <row r="740" spans="1:20" ht="28.5" customHeight="1" thickBot="1" x14ac:dyDescent="0.4">
      <c r="A740" s="11">
        <v>-0.24</v>
      </c>
      <c r="B740" s="11">
        <v>3.29</v>
      </c>
      <c r="C740" s="11">
        <v>-0.3</v>
      </c>
      <c r="D740" s="11">
        <v>13.96</v>
      </c>
      <c r="E740" s="11">
        <v>12.7</v>
      </c>
      <c r="F740" s="11">
        <v>11.74</v>
      </c>
      <c r="G740" s="11">
        <v>97</v>
      </c>
      <c r="H740" s="11">
        <v>51.25</v>
      </c>
      <c r="I740" s="11">
        <v>53.63</v>
      </c>
      <c r="J740" s="11">
        <v>32.21</v>
      </c>
      <c r="K740" s="11">
        <v>27.49</v>
      </c>
      <c r="L740" s="11">
        <v>66.5</v>
      </c>
      <c r="M740" s="11">
        <v>39.94</v>
      </c>
      <c r="N740" s="11">
        <v>34.08</v>
      </c>
      <c r="O740" s="8">
        <f>VLOOKUP('Curr Rating Data'!C722,Ratings_Numbers!$A$1:$B$21,2,FALSE)</f>
        <v>5</v>
      </c>
      <c r="P740" s="10">
        <v>75743.193199999994</v>
      </c>
      <c r="Q740" s="8"/>
      <c r="R740" s="8"/>
      <c r="S740" s="8"/>
      <c r="T740" s="8"/>
    </row>
    <row r="741" spans="1:20" ht="28.5" customHeight="1" thickBot="1" x14ac:dyDescent="0.4">
      <c r="A741" s="11">
        <v>-0.17</v>
      </c>
      <c r="B741" s="11">
        <v>3.59</v>
      </c>
      <c r="C741" s="11">
        <v>-0.21</v>
      </c>
      <c r="D741" s="11">
        <v>13.84</v>
      </c>
      <c r="E741" s="11">
        <v>12.63</v>
      </c>
      <c r="F741" s="11">
        <v>11.63</v>
      </c>
      <c r="G741" s="11">
        <v>94</v>
      </c>
      <c r="H741" s="11">
        <v>50.12</v>
      </c>
      <c r="I741" s="11">
        <v>49.94</v>
      </c>
      <c r="J741" s="11">
        <v>29.32</v>
      </c>
      <c r="K741" s="11">
        <v>25.03</v>
      </c>
      <c r="L741" s="11">
        <v>70.37</v>
      </c>
      <c r="M741" s="11">
        <v>41.3</v>
      </c>
      <c r="N741" s="11">
        <v>35.270000000000003</v>
      </c>
      <c r="O741" s="8">
        <f>VLOOKUP('Curr Rating Data'!C723,Ratings_Numbers!$A$1:$B$21,2,FALSE)</f>
        <v>5</v>
      </c>
      <c r="P741" s="10">
        <v>110334.1017</v>
      </c>
      <c r="Q741" s="8"/>
      <c r="R741" s="8"/>
      <c r="S741" s="8"/>
      <c r="T741" s="8"/>
    </row>
    <row r="742" spans="1:20" ht="28.5" customHeight="1" thickBot="1" x14ac:dyDescent="0.4">
      <c r="A742" s="11">
        <v>-0.47</v>
      </c>
      <c r="B742" s="11">
        <v>7.06</v>
      </c>
      <c r="C742" s="11">
        <v>-0.56999999999999995</v>
      </c>
      <c r="D742" s="11">
        <v>8.5500000000000007</v>
      </c>
      <c r="E742" s="11">
        <v>7.95</v>
      </c>
      <c r="F742" s="11">
        <v>7.38</v>
      </c>
      <c r="G742" s="11">
        <v>176</v>
      </c>
      <c r="H742" s="11">
        <v>36.520000000000003</v>
      </c>
      <c r="I742" s="11">
        <v>132.06</v>
      </c>
      <c r="J742" s="11">
        <v>54.37</v>
      </c>
      <c r="K742" s="11">
        <v>48.23</v>
      </c>
      <c r="L742" s="11">
        <v>142.88999999999999</v>
      </c>
      <c r="M742" s="11">
        <v>58.83</v>
      </c>
      <c r="N742" s="11">
        <v>52.19</v>
      </c>
      <c r="O742" s="8">
        <f>VLOOKUP('Curr Rating Data'!C724,Ratings_Numbers!$A$1:$B$21,2,FALSE)</f>
        <v>5</v>
      </c>
      <c r="P742" s="10">
        <v>110813.2536</v>
      </c>
      <c r="Q742" s="8"/>
      <c r="R742" s="8"/>
      <c r="S742" s="8"/>
      <c r="T742" s="8"/>
    </row>
    <row r="743" spans="1:20" ht="28.5" customHeight="1" thickBot="1" x14ac:dyDescent="0.4">
      <c r="A743" s="11">
        <v>3.21</v>
      </c>
      <c r="B743" s="11">
        <v>9.27</v>
      </c>
      <c r="C743" s="11">
        <v>4.28</v>
      </c>
      <c r="D743" s="11">
        <v>3.51</v>
      </c>
      <c r="E743" s="11">
        <v>2.64</v>
      </c>
      <c r="F743" s="11">
        <v>1.25</v>
      </c>
      <c r="G743" s="11">
        <v>299</v>
      </c>
      <c r="H743" s="11">
        <v>49.89</v>
      </c>
      <c r="I743" s="11">
        <v>63.41</v>
      </c>
      <c r="J743" s="11">
        <v>37.75</v>
      </c>
      <c r="K743" s="11">
        <v>31.64</v>
      </c>
      <c r="L743" s="11">
        <v>67.98</v>
      </c>
      <c r="M743" s="11">
        <v>40.47</v>
      </c>
      <c r="N743" s="11">
        <v>33.92</v>
      </c>
      <c r="O743" s="8">
        <f>VLOOKUP('Curr Rating Data'!C725,Ratings_Numbers!$A$1:$B$21,2,FALSE)</f>
        <v>5</v>
      </c>
      <c r="P743" s="10">
        <v>103943.031</v>
      </c>
      <c r="Q743" s="8"/>
      <c r="R743" s="8"/>
      <c r="S743" s="8"/>
      <c r="T743" s="8"/>
    </row>
    <row r="744" spans="1:20" ht="28.5" customHeight="1" thickBot="1" x14ac:dyDescent="0.4">
      <c r="A744" s="11">
        <v>3.09</v>
      </c>
      <c r="B744" s="11">
        <v>9.1300000000000008</v>
      </c>
      <c r="C744" s="11">
        <v>4.51</v>
      </c>
      <c r="D744" s="11">
        <v>5.99</v>
      </c>
      <c r="E744" s="11">
        <v>5.25</v>
      </c>
      <c r="F744" s="11">
        <v>3.7</v>
      </c>
      <c r="G744" s="11">
        <v>306</v>
      </c>
      <c r="H744" s="11">
        <v>50.47</v>
      </c>
      <c r="I744" s="11">
        <v>63.83</v>
      </c>
      <c r="J744" s="11">
        <v>38.15</v>
      </c>
      <c r="K744" s="11">
        <v>32.22</v>
      </c>
      <c r="L744" s="11">
        <v>67.34</v>
      </c>
      <c r="M744" s="11">
        <v>40.24</v>
      </c>
      <c r="N744" s="11">
        <v>33.99</v>
      </c>
      <c r="O744" s="8">
        <f>VLOOKUP('Curr Rating Data'!C726,Ratings_Numbers!$A$1:$B$21,2,FALSE)</f>
        <v>5</v>
      </c>
      <c r="P744" s="10">
        <v>106367.2037</v>
      </c>
      <c r="Q744" s="8"/>
      <c r="R744" s="8"/>
      <c r="S744" s="8"/>
      <c r="T744" s="8"/>
    </row>
    <row r="745" spans="1:20" ht="28.5" customHeight="1" thickBot="1" x14ac:dyDescent="0.4">
      <c r="A745" s="11">
        <v>2.92</v>
      </c>
      <c r="B745" s="11">
        <v>8.74</v>
      </c>
      <c r="C745" s="11">
        <v>4.54</v>
      </c>
      <c r="D745" s="11">
        <v>6.16</v>
      </c>
      <c r="E745" s="11">
        <v>5.48</v>
      </c>
      <c r="F745" s="11">
        <v>4.01</v>
      </c>
      <c r="G745" s="11">
        <v>324</v>
      </c>
      <c r="H745" s="11">
        <v>49.81</v>
      </c>
      <c r="I745" s="11">
        <v>64.459999999999994</v>
      </c>
      <c r="J745" s="11">
        <v>38.229999999999997</v>
      </c>
      <c r="K745" s="11">
        <v>32.1</v>
      </c>
      <c r="L745" s="11">
        <v>68.58</v>
      </c>
      <c r="M745" s="11">
        <v>40.68</v>
      </c>
      <c r="N745" s="11">
        <v>34.159999999999997</v>
      </c>
      <c r="O745" s="8">
        <f>VLOOKUP('Curr Rating Data'!C727,Ratings_Numbers!$A$1:$B$21,2,FALSE)</f>
        <v>5</v>
      </c>
      <c r="P745" s="10">
        <v>110732.2764</v>
      </c>
      <c r="Q745" s="8"/>
      <c r="R745" s="8"/>
      <c r="S745" s="8"/>
      <c r="T745" s="8"/>
    </row>
    <row r="746" spans="1:20" ht="28.5" customHeight="1" thickBot="1" x14ac:dyDescent="0.4">
      <c r="A746" s="11">
        <v>2.67</v>
      </c>
      <c r="B746" s="11">
        <v>8.6199999999999992</v>
      </c>
      <c r="C746" s="11">
        <v>4.46</v>
      </c>
      <c r="D746" s="11">
        <v>7.53</v>
      </c>
      <c r="E746" s="11">
        <v>6.63</v>
      </c>
      <c r="F746" s="11">
        <v>4.93</v>
      </c>
      <c r="G746" s="11">
        <v>275</v>
      </c>
      <c r="H746" s="11">
        <v>49.48</v>
      </c>
      <c r="I746" s="11">
        <v>66.28</v>
      </c>
      <c r="J746" s="11">
        <v>38.869999999999997</v>
      </c>
      <c r="K746" s="11">
        <v>32.79</v>
      </c>
      <c r="L746" s="11">
        <v>70.52</v>
      </c>
      <c r="M746" s="11">
        <v>41.35</v>
      </c>
      <c r="N746" s="11">
        <v>34.89</v>
      </c>
      <c r="O746" s="8">
        <f>VLOOKUP('Curr Rating Data'!C728,Ratings_Numbers!$A$1:$B$21,2,FALSE)</f>
        <v>5</v>
      </c>
      <c r="P746" s="10">
        <v>121099.0169</v>
      </c>
      <c r="Q746" s="8"/>
      <c r="R746" s="8"/>
      <c r="S746" s="8"/>
      <c r="T746" s="8"/>
    </row>
    <row r="747" spans="1:20" ht="14.25" customHeight="1" thickBot="1" x14ac:dyDescent="0.4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8"/>
      <c r="P747" s="8"/>
      <c r="Q747" s="8"/>
      <c r="R747" s="8"/>
      <c r="S747" s="8"/>
      <c r="T747" s="8"/>
    </row>
    <row r="748" spans="1:20" ht="37.5" customHeight="1" thickBot="1" x14ac:dyDescent="0.4">
      <c r="A748" s="11">
        <v>0.28999999999999998</v>
      </c>
      <c r="B748" s="11">
        <v>0.53</v>
      </c>
      <c r="C748" s="11">
        <v>0.33</v>
      </c>
      <c r="D748" s="11">
        <v>92.75</v>
      </c>
      <c r="E748" s="11">
        <v>18.38</v>
      </c>
      <c r="F748" s="11">
        <v>80.63</v>
      </c>
      <c r="G748" s="11">
        <v>8</v>
      </c>
      <c r="H748" s="11">
        <v>62.41</v>
      </c>
      <c r="I748" s="11">
        <v>15.85</v>
      </c>
      <c r="J748" s="11">
        <v>13.67</v>
      </c>
      <c r="K748" s="11">
        <v>9.9</v>
      </c>
      <c r="L748" s="11">
        <v>15.97</v>
      </c>
      <c r="M748" s="11">
        <v>13.77</v>
      </c>
      <c r="N748" s="11">
        <v>9.9700000000000006</v>
      </c>
      <c r="O748" s="8">
        <f>VLOOKUP('Curr Rating Data'!C729,Ratings_Numbers!$A$1:$B$21,2,FALSE)</f>
        <v>5</v>
      </c>
      <c r="P748" s="10">
        <v>94626.217999999993</v>
      </c>
      <c r="Q748" s="8"/>
      <c r="R748" s="8"/>
      <c r="S748" s="8"/>
      <c r="T748" s="8"/>
    </row>
    <row r="749" spans="1:20" ht="37.5" customHeight="1" thickBot="1" x14ac:dyDescent="0.4">
      <c r="A749" s="11">
        <v>0.5</v>
      </c>
      <c r="B749" s="11">
        <v>0.59</v>
      </c>
      <c r="C749" s="11">
        <v>0.56999999999999995</v>
      </c>
      <c r="D749" s="11">
        <v>97.75</v>
      </c>
      <c r="E749" s="11">
        <v>26.13</v>
      </c>
      <c r="F749" s="11">
        <v>85.75</v>
      </c>
      <c r="G749" s="11">
        <v>8</v>
      </c>
      <c r="H749" s="11">
        <v>64.91</v>
      </c>
      <c r="I749" s="11">
        <v>17.899999999999999</v>
      </c>
      <c r="J749" s="11">
        <v>15.16</v>
      </c>
      <c r="K749" s="11">
        <v>11.63</v>
      </c>
      <c r="L749" s="11">
        <v>18.059999999999999</v>
      </c>
      <c r="M749" s="11">
        <v>15.3</v>
      </c>
      <c r="N749" s="11">
        <v>11.73</v>
      </c>
      <c r="O749" s="8">
        <f>VLOOKUP('Curr Rating Data'!C730,Ratings_Numbers!$A$1:$B$21,2,FALSE)</f>
        <v>5</v>
      </c>
      <c r="P749" s="10">
        <v>116231.1787</v>
      </c>
      <c r="Q749" s="8"/>
      <c r="R749" s="8"/>
      <c r="S749" s="8"/>
      <c r="T749" s="8"/>
    </row>
    <row r="750" spans="1:20" ht="37.5" customHeight="1" thickBot="1" x14ac:dyDescent="0.4">
      <c r="A750" s="11">
        <v>0.22</v>
      </c>
      <c r="B750" s="11">
        <v>0.46</v>
      </c>
      <c r="C750" s="11">
        <v>0.25</v>
      </c>
      <c r="D750" s="11">
        <v>114.63</v>
      </c>
      <c r="E750" s="11">
        <v>45.88</v>
      </c>
      <c r="F750" s="11">
        <v>101.25</v>
      </c>
      <c r="G750" s="11">
        <v>8</v>
      </c>
      <c r="H750" s="11">
        <v>61.38</v>
      </c>
      <c r="I750" s="11">
        <v>14.12</v>
      </c>
      <c r="J750" s="11">
        <v>12.36</v>
      </c>
      <c r="K750" s="11">
        <v>8.68</v>
      </c>
      <c r="L750" s="11">
        <v>14.21</v>
      </c>
      <c r="M750" s="11">
        <v>12.44</v>
      </c>
      <c r="N750" s="11">
        <v>8.73</v>
      </c>
      <c r="O750" s="8">
        <f>VLOOKUP('Curr Rating Data'!C731,Ratings_Numbers!$A$1:$B$21,2,FALSE)</f>
        <v>5</v>
      </c>
      <c r="P750" s="10">
        <v>128177.62729999999</v>
      </c>
      <c r="Q750" s="8"/>
      <c r="R750" s="8"/>
      <c r="S750" s="8"/>
      <c r="T750" s="8"/>
    </row>
    <row r="751" spans="1:20" ht="37.5" customHeight="1" thickBot="1" x14ac:dyDescent="0.4">
      <c r="A751" s="11">
        <v>0.23</v>
      </c>
      <c r="B751" s="11">
        <v>0.41</v>
      </c>
      <c r="C751" s="11">
        <v>0.25</v>
      </c>
      <c r="D751" s="11">
        <v>153.75</v>
      </c>
      <c r="E751" s="11">
        <v>73</v>
      </c>
      <c r="F751" s="11">
        <v>139.5</v>
      </c>
      <c r="G751" s="11">
        <v>8</v>
      </c>
      <c r="H751" s="11">
        <v>63.79</v>
      </c>
      <c r="I751" s="11">
        <v>13.34</v>
      </c>
      <c r="J751" s="11">
        <v>11.76</v>
      </c>
      <c r="K751" s="11">
        <v>8.52</v>
      </c>
      <c r="L751" s="11">
        <v>13.42</v>
      </c>
      <c r="M751" s="11">
        <v>11.83</v>
      </c>
      <c r="N751" s="11">
        <v>8.57</v>
      </c>
      <c r="O751" s="8">
        <f>VLOOKUP('Curr Rating Data'!C732,Ratings_Numbers!$A$1:$B$21,2,FALSE)</f>
        <v>5</v>
      </c>
      <c r="P751" s="10">
        <v>130552.3465</v>
      </c>
      <c r="Q751" s="8"/>
      <c r="R751" s="8"/>
      <c r="S751" s="8"/>
      <c r="T751" s="8"/>
    </row>
    <row r="752" spans="1:20" ht="37.5" customHeight="1" thickBot="1" x14ac:dyDescent="0.4">
      <c r="A752" s="11">
        <v>-0.06</v>
      </c>
      <c r="B752" s="11">
        <v>0.21</v>
      </c>
      <c r="C752" s="11">
        <v>-7.0000000000000007E-2</v>
      </c>
      <c r="D752" s="11">
        <v>132</v>
      </c>
      <c r="E752" s="11">
        <v>57.25</v>
      </c>
      <c r="F752" s="11">
        <v>117.38</v>
      </c>
      <c r="G752" s="11">
        <v>8</v>
      </c>
      <c r="H752" s="11">
        <v>69.06</v>
      </c>
      <c r="I752" s="11">
        <v>6.24</v>
      </c>
      <c r="J752" s="11">
        <v>5.87</v>
      </c>
      <c r="K752" s="11">
        <v>4.3099999999999996</v>
      </c>
      <c r="L752" s="11">
        <v>6.31</v>
      </c>
      <c r="M752" s="11">
        <v>5.93</v>
      </c>
      <c r="N752" s="11">
        <v>4.3600000000000003</v>
      </c>
      <c r="O752" s="8">
        <f>VLOOKUP('Curr Rating Data'!C733,Ratings_Numbers!$A$1:$B$21,2,FALSE)</f>
        <v>6</v>
      </c>
      <c r="P752" s="10">
        <v>121996.2202</v>
      </c>
      <c r="Q752" s="8"/>
      <c r="R752" s="8"/>
      <c r="S752" s="8"/>
      <c r="T752" s="8"/>
    </row>
    <row r="753" spans="1:20" ht="37.5" customHeight="1" thickBot="1" x14ac:dyDescent="0.4">
      <c r="A753" s="11">
        <v>0.14000000000000001</v>
      </c>
      <c r="B753" s="11">
        <v>0.21</v>
      </c>
      <c r="C753" s="11">
        <v>0.16</v>
      </c>
      <c r="D753" s="11">
        <v>263.75</v>
      </c>
      <c r="E753" s="11">
        <v>67</v>
      </c>
      <c r="F753" s="11">
        <v>232.5</v>
      </c>
      <c r="G753" s="11">
        <v>4</v>
      </c>
      <c r="H753" s="11">
        <v>72.25</v>
      </c>
      <c r="I753" s="11">
        <v>6.07</v>
      </c>
      <c r="J753" s="11">
        <v>5.71</v>
      </c>
      <c r="K753" s="11">
        <v>4.3899999999999997</v>
      </c>
      <c r="L753" s="11">
        <v>6.31</v>
      </c>
      <c r="M753" s="11">
        <v>5.93</v>
      </c>
      <c r="N753" s="11">
        <v>4.5599999999999996</v>
      </c>
      <c r="O753" s="8">
        <f>VLOOKUP('Curr Rating Data'!C734,Ratings_Numbers!$A$1:$B$21,2,FALSE)</f>
        <v>6</v>
      </c>
      <c r="P753" s="10">
        <v>91273.730599999995</v>
      </c>
      <c r="Q753" s="8"/>
      <c r="R753" s="8"/>
      <c r="S753" s="8"/>
      <c r="T753" s="8"/>
    </row>
    <row r="754" spans="1:20" ht="37.5" customHeight="1" thickBot="1" x14ac:dyDescent="0.4">
      <c r="A754" s="11">
        <v>-0.09</v>
      </c>
      <c r="B754" s="11">
        <v>0.2</v>
      </c>
      <c r="C754" s="11">
        <v>-0.11</v>
      </c>
      <c r="D754" s="11">
        <v>1154</v>
      </c>
      <c r="E754" s="11">
        <v>481</v>
      </c>
      <c r="F754" s="11">
        <v>1017</v>
      </c>
      <c r="G754" s="11">
        <v>1</v>
      </c>
      <c r="H754" s="11">
        <v>65.739999999999995</v>
      </c>
      <c r="I754" s="11">
        <v>5.8</v>
      </c>
      <c r="J754" s="11">
        <v>5.47</v>
      </c>
      <c r="K754" s="11">
        <v>3.81</v>
      </c>
      <c r="L754" s="11">
        <v>6.03</v>
      </c>
      <c r="M754" s="11">
        <v>5.68</v>
      </c>
      <c r="N754" s="11">
        <v>3.97</v>
      </c>
      <c r="O754" s="8">
        <f>VLOOKUP('Curr Rating Data'!C735,Ratings_Numbers!$A$1:$B$21,2,FALSE)</f>
        <v>6</v>
      </c>
      <c r="P754" s="10">
        <v>103987.6814</v>
      </c>
      <c r="Q754" s="8"/>
      <c r="R754" s="8"/>
      <c r="S754" s="8"/>
      <c r="T754" s="8"/>
    </row>
    <row r="755" spans="1:20" ht="37.5" customHeight="1" thickBot="1" x14ac:dyDescent="0.4">
      <c r="A755" s="11">
        <v>-0.03</v>
      </c>
      <c r="B755" s="11">
        <v>0.19</v>
      </c>
      <c r="C755" s="11">
        <v>-0.03</v>
      </c>
      <c r="D755" s="11">
        <v>188.13</v>
      </c>
      <c r="E755" s="11">
        <v>76.5</v>
      </c>
      <c r="F755" s="11">
        <v>169.88</v>
      </c>
      <c r="G755" s="11">
        <v>8</v>
      </c>
      <c r="H755" s="11">
        <v>68.760000000000005</v>
      </c>
      <c r="I755" s="11">
        <v>5.52</v>
      </c>
      <c r="J755" s="11">
        <v>5.22</v>
      </c>
      <c r="K755" s="11">
        <v>3.8</v>
      </c>
      <c r="L755" s="11">
        <v>5.73</v>
      </c>
      <c r="M755" s="11">
        <v>5.42</v>
      </c>
      <c r="N755" s="11">
        <v>3.95</v>
      </c>
      <c r="O755" s="8">
        <f>VLOOKUP('Curr Rating Data'!C736,Ratings_Numbers!$A$1:$B$21,2,FALSE)</f>
        <v>6</v>
      </c>
      <c r="P755" s="10">
        <v>112047.7956</v>
      </c>
      <c r="Q755" s="8"/>
      <c r="R755" s="8"/>
      <c r="S755" s="8"/>
      <c r="T755" s="8"/>
    </row>
    <row r="756" spans="1:20" ht="37.5" customHeight="1" thickBot="1" x14ac:dyDescent="0.4">
      <c r="A756" s="11">
        <v>0.1</v>
      </c>
      <c r="B756" s="11">
        <v>0.18</v>
      </c>
      <c r="C756" s="11">
        <v>0.12</v>
      </c>
      <c r="D756" s="11">
        <v>241.6</v>
      </c>
      <c r="E756" s="11">
        <v>26.6</v>
      </c>
      <c r="F756" s="11">
        <v>210.8</v>
      </c>
      <c r="G756" s="11">
        <v>5</v>
      </c>
      <c r="H756" s="11">
        <v>69.739999999999995</v>
      </c>
      <c r="I756" s="11">
        <v>5.35</v>
      </c>
      <c r="J756" s="11">
        <v>5.07</v>
      </c>
      <c r="K756" s="11">
        <v>3.73</v>
      </c>
      <c r="L756" s="11">
        <v>5.56</v>
      </c>
      <c r="M756" s="11">
        <v>5.26</v>
      </c>
      <c r="N756" s="11">
        <v>3.88</v>
      </c>
      <c r="O756" s="8">
        <f>VLOOKUP('Curr Rating Data'!C737,Ratings_Numbers!$A$1:$B$21,2,FALSE)</f>
        <v>6</v>
      </c>
      <c r="P756" s="10">
        <v>115958.07150000001</v>
      </c>
      <c r="Q756" s="8"/>
      <c r="R756" s="8"/>
      <c r="S756" s="8"/>
      <c r="T756" s="8"/>
    </row>
    <row r="757" spans="1:20" ht="37.5" customHeight="1" thickBot="1" x14ac:dyDescent="0.4">
      <c r="A757" s="11">
        <v>0.28999999999999998</v>
      </c>
      <c r="B757" s="11">
        <v>0.37</v>
      </c>
      <c r="C757" s="11">
        <v>0.33</v>
      </c>
      <c r="D757" s="11">
        <v>184.6</v>
      </c>
      <c r="E757" s="11">
        <v>1.2</v>
      </c>
      <c r="F757" s="11">
        <v>151.80000000000001</v>
      </c>
      <c r="G757" s="11">
        <v>5</v>
      </c>
      <c r="H757" s="11">
        <v>70.16</v>
      </c>
      <c r="I757" s="11">
        <v>10.29</v>
      </c>
      <c r="J757" s="11">
        <v>9.33</v>
      </c>
      <c r="K757" s="11">
        <v>7.22</v>
      </c>
      <c r="L757" s="11">
        <v>10.32</v>
      </c>
      <c r="M757" s="11">
        <v>9.35</v>
      </c>
      <c r="N757" s="11">
        <v>7.24</v>
      </c>
      <c r="O757" s="8">
        <f>VLOOKUP('Curr Rating Data'!C738,Ratings_Numbers!$A$1:$B$21,2,FALSE)</f>
        <v>6</v>
      </c>
      <c r="P757" s="10">
        <v>94245.763600000006</v>
      </c>
      <c r="Q757" s="8"/>
      <c r="R757" s="8"/>
      <c r="S757" s="8"/>
      <c r="T757" s="8"/>
    </row>
    <row r="758" spans="1:20" ht="37.5" customHeight="1" thickBot="1" x14ac:dyDescent="0.4">
      <c r="A758" s="11">
        <v>-0.02</v>
      </c>
      <c r="B758" s="11">
        <v>0.31</v>
      </c>
      <c r="C758" s="11">
        <v>-0.02</v>
      </c>
      <c r="D758" s="11">
        <v>401.33</v>
      </c>
      <c r="E758" s="11">
        <v>129.33000000000001</v>
      </c>
      <c r="F758" s="11">
        <v>342.33</v>
      </c>
      <c r="G758" s="11">
        <v>3</v>
      </c>
      <c r="H758" s="11">
        <v>64.989999999999995</v>
      </c>
      <c r="I758" s="11">
        <v>8.1</v>
      </c>
      <c r="J758" s="11">
        <v>7.48</v>
      </c>
      <c r="K758" s="11">
        <v>5.27</v>
      </c>
      <c r="L758" s="11">
        <v>8.2799999999999994</v>
      </c>
      <c r="M758" s="11">
        <v>7.65</v>
      </c>
      <c r="N758" s="11">
        <v>5.39</v>
      </c>
      <c r="O758" s="8">
        <f>VLOOKUP('Curr Rating Data'!C739,Ratings_Numbers!$A$1:$B$21,2,FALSE)</f>
        <v>6</v>
      </c>
      <c r="P758" s="10">
        <v>115886.8642</v>
      </c>
      <c r="Q758" s="8"/>
      <c r="R758" s="8"/>
      <c r="S758" s="8"/>
      <c r="T758" s="8"/>
    </row>
    <row r="759" spans="1:20" ht="37.5" customHeight="1" thickBot="1" x14ac:dyDescent="0.4">
      <c r="A759" s="11">
        <v>0</v>
      </c>
      <c r="B759" s="11">
        <v>0.3</v>
      </c>
      <c r="C759" s="11">
        <v>0</v>
      </c>
      <c r="D759" s="11">
        <v>210.63</v>
      </c>
      <c r="E759" s="11">
        <v>97.25</v>
      </c>
      <c r="F759" s="11">
        <v>187</v>
      </c>
      <c r="G759" s="11">
        <v>8</v>
      </c>
      <c r="H759" s="11">
        <v>67.459999999999994</v>
      </c>
      <c r="I759" s="11">
        <v>7.63</v>
      </c>
      <c r="J759" s="11">
        <v>7.07</v>
      </c>
      <c r="K759" s="11">
        <v>5.15</v>
      </c>
      <c r="L759" s="11">
        <v>7.86</v>
      </c>
      <c r="M759" s="11">
        <v>7.29</v>
      </c>
      <c r="N759" s="11">
        <v>5.31</v>
      </c>
      <c r="O759" s="8">
        <f>VLOOKUP('Curr Rating Data'!C740,Ratings_Numbers!$A$1:$B$21,2,FALSE)</f>
        <v>7</v>
      </c>
      <c r="P759" s="10">
        <v>109368</v>
      </c>
      <c r="Q759" s="8"/>
      <c r="R759" s="8"/>
      <c r="S759" s="8"/>
      <c r="T759" s="8"/>
    </row>
    <row r="760" spans="1:20" ht="37.5" customHeight="1" thickBot="1" x14ac:dyDescent="0.4">
      <c r="A760" s="11">
        <v>-7.0000000000000007E-2</v>
      </c>
      <c r="B760" s="11">
        <v>0.28999999999999998</v>
      </c>
      <c r="C760" s="11">
        <v>-0.08</v>
      </c>
      <c r="D760" s="11">
        <v>207.86</v>
      </c>
      <c r="E760" s="11">
        <v>89.14</v>
      </c>
      <c r="F760" s="11">
        <v>179.57</v>
      </c>
      <c r="G760" s="11">
        <v>7</v>
      </c>
      <c r="H760" s="11">
        <v>67.64</v>
      </c>
      <c r="I760" s="11">
        <v>7.24</v>
      </c>
      <c r="J760" s="11">
        <v>6.73</v>
      </c>
      <c r="K760" s="11">
        <v>4.9000000000000004</v>
      </c>
      <c r="L760" s="11">
        <v>7.59</v>
      </c>
      <c r="M760" s="11">
        <v>7.05</v>
      </c>
      <c r="N760" s="11">
        <v>5.13</v>
      </c>
      <c r="O760" s="8">
        <f>VLOOKUP('Curr Rating Data'!C741,Ratings_Numbers!$A$1:$B$21,2,FALSE)</f>
        <v>7</v>
      </c>
      <c r="P760" s="10">
        <v>66981.08</v>
      </c>
      <c r="Q760" s="8"/>
      <c r="R760" s="8"/>
      <c r="S760" s="8"/>
      <c r="T760" s="8"/>
    </row>
    <row r="761" spans="1:20" ht="37.5" customHeight="1" thickBot="1" x14ac:dyDescent="0.4">
      <c r="A761" s="11">
        <v>-0.23</v>
      </c>
      <c r="B761" s="11">
        <v>0.25</v>
      </c>
      <c r="C761" s="11">
        <v>-0.26</v>
      </c>
      <c r="D761" s="11">
        <v>135.19999999999999</v>
      </c>
      <c r="E761" s="11">
        <v>51.3</v>
      </c>
      <c r="F761" s="11">
        <v>115.2</v>
      </c>
      <c r="G761" s="11">
        <v>10</v>
      </c>
      <c r="H761" s="11">
        <v>68.510000000000005</v>
      </c>
      <c r="I761" s="11">
        <v>6.91</v>
      </c>
      <c r="J761" s="11">
        <v>6.46</v>
      </c>
      <c r="K761" s="11">
        <v>4.74</v>
      </c>
      <c r="L761" s="11">
        <v>6.94</v>
      </c>
      <c r="M761" s="11">
        <v>6.49</v>
      </c>
      <c r="N761" s="11">
        <v>4.75</v>
      </c>
      <c r="O761" s="8">
        <f>VLOOKUP('Curr Rating Data'!C742,Ratings_Numbers!$A$1:$B$21,2,FALSE)</f>
        <v>7</v>
      </c>
      <c r="P761" s="10">
        <v>66051.524799999999</v>
      </c>
      <c r="Q761" s="8"/>
      <c r="R761" s="8"/>
      <c r="S761" s="8"/>
      <c r="T761" s="8"/>
    </row>
    <row r="762" spans="1:20" ht="37.5" customHeight="1" thickBot="1" x14ac:dyDescent="0.4">
      <c r="A762" s="11">
        <v>-0.64</v>
      </c>
      <c r="B762" s="11">
        <v>0.24</v>
      </c>
      <c r="C762" s="11">
        <v>-0.74</v>
      </c>
      <c r="D762" s="11">
        <v>224.43</v>
      </c>
      <c r="E762" s="11">
        <v>133.13999999999999</v>
      </c>
      <c r="F762" s="11">
        <v>194.57</v>
      </c>
      <c r="G762" s="11">
        <v>7</v>
      </c>
      <c r="H762" s="11">
        <v>62.72</v>
      </c>
      <c r="I762" s="11">
        <v>6.74</v>
      </c>
      <c r="J762" s="11">
        <v>6.31</v>
      </c>
      <c r="K762" s="11">
        <v>4.2300000000000004</v>
      </c>
      <c r="L762" s="11">
        <v>6.76</v>
      </c>
      <c r="M762" s="11">
        <v>6.33</v>
      </c>
      <c r="N762" s="11">
        <v>4.24</v>
      </c>
      <c r="O762" s="8">
        <f>VLOOKUP('Curr Rating Data'!C743,Ratings_Numbers!$A$1:$B$21,2,FALSE)</f>
        <v>7</v>
      </c>
      <c r="P762" s="10">
        <v>47923.7</v>
      </c>
      <c r="Q762" s="8"/>
      <c r="R762" s="8"/>
      <c r="S762" s="8"/>
      <c r="T762" s="8"/>
    </row>
    <row r="763" spans="1:20" ht="37.5" customHeight="1" thickBot="1" x14ac:dyDescent="0.4">
      <c r="A763" s="11">
        <v>-0.71</v>
      </c>
      <c r="B763" s="11">
        <v>0.23</v>
      </c>
      <c r="C763" s="11">
        <v>-0.82</v>
      </c>
      <c r="D763" s="11">
        <v>262.75</v>
      </c>
      <c r="E763" s="11">
        <v>183.5</v>
      </c>
      <c r="F763" s="11">
        <v>234.63</v>
      </c>
      <c r="G763" s="11">
        <v>8</v>
      </c>
      <c r="H763" s="11">
        <v>64.31</v>
      </c>
      <c r="I763" s="11">
        <v>6.47</v>
      </c>
      <c r="J763" s="11">
        <v>6.07</v>
      </c>
      <c r="K763" s="11">
        <v>4.16</v>
      </c>
      <c r="L763" s="11">
        <v>6.5</v>
      </c>
      <c r="M763" s="11">
        <v>6.1</v>
      </c>
      <c r="N763" s="11">
        <v>4.18</v>
      </c>
      <c r="O763" s="8">
        <f>VLOOKUP('Curr Rating Data'!C744,Ratings_Numbers!$A$1:$B$21,2,FALSE)</f>
        <v>7</v>
      </c>
      <c r="P763" s="10">
        <v>67369.13</v>
      </c>
      <c r="Q763" s="8"/>
      <c r="R763" s="8"/>
      <c r="S763" s="8"/>
      <c r="T763" s="8"/>
    </row>
    <row r="764" spans="1:20" ht="37.5" customHeight="1" thickBot="1" x14ac:dyDescent="0.4">
      <c r="A764" s="11">
        <v>-0.4</v>
      </c>
      <c r="B764" s="11">
        <v>0.22</v>
      </c>
      <c r="C764" s="11">
        <v>-0.45</v>
      </c>
      <c r="D764" s="11">
        <v>172.7</v>
      </c>
      <c r="E764" s="11">
        <v>104.6</v>
      </c>
      <c r="F764" s="11">
        <v>149.6</v>
      </c>
      <c r="G764" s="11">
        <v>10</v>
      </c>
      <c r="H764" s="11">
        <v>64.180000000000007</v>
      </c>
      <c r="I764" s="11">
        <v>6.54</v>
      </c>
      <c r="J764" s="11">
        <v>6.14</v>
      </c>
      <c r="K764" s="11">
        <v>4.2</v>
      </c>
      <c r="L764" s="11">
        <v>6.57</v>
      </c>
      <c r="M764" s="11">
        <v>6.17</v>
      </c>
      <c r="N764" s="11">
        <v>4.22</v>
      </c>
      <c r="O764" s="8">
        <f>VLOOKUP('Curr Rating Data'!C745,Ratings_Numbers!$A$1:$B$21,2,FALSE)</f>
        <v>7</v>
      </c>
      <c r="P764" s="10">
        <v>72842</v>
      </c>
      <c r="Q764" s="8"/>
      <c r="R764" s="8"/>
      <c r="S764" s="8"/>
      <c r="T764" s="8"/>
    </row>
    <row r="765" spans="1:20" ht="37.5" customHeight="1" thickBot="1" x14ac:dyDescent="0.4">
      <c r="A765" s="11">
        <v>-0.14000000000000001</v>
      </c>
      <c r="B765" s="11">
        <v>0.23</v>
      </c>
      <c r="C765" s="11">
        <v>-0.16</v>
      </c>
      <c r="D765" s="11">
        <v>111.08</v>
      </c>
      <c r="E765" s="11">
        <v>44.83</v>
      </c>
      <c r="F765" s="11">
        <v>91.25</v>
      </c>
      <c r="G765" s="11">
        <v>12</v>
      </c>
      <c r="H765" s="11">
        <v>65.98</v>
      </c>
      <c r="I765" s="11">
        <v>6.67</v>
      </c>
      <c r="J765" s="11">
        <v>6.25</v>
      </c>
      <c r="K765" s="11">
        <v>4.4000000000000004</v>
      </c>
      <c r="L765" s="11">
        <v>6.71</v>
      </c>
      <c r="M765" s="11">
        <v>6.28</v>
      </c>
      <c r="N765" s="11">
        <v>4.43</v>
      </c>
      <c r="O765" s="8">
        <f>VLOOKUP('Curr Rating Data'!C746,Ratings_Numbers!$A$1:$B$21,2,FALSE)</f>
        <v>7</v>
      </c>
      <c r="P765" s="10">
        <v>87818.83</v>
      </c>
      <c r="Q765" s="8"/>
      <c r="R765" s="8"/>
      <c r="S765" s="8"/>
      <c r="T765" s="8"/>
    </row>
    <row r="766" spans="1:20" ht="37.5" customHeight="1" thickBot="1" x14ac:dyDescent="0.4">
      <c r="A766" s="11">
        <v>-0.44</v>
      </c>
      <c r="B766" s="11">
        <v>0.22</v>
      </c>
      <c r="C766" s="11">
        <v>-0.51</v>
      </c>
      <c r="D766" s="11">
        <v>94.22</v>
      </c>
      <c r="E766" s="11">
        <v>52.22</v>
      </c>
      <c r="F766" s="11">
        <v>80.44</v>
      </c>
      <c r="G766" s="11">
        <v>18</v>
      </c>
      <c r="H766" s="11">
        <v>61.27</v>
      </c>
      <c r="I766" s="11">
        <v>6.39</v>
      </c>
      <c r="J766" s="11">
        <v>6</v>
      </c>
      <c r="K766" s="11">
        <v>3.91</v>
      </c>
      <c r="L766" s="11">
        <v>6.39</v>
      </c>
      <c r="M766" s="11">
        <v>6</v>
      </c>
      <c r="N766" s="11">
        <v>3.91</v>
      </c>
      <c r="O766" s="8" t="e">
        <f>VLOOKUP('Curr Rating Data'!C747,Ratings_Numbers!$A$1:$B$21,2,FALSE)</f>
        <v>#N/A</v>
      </c>
      <c r="P766" s="10">
        <v>80055.789999999994</v>
      </c>
      <c r="Q766" s="8"/>
      <c r="R766" s="8"/>
      <c r="S766" s="8"/>
      <c r="T766" s="8"/>
    </row>
    <row r="767" spans="1:20" ht="37.5" customHeight="1" thickBot="1" x14ac:dyDescent="0.4">
      <c r="A767" s="11">
        <v>-0.55000000000000004</v>
      </c>
      <c r="B767" s="11">
        <v>0.22</v>
      </c>
      <c r="C767" s="11">
        <v>-0.64</v>
      </c>
      <c r="D767" s="11">
        <v>145.19</v>
      </c>
      <c r="E767" s="11">
        <v>88</v>
      </c>
      <c r="F767" s="11">
        <v>129.13</v>
      </c>
      <c r="G767" s="11">
        <v>16</v>
      </c>
      <c r="H767" s="11">
        <v>63.37</v>
      </c>
      <c r="I767" s="11">
        <v>6.05</v>
      </c>
      <c r="J767" s="11">
        <v>5.71</v>
      </c>
      <c r="K767" s="11">
        <v>3.83</v>
      </c>
      <c r="L767" s="11">
        <v>6.05</v>
      </c>
      <c r="M767" s="11">
        <v>5.71</v>
      </c>
      <c r="N767" s="11">
        <v>3.83</v>
      </c>
      <c r="O767" s="8">
        <f>VLOOKUP('Curr Rating Data'!C748,Ratings_Numbers!$A$1:$B$21,2,FALSE)</f>
        <v>4</v>
      </c>
      <c r="P767" s="10">
        <v>83611.44</v>
      </c>
      <c r="Q767" s="8"/>
      <c r="R767" s="8"/>
      <c r="S767" s="8"/>
      <c r="T767" s="8"/>
    </row>
    <row r="768" spans="1:20" ht="37.5" customHeight="1" thickBot="1" x14ac:dyDescent="0.4">
      <c r="A768" s="11">
        <v>-0.48</v>
      </c>
      <c r="B768" s="11">
        <v>0.21</v>
      </c>
      <c r="C768" s="11">
        <v>-0.56000000000000005</v>
      </c>
      <c r="D768" s="11">
        <v>150.29</v>
      </c>
      <c r="E768" s="11">
        <v>90.5</v>
      </c>
      <c r="F768" s="11">
        <v>130.21</v>
      </c>
      <c r="G768" s="11">
        <v>14</v>
      </c>
      <c r="H768" s="11">
        <v>62.93</v>
      </c>
      <c r="I768" s="11">
        <v>3.8</v>
      </c>
      <c r="J768" s="11">
        <v>3.59</v>
      </c>
      <c r="K768" s="11">
        <v>2.39</v>
      </c>
      <c r="L768" s="11">
        <v>6.09</v>
      </c>
      <c r="M768" s="11">
        <v>5.74</v>
      </c>
      <c r="N768" s="11">
        <v>3.83</v>
      </c>
      <c r="O768" s="8">
        <f>VLOOKUP('Curr Rating Data'!C749,Ratings_Numbers!$A$1:$B$21,2,FALSE)</f>
        <v>4</v>
      </c>
      <c r="P768" s="10">
        <v>80186.16</v>
      </c>
      <c r="Q768" s="8"/>
      <c r="R768" s="8"/>
      <c r="S768" s="8"/>
      <c r="T768" s="8"/>
    </row>
    <row r="769" spans="1:20" ht="37.5" customHeight="1" thickBot="1" x14ac:dyDescent="0.4">
      <c r="A769" s="11">
        <v>-0.19</v>
      </c>
      <c r="B769" s="11">
        <v>0.2</v>
      </c>
      <c r="C769" s="11">
        <v>-0.22</v>
      </c>
      <c r="D769" s="11">
        <v>128.5</v>
      </c>
      <c r="E769" s="11">
        <v>57.07</v>
      </c>
      <c r="F769" s="11">
        <v>107.79</v>
      </c>
      <c r="G769" s="11">
        <v>14</v>
      </c>
      <c r="H769" s="11">
        <v>65.069999999999993</v>
      </c>
      <c r="I769" s="11">
        <v>3.82</v>
      </c>
      <c r="J769" s="11">
        <v>3.6</v>
      </c>
      <c r="K769" s="11">
        <v>2.4900000000000002</v>
      </c>
      <c r="L769" s="11">
        <v>6.09</v>
      </c>
      <c r="M769" s="11">
        <v>5.74</v>
      </c>
      <c r="N769" s="11">
        <v>3.96</v>
      </c>
      <c r="O769" s="8">
        <f>VLOOKUP('Curr Rating Data'!C750,Ratings_Numbers!$A$1:$B$21,2,FALSE)</f>
        <v>4</v>
      </c>
      <c r="P769" s="10">
        <v>97811.48</v>
      </c>
      <c r="Q769" s="8"/>
      <c r="R769" s="8"/>
      <c r="S769" s="8"/>
      <c r="T769" s="8"/>
    </row>
    <row r="770" spans="1:20" ht="37.5" customHeight="1" thickBot="1" x14ac:dyDescent="0.4">
      <c r="A770" s="11">
        <v>-0.32</v>
      </c>
      <c r="B770" s="11">
        <v>0.23</v>
      </c>
      <c r="C770" s="11">
        <v>-0.37</v>
      </c>
      <c r="D770" s="11">
        <v>147</v>
      </c>
      <c r="E770" s="11">
        <v>98.43</v>
      </c>
      <c r="F770" s="11">
        <v>124.71</v>
      </c>
      <c r="G770" s="11">
        <v>14</v>
      </c>
      <c r="H770" s="11">
        <v>59.09</v>
      </c>
      <c r="I770" s="11">
        <v>5.0199999999999996</v>
      </c>
      <c r="J770" s="11">
        <v>4.68</v>
      </c>
      <c r="K770" s="11">
        <v>2.97</v>
      </c>
      <c r="L770" s="11">
        <v>7.29</v>
      </c>
      <c r="M770" s="11">
        <v>6.8</v>
      </c>
      <c r="N770" s="11">
        <v>4.3099999999999996</v>
      </c>
      <c r="O770" s="8">
        <f>VLOOKUP('Curr Rating Data'!C751,Ratings_Numbers!$A$1:$B$21,2,FALSE)</f>
        <v>4</v>
      </c>
      <c r="P770" s="10">
        <v>88295.85</v>
      </c>
      <c r="Q770" s="8"/>
      <c r="R770" s="8"/>
      <c r="S770" s="8"/>
      <c r="T770" s="8"/>
    </row>
    <row r="771" spans="1:20" ht="37.5" customHeight="1" thickBot="1" x14ac:dyDescent="0.4">
      <c r="A771" s="11">
        <v>-0.23</v>
      </c>
      <c r="B771" s="11">
        <v>0.22</v>
      </c>
      <c r="C771" s="11">
        <v>-0.27</v>
      </c>
      <c r="D771" s="11">
        <v>163.59</v>
      </c>
      <c r="E771" s="11">
        <v>113.18</v>
      </c>
      <c r="F771" s="11">
        <v>144.53</v>
      </c>
      <c r="G771" s="11">
        <v>17</v>
      </c>
      <c r="H771" s="11">
        <v>58.57</v>
      </c>
      <c r="I771" s="11">
        <v>5.01</v>
      </c>
      <c r="J771" s="11">
        <v>4.67</v>
      </c>
      <c r="K771" s="11">
        <v>2.93</v>
      </c>
      <c r="L771" s="11">
        <v>7.28</v>
      </c>
      <c r="M771" s="11">
        <v>6.78</v>
      </c>
      <c r="N771" s="11">
        <v>4.26</v>
      </c>
      <c r="O771" s="8">
        <f>VLOOKUP('Curr Rating Data'!C752,Ratings_Numbers!$A$1:$B$21,2,FALSE)</f>
        <v>4</v>
      </c>
      <c r="P771" s="10">
        <v>76080.87</v>
      </c>
      <c r="Q771" s="8"/>
      <c r="R771" s="8"/>
      <c r="S771" s="8"/>
      <c r="T771" s="8"/>
    </row>
    <row r="772" spans="1:20" ht="37.5" customHeight="1" thickBot="1" x14ac:dyDescent="0.4">
      <c r="A772" s="11">
        <v>-0.13</v>
      </c>
      <c r="B772" s="11">
        <v>0.28000000000000003</v>
      </c>
      <c r="C772" s="11">
        <v>-0.16</v>
      </c>
      <c r="D772" s="11">
        <v>132.83000000000001</v>
      </c>
      <c r="E772" s="11">
        <v>63.89</v>
      </c>
      <c r="F772" s="11">
        <v>114.22</v>
      </c>
      <c r="G772" s="11">
        <v>18</v>
      </c>
      <c r="H772" s="11">
        <v>59.92</v>
      </c>
      <c r="I772" s="11">
        <v>9.06</v>
      </c>
      <c r="J772" s="11">
        <v>8.3000000000000007</v>
      </c>
      <c r="K772" s="11">
        <v>5.43</v>
      </c>
      <c r="L772" s="11">
        <v>9.11</v>
      </c>
      <c r="M772" s="11">
        <v>8.35</v>
      </c>
      <c r="N772" s="11">
        <v>5.46</v>
      </c>
      <c r="O772" s="8">
        <f>VLOOKUP('Curr Rating Data'!C753,Ratings_Numbers!$A$1:$B$21,2,FALSE)</f>
        <v>4</v>
      </c>
      <c r="P772" s="10">
        <v>93241.93</v>
      </c>
      <c r="Q772" s="8"/>
      <c r="R772" s="8"/>
      <c r="S772" s="8"/>
      <c r="T772" s="8"/>
    </row>
    <row r="773" spans="1:20" ht="37.5" customHeight="1" thickBot="1" x14ac:dyDescent="0.4">
      <c r="A773" s="11">
        <v>0</v>
      </c>
      <c r="B773" s="11">
        <v>0.27</v>
      </c>
      <c r="C773" s="11">
        <v>0</v>
      </c>
      <c r="D773" s="11">
        <v>95.95</v>
      </c>
      <c r="E773" s="11">
        <v>40.24</v>
      </c>
      <c r="F773" s="11">
        <v>79.38</v>
      </c>
      <c r="G773" s="11">
        <v>21</v>
      </c>
      <c r="H773" s="11">
        <v>61.91</v>
      </c>
      <c r="I773" s="11">
        <v>8.89</v>
      </c>
      <c r="J773" s="11">
        <v>8.16</v>
      </c>
      <c r="K773" s="11">
        <v>5.5</v>
      </c>
      <c r="L773" s="11">
        <v>8.94</v>
      </c>
      <c r="M773" s="11">
        <v>8.1999999999999993</v>
      </c>
      <c r="N773" s="11">
        <v>5.53</v>
      </c>
      <c r="O773" s="8">
        <f>VLOOKUP('Curr Rating Data'!C754,Ratings_Numbers!$A$1:$B$21,2,FALSE)</f>
        <v>4</v>
      </c>
      <c r="P773" s="10">
        <v>86064.48</v>
      </c>
      <c r="Q773" s="8"/>
      <c r="R773" s="8"/>
      <c r="S773" s="8"/>
      <c r="T773" s="8"/>
    </row>
    <row r="774" spans="1:20" ht="37.5" customHeight="1" thickBot="1" x14ac:dyDescent="0.4">
      <c r="A774" s="11">
        <v>-0.09</v>
      </c>
      <c r="B774" s="11">
        <v>0.26</v>
      </c>
      <c r="C774" s="11">
        <v>-0.1</v>
      </c>
      <c r="D774" s="11">
        <v>87.41</v>
      </c>
      <c r="E774" s="11">
        <v>57</v>
      </c>
      <c r="F774" s="11">
        <v>74.040000000000006</v>
      </c>
      <c r="G774" s="11">
        <v>27</v>
      </c>
      <c r="H774" s="11">
        <v>56.77</v>
      </c>
      <c r="I774" s="11">
        <v>9</v>
      </c>
      <c r="J774" s="11">
        <v>8.26</v>
      </c>
      <c r="K774" s="11">
        <v>5.1100000000000003</v>
      </c>
      <c r="L774" s="11">
        <v>9.06</v>
      </c>
      <c r="M774" s="11">
        <v>8.31</v>
      </c>
      <c r="N774" s="11">
        <v>5.15</v>
      </c>
      <c r="O774" s="8">
        <f>VLOOKUP('Curr Rating Data'!C755,Ratings_Numbers!$A$1:$B$21,2,FALSE)</f>
        <v>4</v>
      </c>
      <c r="P774" s="10">
        <v>84960</v>
      </c>
      <c r="Q774" s="8"/>
      <c r="R774" s="8"/>
      <c r="S774" s="8"/>
      <c r="T774" s="8"/>
    </row>
    <row r="775" spans="1:20" ht="37.5" customHeight="1" thickBot="1" x14ac:dyDescent="0.4">
      <c r="A775" s="11">
        <v>-0.01</v>
      </c>
      <c r="B775" s="11">
        <v>0.25</v>
      </c>
      <c r="C775" s="11">
        <v>-0.02</v>
      </c>
      <c r="D775" s="11">
        <v>74.67</v>
      </c>
      <c r="E775" s="11">
        <v>51.09</v>
      </c>
      <c r="F775" s="11">
        <v>66.12</v>
      </c>
      <c r="G775" s="11">
        <v>43</v>
      </c>
      <c r="H775" s="11">
        <v>58.89</v>
      </c>
      <c r="I775" s="11">
        <v>8.6199999999999992</v>
      </c>
      <c r="J775" s="11">
        <v>7.94</v>
      </c>
      <c r="K775" s="11">
        <v>5.08</v>
      </c>
      <c r="L775" s="11">
        <v>8.68</v>
      </c>
      <c r="M775" s="11">
        <v>7.99</v>
      </c>
      <c r="N775" s="11">
        <v>5.1100000000000003</v>
      </c>
      <c r="O775" s="8">
        <f>VLOOKUP('Curr Rating Data'!C756,Ratings_Numbers!$A$1:$B$21,2,FALSE)</f>
        <v>4</v>
      </c>
      <c r="P775" s="10">
        <v>84691.53</v>
      </c>
      <c r="Q775" s="8"/>
      <c r="R775" s="8"/>
      <c r="S775" s="8"/>
      <c r="T775" s="8"/>
    </row>
    <row r="776" spans="1:20" ht="37.5" customHeight="1" thickBot="1" x14ac:dyDescent="0.4">
      <c r="A776" s="11">
        <v>0.17</v>
      </c>
      <c r="B776" s="11">
        <v>0.35</v>
      </c>
      <c r="C776" s="11">
        <v>0.2</v>
      </c>
      <c r="D776" s="11">
        <v>75.739999999999995</v>
      </c>
      <c r="E776" s="11">
        <v>48.95</v>
      </c>
      <c r="F776" s="11">
        <v>65.08</v>
      </c>
      <c r="G776" s="11">
        <v>38</v>
      </c>
      <c r="H776" s="11">
        <v>57.74</v>
      </c>
      <c r="I776" s="11">
        <v>10.32</v>
      </c>
      <c r="J776" s="11">
        <v>9.19</v>
      </c>
      <c r="K776" s="11">
        <v>5.96</v>
      </c>
      <c r="L776" s="11">
        <v>12.31</v>
      </c>
      <c r="M776" s="11">
        <v>10.96</v>
      </c>
      <c r="N776" s="11">
        <v>7.11</v>
      </c>
      <c r="O776" s="8">
        <f>VLOOKUP('Curr Rating Data'!C757,Ratings_Numbers!$A$1:$B$21,2,FALSE)</f>
        <v>4</v>
      </c>
      <c r="P776" s="10">
        <v>71462.94</v>
      </c>
      <c r="Q776" s="8"/>
      <c r="R776" s="8"/>
      <c r="S776" s="8"/>
      <c r="T776" s="8"/>
    </row>
    <row r="777" spans="1:20" ht="37.5" customHeight="1" thickBot="1" x14ac:dyDescent="0.4">
      <c r="A777" s="11">
        <v>0.3</v>
      </c>
      <c r="B777" s="11">
        <v>0.44</v>
      </c>
      <c r="C777" s="11">
        <v>0.35</v>
      </c>
      <c r="D777" s="11">
        <v>71.23</v>
      </c>
      <c r="E777" s="11">
        <v>41.86</v>
      </c>
      <c r="F777" s="11">
        <v>58.51</v>
      </c>
      <c r="G777" s="11">
        <v>35</v>
      </c>
      <c r="H777" s="11">
        <v>60.6</v>
      </c>
      <c r="I777" s="11">
        <v>9.93</v>
      </c>
      <c r="J777" s="11">
        <v>8.6199999999999992</v>
      </c>
      <c r="K777" s="11">
        <v>6.02</v>
      </c>
      <c r="L777" s="11">
        <v>15.18</v>
      </c>
      <c r="M777" s="11">
        <v>13.18</v>
      </c>
      <c r="N777" s="11">
        <v>9.1999999999999993</v>
      </c>
      <c r="O777" s="8">
        <f>VLOOKUP('Curr Rating Data'!C758,Ratings_Numbers!$A$1:$B$21,2,FALSE)</f>
        <v>4</v>
      </c>
      <c r="P777" s="10">
        <v>75771.08</v>
      </c>
      <c r="Q777" s="8"/>
      <c r="R777" s="8"/>
      <c r="S777" s="8"/>
      <c r="T777" s="8"/>
    </row>
    <row r="778" spans="1:20" ht="37.5" customHeight="1" thickBot="1" x14ac:dyDescent="0.4">
      <c r="A778" s="11">
        <v>0.36</v>
      </c>
      <c r="B778" s="11">
        <v>0.68</v>
      </c>
      <c r="C778" s="11">
        <v>0.42</v>
      </c>
      <c r="D778" s="11">
        <v>45.59</v>
      </c>
      <c r="E778" s="11">
        <v>34.4</v>
      </c>
      <c r="F778" s="11">
        <v>38.44</v>
      </c>
      <c r="G778" s="11">
        <v>63</v>
      </c>
      <c r="H778" s="11">
        <v>52.77</v>
      </c>
      <c r="I778" s="11">
        <v>23.93</v>
      </c>
      <c r="J778" s="11">
        <v>19.3</v>
      </c>
      <c r="K778" s="11">
        <v>12.63</v>
      </c>
      <c r="L778" s="11">
        <v>23.98</v>
      </c>
      <c r="M778" s="11">
        <v>19.34</v>
      </c>
      <c r="N778" s="11">
        <v>12.66</v>
      </c>
      <c r="O778" s="8">
        <f>VLOOKUP('Curr Rating Data'!C759,Ratings_Numbers!$A$1:$B$21,2,FALSE)</f>
        <v>4</v>
      </c>
      <c r="P778" s="10">
        <v>78681.8</v>
      </c>
      <c r="Q778" s="8"/>
      <c r="R778" s="8"/>
      <c r="S778" s="8"/>
      <c r="T778" s="8"/>
    </row>
    <row r="779" spans="1:20" ht="37.5" customHeight="1" thickBot="1" x14ac:dyDescent="0.4">
      <c r="A779" s="11">
        <v>0.53</v>
      </c>
      <c r="B779" s="11">
        <v>0.69</v>
      </c>
      <c r="C779" s="11">
        <v>0.62</v>
      </c>
      <c r="D779" s="11">
        <v>32.659999999999997</v>
      </c>
      <c r="E779" s="11">
        <v>24.99</v>
      </c>
      <c r="F779" s="11">
        <v>28.03</v>
      </c>
      <c r="G779" s="11">
        <v>104</v>
      </c>
      <c r="H779" s="11">
        <v>52.59</v>
      </c>
      <c r="I779" s="11">
        <v>24.46</v>
      </c>
      <c r="J779" s="11">
        <v>19.59</v>
      </c>
      <c r="K779" s="11">
        <v>12.86</v>
      </c>
      <c r="L779" s="11">
        <v>24.89</v>
      </c>
      <c r="M779" s="11">
        <v>19.93</v>
      </c>
      <c r="N779" s="11">
        <v>13.09</v>
      </c>
      <c r="O779" s="8">
        <f>VLOOKUP('Curr Rating Data'!C760,Ratings_Numbers!$A$1:$B$21,2,FALSE)</f>
        <v>4</v>
      </c>
      <c r="P779" s="10">
        <v>75901.31</v>
      </c>
      <c r="Q779" s="8"/>
      <c r="R779" s="8"/>
      <c r="S779" s="8"/>
      <c r="T779" s="8"/>
    </row>
    <row r="780" spans="1:20" ht="37.5" customHeight="1" thickBot="1" x14ac:dyDescent="0.4">
      <c r="A780" s="11">
        <v>0.66</v>
      </c>
      <c r="B780" s="11">
        <v>0.85</v>
      </c>
      <c r="C780" s="11">
        <v>0.78</v>
      </c>
      <c r="D780" s="11">
        <v>27.98</v>
      </c>
      <c r="E780" s="11">
        <v>17.600000000000001</v>
      </c>
      <c r="F780" s="11">
        <v>22.91</v>
      </c>
      <c r="G780" s="11">
        <v>97</v>
      </c>
      <c r="H780" s="11">
        <v>52.74</v>
      </c>
      <c r="I780" s="11">
        <v>24.03</v>
      </c>
      <c r="J780" s="11">
        <v>18.57</v>
      </c>
      <c r="K780" s="11">
        <v>12.68</v>
      </c>
      <c r="L780" s="11">
        <v>29.39</v>
      </c>
      <c r="M780" s="11">
        <v>22.71</v>
      </c>
      <c r="N780" s="11">
        <v>15.5</v>
      </c>
      <c r="O780" s="8">
        <f>VLOOKUP('Curr Rating Data'!C761,Ratings_Numbers!$A$1:$B$21,2,FALSE)</f>
        <v>4</v>
      </c>
      <c r="P780" s="10">
        <v>72691.5</v>
      </c>
      <c r="Q780" s="8"/>
      <c r="R780" s="8"/>
      <c r="S780" s="8"/>
      <c r="T780" s="8"/>
    </row>
    <row r="781" spans="1:20" ht="37.5" customHeight="1" thickBot="1" x14ac:dyDescent="0.4">
      <c r="A781" s="11">
        <v>1.01</v>
      </c>
      <c r="B781" s="11">
        <v>1.29</v>
      </c>
      <c r="C781" s="11">
        <v>1.23</v>
      </c>
      <c r="D781" s="11">
        <v>14.99</v>
      </c>
      <c r="E781" s="11">
        <v>6.93</v>
      </c>
      <c r="F781" s="11">
        <v>11.38</v>
      </c>
      <c r="G781" s="11">
        <v>128</v>
      </c>
      <c r="H781" s="11">
        <v>47.89</v>
      </c>
      <c r="I781" s="11">
        <v>46.52</v>
      </c>
      <c r="J781" s="11">
        <v>31.73</v>
      </c>
      <c r="K781" s="11">
        <v>22.28</v>
      </c>
      <c r="L781" s="11">
        <v>46.59</v>
      </c>
      <c r="M781" s="11">
        <v>31.78</v>
      </c>
      <c r="N781" s="11">
        <v>22.31</v>
      </c>
      <c r="O781" s="8">
        <f>VLOOKUP('Curr Rating Data'!C762,Ratings_Numbers!$A$1:$B$21,2,FALSE)</f>
        <v>4</v>
      </c>
      <c r="P781" s="10">
        <v>52918.8</v>
      </c>
      <c r="Q781" s="8"/>
      <c r="R781" s="8"/>
      <c r="S781" s="8"/>
      <c r="T781" s="8"/>
    </row>
    <row r="782" spans="1:20" ht="37.5" customHeight="1" thickBot="1" x14ac:dyDescent="0.4">
      <c r="A782" s="11">
        <v>0.94</v>
      </c>
      <c r="B782" s="11">
        <v>1.41</v>
      </c>
      <c r="C782" s="11">
        <v>1.1599999999999999</v>
      </c>
      <c r="D782" s="11">
        <v>12.61</v>
      </c>
      <c r="E782" s="11">
        <v>7.57</v>
      </c>
      <c r="F782" s="11">
        <v>9.7799999999999994</v>
      </c>
      <c r="G782" s="11">
        <v>171</v>
      </c>
      <c r="H782" s="11">
        <v>45.78</v>
      </c>
      <c r="I782" s="11">
        <v>45.34</v>
      </c>
      <c r="J782" s="11">
        <v>31.18</v>
      </c>
      <c r="K782" s="11">
        <v>20.76</v>
      </c>
      <c r="L782" s="11">
        <v>45.41</v>
      </c>
      <c r="M782" s="11">
        <v>31.23</v>
      </c>
      <c r="N782" s="11">
        <v>20.79</v>
      </c>
      <c r="O782" s="8">
        <f>VLOOKUP('Curr Rating Data'!C763,Ratings_Numbers!$A$1:$B$21,2,FALSE)</f>
        <v>4</v>
      </c>
      <c r="P782" s="10">
        <v>51460.5</v>
      </c>
      <c r="Q782" s="8"/>
      <c r="R782" s="8"/>
      <c r="S782" s="8"/>
      <c r="T782" s="8"/>
    </row>
    <row r="783" spans="1:20" ht="37.5" customHeight="1" thickBot="1" x14ac:dyDescent="0.4">
      <c r="A783" s="11">
        <v>0.88</v>
      </c>
      <c r="B783" s="11">
        <v>1.47</v>
      </c>
      <c r="C783" s="11">
        <v>1.0900000000000001</v>
      </c>
      <c r="D783" s="11">
        <v>17.649999999999999</v>
      </c>
      <c r="E783" s="11">
        <v>11.74</v>
      </c>
      <c r="F783" s="11">
        <v>14.87</v>
      </c>
      <c r="G783" s="11">
        <v>172</v>
      </c>
      <c r="H783" s="11">
        <v>47.79</v>
      </c>
      <c r="I783" s="11">
        <v>42.79</v>
      </c>
      <c r="J783" s="11">
        <v>29.96</v>
      </c>
      <c r="K783" s="11">
        <v>20.45</v>
      </c>
      <c r="L783" s="11">
        <v>42.84</v>
      </c>
      <c r="M783" s="11">
        <v>29.99</v>
      </c>
      <c r="N783" s="11">
        <v>20.48</v>
      </c>
      <c r="O783" s="8">
        <f>VLOOKUP('Curr Rating Data'!C764,Ratings_Numbers!$A$1:$B$21,2,FALSE)</f>
        <v>4</v>
      </c>
      <c r="P783" s="10">
        <v>51143.76</v>
      </c>
      <c r="Q783" s="8"/>
      <c r="R783" s="8"/>
      <c r="S783" s="8"/>
      <c r="T783" s="8"/>
    </row>
    <row r="784" spans="1:20" ht="37.5" customHeight="1" thickBot="1" x14ac:dyDescent="0.4">
      <c r="A784" s="11">
        <v>1.27</v>
      </c>
      <c r="B784" s="11">
        <v>1.66</v>
      </c>
      <c r="C784" s="11">
        <v>1.59</v>
      </c>
      <c r="D784" s="11">
        <v>14.45</v>
      </c>
      <c r="E784" s="11">
        <v>7.75</v>
      </c>
      <c r="F784" s="11">
        <v>11.45</v>
      </c>
      <c r="G784" s="11">
        <v>154</v>
      </c>
      <c r="H784" s="11">
        <v>38.340000000000003</v>
      </c>
      <c r="I784" s="11">
        <v>65.010000000000005</v>
      </c>
      <c r="J784" s="11">
        <v>38.020000000000003</v>
      </c>
      <c r="K784" s="11">
        <v>24.92</v>
      </c>
      <c r="L784" s="11">
        <v>71.010000000000005</v>
      </c>
      <c r="M784" s="11">
        <v>41.53</v>
      </c>
      <c r="N784" s="11">
        <v>27.22</v>
      </c>
      <c r="O784" s="8">
        <f>VLOOKUP('Curr Rating Data'!C765,Ratings_Numbers!$A$1:$B$21,2,FALSE)</f>
        <v>4</v>
      </c>
      <c r="P784" s="10">
        <v>40606.1</v>
      </c>
      <c r="Q784" s="8"/>
      <c r="R784" s="8"/>
      <c r="S784" s="8"/>
      <c r="T784" s="8"/>
    </row>
    <row r="785" spans="1:20" ht="37.5" customHeight="1" thickBot="1" x14ac:dyDescent="0.4">
      <c r="A785" s="11">
        <v>1.42</v>
      </c>
      <c r="B785" s="11">
        <v>1.85</v>
      </c>
      <c r="C785" s="11">
        <v>1.79</v>
      </c>
      <c r="D785" s="11">
        <v>8.69</v>
      </c>
      <c r="E785" s="11">
        <v>3.27</v>
      </c>
      <c r="F785" s="11">
        <v>6.28</v>
      </c>
      <c r="G785" s="11">
        <v>199</v>
      </c>
      <c r="H785" s="11">
        <v>39.96</v>
      </c>
      <c r="I785" s="11">
        <v>64.260000000000005</v>
      </c>
      <c r="J785" s="11">
        <v>36.549999999999997</v>
      </c>
      <c r="K785" s="11">
        <v>25.68</v>
      </c>
      <c r="L785" s="11">
        <v>75.819999999999993</v>
      </c>
      <c r="M785" s="11">
        <v>43.12</v>
      </c>
      <c r="N785" s="11">
        <v>30.3</v>
      </c>
      <c r="O785" s="8">
        <f>VLOOKUP('Curr Rating Data'!C766,Ratings_Numbers!$A$1:$B$21,2,FALSE)</f>
        <v>4</v>
      </c>
      <c r="P785" s="10">
        <v>39985.050000000003</v>
      </c>
      <c r="Q785" s="8"/>
      <c r="R785" s="8"/>
      <c r="S785" s="8"/>
      <c r="T785" s="8"/>
    </row>
    <row r="786" spans="1:20" ht="37.5" customHeight="1" thickBot="1" x14ac:dyDescent="0.4">
      <c r="A786" s="11">
        <v>1.39</v>
      </c>
      <c r="B786" s="11">
        <v>1.93</v>
      </c>
      <c r="C786" s="11">
        <v>1.8</v>
      </c>
      <c r="D786" s="11">
        <v>7.2</v>
      </c>
      <c r="E786" s="11">
        <v>4.33</v>
      </c>
      <c r="F786" s="11">
        <v>4.3600000000000003</v>
      </c>
      <c r="G786" s="11">
        <v>167</v>
      </c>
      <c r="H786" s="11">
        <v>38.83</v>
      </c>
      <c r="I786" s="11">
        <v>64.040000000000006</v>
      </c>
      <c r="J786" s="11">
        <v>38</v>
      </c>
      <c r="K786" s="11">
        <v>24.87</v>
      </c>
      <c r="L786" s="11">
        <v>68.53</v>
      </c>
      <c r="M786" s="11">
        <v>40.659999999999997</v>
      </c>
      <c r="N786" s="11">
        <v>26.61</v>
      </c>
      <c r="O786" s="8">
        <f>VLOOKUP('Curr Rating Data'!C767,Ratings_Numbers!$A$1:$B$21,2,FALSE)</f>
        <v>4</v>
      </c>
      <c r="P786" s="10">
        <v>36514.879999999997</v>
      </c>
      <c r="Q786" s="8"/>
      <c r="R786" s="8"/>
      <c r="S786" s="8"/>
      <c r="T786" s="8"/>
    </row>
    <row r="787" spans="1:20" ht="37.5" customHeight="1" thickBot="1" x14ac:dyDescent="0.4">
      <c r="A787" s="11">
        <v>1.38</v>
      </c>
      <c r="B787" s="11">
        <v>2.02</v>
      </c>
      <c r="C787" s="11">
        <v>1.83</v>
      </c>
      <c r="D787" s="11">
        <v>15.68</v>
      </c>
      <c r="E787" s="11">
        <v>12.13</v>
      </c>
      <c r="F787" s="11">
        <v>12.68</v>
      </c>
      <c r="G787" s="11">
        <v>161</v>
      </c>
      <c r="H787" s="11">
        <v>41.35</v>
      </c>
      <c r="I787" s="11">
        <v>60.95</v>
      </c>
      <c r="J787" s="11">
        <v>37.49</v>
      </c>
      <c r="K787" s="11">
        <v>25.2</v>
      </c>
      <c r="L787" s="11">
        <v>62.56</v>
      </c>
      <c r="M787" s="11">
        <v>38.479999999999997</v>
      </c>
      <c r="N787" s="11">
        <v>25.87</v>
      </c>
      <c r="O787" s="8">
        <f>VLOOKUP('Curr Rating Data'!C768,Ratings_Numbers!$A$1:$B$21,2,FALSE)</f>
        <v>4</v>
      </c>
      <c r="P787" s="10">
        <v>43886.31</v>
      </c>
      <c r="Q787" s="8"/>
      <c r="R787" s="8"/>
      <c r="S787" s="8"/>
      <c r="T787" s="8"/>
    </row>
    <row r="788" spans="1:20" ht="37.5" customHeight="1" thickBot="1" x14ac:dyDescent="0.4">
      <c r="A788" s="11">
        <v>1.45</v>
      </c>
      <c r="B788" s="11">
        <v>2.13</v>
      </c>
      <c r="C788" s="11">
        <v>1.96</v>
      </c>
      <c r="D788" s="11">
        <v>11.46</v>
      </c>
      <c r="E788" s="11">
        <v>8.32</v>
      </c>
      <c r="F788" s="11">
        <v>8.43</v>
      </c>
      <c r="G788" s="11">
        <v>157</v>
      </c>
      <c r="H788" s="11">
        <v>41.66</v>
      </c>
      <c r="I788" s="11">
        <v>56.28</v>
      </c>
      <c r="J788" s="11">
        <v>34.78</v>
      </c>
      <c r="K788" s="11">
        <v>23.44</v>
      </c>
      <c r="L788" s="11">
        <v>61.8</v>
      </c>
      <c r="M788" s="11">
        <v>38.200000000000003</v>
      </c>
      <c r="N788" s="11">
        <v>25.74</v>
      </c>
      <c r="O788" s="8">
        <f>VLOOKUP('Curr Rating Data'!C769,Ratings_Numbers!$A$1:$B$21,2,FALSE)</f>
        <v>4</v>
      </c>
      <c r="P788" s="10">
        <v>44201.760000000002</v>
      </c>
      <c r="Q788" s="8"/>
      <c r="R788" s="8"/>
      <c r="S788" s="8"/>
      <c r="T788" s="8"/>
    </row>
    <row r="789" spans="1:20" ht="37.5" customHeight="1" thickBot="1" x14ac:dyDescent="0.4">
      <c r="A789" s="11">
        <v>1.74</v>
      </c>
      <c r="B789" s="11">
        <v>2.62</v>
      </c>
      <c r="C789" s="11">
        <v>2.5</v>
      </c>
      <c r="D789" s="11">
        <v>5.29</v>
      </c>
      <c r="E789" s="11">
        <v>2.11</v>
      </c>
      <c r="F789" s="11">
        <v>1.91</v>
      </c>
      <c r="G789" s="11">
        <v>139</v>
      </c>
      <c r="H789" s="11">
        <v>43.19</v>
      </c>
      <c r="I789" s="11">
        <v>54.38</v>
      </c>
      <c r="J789" s="11">
        <v>33.090000000000003</v>
      </c>
      <c r="K789" s="11">
        <v>23.48</v>
      </c>
      <c r="L789" s="11">
        <v>64.319999999999993</v>
      </c>
      <c r="M789" s="11">
        <v>39.14</v>
      </c>
      <c r="N789" s="11">
        <v>27.78</v>
      </c>
      <c r="O789" s="8">
        <f>VLOOKUP('Curr Rating Data'!C770,Ratings_Numbers!$A$1:$B$21,2,FALSE)</f>
        <v>4</v>
      </c>
      <c r="P789" s="10">
        <v>42678.09</v>
      </c>
      <c r="Q789" s="8"/>
      <c r="R789" s="8"/>
      <c r="S789" s="8"/>
      <c r="T789" s="8"/>
    </row>
    <row r="790" spans="1:20" ht="37.5" customHeight="1" thickBot="1" x14ac:dyDescent="0.4">
      <c r="A790" s="11">
        <v>1.42</v>
      </c>
      <c r="B790" s="11">
        <v>2.48</v>
      </c>
      <c r="C790" s="11">
        <v>2</v>
      </c>
      <c r="D790" s="11">
        <v>7.96</v>
      </c>
      <c r="E790" s="11">
        <v>6.97</v>
      </c>
      <c r="F790" s="11">
        <v>5.44</v>
      </c>
      <c r="G790" s="11">
        <v>180</v>
      </c>
      <c r="H790" s="11">
        <v>41.11</v>
      </c>
      <c r="I790" s="11">
        <v>53.72</v>
      </c>
      <c r="J790" s="11">
        <v>32.85</v>
      </c>
      <c r="K790" s="11">
        <v>22.09</v>
      </c>
      <c r="L790" s="11">
        <v>63.55</v>
      </c>
      <c r="M790" s="11">
        <v>38.86</v>
      </c>
      <c r="N790" s="11">
        <v>26.13</v>
      </c>
      <c r="O790" s="8">
        <f>VLOOKUP('Curr Rating Data'!C771,Ratings_Numbers!$A$1:$B$21,2,FALSE)</f>
        <v>4</v>
      </c>
      <c r="P790" s="10">
        <v>47560.98</v>
      </c>
      <c r="Q790" s="8"/>
      <c r="R790" s="8"/>
      <c r="S790" s="8"/>
      <c r="T790" s="8"/>
    </row>
    <row r="791" spans="1:20" ht="37.5" customHeight="1" thickBot="1" x14ac:dyDescent="0.4">
      <c r="A791" s="11">
        <v>1.33</v>
      </c>
      <c r="B791" s="11">
        <v>2.6</v>
      </c>
      <c r="C791" s="11">
        <v>1.89</v>
      </c>
      <c r="D791" s="11">
        <v>13.72</v>
      </c>
      <c r="E791" s="11">
        <v>12.56</v>
      </c>
      <c r="F791" s="11">
        <v>10.98</v>
      </c>
      <c r="G791" s="11">
        <v>167</v>
      </c>
      <c r="H791" s="11">
        <v>43.57</v>
      </c>
      <c r="I791" s="11">
        <v>50.4</v>
      </c>
      <c r="J791" s="11">
        <v>31.57</v>
      </c>
      <c r="K791" s="11">
        <v>21.96</v>
      </c>
      <c r="L791" s="11">
        <v>59.63</v>
      </c>
      <c r="M791" s="11">
        <v>37.35</v>
      </c>
      <c r="N791" s="11">
        <v>25.98</v>
      </c>
      <c r="O791" s="8">
        <f>VLOOKUP('Curr Rating Data'!C772,Ratings_Numbers!$A$1:$B$21,2,FALSE)</f>
        <v>4</v>
      </c>
      <c r="P791" s="10">
        <v>59397.78</v>
      </c>
      <c r="Q791" s="8"/>
      <c r="R791" s="8"/>
      <c r="S791" s="8"/>
      <c r="T791" s="8"/>
    </row>
    <row r="792" spans="1:20" ht="37.5" customHeight="1" thickBot="1" x14ac:dyDescent="0.4">
      <c r="A792" s="11">
        <v>1.25</v>
      </c>
      <c r="B792" s="11">
        <v>2.4</v>
      </c>
      <c r="C792" s="11">
        <v>1.77</v>
      </c>
      <c r="D792" s="11">
        <v>10.210000000000001</v>
      </c>
      <c r="E792" s="11">
        <v>8.8800000000000008</v>
      </c>
      <c r="F792" s="11">
        <v>7.52</v>
      </c>
      <c r="G792" s="11">
        <v>168</v>
      </c>
      <c r="H792" s="11">
        <v>45.02</v>
      </c>
      <c r="I792" s="11">
        <v>44.66</v>
      </c>
      <c r="J792" s="11">
        <v>29.04</v>
      </c>
      <c r="K792" s="11">
        <v>20.11</v>
      </c>
      <c r="L792" s="11">
        <v>53.79</v>
      </c>
      <c r="M792" s="11">
        <v>34.979999999999997</v>
      </c>
      <c r="N792" s="11">
        <v>24.22</v>
      </c>
      <c r="O792" s="8">
        <f>VLOOKUP('Curr Rating Data'!C773,Ratings_Numbers!$A$1:$B$21,2,FALSE)</f>
        <v>4</v>
      </c>
      <c r="P792" s="10">
        <v>47497.66</v>
      </c>
      <c r="Q792" s="8"/>
      <c r="R792" s="8"/>
      <c r="S792" s="8"/>
      <c r="T792" s="8"/>
    </row>
    <row r="793" spans="1:20" ht="37.5" customHeight="1" thickBot="1" x14ac:dyDescent="0.4">
      <c r="A793" s="11">
        <v>1.25</v>
      </c>
      <c r="B793" s="11">
        <v>2.02</v>
      </c>
      <c r="C793" s="11">
        <v>1.72</v>
      </c>
      <c r="D793" s="11">
        <v>7.26</v>
      </c>
      <c r="E793" s="11">
        <v>4.7300000000000004</v>
      </c>
      <c r="F793" s="11">
        <v>4.5199999999999996</v>
      </c>
      <c r="G793" s="11">
        <v>161</v>
      </c>
      <c r="H793" s="11">
        <v>47.44</v>
      </c>
      <c r="I793" s="11">
        <v>44.67</v>
      </c>
      <c r="J793" s="11">
        <v>29.79</v>
      </c>
      <c r="K793" s="11">
        <v>21.19</v>
      </c>
      <c r="L793" s="11">
        <v>49.93</v>
      </c>
      <c r="M793" s="11">
        <v>33.299999999999997</v>
      </c>
      <c r="N793" s="11">
        <v>23.69</v>
      </c>
      <c r="O793" s="8">
        <f>VLOOKUP('Curr Rating Data'!C774,Ratings_Numbers!$A$1:$B$21,2,FALSE)</f>
        <v>4</v>
      </c>
      <c r="P793" s="10">
        <v>50737.8</v>
      </c>
      <c r="Q793" s="8"/>
      <c r="R793" s="8"/>
      <c r="S793" s="8"/>
      <c r="T793" s="8"/>
    </row>
    <row r="794" spans="1:20" ht="37.5" customHeight="1" thickBot="1" x14ac:dyDescent="0.4">
      <c r="A794" s="11">
        <v>1.05</v>
      </c>
      <c r="B794" s="11">
        <v>1.89</v>
      </c>
      <c r="C794" s="11">
        <v>1.41</v>
      </c>
      <c r="D794" s="11">
        <v>12.27</v>
      </c>
      <c r="E794" s="11">
        <v>11.02</v>
      </c>
      <c r="F794" s="11">
        <v>9.19</v>
      </c>
      <c r="G794" s="11">
        <v>142</v>
      </c>
      <c r="H794" s="11">
        <v>44.41</v>
      </c>
      <c r="I794" s="11">
        <v>39.630000000000003</v>
      </c>
      <c r="J794" s="11">
        <v>26.41</v>
      </c>
      <c r="K794" s="11">
        <v>17.600000000000001</v>
      </c>
      <c r="L794" s="11">
        <v>50.06</v>
      </c>
      <c r="M794" s="11">
        <v>33.36</v>
      </c>
      <c r="N794" s="11">
        <v>22.23</v>
      </c>
      <c r="O794" s="8">
        <f>VLOOKUP('Curr Rating Data'!C775,Ratings_Numbers!$A$1:$B$21,2,FALSE)</f>
        <v>4</v>
      </c>
      <c r="P794" s="10">
        <v>59564.1</v>
      </c>
      <c r="Q794" s="8"/>
      <c r="R794" s="8"/>
      <c r="S794" s="8"/>
      <c r="T794" s="8"/>
    </row>
    <row r="795" spans="1:20" ht="37.5" customHeight="1" thickBot="1" x14ac:dyDescent="0.4">
      <c r="A795" s="11">
        <v>1.04</v>
      </c>
      <c r="B795" s="11">
        <v>1.82</v>
      </c>
      <c r="C795" s="11">
        <v>1.38</v>
      </c>
      <c r="D795" s="11">
        <v>16.399999999999999</v>
      </c>
      <c r="E795" s="11">
        <v>14.72</v>
      </c>
      <c r="F795" s="11">
        <v>13.57</v>
      </c>
      <c r="G795" s="11">
        <v>151</v>
      </c>
      <c r="H795" s="11">
        <v>45.72</v>
      </c>
      <c r="I795" s="11">
        <v>39.74</v>
      </c>
      <c r="J795" s="11">
        <v>26.47</v>
      </c>
      <c r="K795" s="11">
        <v>18.170000000000002</v>
      </c>
      <c r="L795" s="11">
        <v>50.14</v>
      </c>
      <c r="M795" s="11">
        <v>33.39</v>
      </c>
      <c r="N795" s="11">
        <v>22.92</v>
      </c>
      <c r="O795" s="8">
        <f>VLOOKUP('Curr Rating Data'!C776,Ratings_Numbers!$A$1:$B$21,2,FALSE)</f>
        <v>4</v>
      </c>
      <c r="P795" s="10">
        <v>59365.7</v>
      </c>
      <c r="Q795" s="8"/>
      <c r="R795" s="8"/>
      <c r="S795" s="8"/>
      <c r="T795" s="8"/>
    </row>
    <row r="796" spans="1:20" ht="37.5" customHeight="1" thickBot="1" x14ac:dyDescent="0.4">
      <c r="A796" s="11">
        <v>1.1499999999999999</v>
      </c>
      <c r="B796" s="11">
        <v>1.77</v>
      </c>
      <c r="C796" s="11">
        <v>1.51</v>
      </c>
      <c r="D796" s="11">
        <v>12.84</v>
      </c>
      <c r="E796" s="11">
        <v>10.9</v>
      </c>
      <c r="F796" s="11">
        <v>9.92</v>
      </c>
      <c r="G796" s="11">
        <v>146</v>
      </c>
      <c r="H796" s="11">
        <v>45.79</v>
      </c>
      <c r="I796" s="11">
        <v>45.79</v>
      </c>
      <c r="J796" s="11">
        <v>30.29</v>
      </c>
      <c r="K796" s="11">
        <v>20.97</v>
      </c>
      <c r="L796" s="11">
        <v>51.14</v>
      </c>
      <c r="M796" s="11">
        <v>33.840000000000003</v>
      </c>
      <c r="N796" s="11">
        <v>23.42</v>
      </c>
      <c r="O796" s="8">
        <f>VLOOKUP('Curr Rating Data'!C777,Ratings_Numbers!$A$1:$B$21,2,FALSE)</f>
        <v>4</v>
      </c>
      <c r="P796" s="10">
        <v>54805.17</v>
      </c>
      <c r="Q796" s="8"/>
      <c r="R796" s="8"/>
      <c r="S796" s="8"/>
      <c r="T796" s="8"/>
    </row>
    <row r="797" spans="1:20" ht="37.5" customHeight="1" thickBot="1" x14ac:dyDescent="0.4">
      <c r="A797" s="11">
        <v>1.22</v>
      </c>
      <c r="B797" s="11">
        <v>1.67</v>
      </c>
      <c r="C797" s="11">
        <v>1.58</v>
      </c>
      <c r="D797" s="11">
        <v>16.079999999999998</v>
      </c>
      <c r="E797" s="11">
        <v>11.48</v>
      </c>
      <c r="F797" s="11">
        <v>11.4</v>
      </c>
      <c r="G797" s="11">
        <v>91</v>
      </c>
      <c r="H797" s="11">
        <v>47.08</v>
      </c>
      <c r="I797" s="11">
        <v>46.1</v>
      </c>
      <c r="J797" s="11">
        <v>30.4</v>
      </c>
      <c r="K797" s="11">
        <v>21.7</v>
      </c>
      <c r="L797" s="11">
        <v>51.61</v>
      </c>
      <c r="M797" s="11">
        <v>34.04</v>
      </c>
      <c r="N797" s="11">
        <v>24.3</v>
      </c>
      <c r="O797" s="8">
        <f>VLOOKUP('Curr Rating Data'!C778,Ratings_Numbers!$A$1:$B$21,2,FALSE)</f>
        <v>4</v>
      </c>
      <c r="P797" s="10">
        <v>55660.92</v>
      </c>
      <c r="Q797" s="8"/>
      <c r="R797" s="8"/>
      <c r="S797" s="8"/>
      <c r="T797" s="8"/>
    </row>
    <row r="798" spans="1:20" ht="37.5" customHeight="1" thickBot="1" x14ac:dyDescent="0.4">
      <c r="A798" s="11">
        <v>1.17</v>
      </c>
      <c r="B798" s="11">
        <v>1.81</v>
      </c>
      <c r="C798" s="11">
        <v>1.5</v>
      </c>
      <c r="D798" s="11">
        <v>13.09</v>
      </c>
      <c r="E798" s="11">
        <v>11.6</v>
      </c>
      <c r="F798" s="11">
        <v>10.09</v>
      </c>
      <c r="G798" s="11">
        <v>141</v>
      </c>
      <c r="H798" s="11">
        <v>42.52</v>
      </c>
      <c r="I798" s="11">
        <v>58.91</v>
      </c>
      <c r="J798" s="11">
        <v>37.020000000000003</v>
      </c>
      <c r="K798" s="11">
        <v>25.05</v>
      </c>
      <c r="L798" s="11">
        <v>59.14</v>
      </c>
      <c r="M798" s="11">
        <v>37.159999999999997</v>
      </c>
      <c r="N798" s="11">
        <v>25.15</v>
      </c>
      <c r="O798" s="8">
        <f>VLOOKUP('Curr Rating Data'!C779,Ratings_Numbers!$A$1:$B$21,2,FALSE)</f>
        <v>4</v>
      </c>
      <c r="P798" s="10">
        <v>68965.19</v>
      </c>
      <c r="Q798" s="8"/>
      <c r="R798" s="8"/>
      <c r="S798" s="8"/>
      <c r="T798" s="8"/>
    </row>
    <row r="799" spans="1:20" ht="37.5" customHeight="1" thickBot="1" x14ac:dyDescent="0.4">
      <c r="A799" s="11">
        <v>1.04</v>
      </c>
      <c r="B799" s="11">
        <v>1.74</v>
      </c>
      <c r="C799" s="11">
        <v>1.33</v>
      </c>
      <c r="D799" s="11">
        <v>18.25</v>
      </c>
      <c r="E799" s="11">
        <v>16.440000000000001</v>
      </c>
      <c r="F799" s="11">
        <v>15.4</v>
      </c>
      <c r="G799" s="11">
        <v>149</v>
      </c>
      <c r="H799" s="11">
        <v>43.13</v>
      </c>
      <c r="I799" s="11">
        <v>58.85</v>
      </c>
      <c r="J799" s="11">
        <v>36.99</v>
      </c>
      <c r="K799" s="11">
        <v>25.38</v>
      </c>
      <c r="L799" s="11">
        <v>59.1</v>
      </c>
      <c r="M799" s="11">
        <v>37.14</v>
      </c>
      <c r="N799" s="11">
        <v>25.49</v>
      </c>
      <c r="O799" s="8">
        <f>VLOOKUP('Curr Rating Data'!C780,Ratings_Numbers!$A$1:$B$21,2,FALSE)</f>
        <v>8</v>
      </c>
      <c r="P799" s="10">
        <v>79483.5</v>
      </c>
      <c r="Q799" s="8"/>
      <c r="R799" s="8"/>
      <c r="S799" s="8"/>
      <c r="T799" s="8"/>
    </row>
    <row r="800" spans="1:20" ht="37.5" customHeight="1" thickBot="1" x14ac:dyDescent="0.4">
      <c r="A800" s="11">
        <v>1.06</v>
      </c>
      <c r="B800" s="11">
        <v>1.69</v>
      </c>
      <c r="C800" s="11">
        <v>1.34</v>
      </c>
      <c r="D800" s="11">
        <v>12.54</v>
      </c>
      <c r="E800" s="11">
        <v>10.31</v>
      </c>
      <c r="F800" s="11">
        <v>9.9700000000000006</v>
      </c>
      <c r="G800" s="11">
        <v>162</v>
      </c>
      <c r="H800" s="11">
        <v>42.82</v>
      </c>
      <c r="I800" s="11">
        <v>60.44</v>
      </c>
      <c r="J800" s="11">
        <v>37.61</v>
      </c>
      <c r="K800" s="11">
        <v>25.88</v>
      </c>
      <c r="L800" s="11">
        <v>60.68</v>
      </c>
      <c r="M800" s="11">
        <v>37.770000000000003</v>
      </c>
      <c r="N800" s="11">
        <v>25.98</v>
      </c>
      <c r="O800" s="8">
        <f>VLOOKUP('Curr Rating Data'!C781,Ratings_Numbers!$A$1:$B$21,2,FALSE)</f>
        <v>8</v>
      </c>
      <c r="P800" s="10">
        <v>80940.97</v>
      </c>
      <c r="Q800" s="8"/>
      <c r="R800" s="8"/>
      <c r="S800" s="8"/>
      <c r="T800" s="8"/>
    </row>
    <row r="801" spans="1:20" ht="37.5" customHeight="1" thickBot="1" x14ac:dyDescent="0.4">
      <c r="A801" s="11">
        <v>1.05</v>
      </c>
      <c r="B801" s="11">
        <v>1.62</v>
      </c>
      <c r="C801" s="11">
        <v>1.32</v>
      </c>
      <c r="D801" s="11">
        <v>11.34</v>
      </c>
      <c r="E801" s="11">
        <v>8.6300000000000008</v>
      </c>
      <c r="F801" s="11">
        <v>8.64</v>
      </c>
      <c r="G801" s="11">
        <v>154</v>
      </c>
      <c r="H801" s="11">
        <v>44.17</v>
      </c>
      <c r="I801" s="11">
        <v>60.11</v>
      </c>
      <c r="J801" s="11">
        <v>37.5</v>
      </c>
      <c r="K801" s="11">
        <v>26.55</v>
      </c>
      <c r="L801" s="11">
        <v>60.27</v>
      </c>
      <c r="M801" s="11">
        <v>37.61</v>
      </c>
      <c r="N801" s="11">
        <v>26.63</v>
      </c>
      <c r="O801" s="8">
        <f>VLOOKUP('Curr Rating Data'!C782,Ratings_Numbers!$A$1:$B$21,2,FALSE)</f>
        <v>8</v>
      </c>
      <c r="P801" s="10">
        <v>89819.839999999997</v>
      </c>
      <c r="Q801" s="8"/>
      <c r="R801" s="8"/>
      <c r="S801" s="8"/>
      <c r="T801" s="8"/>
    </row>
    <row r="802" spans="1:20" ht="37.5" customHeight="1" thickBot="1" x14ac:dyDescent="0.4">
      <c r="A802" s="11">
        <v>0.89</v>
      </c>
      <c r="B802" s="11">
        <v>1.56</v>
      </c>
      <c r="C802" s="11">
        <v>1.1000000000000001</v>
      </c>
      <c r="D802" s="11">
        <v>13.62</v>
      </c>
      <c r="E802" s="11">
        <v>12.08</v>
      </c>
      <c r="F802" s="11">
        <v>10.99</v>
      </c>
      <c r="G802" s="11">
        <v>156</v>
      </c>
      <c r="H802" s="11">
        <v>41.51</v>
      </c>
      <c r="I802" s="11">
        <v>60.04</v>
      </c>
      <c r="J802" s="11">
        <v>37.47</v>
      </c>
      <c r="K802" s="11">
        <v>24.92</v>
      </c>
      <c r="L802" s="11">
        <v>60.22</v>
      </c>
      <c r="M802" s="11">
        <v>37.590000000000003</v>
      </c>
      <c r="N802" s="11">
        <v>25</v>
      </c>
      <c r="O802" s="8">
        <f>VLOOKUP('Curr Rating Data'!C783,Ratings_Numbers!$A$1:$B$21,2,FALSE)</f>
        <v>8</v>
      </c>
      <c r="P802" s="10">
        <v>99873.2</v>
      </c>
      <c r="Q802" s="8"/>
      <c r="R802" s="8"/>
      <c r="S802" s="8"/>
      <c r="T802" s="8"/>
    </row>
    <row r="803" spans="1:20" ht="37.5" customHeight="1" thickBot="1" x14ac:dyDescent="0.4">
      <c r="A803" s="11">
        <v>0.9</v>
      </c>
      <c r="B803" s="11">
        <v>1.49</v>
      </c>
      <c r="C803" s="11">
        <v>1.1100000000000001</v>
      </c>
      <c r="D803" s="11">
        <v>19.3</v>
      </c>
      <c r="E803" s="11">
        <v>17.22</v>
      </c>
      <c r="F803" s="11">
        <v>16.57</v>
      </c>
      <c r="G803" s="11">
        <v>155</v>
      </c>
      <c r="H803" s="11">
        <v>42</v>
      </c>
      <c r="I803" s="11">
        <v>61.08</v>
      </c>
      <c r="J803" s="11">
        <v>37.869999999999997</v>
      </c>
      <c r="K803" s="11">
        <v>25.66</v>
      </c>
      <c r="L803" s="11">
        <v>61.27</v>
      </c>
      <c r="M803" s="11">
        <v>37.99</v>
      </c>
      <c r="N803" s="11">
        <v>25.74</v>
      </c>
      <c r="O803" s="8">
        <f>VLOOKUP('Curr Rating Data'!C784,Ratings_Numbers!$A$1:$B$21,2,FALSE)</f>
        <v>8</v>
      </c>
      <c r="P803" s="10">
        <v>108055.56</v>
      </c>
      <c r="Q803" s="8"/>
      <c r="R803" s="8"/>
      <c r="S803" s="8"/>
      <c r="T803" s="8"/>
    </row>
    <row r="804" spans="1:20" ht="37.5" customHeight="1" thickBot="1" x14ac:dyDescent="0.4">
      <c r="A804" s="11">
        <v>0.92</v>
      </c>
      <c r="B804" s="11">
        <v>1.47</v>
      </c>
      <c r="C804" s="11">
        <v>1.1200000000000001</v>
      </c>
      <c r="D804" s="11">
        <v>13.92</v>
      </c>
      <c r="E804" s="11">
        <v>11.67</v>
      </c>
      <c r="F804" s="11">
        <v>11.18</v>
      </c>
      <c r="G804" s="11">
        <v>155</v>
      </c>
      <c r="H804" s="11">
        <v>42.58</v>
      </c>
      <c r="I804" s="11">
        <v>60.77</v>
      </c>
      <c r="J804" s="11">
        <v>37.75</v>
      </c>
      <c r="K804" s="11">
        <v>25.87</v>
      </c>
      <c r="L804" s="11">
        <v>60.96</v>
      </c>
      <c r="M804" s="11">
        <v>37.869999999999997</v>
      </c>
      <c r="N804" s="11">
        <v>25.95</v>
      </c>
      <c r="O804" s="8">
        <f>VLOOKUP('Curr Rating Data'!C785,Ratings_Numbers!$A$1:$B$21,2,FALSE)</f>
        <v>8</v>
      </c>
      <c r="P804" s="10">
        <v>115130.05</v>
      </c>
      <c r="Q804" s="8"/>
      <c r="R804" s="8"/>
      <c r="S804" s="8"/>
      <c r="T804" s="8"/>
    </row>
    <row r="805" spans="1:20" ht="37.5" customHeight="1" thickBot="1" x14ac:dyDescent="0.4">
      <c r="A805" s="11">
        <v>0.88</v>
      </c>
      <c r="B805" s="11">
        <v>1.39</v>
      </c>
      <c r="C805" s="11">
        <v>1.07</v>
      </c>
      <c r="D805" s="11">
        <v>13.11</v>
      </c>
      <c r="E805" s="11">
        <v>10.49</v>
      </c>
      <c r="F805" s="11">
        <v>10.54</v>
      </c>
      <c r="G805" s="11">
        <v>166</v>
      </c>
      <c r="H805" s="11">
        <v>43.27</v>
      </c>
      <c r="I805" s="11">
        <v>53.3</v>
      </c>
      <c r="J805" s="11">
        <v>33.159999999999997</v>
      </c>
      <c r="K805" s="11">
        <v>23.06</v>
      </c>
      <c r="L805" s="11">
        <v>60.73</v>
      </c>
      <c r="M805" s="11">
        <v>37.78</v>
      </c>
      <c r="N805" s="11">
        <v>26.28</v>
      </c>
      <c r="O805" s="8">
        <f>VLOOKUP('Curr Rating Data'!C786,Ratings_Numbers!$A$1:$B$21,2,FALSE)</f>
        <v>8</v>
      </c>
      <c r="P805" s="10">
        <v>108401.92</v>
      </c>
      <c r="Q805" s="8"/>
      <c r="R805" s="8"/>
      <c r="S805" s="8"/>
      <c r="T805" s="8"/>
    </row>
    <row r="806" spans="1:20" ht="37.5" customHeight="1" thickBot="1" x14ac:dyDescent="0.4">
      <c r="A806" s="11">
        <v>0.86</v>
      </c>
      <c r="B806" s="11">
        <v>1.57</v>
      </c>
      <c r="C806" s="11">
        <v>1.04</v>
      </c>
      <c r="D806" s="11">
        <v>15.42</v>
      </c>
      <c r="E806" s="11">
        <v>13.64</v>
      </c>
      <c r="F806" s="11">
        <v>12.77</v>
      </c>
      <c r="G806" s="11">
        <v>164</v>
      </c>
      <c r="H806" s="11">
        <v>37.090000000000003</v>
      </c>
      <c r="I806" s="11">
        <v>69.91</v>
      </c>
      <c r="J806" s="11">
        <v>39.270000000000003</v>
      </c>
      <c r="K806" s="11">
        <v>25.93</v>
      </c>
      <c r="L806" s="11">
        <v>78.03</v>
      </c>
      <c r="M806" s="11">
        <v>43.83</v>
      </c>
      <c r="N806" s="11">
        <v>28.94</v>
      </c>
      <c r="O806" s="8">
        <f>VLOOKUP('Curr Rating Data'!C787,Ratings_Numbers!$A$1:$B$21,2,FALSE)</f>
        <v>8</v>
      </c>
      <c r="P806" s="10">
        <v>106053</v>
      </c>
      <c r="Q806" s="8"/>
      <c r="R806" s="8"/>
      <c r="S806" s="8"/>
      <c r="T806" s="8"/>
    </row>
    <row r="807" spans="1:20" ht="37.5" customHeight="1" thickBot="1" x14ac:dyDescent="0.4">
      <c r="A807" s="11">
        <v>0.9</v>
      </c>
      <c r="B807" s="11">
        <v>1.48</v>
      </c>
      <c r="C807" s="11">
        <v>1.0900000000000001</v>
      </c>
      <c r="D807" s="11">
        <v>19.89</v>
      </c>
      <c r="E807" s="11">
        <v>18.04</v>
      </c>
      <c r="F807" s="11">
        <v>17.34</v>
      </c>
      <c r="G807" s="11">
        <v>174</v>
      </c>
      <c r="H807" s="11">
        <v>36.68</v>
      </c>
      <c r="I807" s="11">
        <v>73.98</v>
      </c>
      <c r="J807" s="11">
        <v>40.549999999999997</v>
      </c>
      <c r="K807" s="11">
        <v>27.14</v>
      </c>
      <c r="L807" s="11">
        <v>82.43</v>
      </c>
      <c r="M807" s="11">
        <v>45.18</v>
      </c>
      <c r="N807" s="11">
        <v>30.24</v>
      </c>
      <c r="O807" s="8">
        <f>VLOOKUP('Curr Rating Data'!C788,Ratings_Numbers!$A$1:$B$21,2,FALSE)</f>
        <v>8</v>
      </c>
      <c r="P807" s="10">
        <v>107647.92</v>
      </c>
      <c r="Q807" s="8"/>
      <c r="R807" s="8"/>
      <c r="S807" s="8"/>
      <c r="T807" s="8"/>
    </row>
    <row r="808" spans="1:20" ht="37.5" customHeight="1" thickBot="1" x14ac:dyDescent="0.4">
      <c r="A808" s="11">
        <v>1.02</v>
      </c>
      <c r="B808" s="11">
        <v>1.75</v>
      </c>
      <c r="C808" s="11">
        <v>1.22</v>
      </c>
      <c r="D808" s="11">
        <v>14.31</v>
      </c>
      <c r="E808" s="11">
        <v>12.33</v>
      </c>
      <c r="F808" s="11">
        <v>12.01</v>
      </c>
      <c r="G808" s="11">
        <v>191</v>
      </c>
      <c r="H808" s="11">
        <v>32.44</v>
      </c>
      <c r="I808" s="11">
        <v>103.36</v>
      </c>
      <c r="J808" s="11">
        <v>48.61</v>
      </c>
      <c r="K808" s="11">
        <v>33.53</v>
      </c>
      <c r="L808" s="11">
        <v>112.63</v>
      </c>
      <c r="M808" s="11">
        <v>52.97</v>
      </c>
      <c r="N808" s="11">
        <v>36.54</v>
      </c>
      <c r="O808" s="8">
        <f>VLOOKUP('Curr Rating Data'!C789,Ratings_Numbers!$A$1:$B$21,2,FALSE)</f>
        <v>8</v>
      </c>
      <c r="P808" s="10">
        <v>107343.5</v>
      </c>
      <c r="Q808" s="8"/>
      <c r="R808" s="8"/>
      <c r="S808" s="8"/>
      <c r="T808" s="8"/>
    </row>
    <row r="809" spans="1:20" ht="37.5" customHeight="1" thickBot="1" x14ac:dyDescent="0.4">
      <c r="A809" s="11">
        <v>1.17</v>
      </c>
      <c r="B809" s="11">
        <v>1.61</v>
      </c>
      <c r="C809" s="11">
        <v>1.4</v>
      </c>
      <c r="D809" s="11">
        <v>12.09</v>
      </c>
      <c r="E809" s="11">
        <v>9.76</v>
      </c>
      <c r="F809" s="11">
        <v>9.68</v>
      </c>
      <c r="G809" s="11">
        <v>182</v>
      </c>
      <c r="H809" s="11">
        <v>30.9</v>
      </c>
      <c r="I809" s="11">
        <v>117.32</v>
      </c>
      <c r="J809" s="11">
        <v>53.92</v>
      </c>
      <c r="K809" s="11">
        <v>36.26</v>
      </c>
      <c r="L809" s="11">
        <v>117.59</v>
      </c>
      <c r="M809" s="11">
        <v>54.04</v>
      </c>
      <c r="N809" s="11">
        <v>36.340000000000003</v>
      </c>
      <c r="O809" s="8">
        <f>VLOOKUP('Curr Rating Data'!C790,Ratings_Numbers!$A$1:$B$21,2,FALSE)</f>
        <v>8</v>
      </c>
      <c r="P809" s="10">
        <v>128531.36</v>
      </c>
      <c r="Q809" s="8"/>
      <c r="R809" s="8"/>
      <c r="S809" s="8"/>
      <c r="T809" s="8"/>
    </row>
    <row r="810" spans="1:20" ht="37.5" customHeight="1" thickBot="1" x14ac:dyDescent="0.4">
      <c r="A810" s="11">
        <v>1.1000000000000001</v>
      </c>
      <c r="B810" s="11">
        <v>1.58</v>
      </c>
      <c r="C810" s="11">
        <v>1.31</v>
      </c>
      <c r="D810" s="11">
        <v>14.26</v>
      </c>
      <c r="E810" s="11">
        <v>12.76</v>
      </c>
      <c r="F810" s="11">
        <v>11.92</v>
      </c>
      <c r="G810" s="11">
        <v>191</v>
      </c>
      <c r="H810" s="11">
        <v>28.49</v>
      </c>
      <c r="I810" s="11">
        <v>121.09</v>
      </c>
      <c r="J810" s="11">
        <v>54.7</v>
      </c>
      <c r="K810" s="11">
        <v>34.5</v>
      </c>
      <c r="L810" s="11">
        <v>121.37</v>
      </c>
      <c r="M810" s="11">
        <v>54.83</v>
      </c>
      <c r="N810" s="11">
        <v>34.58</v>
      </c>
      <c r="O810" s="8">
        <f>VLOOKUP('Curr Rating Data'!C791,Ratings_Numbers!$A$1:$B$21,2,FALSE)</f>
        <v>8</v>
      </c>
      <c r="P810" s="10">
        <v>136476.94</v>
      </c>
      <c r="Q810" s="8"/>
      <c r="R810" s="8"/>
      <c r="S810" s="8"/>
      <c r="T810" s="8"/>
    </row>
    <row r="811" spans="1:20" ht="37.5" customHeight="1" thickBot="1" x14ac:dyDescent="0.4">
      <c r="A811" s="11">
        <v>1.08</v>
      </c>
      <c r="B811" s="11">
        <v>1.71</v>
      </c>
      <c r="C811" s="11">
        <v>1.28</v>
      </c>
      <c r="D811" s="11">
        <v>18.739999999999998</v>
      </c>
      <c r="E811" s="11">
        <v>17.079999999999998</v>
      </c>
      <c r="F811" s="11">
        <v>16.579999999999998</v>
      </c>
      <c r="G811" s="11">
        <v>208</v>
      </c>
      <c r="H811" s="11">
        <v>26.35</v>
      </c>
      <c r="I811" s="11">
        <v>145.78</v>
      </c>
      <c r="J811" s="11">
        <v>59.24</v>
      </c>
      <c r="K811" s="11">
        <v>38.409999999999997</v>
      </c>
      <c r="L811" s="11">
        <v>146.08000000000001</v>
      </c>
      <c r="M811" s="11">
        <v>59.36</v>
      </c>
      <c r="N811" s="11">
        <v>38.49</v>
      </c>
      <c r="O811" s="8">
        <f>VLOOKUP('Curr Rating Data'!C792,Ratings_Numbers!$A$1:$B$21,2,FALSE)</f>
        <v>8</v>
      </c>
      <c r="P811" s="10">
        <v>142305.45000000001</v>
      </c>
      <c r="Q811" s="8"/>
      <c r="R811" s="8"/>
      <c r="S811" s="8"/>
      <c r="T811" s="8"/>
    </row>
    <row r="812" spans="1:20" ht="37.5" customHeight="1" thickBot="1" x14ac:dyDescent="0.4">
      <c r="A812" s="11">
        <v>1.23</v>
      </c>
      <c r="B812" s="11">
        <v>1.67</v>
      </c>
      <c r="C812" s="11">
        <v>1.45</v>
      </c>
      <c r="D812" s="11">
        <v>13.77</v>
      </c>
      <c r="E812" s="11">
        <v>12.08</v>
      </c>
      <c r="F812" s="11">
        <v>11.71</v>
      </c>
      <c r="G812" s="11">
        <v>218</v>
      </c>
      <c r="H812" s="11">
        <v>24.35</v>
      </c>
      <c r="I812" s="11">
        <v>165.11</v>
      </c>
      <c r="J812" s="11">
        <v>62.2</v>
      </c>
      <c r="K812" s="11">
        <v>40.21</v>
      </c>
      <c r="L812" s="11">
        <v>165.45</v>
      </c>
      <c r="M812" s="11">
        <v>62.33</v>
      </c>
      <c r="N812" s="11">
        <v>40.29</v>
      </c>
      <c r="O812" s="8">
        <f>VLOOKUP('Curr Rating Data'!C793,Ratings_Numbers!$A$1:$B$21,2,FALSE)</f>
        <v>8</v>
      </c>
      <c r="P812" s="10">
        <v>150266.51999999999</v>
      </c>
      <c r="Q812" s="8"/>
      <c r="R812" s="8"/>
      <c r="S812" s="8"/>
      <c r="T812" s="8"/>
    </row>
    <row r="813" spans="1:20" ht="37.5" customHeight="1" thickBot="1" x14ac:dyDescent="0.4">
      <c r="A813" s="11">
        <v>1.26</v>
      </c>
      <c r="B813" s="11">
        <v>1.64</v>
      </c>
      <c r="C813" s="11">
        <v>1.48</v>
      </c>
      <c r="D813" s="11">
        <v>12.36</v>
      </c>
      <c r="E813" s="11">
        <v>10.28</v>
      </c>
      <c r="F813" s="11">
        <v>10.29</v>
      </c>
      <c r="G813" s="11">
        <v>213</v>
      </c>
      <c r="H813" s="11">
        <v>23.34</v>
      </c>
      <c r="I813" s="11">
        <v>180.96</v>
      </c>
      <c r="J813" s="11">
        <v>63.61</v>
      </c>
      <c r="K813" s="11">
        <v>42.23</v>
      </c>
      <c r="L813" s="11">
        <v>184.48</v>
      </c>
      <c r="M813" s="11">
        <v>64.849999999999994</v>
      </c>
      <c r="N813" s="11">
        <v>43.05</v>
      </c>
      <c r="O813" s="8">
        <f>VLOOKUP('Curr Rating Data'!C794,Ratings_Numbers!$A$1:$B$21,2,FALSE)</f>
        <v>8</v>
      </c>
      <c r="P813" s="10">
        <v>156775.51999999999</v>
      </c>
      <c r="Q813" s="8"/>
      <c r="R813" s="8"/>
      <c r="S813" s="8"/>
      <c r="T813" s="8"/>
    </row>
    <row r="814" spans="1:20" ht="37.5" customHeight="1" thickBot="1" x14ac:dyDescent="0.4">
      <c r="A814" s="11">
        <v>1.1200000000000001</v>
      </c>
      <c r="B814" s="11">
        <v>1.56</v>
      </c>
      <c r="C814" s="11">
        <v>1.3</v>
      </c>
      <c r="D814" s="11">
        <v>15.49</v>
      </c>
      <c r="E814" s="11">
        <v>13.85</v>
      </c>
      <c r="F814" s="11">
        <v>13.18</v>
      </c>
      <c r="G814" s="11">
        <v>197</v>
      </c>
      <c r="H814" s="11">
        <v>21.65</v>
      </c>
      <c r="I814" s="11">
        <v>150.13</v>
      </c>
      <c r="J814" s="11">
        <v>52.99</v>
      </c>
      <c r="K814" s="11">
        <v>32.51</v>
      </c>
      <c r="L814" s="11">
        <v>183.31</v>
      </c>
      <c r="M814" s="11">
        <v>64.7</v>
      </c>
      <c r="N814" s="11">
        <v>39.69</v>
      </c>
      <c r="O814" s="8">
        <f>VLOOKUP('Curr Rating Data'!C795,Ratings_Numbers!$A$1:$B$21,2,FALSE)</f>
        <v>8</v>
      </c>
      <c r="P814" s="10">
        <v>157451.51999999999</v>
      </c>
      <c r="Q814" s="8"/>
      <c r="R814" s="8"/>
      <c r="S814" s="8"/>
      <c r="T814" s="8"/>
    </row>
    <row r="815" spans="1:20" ht="37.5" customHeight="1" thickBot="1" x14ac:dyDescent="0.4">
      <c r="A815" s="11">
        <v>1.1299999999999999</v>
      </c>
      <c r="B815" s="11">
        <v>1.76</v>
      </c>
      <c r="C815" s="11">
        <v>1.31</v>
      </c>
      <c r="D815" s="11">
        <v>17.63</v>
      </c>
      <c r="E815" s="11">
        <v>15.99</v>
      </c>
      <c r="F815" s="11">
        <v>15.65</v>
      </c>
      <c r="G815" s="11">
        <v>233</v>
      </c>
      <c r="H815" s="11">
        <v>19.72</v>
      </c>
      <c r="I815" s="11">
        <v>188.93</v>
      </c>
      <c r="J815" s="11">
        <v>58.25</v>
      </c>
      <c r="K815" s="11">
        <v>37.26</v>
      </c>
      <c r="L815" s="11">
        <v>224.33</v>
      </c>
      <c r="M815" s="11">
        <v>69.17</v>
      </c>
      <c r="N815" s="11">
        <v>44.24</v>
      </c>
      <c r="O815" s="8">
        <f>VLOOKUP('Curr Rating Data'!C796,Ratings_Numbers!$A$1:$B$21,2,FALSE)</f>
        <v>7</v>
      </c>
      <c r="P815" s="10">
        <v>166693.04999999999</v>
      </c>
      <c r="Q815" s="8"/>
      <c r="R815" s="8"/>
      <c r="S815" s="8"/>
      <c r="T815" s="8"/>
    </row>
    <row r="816" spans="1:20" ht="37.5" customHeight="1" thickBot="1" x14ac:dyDescent="0.4">
      <c r="A816" s="11">
        <v>1.35</v>
      </c>
      <c r="B816" s="11">
        <v>1.83</v>
      </c>
      <c r="C816" s="11">
        <v>1.56</v>
      </c>
      <c r="D816" s="11">
        <v>13.97</v>
      </c>
      <c r="E816" s="11">
        <v>12.39</v>
      </c>
      <c r="F816" s="11">
        <v>12.07</v>
      </c>
      <c r="G816" s="11">
        <v>247</v>
      </c>
      <c r="H816" s="11">
        <v>17.260000000000002</v>
      </c>
      <c r="I816" s="11">
        <v>233.82</v>
      </c>
      <c r="J816" s="11">
        <v>62.55</v>
      </c>
      <c r="K816" s="11">
        <v>40.35</v>
      </c>
      <c r="L816" s="11">
        <v>273.82</v>
      </c>
      <c r="M816" s="11">
        <v>73.25</v>
      </c>
      <c r="N816" s="11">
        <v>47.25</v>
      </c>
      <c r="O816" s="8">
        <f>VLOOKUP('Curr Rating Data'!C797,Ratings_Numbers!$A$1:$B$21,2,FALSE)</f>
        <v>7</v>
      </c>
      <c r="P816" s="10">
        <v>170864.64000000001</v>
      </c>
      <c r="Q816" s="8"/>
      <c r="R816" s="8"/>
      <c r="S816" s="8"/>
      <c r="T816" s="8"/>
    </row>
    <row r="817" spans="1:20" ht="14.25" customHeight="1" thickBot="1" x14ac:dyDescent="0.4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</row>
    <row r="818" spans="1:20" ht="37.5" customHeight="1" thickBot="1" x14ac:dyDescent="0.4">
      <c r="A818" s="11">
        <v>-3.28</v>
      </c>
      <c r="B818" s="11">
        <v>0</v>
      </c>
      <c r="C818" s="11">
        <v>-4.5</v>
      </c>
      <c r="D818" s="11">
        <v>475</v>
      </c>
      <c r="E818" s="11">
        <v>449</v>
      </c>
      <c r="F818" s="11">
        <v>466.5</v>
      </c>
      <c r="G818" s="11">
        <v>0.2</v>
      </c>
      <c r="H818" s="11">
        <v>32.700000000000003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8">
        <f>VLOOKUP('Curr Rating Data'!C798,Ratings_Numbers!$A$1:$B$21,2,FALSE)</f>
        <v>7</v>
      </c>
      <c r="P818" s="10">
        <v>6121.08</v>
      </c>
      <c r="Q818" s="8"/>
      <c r="R818" s="8"/>
      <c r="S818" s="8"/>
      <c r="T818" s="8"/>
    </row>
    <row r="819" spans="1:20" ht="37.5" customHeight="1" thickBot="1" x14ac:dyDescent="0.4">
      <c r="A819" s="11">
        <v>-2.61</v>
      </c>
      <c r="B819" s="11">
        <v>0</v>
      </c>
      <c r="C819" s="11">
        <v>-3.74</v>
      </c>
      <c r="D819" s="11">
        <v>467.75</v>
      </c>
      <c r="E819" s="11">
        <v>427.5</v>
      </c>
      <c r="F819" s="11">
        <v>285.25</v>
      </c>
      <c r="G819" s="11">
        <v>0.4</v>
      </c>
      <c r="H819" s="11">
        <v>32.04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8">
        <f>VLOOKUP('Curr Rating Data'!C799,Ratings_Numbers!$A$1:$B$21,2,FALSE)</f>
        <v>7</v>
      </c>
      <c r="P819" s="10">
        <v>6871.3919999999998</v>
      </c>
      <c r="Q819" s="8"/>
      <c r="R819" s="8"/>
      <c r="S819" s="8"/>
      <c r="T819" s="8"/>
    </row>
    <row r="820" spans="1:20" ht="37.5" customHeight="1" thickBot="1" x14ac:dyDescent="0.4">
      <c r="A820" s="11">
        <v>-2.57</v>
      </c>
      <c r="B820" s="11">
        <v>0</v>
      </c>
      <c r="C820" s="11">
        <v>-3.61</v>
      </c>
      <c r="D820" s="11">
        <v>727</v>
      </c>
      <c r="E820" s="11">
        <v>676</v>
      </c>
      <c r="F820" s="11">
        <v>518</v>
      </c>
      <c r="G820" s="11">
        <v>0.2</v>
      </c>
      <c r="H820" s="11">
        <v>29.73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8">
        <f>VLOOKUP('Curr Rating Data'!C800,Ratings_Numbers!$A$1:$B$21,2,FALSE)</f>
        <v>7</v>
      </c>
      <c r="P820" s="10">
        <v>6198.3119999999999</v>
      </c>
      <c r="Q820" s="8"/>
      <c r="R820" s="8"/>
      <c r="S820" s="8"/>
      <c r="T820" s="8"/>
    </row>
    <row r="821" spans="1:20" ht="37.5" customHeight="1" thickBot="1" x14ac:dyDescent="0.4">
      <c r="A821" s="11">
        <v>-1.4</v>
      </c>
      <c r="B821" s="11">
        <v>0.94</v>
      </c>
      <c r="C821" s="11">
        <v>-2.1</v>
      </c>
      <c r="D821" s="11">
        <v>27.67</v>
      </c>
      <c r="E821" s="11">
        <v>23.71</v>
      </c>
      <c r="F821" s="11">
        <v>6.33</v>
      </c>
      <c r="G821" s="11">
        <v>2.1</v>
      </c>
      <c r="H821" s="11">
        <v>27.05</v>
      </c>
      <c r="I821" s="11">
        <v>31.38</v>
      </c>
      <c r="J821" s="11">
        <v>23.88</v>
      </c>
      <c r="K821" s="11">
        <v>8.49</v>
      </c>
      <c r="L821" s="11">
        <v>31.38</v>
      </c>
      <c r="M821" s="11">
        <v>23.88</v>
      </c>
      <c r="N821" s="11">
        <v>8.49</v>
      </c>
      <c r="O821" s="8">
        <f>VLOOKUP('Curr Rating Data'!C801,Ratings_Numbers!$A$1:$B$21,2,FALSE)</f>
        <v>7</v>
      </c>
      <c r="P821" s="10">
        <v>6840</v>
      </c>
      <c r="Q821" s="8"/>
      <c r="R821" s="8"/>
      <c r="S821" s="8"/>
      <c r="T821" s="8"/>
    </row>
    <row r="822" spans="1:20" ht="37.5" customHeight="1" thickBot="1" x14ac:dyDescent="0.4">
      <c r="A822" s="11">
        <v>-1.1299999999999999</v>
      </c>
      <c r="B822" s="11">
        <v>0.92</v>
      </c>
      <c r="C822" s="11">
        <v>-1.83</v>
      </c>
      <c r="D822" s="11">
        <v>26.03</v>
      </c>
      <c r="E822" s="11">
        <v>24.57</v>
      </c>
      <c r="F822" s="11">
        <v>18.190000000000001</v>
      </c>
      <c r="G822" s="11">
        <v>5.8</v>
      </c>
      <c r="H822" s="11">
        <v>26.42</v>
      </c>
      <c r="I822" s="11">
        <v>32.450000000000003</v>
      </c>
      <c r="J822" s="11">
        <v>24.5</v>
      </c>
      <c r="K822" s="11">
        <v>8.57</v>
      </c>
      <c r="L822" s="11">
        <v>32.450000000000003</v>
      </c>
      <c r="M822" s="11">
        <v>24.5</v>
      </c>
      <c r="N822" s="11">
        <v>8.57</v>
      </c>
      <c r="O822" s="8">
        <f>VLOOKUP('Curr Rating Data'!C802,Ratings_Numbers!$A$1:$B$21,2,FALSE)</f>
        <v>7</v>
      </c>
      <c r="P822" s="10">
        <v>5365.2619999999997</v>
      </c>
      <c r="Q822" s="8"/>
      <c r="R822" s="8"/>
      <c r="S822" s="8"/>
      <c r="T822" s="8"/>
    </row>
    <row r="823" spans="1:20" ht="37.5" customHeight="1" thickBot="1" x14ac:dyDescent="0.4">
      <c r="A823" s="11">
        <v>-1.23</v>
      </c>
      <c r="B823" s="11">
        <v>0.88</v>
      </c>
      <c r="C823" s="11">
        <v>-1.86</v>
      </c>
      <c r="D823" s="11">
        <v>29.98</v>
      </c>
      <c r="E823" s="11">
        <v>29.29</v>
      </c>
      <c r="F823" s="11">
        <v>22.19</v>
      </c>
      <c r="G823" s="11">
        <v>5.8</v>
      </c>
      <c r="H823" s="11">
        <v>26.91</v>
      </c>
      <c r="I823" s="11">
        <v>31.81</v>
      </c>
      <c r="J823" s="11">
        <v>24.14</v>
      </c>
      <c r="K823" s="11">
        <v>8.56</v>
      </c>
      <c r="L823" s="11">
        <v>31.81</v>
      </c>
      <c r="M823" s="11">
        <v>24.14</v>
      </c>
      <c r="N823" s="11">
        <v>8.56</v>
      </c>
      <c r="O823" s="8">
        <f>VLOOKUP('Curr Rating Data'!C803,Ratings_Numbers!$A$1:$B$21,2,FALSE)</f>
        <v>7</v>
      </c>
      <c r="P823" s="10">
        <v>4975.6589999999997</v>
      </c>
      <c r="Q823" s="8"/>
      <c r="R823" s="8"/>
      <c r="S823" s="8"/>
      <c r="T823" s="8"/>
    </row>
    <row r="824" spans="1:20" ht="37.5" customHeight="1" thickBot="1" x14ac:dyDescent="0.4">
      <c r="A824" s="11">
        <v>-1.42</v>
      </c>
      <c r="B824" s="11">
        <v>0.85</v>
      </c>
      <c r="C824" s="11">
        <v>-2.13</v>
      </c>
      <c r="D824" s="11">
        <v>50.79</v>
      </c>
      <c r="E824" s="11">
        <v>48.61</v>
      </c>
      <c r="F824" s="11">
        <v>36.450000000000003</v>
      </c>
      <c r="G824" s="11">
        <v>3.3</v>
      </c>
      <c r="H824" s="11">
        <v>28.36</v>
      </c>
      <c r="I824" s="11">
        <v>29.91</v>
      </c>
      <c r="J824" s="11">
        <v>23.02</v>
      </c>
      <c r="K824" s="11">
        <v>8.48</v>
      </c>
      <c r="L824" s="11">
        <v>29.91</v>
      </c>
      <c r="M824" s="11">
        <v>23.02</v>
      </c>
      <c r="N824" s="11">
        <v>8.48</v>
      </c>
      <c r="O824" s="8">
        <f>VLOOKUP('Curr Rating Data'!C804,Ratings_Numbers!$A$1:$B$21,2,FALSE)</f>
        <v>7</v>
      </c>
      <c r="P824" s="10">
        <v>6095.1</v>
      </c>
      <c r="Q824" s="8"/>
      <c r="R824" s="8"/>
      <c r="S824" s="8"/>
      <c r="T824" s="8"/>
    </row>
    <row r="825" spans="1:20" ht="37.5" customHeight="1" thickBot="1" x14ac:dyDescent="0.4">
      <c r="A825" s="11">
        <v>-1.4</v>
      </c>
      <c r="B825" s="11">
        <v>0.67</v>
      </c>
      <c r="C825" s="11">
        <v>-1.94</v>
      </c>
      <c r="D825" s="11">
        <v>27.45</v>
      </c>
      <c r="E825" s="11">
        <v>26.04</v>
      </c>
      <c r="F825" s="11">
        <v>19.670000000000002</v>
      </c>
      <c r="G825" s="11">
        <v>5.5</v>
      </c>
      <c r="H825" s="11">
        <v>31.24</v>
      </c>
      <c r="I825" s="11">
        <v>27.44</v>
      </c>
      <c r="J825" s="11">
        <v>21.53</v>
      </c>
      <c r="K825" s="11">
        <v>8.57</v>
      </c>
      <c r="L825" s="11">
        <v>27.44</v>
      </c>
      <c r="M825" s="11">
        <v>21.53</v>
      </c>
      <c r="N825" s="11">
        <v>8.57</v>
      </c>
      <c r="O825" s="8">
        <f>VLOOKUP('Curr Rating Data'!C805,Ratings_Numbers!$A$1:$B$21,2,FALSE)</f>
        <v>6</v>
      </c>
      <c r="P825" s="10">
        <v>6220.7389999999996</v>
      </c>
      <c r="Q825" s="8"/>
      <c r="R825" s="8"/>
      <c r="S825" s="8"/>
      <c r="T825" s="8"/>
    </row>
    <row r="826" spans="1:20" ht="37.5" customHeight="1" thickBot="1" x14ac:dyDescent="0.4">
      <c r="A826" s="11">
        <v>-1.35</v>
      </c>
      <c r="B826" s="11">
        <v>0.63</v>
      </c>
      <c r="C826" s="11">
        <v>-1.83</v>
      </c>
      <c r="D826" s="11">
        <v>33.36</v>
      </c>
      <c r="E826" s="11">
        <v>32.229999999999997</v>
      </c>
      <c r="F826" s="11">
        <v>25.43</v>
      </c>
      <c r="G826" s="11">
        <v>5.3</v>
      </c>
      <c r="H826" s="11">
        <v>32.69</v>
      </c>
      <c r="I826" s="11">
        <v>25.29</v>
      </c>
      <c r="J826" s="11">
        <v>20.190000000000001</v>
      </c>
      <c r="K826" s="11">
        <v>8.27</v>
      </c>
      <c r="L826" s="11">
        <v>25.29</v>
      </c>
      <c r="M826" s="11">
        <v>20.190000000000001</v>
      </c>
      <c r="N826" s="11">
        <v>8.27</v>
      </c>
      <c r="O826" s="8">
        <f>VLOOKUP('Curr Rating Data'!C806,Ratings_Numbers!$A$1:$B$21,2,FALSE)</f>
        <v>6</v>
      </c>
      <c r="P826" s="10">
        <v>6890.5079999999998</v>
      </c>
      <c r="Q826" s="8"/>
      <c r="R826" s="8"/>
      <c r="S826" s="8"/>
      <c r="T826" s="8"/>
    </row>
    <row r="827" spans="1:20" ht="37.5" customHeight="1" thickBot="1" x14ac:dyDescent="0.4">
      <c r="A827" s="11">
        <v>-1.26</v>
      </c>
      <c r="B827" s="11">
        <v>0.67</v>
      </c>
      <c r="C827" s="11">
        <v>-1.7</v>
      </c>
      <c r="D827" s="11">
        <v>37.67</v>
      </c>
      <c r="E827" s="11">
        <v>36.86</v>
      </c>
      <c r="F827" s="11">
        <v>28.94</v>
      </c>
      <c r="G827" s="11">
        <v>5.0999999999999996</v>
      </c>
      <c r="H827" s="11">
        <v>33.33</v>
      </c>
      <c r="I827" s="11">
        <v>26.13</v>
      </c>
      <c r="J827" s="11">
        <v>20.72</v>
      </c>
      <c r="K827" s="11">
        <v>8.7100000000000009</v>
      </c>
      <c r="L827" s="11">
        <v>26.13</v>
      </c>
      <c r="M827" s="11">
        <v>20.72</v>
      </c>
      <c r="N827" s="11">
        <v>8.7100000000000009</v>
      </c>
      <c r="O827" s="8">
        <f>VLOOKUP('Curr Rating Data'!C807,Ratings_Numbers!$A$1:$B$21,2,FALSE)</f>
        <v>6</v>
      </c>
      <c r="P827" s="10">
        <v>7326.27</v>
      </c>
      <c r="Q827" s="8"/>
      <c r="R827" s="8"/>
      <c r="S827" s="8"/>
      <c r="T827" s="8"/>
    </row>
    <row r="828" spans="1:20" ht="37.5" customHeight="1" thickBot="1" x14ac:dyDescent="0.4">
      <c r="A828" s="11">
        <v>-1.6</v>
      </c>
      <c r="B828" s="11">
        <v>0.67</v>
      </c>
      <c r="C828" s="11">
        <v>-2.16</v>
      </c>
      <c r="D828" s="11">
        <v>30</v>
      </c>
      <c r="E828" s="11">
        <v>29.22</v>
      </c>
      <c r="F828" s="11">
        <v>21.39</v>
      </c>
      <c r="G828" s="11">
        <v>5.4</v>
      </c>
      <c r="H828" s="11">
        <v>33.54</v>
      </c>
      <c r="I828" s="11">
        <v>24.57</v>
      </c>
      <c r="J828" s="11">
        <v>19.72</v>
      </c>
      <c r="K828" s="11">
        <v>8.24</v>
      </c>
      <c r="L828" s="11">
        <v>24.57</v>
      </c>
      <c r="M828" s="11">
        <v>19.72</v>
      </c>
      <c r="N828" s="11">
        <v>8.24</v>
      </c>
      <c r="O828" s="8">
        <f>VLOOKUP('Curr Rating Data'!C808,Ratings_Numbers!$A$1:$B$21,2,FALSE)</f>
        <v>6</v>
      </c>
      <c r="P828" s="10">
        <v>6912.2</v>
      </c>
      <c r="Q828" s="8"/>
      <c r="R828" s="8"/>
      <c r="S828" s="8"/>
      <c r="T828" s="8"/>
    </row>
    <row r="829" spans="1:20" ht="37.5" customHeight="1" thickBot="1" x14ac:dyDescent="0.4">
      <c r="A829" s="11">
        <v>-1.57</v>
      </c>
      <c r="B829" s="11">
        <v>0.69</v>
      </c>
      <c r="C829" s="11">
        <v>-2.12</v>
      </c>
      <c r="D829" s="11">
        <v>29.96</v>
      </c>
      <c r="E829" s="11">
        <v>28.98</v>
      </c>
      <c r="F829" s="11">
        <v>21.2</v>
      </c>
      <c r="G829" s="11">
        <v>5.0999999999999996</v>
      </c>
      <c r="H829" s="11">
        <v>34.06</v>
      </c>
      <c r="I829" s="11">
        <v>25.96</v>
      </c>
      <c r="J829" s="11">
        <v>20.61</v>
      </c>
      <c r="K829" s="11">
        <v>8.84</v>
      </c>
      <c r="L829" s="11">
        <v>25.96</v>
      </c>
      <c r="M829" s="11">
        <v>20.61</v>
      </c>
      <c r="N829" s="11">
        <v>8.84</v>
      </c>
      <c r="O829" s="8">
        <f>VLOOKUP('Curr Rating Data'!C809,Ratings_Numbers!$A$1:$B$21,2,FALSE)</f>
        <v>6</v>
      </c>
      <c r="P829" s="10">
        <v>6191.8440000000001</v>
      </c>
      <c r="Q829" s="8"/>
      <c r="R829" s="8"/>
      <c r="S829" s="8"/>
      <c r="T829" s="8"/>
    </row>
    <row r="830" spans="1:20" ht="37.5" customHeight="1" thickBot="1" x14ac:dyDescent="0.4">
      <c r="A830" s="11">
        <v>-1.62</v>
      </c>
      <c r="B830" s="11">
        <v>0.67</v>
      </c>
      <c r="C830" s="11">
        <v>-2.2000000000000002</v>
      </c>
      <c r="D830" s="11">
        <v>40.770000000000003</v>
      </c>
      <c r="E830" s="11">
        <v>39.04</v>
      </c>
      <c r="F830" s="11">
        <v>30.53</v>
      </c>
      <c r="G830" s="11">
        <v>4.7</v>
      </c>
      <c r="H830" s="11">
        <v>36.47</v>
      </c>
      <c r="I830" s="11">
        <v>23.49</v>
      </c>
      <c r="J830" s="11">
        <v>19.02</v>
      </c>
      <c r="K830" s="11">
        <v>8.57</v>
      </c>
      <c r="L830" s="11">
        <v>23.49</v>
      </c>
      <c r="M830" s="11">
        <v>19.02</v>
      </c>
      <c r="N830" s="11">
        <v>8.57</v>
      </c>
      <c r="O830" s="8">
        <f>VLOOKUP('Curr Rating Data'!C810,Ratings_Numbers!$A$1:$B$21,2,FALSE)</f>
        <v>6</v>
      </c>
      <c r="P830" s="10">
        <v>7205.44</v>
      </c>
      <c r="Q830" s="8"/>
      <c r="R830" s="8"/>
      <c r="S830" s="8"/>
      <c r="T830" s="8"/>
    </row>
    <row r="831" spans="1:20" ht="37.5" customHeight="1" thickBot="1" x14ac:dyDescent="0.4">
      <c r="A831" s="11">
        <v>-1.75</v>
      </c>
      <c r="B831" s="11">
        <v>0.67</v>
      </c>
      <c r="C831" s="11">
        <v>-2.39</v>
      </c>
      <c r="D831" s="11">
        <v>38.1</v>
      </c>
      <c r="E831" s="11">
        <v>37.020000000000003</v>
      </c>
      <c r="F831" s="11">
        <v>28.45</v>
      </c>
      <c r="G831" s="11">
        <v>4.9000000000000004</v>
      </c>
      <c r="H831" s="11">
        <v>37.65</v>
      </c>
      <c r="I831" s="11">
        <v>20.97</v>
      </c>
      <c r="J831" s="11">
        <v>17.34</v>
      </c>
      <c r="K831" s="11">
        <v>7.9</v>
      </c>
      <c r="L831" s="11">
        <v>20.97</v>
      </c>
      <c r="M831" s="11">
        <v>17.34</v>
      </c>
      <c r="N831" s="11">
        <v>7.9</v>
      </c>
      <c r="O831" s="8">
        <f>VLOOKUP('Curr Rating Data'!C811,Ratings_Numbers!$A$1:$B$21,2,FALSE)</f>
        <v>6</v>
      </c>
      <c r="P831" s="10">
        <v>8433.3459999999995</v>
      </c>
      <c r="Q831" s="8"/>
      <c r="R831" s="8"/>
      <c r="S831" s="8"/>
      <c r="T831" s="8"/>
    </row>
    <row r="832" spans="1:20" ht="37.5" customHeight="1" thickBot="1" x14ac:dyDescent="0.4">
      <c r="A832" s="11">
        <v>-1.87</v>
      </c>
      <c r="B832" s="11">
        <v>0.63</v>
      </c>
      <c r="C832" s="11">
        <v>-2.54</v>
      </c>
      <c r="D832" s="11">
        <v>37.590000000000003</v>
      </c>
      <c r="E832" s="11">
        <v>36.880000000000003</v>
      </c>
      <c r="F832" s="11">
        <v>27.8</v>
      </c>
      <c r="G832" s="11">
        <v>5.0999999999999996</v>
      </c>
      <c r="H832" s="11">
        <v>37.07</v>
      </c>
      <c r="I832" s="11">
        <v>20.18</v>
      </c>
      <c r="J832" s="11">
        <v>16.79</v>
      </c>
      <c r="K832" s="11">
        <v>7.48</v>
      </c>
      <c r="L832" s="11">
        <v>20.18</v>
      </c>
      <c r="M832" s="11">
        <v>16.79</v>
      </c>
      <c r="N832" s="11">
        <v>7.48</v>
      </c>
      <c r="O832" s="8">
        <f>VLOOKUP('Curr Rating Data'!C812,Ratings_Numbers!$A$1:$B$21,2,FALSE)</f>
        <v>6</v>
      </c>
      <c r="P832" s="10">
        <v>8813.9279999999999</v>
      </c>
      <c r="Q832" s="8"/>
      <c r="R832" s="8"/>
      <c r="S832" s="8"/>
      <c r="T832" s="8"/>
    </row>
    <row r="833" spans="1:20" ht="37.5" customHeight="1" thickBot="1" x14ac:dyDescent="0.4">
      <c r="A833" s="11">
        <v>-1.73</v>
      </c>
      <c r="B833" s="11">
        <v>0.62</v>
      </c>
      <c r="C833" s="11">
        <v>-2.37</v>
      </c>
      <c r="D833" s="11">
        <v>30.65</v>
      </c>
      <c r="E833" s="11">
        <v>30.11</v>
      </c>
      <c r="F833" s="11">
        <v>20.93</v>
      </c>
      <c r="G833" s="11">
        <v>5.5</v>
      </c>
      <c r="H833" s="11">
        <v>36.81</v>
      </c>
      <c r="I833" s="11">
        <v>20.440000000000001</v>
      </c>
      <c r="J833" s="11">
        <v>16.97</v>
      </c>
      <c r="K833" s="11">
        <v>7.52</v>
      </c>
      <c r="L833" s="11">
        <v>20.440000000000001</v>
      </c>
      <c r="M833" s="11">
        <v>16.97</v>
      </c>
      <c r="N833" s="11">
        <v>7.52</v>
      </c>
      <c r="O833" s="8">
        <f>VLOOKUP('Curr Rating Data'!C813,Ratings_Numbers!$A$1:$B$21,2,FALSE)</f>
        <v>6</v>
      </c>
      <c r="P833" s="10">
        <v>9599.85</v>
      </c>
      <c r="Q833" s="8"/>
      <c r="R833" s="8"/>
      <c r="S833" s="8"/>
      <c r="T833" s="8"/>
    </row>
    <row r="834" spans="1:20" ht="37.5" customHeight="1" thickBot="1" x14ac:dyDescent="0.4">
      <c r="A834" s="11">
        <v>-1.51</v>
      </c>
      <c r="B834" s="11">
        <v>0.6</v>
      </c>
      <c r="C834" s="11">
        <v>-2.0699999999999998</v>
      </c>
      <c r="D834" s="11">
        <v>42.1</v>
      </c>
      <c r="E834" s="11">
        <v>40.75</v>
      </c>
      <c r="F834" s="11">
        <v>30.96</v>
      </c>
      <c r="G834" s="11">
        <v>5.2</v>
      </c>
      <c r="H834" s="11">
        <v>36.36</v>
      </c>
      <c r="I834" s="11">
        <v>22.12</v>
      </c>
      <c r="J834" s="11">
        <v>18.11</v>
      </c>
      <c r="K834" s="11">
        <v>8.0399999999999991</v>
      </c>
      <c r="L834" s="11">
        <v>22.12</v>
      </c>
      <c r="M834" s="11">
        <v>18.11</v>
      </c>
      <c r="N834" s="11">
        <v>8.0399999999999991</v>
      </c>
      <c r="O834" s="8">
        <f>VLOOKUP('Curr Rating Data'!C814,Ratings_Numbers!$A$1:$B$21,2,FALSE)</f>
        <v>6</v>
      </c>
      <c r="P834" s="10">
        <v>6578.3360000000002</v>
      </c>
      <c r="Q834" s="8"/>
      <c r="R834" s="8"/>
      <c r="S834" s="8"/>
      <c r="T834" s="8"/>
    </row>
    <row r="835" spans="1:20" ht="37.5" customHeight="1" thickBot="1" x14ac:dyDescent="0.4">
      <c r="A835" s="11">
        <v>-1.3</v>
      </c>
      <c r="B835" s="11">
        <v>0.56000000000000005</v>
      </c>
      <c r="C835" s="11">
        <v>-1.78</v>
      </c>
      <c r="D835" s="11">
        <v>47.11</v>
      </c>
      <c r="E835" s="11">
        <v>45.42</v>
      </c>
      <c r="F835" s="11">
        <v>35.96</v>
      </c>
      <c r="G835" s="11">
        <v>4.5</v>
      </c>
      <c r="H835" s="11">
        <v>35.840000000000003</v>
      </c>
      <c r="I835" s="11">
        <v>22.21</v>
      </c>
      <c r="J835" s="11">
        <v>18.170000000000002</v>
      </c>
      <c r="K835" s="11">
        <v>7.96</v>
      </c>
      <c r="L835" s="11">
        <v>22.21</v>
      </c>
      <c r="M835" s="11">
        <v>18.170000000000002</v>
      </c>
      <c r="N835" s="11">
        <v>7.96</v>
      </c>
      <c r="O835" s="8">
        <f>VLOOKUP('Curr Rating Data'!C815,Ratings_Numbers!$A$1:$B$21,2,FALSE)</f>
        <v>6</v>
      </c>
      <c r="P835" s="10">
        <v>5408.7</v>
      </c>
      <c r="Q835" s="8"/>
      <c r="R835" s="8"/>
      <c r="S835" s="8"/>
      <c r="T835" s="8"/>
    </row>
    <row r="836" spans="1:20" ht="37.5" customHeight="1" thickBot="1" x14ac:dyDescent="0.4">
      <c r="A836" s="11">
        <v>-0.99</v>
      </c>
      <c r="B836" s="11">
        <v>1.51</v>
      </c>
      <c r="C836" s="11">
        <v>-1.4</v>
      </c>
      <c r="D836" s="11">
        <v>20.86</v>
      </c>
      <c r="E836" s="11">
        <v>19.77</v>
      </c>
      <c r="F836" s="11">
        <v>13.09</v>
      </c>
      <c r="G836" s="11">
        <v>8.1</v>
      </c>
      <c r="H836" s="11">
        <v>29.84</v>
      </c>
      <c r="I836" s="11">
        <v>56.83</v>
      </c>
      <c r="J836" s="11">
        <v>36.24</v>
      </c>
      <c r="K836" s="11">
        <v>16.95</v>
      </c>
      <c r="L836" s="11">
        <v>56.83</v>
      </c>
      <c r="M836" s="11">
        <v>36.24</v>
      </c>
      <c r="N836" s="11">
        <v>16.95</v>
      </c>
      <c r="O836" s="8">
        <f>VLOOKUP('Curr Rating Data'!C816,Ratings_Numbers!$A$1:$B$21,2,FALSE)</f>
        <v>6</v>
      </c>
      <c r="P836" s="10">
        <v>6493.8720000000003</v>
      </c>
      <c r="Q836" s="8"/>
      <c r="R836" s="8"/>
      <c r="S836" s="8"/>
      <c r="T836" s="8"/>
    </row>
    <row r="837" spans="1:20" ht="37.5" customHeight="1" thickBot="1" x14ac:dyDescent="0.4">
      <c r="A837" s="11">
        <v>-1.07</v>
      </c>
      <c r="B837" s="11">
        <v>1.64</v>
      </c>
      <c r="C837" s="11">
        <v>-1.55</v>
      </c>
      <c r="D837" s="11">
        <v>12.92</v>
      </c>
      <c r="E837" s="11">
        <v>12.22</v>
      </c>
      <c r="F837" s="11">
        <v>7.25</v>
      </c>
      <c r="G837" s="11">
        <v>10.199999999999999</v>
      </c>
      <c r="H837" s="11">
        <v>29.24</v>
      </c>
      <c r="I837" s="11">
        <v>60.37</v>
      </c>
      <c r="J837" s="11">
        <v>37.64</v>
      </c>
      <c r="K837" s="11">
        <v>17.649999999999999</v>
      </c>
      <c r="L837" s="11">
        <v>60.37</v>
      </c>
      <c r="M837" s="11">
        <v>37.64</v>
      </c>
      <c r="N837" s="11">
        <v>17.649999999999999</v>
      </c>
      <c r="O837" s="8" t="e">
        <f>VLOOKUP('Curr Rating Data'!C817,Ratings_Numbers!$A$1:$B$21,2,FALSE)</f>
        <v>#N/A</v>
      </c>
      <c r="P837" s="10">
        <v>6811.7280000000001</v>
      </c>
      <c r="Q837" s="8"/>
      <c r="R837" s="8"/>
      <c r="S837" s="8"/>
      <c r="T837" s="8"/>
    </row>
    <row r="838" spans="1:20" ht="37.5" customHeight="1" thickBot="1" x14ac:dyDescent="0.4">
      <c r="A838" s="11">
        <v>-0.87</v>
      </c>
      <c r="B838" s="11">
        <v>1.72</v>
      </c>
      <c r="C838" s="11">
        <v>-1.28</v>
      </c>
      <c r="D838" s="11">
        <v>18.489999999999998</v>
      </c>
      <c r="E838" s="11">
        <v>17.920000000000002</v>
      </c>
      <c r="F838" s="11">
        <v>13.02</v>
      </c>
      <c r="G838" s="11">
        <v>10.6</v>
      </c>
      <c r="H838" s="11">
        <v>29.13</v>
      </c>
      <c r="I838" s="11">
        <v>62.42</v>
      </c>
      <c r="J838" s="11">
        <v>38.43</v>
      </c>
      <c r="K838" s="11">
        <v>18.18</v>
      </c>
      <c r="L838" s="11">
        <v>62.42</v>
      </c>
      <c r="M838" s="11">
        <v>38.43</v>
      </c>
      <c r="N838" s="11">
        <v>18.18</v>
      </c>
      <c r="O838" s="8">
        <f>VLOOKUP('Curr Rating Data'!C818,Ratings_Numbers!$A$1:$B$21,2,FALSE)</f>
        <v>10</v>
      </c>
      <c r="P838" s="10">
        <v>6455.8440000000001</v>
      </c>
      <c r="Q838" s="8"/>
      <c r="R838" s="8"/>
      <c r="S838" s="8"/>
      <c r="T838" s="8"/>
    </row>
    <row r="839" spans="1:20" ht="37.5" customHeight="1" thickBot="1" x14ac:dyDescent="0.4">
      <c r="A839" s="11">
        <v>0.18</v>
      </c>
      <c r="B839" s="11">
        <v>2.81</v>
      </c>
      <c r="C839" s="11">
        <v>0.27</v>
      </c>
      <c r="D839" s="11">
        <v>16.13</v>
      </c>
      <c r="E839" s="11">
        <v>15.66</v>
      </c>
      <c r="F839" s="11">
        <v>11.62</v>
      </c>
      <c r="G839" s="11">
        <v>12.7</v>
      </c>
      <c r="H839" s="11">
        <v>15.71</v>
      </c>
      <c r="I839" s="11">
        <v>192.41</v>
      </c>
      <c r="J839" s="11">
        <v>65.8</v>
      </c>
      <c r="K839" s="11">
        <v>30.23</v>
      </c>
      <c r="L839" s="11">
        <v>192.41</v>
      </c>
      <c r="M839" s="11">
        <v>65.8</v>
      </c>
      <c r="N839" s="11">
        <v>30.23</v>
      </c>
      <c r="O839" s="8">
        <f>VLOOKUP('Curr Rating Data'!C819,Ratings_Numbers!$A$1:$B$21,2,FALSE)</f>
        <v>10</v>
      </c>
      <c r="P839" s="10">
        <v>5653.7740000000003</v>
      </c>
      <c r="Q839" s="8"/>
      <c r="R839" s="8"/>
      <c r="S839" s="8"/>
      <c r="T839" s="8"/>
    </row>
    <row r="840" spans="1:20" ht="37.5" customHeight="1" thickBot="1" x14ac:dyDescent="0.4">
      <c r="A840" s="11">
        <v>-0.28999999999999998</v>
      </c>
      <c r="B840" s="11">
        <v>2.81</v>
      </c>
      <c r="C840" s="11">
        <v>-0.44</v>
      </c>
      <c r="D840" s="11">
        <v>11.3</v>
      </c>
      <c r="E840" s="11">
        <v>10.94</v>
      </c>
      <c r="F840" s="11">
        <v>7.4</v>
      </c>
      <c r="G840" s="11">
        <v>14.3</v>
      </c>
      <c r="H840" s="11">
        <v>17.34</v>
      </c>
      <c r="I840" s="11">
        <v>159.56</v>
      </c>
      <c r="J840" s="11">
        <v>61.47</v>
      </c>
      <c r="K840" s="11">
        <v>27.67</v>
      </c>
      <c r="L840" s="11">
        <v>159.56</v>
      </c>
      <c r="M840" s="11">
        <v>61.47</v>
      </c>
      <c r="N840" s="11">
        <v>27.67</v>
      </c>
      <c r="O840" s="8">
        <f>VLOOKUP('Curr Rating Data'!C820,Ratings_Numbers!$A$1:$B$21,2,FALSE)</f>
        <v>10</v>
      </c>
      <c r="P840" s="10">
        <v>6666.8869999999997</v>
      </c>
      <c r="Q840" s="8"/>
      <c r="R840" s="8"/>
      <c r="S840" s="8"/>
      <c r="T840" s="8"/>
    </row>
    <row r="841" spans="1:20" ht="37.5" customHeight="1" thickBot="1" x14ac:dyDescent="0.4">
      <c r="A841" s="11">
        <v>-0.64</v>
      </c>
      <c r="B841" s="11">
        <v>2.83</v>
      </c>
      <c r="C841" s="11">
        <v>-0.95</v>
      </c>
      <c r="D841" s="11">
        <v>8.4700000000000006</v>
      </c>
      <c r="E841" s="11">
        <v>8.1</v>
      </c>
      <c r="F841" s="11">
        <v>4.6500000000000004</v>
      </c>
      <c r="G841" s="11">
        <v>15</v>
      </c>
      <c r="H841" s="11">
        <v>19.43</v>
      </c>
      <c r="I841" s="11">
        <v>142</v>
      </c>
      <c r="J841" s="11">
        <v>58.68</v>
      </c>
      <c r="K841" s="11">
        <v>27.59</v>
      </c>
      <c r="L841" s="11">
        <v>142</v>
      </c>
      <c r="M841" s="11">
        <v>58.68</v>
      </c>
      <c r="N841" s="11">
        <v>27.59</v>
      </c>
      <c r="O841" s="8">
        <f>VLOOKUP('Curr Rating Data'!C821,Ratings_Numbers!$A$1:$B$21,2,FALSE)</f>
        <v>10</v>
      </c>
      <c r="P841" s="10">
        <v>6385.8950000000004</v>
      </c>
      <c r="Q841" s="8"/>
      <c r="R841" s="8"/>
      <c r="S841" s="8"/>
      <c r="T841" s="8"/>
    </row>
    <row r="842" spans="1:20" ht="14.25" customHeight="1" thickBot="1" x14ac:dyDescent="0.4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8"/>
      <c r="P842" s="8"/>
      <c r="Q842" s="8"/>
      <c r="R842" s="8"/>
      <c r="S842" s="8"/>
      <c r="T842" s="8"/>
    </row>
    <row r="843" spans="1:20" ht="46.5" customHeight="1" thickBot="1" x14ac:dyDescent="0.4">
      <c r="A843" s="11">
        <v>4.59</v>
      </c>
      <c r="B843" s="11">
        <v>7.14</v>
      </c>
      <c r="C843" s="11">
        <v>7.11</v>
      </c>
      <c r="D843" s="11">
        <v>1.92</v>
      </c>
      <c r="E843" s="11">
        <v>1.88</v>
      </c>
      <c r="F843" s="11">
        <v>1.1399999999999999</v>
      </c>
      <c r="G843" s="11">
        <v>40.799999999999997</v>
      </c>
      <c r="H843" s="11">
        <v>5.35</v>
      </c>
      <c r="I843" s="11">
        <v>1053.24</v>
      </c>
      <c r="J843" s="11">
        <v>91.33</v>
      </c>
      <c r="K843" s="11">
        <v>56.36</v>
      </c>
      <c r="L843" s="11">
        <v>1053.24</v>
      </c>
      <c r="M843" s="11">
        <v>91.33</v>
      </c>
      <c r="N843" s="11">
        <v>56.36</v>
      </c>
      <c r="O843" s="8">
        <f>VLOOKUP('Curr Rating Data'!C822,Ratings_Numbers!$A$1:$B$21,2,FALSE)</f>
        <v>10</v>
      </c>
      <c r="P843" s="10">
        <v>420.42739999999998</v>
      </c>
      <c r="Q843" s="8"/>
      <c r="R843" s="8"/>
      <c r="S843" s="8"/>
      <c r="T843" s="8"/>
    </row>
    <row r="844" spans="1:20" ht="46.5" customHeight="1" thickBot="1" x14ac:dyDescent="0.4">
      <c r="A844" s="11">
        <v>4.38</v>
      </c>
      <c r="B844" s="11">
        <v>6.56</v>
      </c>
      <c r="C844" s="11">
        <v>6.54</v>
      </c>
      <c r="D844" s="11">
        <v>1.88</v>
      </c>
      <c r="E844" s="11">
        <v>1.8</v>
      </c>
      <c r="F844" s="11">
        <v>1.1499999999999999</v>
      </c>
      <c r="G844" s="11">
        <v>49.4</v>
      </c>
      <c r="H844" s="11">
        <v>5.67</v>
      </c>
      <c r="I844" s="11">
        <v>969.42</v>
      </c>
      <c r="J844" s="11">
        <v>90.65</v>
      </c>
      <c r="K844" s="11">
        <v>54.97</v>
      </c>
      <c r="L844" s="11">
        <v>969.42</v>
      </c>
      <c r="M844" s="11">
        <v>90.65</v>
      </c>
      <c r="N844" s="11">
        <v>54.97</v>
      </c>
      <c r="O844" s="8">
        <f>VLOOKUP('Curr Rating Data'!C823,Ratings_Numbers!$A$1:$B$21,2,FALSE)</f>
        <v>10</v>
      </c>
      <c r="P844" s="10">
        <v>308.24689999999998</v>
      </c>
      <c r="Q844" s="8"/>
      <c r="R844" s="8"/>
      <c r="S844" s="8"/>
      <c r="T844" s="8"/>
    </row>
    <row r="845" spans="1:20" ht="46.5" customHeight="1" thickBot="1" x14ac:dyDescent="0.4">
      <c r="A845" s="11">
        <v>4.5</v>
      </c>
      <c r="B845" s="11">
        <v>6.82</v>
      </c>
      <c r="C845" s="11">
        <v>6.81</v>
      </c>
      <c r="D845" s="11">
        <v>1.88</v>
      </c>
      <c r="E845" s="11">
        <v>1.79</v>
      </c>
      <c r="F845" s="11">
        <v>1.1399999999999999</v>
      </c>
      <c r="G845" s="11">
        <v>44</v>
      </c>
      <c r="H845" s="11">
        <v>6.19</v>
      </c>
      <c r="I845" s="11">
        <v>898.29</v>
      </c>
      <c r="J845" s="11">
        <v>89.98</v>
      </c>
      <c r="K845" s="11">
        <v>55.58</v>
      </c>
      <c r="L845" s="11">
        <v>898.29</v>
      </c>
      <c r="M845" s="11">
        <v>89.98</v>
      </c>
      <c r="N845" s="11">
        <v>55.58</v>
      </c>
      <c r="O845" s="8">
        <f>VLOOKUP('Curr Rating Data'!C824,Ratings_Numbers!$A$1:$B$21,2,FALSE)</f>
        <v>10</v>
      </c>
      <c r="P845" s="10">
        <v>328.45769999999999</v>
      </c>
      <c r="Q845" s="8"/>
      <c r="R845" s="8"/>
      <c r="S845" s="8"/>
      <c r="T845" s="8"/>
    </row>
    <row r="846" spans="1:20" ht="46.5" customHeight="1" thickBot="1" x14ac:dyDescent="0.4">
      <c r="A846" s="11">
        <v>4.53</v>
      </c>
      <c r="B846" s="11">
        <v>7.13</v>
      </c>
      <c r="C846" s="11">
        <v>7.06</v>
      </c>
      <c r="D846" s="11">
        <v>2.72</v>
      </c>
      <c r="E846" s="11">
        <v>2.57</v>
      </c>
      <c r="F846" s="11">
        <v>1.96</v>
      </c>
      <c r="G846" s="11">
        <v>43.4</v>
      </c>
      <c r="H846" s="11">
        <v>6.86</v>
      </c>
      <c r="I846" s="11">
        <v>789.49</v>
      </c>
      <c r="J846" s="11">
        <v>88.76</v>
      </c>
      <c r="K846" s="11">
        <v>54.13</v>
      </c>
      <c r="L846" s="11">
        <v>789.49</v>
      </c>
      <c r="M846" s="11">
        <v>88.76</v>
      </c>
      <c r="N846" s="11">
        <v>54.13</v>
      </c>
      <c r="O846" s="8">
        <f>VLOOKUP('Curr Rating Data'!C825,Ratings_Numbers!$A$1:$B$21,2,FALSE)</f>
        <v>10</v>
      </c>
      <c r="P846" s="10">
        <v>406.97449999999998</v>
      </c>
      <c r="Q846" s="8"/>
      <c r="R846" s="8"/>
      <c r="S846" s="8"/>
      <c r="T846" s="8"/>
    </row>
    <row r="847" spans="1:20" ht="46.5" customHeight="1" thickBot="1" x14ac:dyDescent="0.4">
      <c r="A847" s="11">
        <v>4.87</v>
      </c>
      <c r="B847" s="11">
        <v>7.93</v>
      </c>
      <c r="C847" s="11">
        <v>7.9</v>
      </c>
      <c r="D847" s="11">
        <v>1.26</v>
      </c>
      <c r="E847" s="11">
        <v>1.19</v>
      </c>
      <c r="F847" s="11">
        <v>0.5</v>
      </c>
      <c r="G847" s="11">
        <v>40.9</v>
      </c>
      <c r="H847" s="11">
        <v>7.24</v>
      </c>
      <c r="I847" s="11">
        <v>765.93</v>
      </c>
      <c r="J847" s="11">
        <v>88.45</v>
      </c>
      <c r="K847" s="11">
        <v>55.45</v>
      </c>
      <c r="L847" s="11">
        <v>765.93</v>
      </c>
      <c r="M847" s="11">
        <v>88.45</v>
      </c>
      <c r="N847" s="11">
        <v>55.45</v>
      </c>
      <c r="O847" s="8">
        <f>VLOOKUP('Curr Rating Data'!C826,Ratings_Numbers!$A$1:$B$21,2,FALSE)</f>
        <v>10</v>
      </c>
      <c r="P847" s="10">
        <v>308.70510000000002</v>
      </c>
      <c r="Q847" s="8"/>
      <c r="R847" s="8"/>
      <c r="S847" s="8"/>
      <c r="T847" s="8"/>
    </row>
    <row r="848" spans="1:20" ht="46.5" customHeight="1" thickBot="1" x14ac:dyDescent="0.4">
      <c r="A848" s="11">
        <v>4.75</v>
      </c>
      <c r="B848" s="11">
        <v>8.0500000000000007</v>
      </c>
      <c r="C848" s="11">
        <v>7.75</v>
      </c>
      <c r="D848" s="11">
        <v>1.69</v>
      </c>
      <c r="E848" s="11">
        <v>1.6</v>
      </c>
      <c r="F848" s="11">
        <v>1.01</v>
      </c>
      <c r="G848" s="11">
        <v>44.7</v>
      </c>
      <c r="H848" s="11">
        <v>6.66</v>
      </c>
      <c r="I848" s="11">
        <v>794.09</v>
      </c>
      <c r="J848" s="11">
        <v>88.82</v>
      </c>
      <c r="K848" s="11">
        <v>52.91</v>
      </c>
      <c r="L848" s="11">
        <v>794.09</v>
      </c>
      <c r="M848" s="11">
        <v>88.82</v>
      </c>
      <c r="N848" s="11">
        <v>52.91</v>
      </c>
      <c r="O848" s="8">
        <f>VLOOKUP('Curr Rating Data'!C827,Ratings_Numbers!$A$1:$B$21,2,FALSE)</f>
        <v>9</v>
      </c>
      <c r="P848" s="10">
        <v>223.85640000000001</v>
      </c>
      <c r="Q848" s="8"/>
      <c r="R848" s="8"/>
      <c r="S848" s="8"/>
      <c r="T848" s="8"/>
    </row>
    <row r="849" spans="1:20" ht="46.5" customHeight="1" thickBot="1" x14ac:dyDescent="0.4">
      <c r="A849" s="11">
        <v>4.9400000000000004</v>
      </c>
      <c r="B849" s="11">
        <v>8.17</v>
      </c>
      <c r="C849" s="11">
        <v>8.08</v>
      </c>
      <c r="D849" s="11">
        <v>1.78</v>
      </c>
      <c r="E849" s="11">
        <v>1.7</v>
      </c>
      <c r="F849" s="11">
        <v>1.08</v>
      </c>
      <c r="G849" s="11">
        <v>42.1</v>
      </c>
      <c r="H849" s="11">
        <v>7.2</v>
      </c>
      <c r="I849" s="11">
        <v>744.74</v>
      </c>
      <c r="J849" s="11">
        <v>88.16</v>
      </c>
      <c r="K849" s="11">
        <v>53.62</v>
      </c>
      <c r="L849" s="11">
        <v>744.74</v>
      </c>
      <c r="M849" s="11">
        <v>88.16</v>
      </c>
      <c r="N849" s="11">
        <v>53.62</v>
      </c>
      <c r="O849" s="8">
        <f>VLOOKUP('Curr Rating Data'!C828,Ratings_Numbers!$A$1:$B$21,2,FALSE)</f>
        <v>9</v>
      </c>
      <c r="P849" s="10">
        <v>113.5204</v>
      </c>
      <c r="Q849" s="8"/>
      <c r="R849" s="8"/>
      <c r="S849" s="8"/>
      <c r="T849" s="8"/>
    </row>
    <row r="850" spans="1:20" ht="46.5" customHeight="1" thickBot="1" x14ac:dyDescent="0.4">
      <c r="A850" s="11">
        <v>4.62</v>
      </c>
      <c r="B850" s="11">
        <v>7.84</v>
      </c>
      <c r="C850" s="11">
        <v>7.41</v>
      </c>
      <c r="D850" s="11">
        <v>3.2</v>
      </c>
      <c r="E850" s="11">
        <v>2.96</v>
      </c>
      <c r="F850" s="11">
        <v>2.39</v>
      </c>
      <c r="G850" s="11">
        <v>37.700000000000003</v>
      </c>
      <c r="H850" s="11">
        <v>5.76</v>
      </c>
      <c r="I850" s="11">
        <v>900.45</v>
      </c>
      <c r="J850" s="11">
        <v>90</v>
      </c>
      <c r="K850" s="11">
        <v>51.89</v>
      </c>
      <c r="L850" s="11">
        <v>900.45</v>
      </c>
      <c r="M850" s="11">
        <v>90</v>
      </c>
      <c r="N850" s="11">
        <v>51.89</v>
      </c>
      <c r="O850" s="8">
        <f>VLOOKUP('Curr Rating Data'!C829,Ratings_Numbers!$A$1:$B$21,2,FALSE)</f>
        <v>9</v>
      </c>
      <c r="P850" s="10">
        <v>202.41309999999999</v>
      </c>
      <c r="Q850" s="8"/>
      <c r="R850" s="8"/>
      <c r="S850" s="8"/>
      <c r="T850" s="8"/>
    </row>
    <row r="851" spans="1:20" ht="46.5" customHeight="1" thickBot="1" x14ac:dyDescent="0.4">
      <c r="A851" s="11">
        <v>4.6100000000000003</v>
      </c>
      <c r="B851" s="11">
        <v>7.4</v>
      </c>
      <c r="C851" s="11">
        <v>7.28</v>
      </c>
      <c r="D851" s="11">
        <v>1.38</v>
      </c>
      <c r="E851" s="11">
        <v>1.22</v>
      </c>
      <c r="F851" s="11">
        <v>0.66</v>
      </c>
      <c r="G851" s="11">
        <v>42.5</v>
      </c>
      <c r="H851" s="11">
        <v>5.95</v>
      </c>
      <c r="I851" s="11">
        <v>889.81</v>
      </c>
      <c r="J851" s="11">
        <v>89.9</v>
      </c>
      <c r="K851" s="11">
        <v>52.96</v>
      </c>
      <c r="L851" s="11">
        <v>889.81</v>
      </c>
      <c r="M851" s="11">
        <v>89.9</v>
      </c>
      <c r="N851" s="11">
        <v>52.96</v>
      </c>
      <c r="O851" s="8">
        <f>VLOOKUP('Curr Rating Data'!C830,Ratings_Numbers!$A$1:$B$21,2,FALSE)</f>
        <v>9</v>
      </c>
      <c r="P851" s="10">
        <v>247.7834</v>
      </c>
      <c r="Q851" s="8"/>
      <c r="R851" s="8"/>
      <c r="S851" s="8"/>
      <c r="T851" s="8"/>
    </row>
    <row r="852" spans="1:20" ht="46.5" customHeight="1" thickBot="1" x14ac:dyDescent="0.4">
      <c r="A852" s="11">
        <v>4.5</v>
      </c>
      <c r="B852" s="11">
        <v>7.33</v>
      </c>
      <c r="C852" s="11">
        <v>7.14</v>
      </c>
      <c r="D852" s="11">
        <v>2.41</v>
      </c>
      <c r="E852" s="11">
        <v>2.21</v>
      </c>
      <c r="F852" s="11">
        <v>1.4</v>
      </c>
      <c r="G852" s="11">
        <v>30.6</v>
      </c>
      <c r="H852" s="11">
        <v>6.92</v>
      </c>
      <c r="I852" s="11">
        <v>747.96</v>
      </c>
      <c r="J852" s="11">
        <v>88.21</v>
      </c>
      <c r="K852" s="11">
        <v>51.75</v>
      </c>
      <c r="L852" s="11">
        <v>747.96</v>
      </c>
      <c r="M852" s="11">
        <v>88.21</v>
      </c>
      <c r="N852" s="11">
        <v>51.75</v>
      </c>
      <c r="O852" s="8">
        <f>VLOOKUP('Curr Rating Data'!C831,Ratings_Numbers!$A$1:$B$21,2,FALSE)</f>
        <v>9</v>
      </c>
      <c r="P852" s="10">
        <v>186.05430000000001</v>
      </c>
      <c r="Q852" s="8"/>
      <c r="R852" s="8"/>
      <c r="S852" s="8"/>
      <c r="T852" s="8"/>
    </row>
    <row r="853" spans="1:20" ht="46.5" customHeight="1" thickBot="1" x14ac:dyDescent="0.4">
      <c r="A853" s="11">
        <v>4.74</v>
      </c>
      <c r="B853" s="11">
        <v>7.83</v>
      </c>
      <c r="C853" s="11">
        <v>7.74</v>
      </c>
      <c r="D853" s="11">
        <v>1.59</v>
      </c>
      <c r="E853" s="11">
        <v>1.44</v>
      </c>
      <c r="F853" s="11">
        <v>0.82</v>
      </c>
      <c r="G853" s="11">
        <v>39.700000000000003</v>
      </c>
      <c r="H853" s="11">
        <v>7.28</v>
      </c>
      <c r="I853" s="11">
        <v>720.7</v>
      </c>
      <c r="J853" s="11">
        <v>87.82</v>
      </c>
      <c r="K853" s="11">
        <v>52.45</v>
      </c>
      <c r="L853" s="11">
        <v>720.7</v>
      </c>
      <c r="M853" s="11">
        <v>87.82</v>
      </c>
      <c r="N853" s="11">
        <v>52.45</v>
      </c>
      <c r="O853" s="8">
        <f>VLOOKUP('Curr Rating Data'!C832,Ratings_Numbers!$A$1:$B$21,2,FALSE)</f>
        <v>9</v>
      </c>
      <c r="P853" s="10">
        <v>194.10990000000001</v>
      </c>
      <c r="Q853" s="8"/>
      <c r="R853" s="8"/>
      <c r="S853" s="8"/>
      <c r="T853" s="8"/>
    </row>
    <row r="854" spans="1:20" ht="46.5" customHeight="1" thickBot="1" x14ac:dyDescent="0.4">
      <c r="A854" s="11">
        <v>5</v>
      </c>
      <c r="B854" s="11">
        <v>8.9700000000000006</v>
      </c>
      <c r="C854" s="11">
        <v>8.3699999999999992</v>
      </c>
      <c r="D854" s="11">
        <v>3</v>
      </c>
      <c r="E854" s="11">
        <v>2.59</v>
      </c>
      <c r="F854" s="11">
        <v>2.15</v>
      </c>
      <c r="G854" s="11">
        <v>38.5</v>
      </c>
      <c r="H854" s="11">
        <v>1.41</v>
      </c>
      <c r="I854" s="11">
        <v>3734.81</v>
      </c>
      <c r="J854" s="11">
        <v>92.67</v>
      </c>
      <c r="K854" s="11">
        <v>52.82</v>
      </c>
      <c r="L854" s="11">
        <v>3930.13</v>
      </c>
      <c r="M854" s="11">
        <v>97.52</v>
      </c>
      <c r="N854" s="11">
        <v>55.58</v>
      </c>
      <c r="O854" s="8">
        <f>VLOOKUP('Curr Rating Data'!C833,Ratings_Numbers!$A$1:$B$21,2,FALSE)</f>
        <v>9</v>
      </c>
      <c r="P854" s="10">
        <v>256.82229999999998</v>
      </c>
      <c r="Q854" s="8"/>
      <c r="R854" s="8"/>
      <c r="S854" s="8"/>
      <c r="T854" s="8"/>
    </row>
    <row r="855" spans="1:20" ht="46.5" customHeight="1" thickBot="1" x14ac:dyDescent="0.4">
      <c r="A855" s="11">
        <v>4.97</v>
      </c>
      <c r="B855" s="11">
        <v>8.5500000000000007</v>
      </c>
      <c r="C855" s="11">
        <v>8.4499999999999993</v>
      </c>
      <c r="D855" s="11">
        <v>1.44</v>
      </c>
      <c r="E855" s="11">
        <v>1.29</v>
      </c>
      <c r="F855" s="11">
        <v>0.57999999999999996</v>
      </c>
      <c r="G855" s="11">
        <v>35.5</v>
      </c>
      <c r="H855" s="11">
        <v>1.1499999999999999</v>
      </c>
      <c r="I855" s="11">
        <v>4655.2</v>
      </c>
      <c r="J855" s="11">
        <v>97.9</v>
      </c>
      <c r="K855" s="11">
        <v>53.72</v>
      </c>
      <c r="L855" s="11">
        <v>4655.2</v>
      </c>
      <c r="M855" s="11">
        <v>97.9</v>
      </c>
      <c r="N855" s="11">
        <v>53.72</v>
      </c>
      <c r="O855" s="8">
        <f>VLOOKUP('Curr Rating Data'!C834,Ratings_Numbers!$A$1:$B$21,2,FALSE)</f>
        <v>9</v>
      </c>
      <c r="P855" s="10">
        <v>249.81989999999999</v>
      </c>
      <c r="Q855" s="8"/>
      <c r="R855" s="8"/>
      <c r="S855" s="8"/>
      <c r="T855" s="8"/>
    </row>
    <row r="856" spans="1:20" ht="46.5" customHeight="1" thickBot="1" x14ac:dyDescent="0.4">
      <c r="A856" s="11">
        <v>5.21</v>
      </c>
      <c r="B856" s="11">
        <v>9.2200000000000006</v>
      </c>
      <c r="C856" s="11">
        <v>9.08</v>
      </c>
      <c r="D856" s="11">
        <v>1.76</v>
      </c>
      <c r="E856" s="11">
        <v>1.32</v>
      </c>
      <c r="F856" s="11">
        <v>0.89</v>
      </c>
      <c r="G856" s="11">
        <v>33.9</v>
      </c>
      <c r="H856" s="11">
        <v>1.87</v>
      </c>
      <c r="I856" s="11">
        <v>3151.06</v>
      </c>
      <c r="J856" s="11">
        <v>96.92</v>
      </c>
      <c r="K856" s="11">
        <v>58.82</v>
      </c>
      <c r="L856" s="11">
        <v>3151.06</v>
      </c>
      <c r="M856" s="11">
        <v>96.92</v>
      </c>
      <c r="N856" s="11">
        <v>58.82</v>
      </c>
      <c r="O856" s="8">
        <f>VLOOKUP('Curr Rating Data'!C835,Ratings_Numbers!$A$1:$B$21,2,FALSE)</f>
        <v>9</v>
      </c>
      <c r="P856" s="10">
        <v>196.4264</v>
      </c>
      <c r="Q856" s="8"/>
      <c r="R856" s="8"/>
      <c r="S856" s="8"/>
      <c r="T856" s="8"/>
    </row>
    <row r="857" spans="1:20" ht="46.5" customHeight="1" thickBot="1" x14ac:dyDescent="0.4">
      <c r="A857" s="11">
        <v>5.26</v>
      </c>
      <c r="B857" s="11">
        <v>9.49</v>
      </c>
      <c r="C857" s="11">
        <v>9.2100000000000009</v>
      </c>
      <c r="D857" s="11">
        <v>1.61</v>
      </c>
      <c r="E857" s="11">
        <v>1.42</v>
      </c>
      <c r="F857" s="11">
        <v>0.8</v>
      </c>
      <c r="G857" s="11">
        <v>33.5</v>
      </c>
      <c r="H857" s="11">
        <v>2.31</v>
      </c>
      <c r="I857" s="11">
        <v>2523.65</v>
      </c>
      <c r="J857" s="11">
        <v>96.19</v>
      </c>
      <c r="K857" s="11">
        <v>58.3</v>
      </c>
      <c r="L857" s="11">
        <v>2523.65</v>
      </c>
      <c r="M857" s="11">
        <v>96.19</v>
      </c>
      <c r="N857" s="11">
        <v>58.3</v>
      </c>
      <c r="O857" s="8">
        <f>VLOOKUP('Curr Rating Data'!C836,Ratings_Numbers!$A$1:$B$21,2,FALSE)</f>
        <v>9</v>
      </c>
      <c r="P857" s="10">
        <v>259.01479999999998</v>
      </c>
      <c r="Q857" s="8"/>
      <c r="R857" s="8"/>
      <c r="S857" s="8"/>
      <c r="T857" s="8"/>
    </row>
    <row r="858" spans="1:20" ht="46.5" customHeight="1" thickBot="1" x14ac:dyDescent="0.4">
      <c r="A858" s="11">
        <v>5.92</v>
      </c>
      <c r="B858" s="11">
        <v>12.5</v>
      </c>
      <c r="C858" s="11">
        <v>11.84</v>
      </c>
      <c r="D858" s="11">
        <v>2.42</v>
      </c>
      <c r="E858" s="11">
        <v>2.21</v>
      </c>
      <c r="F858" s="11">
        <v>1.36</v>
      </c>
      <c r="G858" s="11">
        <v>32.5</v>
      </c>
      <c r="H858" s="11">
        <v>9.18</v>
      </c>
      <c r="I858" s="11">
        <v>621.22</v>
      </c>
      <c r="J858" s="11">
        <v>84.74</v>
      </c>
      <c r="K858" s="11">
        <v>57.05</v>
      </c>
      <c r="L858" s="11">
        <v>633.09</v>
      </c>
      <c r="M858" s="11">
        <v>86.36</v>
      </c>
      <c r="N858" s="11">
        <v>58.14</v>
      </c>
      <c r="O858" s="8">
        <f>VLOOKUP('Curr Rating Data'!C837,Ratings_Numbers!$A$1:$B$21,2,FALSE)</f>
        <v>9</v>
      </c>
      <c r="P858" s="10">
        <v>287.49310000000003</v>
      </c>
      <c r="Q858" s="8"/>
      <c r="R858" s="8"/>
      <c r="S858" s="8"/>
      <c r="T858" s="8"/>
    </row>
    <row r="859" spans="1:20" ht="46.5" customHeight="1" thickBot="1" x14ac:dyDescent="0.4">
      <c r="A859" s="11">
        <v>6.25</v>
      </c>
      <c r="B859" s="11">
        <v>15.73</v>
      </c>
      <c r="C859" s="11">
        <v>14.73</v>
      </c>
      <c r="D859" s="11">
        <v>1.08</v>
      </c>
      <c r="E859" s="11">
        <v>0.8</v>
      </c>
      <c r="F859" s="11">
        <v>-0.13</v>
      </c>
      <c r="G859" s="11">
        <v>33.4</v>
      </c>
      <c r="H859" s="11">
        <v>8.8000000000000007</v>
      </c>
      <c r="I859" s="11">
        <v>658.85</v>
      </c>
      <c r="J859" s="11">
        <v>85.4</v>
      </c>
      <c r="K859" s="11">
        <v>57.97</v>
      </c>
      <c r="L859" s="11">
        <v>671.49</v>
      </c>
      <c r="M859" s="11">
        <v>87.04</v>
      </c>
      <c r="N859" s="11">
        <v>59.08</v>
      </c>
      <c r="O859" s="8">
        <f>VLOOKUP('Curr Rating Data'!C838,Ratings_Numbers!$A$1:$B$21,2,FALSE)</f>
        <v>9</v>
      </c>
      <c r="P859" s="10">
        <v>550.57839999999999</v>
      </c>
      <c r="Q859" s="8"/>
      <c r="R859" s="8"/>
      <c r="S859" s="8"/>
      <c r="T859" s="8"/>
    </row>
    <row r="860" spans="1:20" ht="46.5" customHeight="1" thickBot="1" x14ac:dyDescent="0.4">
      <c r="A860" s="11">
        <v>5.67</v>
      </c>
      <c r="B860" s="11">
        <v>16.22</v>
      </c>
      <c r="C860" s="11">
        <v>13.4</v>
      </c>
      <c r="D860" s="11">
        <v>1.58</v>
      </c>
      <c r="E860" s="11">
        <v>1.45</v>
      </c>
      <c r="F860" s="11">
        <v>0.82</v>
      </c>
      <c r="G860" s="11">
        <v>33.5</v>
      </c>
      <c r="H860" s="11">
        <v>11.87</v>
      </c>
      <c r="I860" s="11">
        <v>468.86</v>
      </c>
      <c r="J860" s="11">
        <v>81.13</v>
      </c>
      <c r="K860" s="11">
        <v>55.64</v>
      </c>
      <c r="L860" s="11">
        <v>477.89</v>
      </c>
      <c r="M860" s="11">
        <v>82.7</v>
      </c>
      <c r="N860" s="11">
        <v>56.71</v>
      </c>
      <c r="O860" s="8">
        <f>VLOOKUP('Curr Rating Data'!C839,Ratings_Numbers!$A$1:$B$21,2,FALSE)</f>
        <v>9</v>
      </c>
      <c r="P860" s="10">
        <v>493.56819999999999</v>
      </c>
      <c r="Q860" s="8"/>
      <c r="R860" s="8"/>
      <c r="S860" s="8"/>
      <c r="T860" s="8"/>
    </row>
    <row r="861" spans="1:20" ht="46.5" customHeight="1" thickBot="1" x14ac:dyDescent="0.4">
      <c r="A861" s="11">
        <v>6.19</v>
      </c>
      <c r="B861" s="11">
        <v>17.77</v>
      </c>
      <c r="C861" s="11">
        <v>15.15</v>
      </c>
      <c r="D861" s="11">
        <v>1.28</v>
      </c>
      <c r="E861" s="11">
        <v>1.1000000000000001</v>
      </c>
      <c r="F861" s="11">
        <v>0.56000000000000005</v>
      </c>
      <c r="G861" s="11">
        <v>33.1</v>
      </c>
      <c r="H861" s="11">
        <v>12.06</v>
      </c>
      <c r="I861" s="11">
        <v>470.45</v>
      </c>
      <c r="J861" s="11">
        <v>81.180000000000007</v>
      </c>
      <c r="K861" s="11">
        <v>56.75</v>
      </c>
      <c r="L861" s="11">
        <v>479.54</v>
      </c>
      <c r="M861" s="11">
        <v>82.74</v>
      </c>
      <c r="N861" s="11">
        <v>57.84</v>
      </c>
      <c r="O861" s="8">
        <f>VLOOKUP('Curr Rating Data'!C840,Ratings_Numbers!$A$1:$B$21,2,FALSE)</f>
        <v>17</v>
      </c>
      <c r="P861" s="10">
        <v>309.21089999999998</v>
      </c>
      <c r="Q861" s="8"/>
      <c r="R861" s="8"/>
      <c r="S861" s="8"/>
      <c r="T861" s="8"/>
    </row>
    <row r="862" spans="1:20" ht="46.5" customHeight="1" thickBot="1" x14ac:dyDescent="0.4">
      <c r="A862" s="11">
        <v>3.94</v>
      </c>
      <c r="B862" s="11">
        <v>12.03</v>
      </c>
      <c r="C862" s="11">
        <v>9.36</v>
      </c>
      <c r="D862" s="11">
        <v>2.36</v>
      </c>
      <c r="E862" s="11">
        <v>2.23</v>
      </c>
      <c r="F862" s="11">
        <v>1.5</v>
      </c>
      <c r="G862" s="11">
        <v>27.5</v>
      </c>
      <c r="H862" s="11">
        <v>19.809999999999999</v>
      </c>
      <c r="I862" s="11">
        <v>197.62</v>
      </c>
      <c r="J862" s="11">
        <v>66.400000000000006</v>
      </c>
      <c r="K862" s="11">
        <v>39.15</v>
      </c>
      <c r="L862" s="11">
        <v>197.62</v>
      </c>
      <c r="M862" s="11">
        <v>66.400000000000006</v>
      </c>
      <c r="N862" s="11">
        <v>39.15</v>
      </c>
      <c r="O862" s="8">
        <f>VLOOKUP('Curr Rating Data'!C841,Ratings_Numbers!$A$1:$B$21,2,FALSE)</f>
        <v>17</v>
      </c>
      <c r="P862" s="10">
        <v>301.50880000000001</v>
      </c>
      <c r="Q862" s="8"/>
      <c r="R862" s="8"/>
      <c r="S862" s="8"/>
      <c r="T862" s="8"/>
    </row>
    <row r="863" spans="1:20" ht="46.5" customHeight="1" thickBot="1" x14ac:dyDescent="0.4">
      <c r="A863" s="11">
        <v>5.05</v>
      </c>
      <c r="B863" s="11">
        <v>11.6</v>
      </c>
      <c r="C863" s="11">
        <v>10.74</v>
      </c>
      <c r="D863" s="11">
        <v>1.01</v>
      </c>
      <c r="E863" s="11">
        <v>0.89</v>
      </c>
      <c r="F863" s="11">
        <v>-0.05</v>
      </c>
      <c r="G863" s="11">
        <v>22.3</v>
      </c>
      <c r="H863" s="11">
        <v>21.11</v>
      </c>
      <c r="I863" s="11">
        <v>200.76</v>
      </c>
      <c r="J863" s="11">
        <v>66.75</v>
      </c>
      <c r="K863" s="11">
        <v>42.37</v>
      </c>
      <c r="L863" s="11">
        <v>200.76</v>
      </c>
      <c r="M863" s="11">
        <v>66.75</v>
      </c>
      <c r="N863" s="11">
        <v>42.37</v>
      </c>
      <c r="O863" s="8" t="e">
        <f>VLOOKUP('Curr Rating Data'!C842,Ratings_Numbers!$A$1:$B$21,2,FALSE)</f>
        <v>#N/A</v>
      </c>
      <c r="P863" s="10">
        <v>157.23689999999999</v>
      </c>
      <c r="Q863" s="8"/>
      <c r="R863" s="8"/>
      <c r="S863" s="8"/>
      <c r="T863" s="8"/>
    </row>
    <row r="864" spans="1:20" ht="14.25" customHeight="1" thickBot="1" x14ac:dyDescent="0.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8"/>
      <c r="P864" s="8"/>
      <c r="Q864" s="8"/>
      <c r="R864" s="8"/>
      <c r="S864" s="8"/>
      <c r="T864" s="8"/>
    </row>
    <row r="865" spans="1:20" ht="37.5" customHeight="1" thickBot="1" x14ac:dyDescent="0.4">
      <c r="A865" s="11">
        <v>2.0499999999999998</v>
      </c>
      <c r="B865" s="11">
        <v>3.07</v>
      </c>
      <c r="C865" s="11">
        <v>2.96</v>
      </c>
      <c r="D865" s="11">
        <v>7.2</v>
      </c>
      <c r="E865" s="11">
        <v>5.12</v>
      </c>
      <c r="F865" s="11">
        <v>4.28</v>
      </c>
      <c r="G865" s="11">
        <v>25</v>
      </c>
      <c r="H865" s="11">
        <v>41.6</v>
      </c>
      <c r="I865" s="11">
        <v>71.36</v>
      </c>
      <c r="J865" s="11">
        <v>41.54</v>
      </c>
      <c r="K865" s="11">
        <v>29.83</v>
      </c>
      <c r="L865" s="11">
        <v>71.77</v>
      </c>
      <c r="M865" s="11">
        <v>41.78</v>
      </c>
      <c r="N865" s="11">
        <v>30</v>
      </c>
      <c r="O865" s="8">
        <f>VLOOKUP('Curr Rating Data'!C843,Ratings_Numbers!$A$1:$B$21,2,FALSE)</f>
        <v>14</v>
      </c>
      <c r="P865" s="10">
        <v>2829.9002</v>
      </c>
      <c r="Q865" s="8"/>
      <c r="R865" s="8"/>
      <c r="S865" s="8"/>
      <c r="T865" s="8"/>
    </row>
    <row r="866" spans="1:20" ht="37.5" customHeight="1" thickBot="1" x14ac:dyDescent="0.4">
      <c r="A866" s="11">
        <v>2.0099999999999998</v>
      </c>
      <c r="B866" s="11">
        <v>2.97</v>
      </c>
      <c r="C866" s="11">
        <v>2.86</v>
      </c>
      <c r="D866" s="11">
        <v>5.78</v>
      </c>
      <c r="E866" s="11">
        <v>4.42</v>
      </c>
      <c r="F866" s="11">
        <v>4.04</v>
      </c>
      <c r="G866" s="11">
        <v>23</v>
      </c>
      <c r="H866" s="11">
        <v>40.71</v>
      </c>
      <c r="I866" s="11">
        <v>73.8</v>
      </c>
      <c r="J866" s="11">
        <v>42.4</v>
      </c>
      <c r="K866" s="11">
        <v>30.19</v>
      </c>
      <c r="L866" s="11">
        <v>74.040000000000006</v>
      </c>
      <c r="M866" s="11">
        <v>42.54</v>
      </c>
      <c r="N866" s="11">
        <v>30.29</v>
      </c>
      <c r="O866" s="8">
        <f>VLOOKUP('Curr Rating Data'!C844,Ratings_Numbers!$A$1:$B$21,2,FALSE)</f>
        <v>14</v>
      </c>
      <c r="P866" s="10">
        <v>3170.5273000000002</v>
      </c>
      <c r="Q866" s="8"/>
      <c r="R866" s="8"/>
      <c r="S866" s="8"/>
      <c r="T866" s="8"/>
    </row>
    <row r="867" spans="1:20" ht="37.5" customHeight="1" thickBot="1" x14ac:dyDescent="0.4">
      <c r="A867" s="11">
        <v>1.98</v>
      </c>
      <c r="B867" s="11">
        <v>2.85</v>
      </c>
      <c r="C867" s="11">
        <v>2.76</v>
      </c>
      <c r="D867" s="11">
        <v>6.67</v>
      </c>
      <c r="E867" s="11">
        <v>5.36</v>
      </c>
      <c r="F867" s="11">
        <v>5.04</v>
      </c>
      <c r="G867" s="11">
        <v>24</v>
      </c>
      <c r="H867" s="11">
        <v>41.64</v>
      </c>
      <c r="I867" s="11">
        <v>69.47</v>
      </c>
      <c r="J867" s="11">
        <v>40.92</v>
      </c>
      <c r="K867" s="11">
        <v>29.06</v>
      </c>
      <c r="L867" s="11">
        <v>69.760000000000005</v>
      </c>
      <c r="M867" s="11">
        <v>41.09</v>
      </c>
      <c r="N867" s="11">
        <v>29.18</v>
      </c>
      <c r="O867" s="8">
        <f>VLOOKUP('Curr Rating Data'!C845,Ratings_Numbers!$A$1:$B$21,2,FALSE)</f>
        <v>14</v>
      </c>
      <c r="P867" s="10">
        <v>3768.5158999999999</v>
      </c>
      <c r="Q867" s="8"/>
      <c r="R867" s="8"/>
      <c r="S867" s="8"/>
      <c r="T867" s="8"/>
    </row>
    <row r="868" spans="1:20" ht="37.5" customHeight="1" thickBot="1" x14ac:dyDescent="0.4">
      <c r="A868" s="11">
        <v>1.71</v>
      </c>
      <c r="B868" s="11">
        <v>2.74</v>
      </c>
      <c r="C868" s="11">
        <v>2.4300000000000002</v>
      </c>
      <c r="D868" s="11">
        <v>6.58</v>
      </c>
      <c r="E868" s="11">
        <v>4.7699999999999996</v>
      </c>
      <c r="F868" s="11">
        <v>5.04</v>
      </c>
      <c r="G868" s="11">
        <v>24</v>
      </c>
      <c r="H868" s="11">
        <v>26.24</v>
      </c>
      <c r="I868" s="11">
        <v>138.07</v>
      </c>
      <c r="J868" s="11">
        <v>57.86</v>
      </c>
      <c r="K868" s="11">
        <v>36.56</v>
      </c>
      <c r="L868" s="11">
        <v>138.65</v>
      </c>
      <c r="M868" s="11">
        <v>58.1</v>
      </c>
      <c r="N868" s="11">
        <v>36.71</v>
      </c>
      <c r="O868" s="8">
        <f>VLOOKUP('Curr Rating Data'!C846,Ratings_Numbers!$A$1:$B$21,2,FALSE)</f>
        <v>14</v>
      </c>
      <c r="P868" s="10">
        <v>2603.7883000000002</v>
      </c>
      <c r="Q868" s="8"/>
      <c r="R868" s="8"/>
      <c r="S868" s="8"/>
      <c r="T868" s="8"/>
    </row>
    <row r="869" spans="1:20" ht="37.5" customHeight="1" thickBot="1" x14ac:dyDescent="0.4">
      <c r="A869" s="11">
        <v>1.8</v>
      </c>
      <c r="B869" s="11">
        <v>2.69</v>
      </c>
      <c r="C869" s="11">
        <v>2.42</v>
      </c>
      <c r="D869" s="11">
        <v>6.64</v>
      </c>
      <c r="E869" s="11">
        <v>4.88</v>
      </c>
      <c r="F869" s="11">
        <v>4.96</v>
      </c>
      <c r="G869" s="11">
        <v>25</v>
      </c>
      <c r="H869" s="11">
        <v>26.29</v>
      </c>
      <c r="I869" s="11">
        <v>133.33000000000001</v>
      </c>
      <c r="J869" s="11">
        <v>56.8</v>
      </c>
      <c r="K869" s="11">
        <v>35.869999999999997</v>
      </c>
      <c r="L869" s="11">
        <v>134.75</v>
      </c>
      <c r="M869" s="11">
        <v>57.4</v>
      </c>
      <c r="N869" s="11">
        <v>36.25</v>
      </c>
      <c r="O869" s="8">
        <f>VLOOKUP('Curr Rating Data'!C847,Ratings_Numbers!$A$1:$B$21,2,FALSE)</f>
        <v>14</v>
      </c>
      <c r="P869" s="10">
        <v>3468.7887000000001</v>
      </c>
      <c r="Q869" s="8"/>
      <c r="R869" s="8"/>
      <c r="S869" s="8"/>
      <c r="T869" s="8"/>
    </row>
    <row r="870" spans="1:20" ht="37.5" customHeight="1" thickBot="1" x14ac:dyDescent="0.4">
      <c r="A870" s="11">
        <v>1.74</v>
      </c>
      <c r="B870" s="11">
        <v>2.62</v>
      </c>
      <c r="C870" s="11">
        <v>2.33</v>
      </c>
      <c r="D870" s="11">
        <v>5.63</v>
      </c>
      <c r="E870" s="11">
        <v>4.5</v>
      </c>
      <c r="F870" s="11">
        <v>3.96</v>
      </c>
      <c r="G870" s="11">
        <v>24</v>
      </c>
      <c r="H870" s="11">
        <v>27.69</v>
      </c>
      <c r="I870" s="11">
        <v>122.71</v>
      </c>
      <c r="J870" s="11">
        <v>54.97</v>
      </c>
      <c r="K870" s="11">
        <v>34.72</v>
      </c>
      <c r="L870" s="11">
        <v>123.22</v>
      </c>
      <c r="M870" s="11">
        <v>55.2</v>
      </c>
      <c r="N870" s="11">
        <v>34.86</v>
      </c>
      <c r="O870" s="8">
        <f>VLOOKUP('Curr Rating Data'!C848,Ratings_Numbers!$A$1:$B$21,2,FALSE)</f>
        <v>14</v>
      </c>
      <c r="P870" s="10">
        <v>3233.2217000000001</v>
      </c>
      <c r="Q870" s="8"/>
      <c r="R870" s="8"/>
      <c r="S870" s="8"/>
      <c r="T870" s="8"/>
    </row>
    <row r="871" spans="1:20" ht="37.5" customHeight="1" thickBot="1" x14ac:dyDescent="0.4">
      <c r="A871" s="11">
        <v>1.68</v>
      </c>
      <c r="B871" s="11">
        <v>2.63</v>
      </c>
      <c r="C871" s="11">
        <v>2.27</v>
      </c>
      <c r="D871" s="11">
        <v>6.67</v>
      </c>
      <c r="E871" s="11">
        <v>5.67</v>
      </c>
      <c r="F871" s="11">
        <v>4.96</v>
      </c>
      <c r="G871" s="11">
        <v>24</v>
      </c>
      <c r="H871" s="11">
        <v>28.6</v>
      </c>
      <c r="I871" s="11">
        <v>116.91</v>
      </c>
      <c r="J871" s="11">
        <v>53.75</v>
      </c>
      <c r="K871" s="11">
        <v>34.130000000000003</v>
      </c>
      <c r="L871" s="11">
        <v>117.49</v>
      </c>
      <c r="M871" s="11">
        <v>54.02</v>
      </c>
      <c r="N871" s="11">
        <v>34.299999999999997</v>
      </c>
      <c r="O871" s="8">
        <f>VLOOKUP('Curr Rating Data'!C849,Ratings_Numbers!$A$1:$B$21,2,FALSE)</f>
        <v>14</v>
      </c>
      <c r="P871" s="10">
        <v>3101.5911999999998</v>
      </c>
      <c r="Q871" s="8"/>
      <c r="R871" s="8"/>
      <c r="S871" s="8"/>
      <c r="T871" s="8"/>
    </row>
    <row r="872" spans="1:20" ht="37.5" customHeight="1" thickBot="1" x14ac:dyDescent="0.4">
      <c r="A872" s="11">
        <v>1.58</v>
      </c>
      <c r="B872" s="11">
        <v>2.5499999999999998</v>
      </c>
      <c r="C872" s="11">
        <v>2.14</v>
      </c>
      <c r="D872" s="11">
        <v>7.09</v>
      </c>
      <c r="E872" s="11">
        <v>5.78</v>
      </c>
      <c r="F872" s="11">
        <v>5.3</v>
      </c>
      <c r="G872" s="11">
        <v>23</v>
      </c>
      <c r="H872" s="11">
        <v>28.87</v>
      </c>
      <c r="I872" s="11">
        <v>113.51</v>
      </c>
      <c r="J872" s="11">
        <v>53.07</v>
      </c>
      <c r="K872" s="11">
        <v>33.020000000000003</v>
      </c>
      <c r="L872" s="11">
        <v>113.9</v>
      </c>
      <c r="M872" s="11">
        <v>53.25</v>
      </c>
      <c r="N872" s="11">
        <v>33.14</v>
      </c>
      <c r="O872" s="8">
        <f>VLOOKUP('Curr Rating Data'!C850,Ratings_Numbers!$A$1:$B$21,2,FALSE)</f>
        <v>14</v>
      </c>
      <c r="P872" s="10">
        <v>3182.5403000000001</v>
      </c>
      <c r="Q872" s="8"/>
      <c r="R872" s="8"/>
      <c r="S872" s="8"/>
      <c r="T872" s="8"/>
    </row>
    <row r="873" spans="1:20" ht="37.5" customHeight="1" thickBot="1" x14ac:dyDescent="0.4">
      <c r="A873" s="11">
        <v>1.91</v>
      </c>
      <c r="B873" s="11">
        <v>2.87</v>
      </c>
      <c r="C873" s="11">
        <v>2.57</v>
      </c>
      <c r="D873" s="11">
        <v>6.88</v>
      </c>
      <c r="E873" s="11">
        <v>5.56</v>
      </c>
      <c r="F873" s="11">
        <v>5.24</v>
      </c>
      <c r="G873" s="11">
        <v>25</v>
      </c>
      <c r="H873" s="11">
        <v>28.63</v>
      </c>
      <c r="I873" s="11">
        <v>124.98</v>
      </c>
      <c r="J873" s="11">
        <v>55.44</v>
      </c>
      <c r="K873" s="11">
        <v>36.049999999999997</v>
      </c>
      <c r="L873" s="11">
        <v>125.44</v>
      </c>
      <c r="M873" s="11">
        <v>55.64</v>
      </c>
      <c r="N873" s="11">
        <v>36.18</v>
      </c>
      <c r="O873" s="8">
        <f>VLOOKUP('Curr Rating Data'!C851,Ratings_Numbers!$A$1:$B$21,2,FALSE)</f>
        <v>14</v>
      </c>
      <c r="P873" s="10">
        <v>3736.4304000000002</v>
      </c>
      <c r="Q873" s="8"/>
      <c r="R873" s="8"/>
      <c r="S873" s="8"/>
      <c r="T873" s="8"/>
    </row>
    <row r="874" spans="1:20" ht="37.5" customHeight="1" thickBot="1" x14ac:dyDescent="0.4">
      <c r="A874" s="11">
        <v>1.91</v>
      </c>
      <c r="B874" s="11">
        <v>2.86</v>
      </c>
      <c r="C874" s="11">
        <v>2.59</v>
      </c>
      <c r="D874" s="11">
        <v>5.68</v>
      </c>
      <c r="E874" s="11">
        <v>4.92</v>
      </c>
      <c r="F874" s="11">
        <v>3.88</v>
      </c>
      <c r="G874" s="11">
        <v>25</v>
      </c>
      <c r="H874" s="11">
        <v>26.62</v>
      </c>
      <c r="I874" s="11">
        <v>135.77000000000001</v>
      </c>
      <c r="J874" s="11">
        <v>57.49</v>
      </c>
      <c r="K874" s="11">
        <v>36.44</v>
      </c>
      <c r="L874" s="11">
        <v>136.18</v>
      </c>
      <c r="M874" s="11">
        <v>57.66</v>
      </c>
      <c r="N874" s="11">
        <v>36.549999999999997</v>
      </c>
      <c r="O874" s="8">
        <f>VLOOKUP('Curr Rating Data'!C852,Ratings_Numbers!$A$1:$B$21,2,FALSE)</f>
        <v>14</v>
      </c>
      <c r="P874" s="10">
        <v>3406.1190000000001</v>
      </c>
      <c r="Q874" s="8"/>
      <c r="R874" s="8"/>
      <c r="S874" s="8"/>
      <c r="T874" s="8"/>
    </row>
    <row r="875" spans="1:20" ht="37.5" customHeight="1" thickBot="1" x14ac:dyDescent="0.4">
      <c r="A875" s="11">
        <v>1.91</v>
      </c>
      <c r="B875" s="11">
        <v>2.84</v>
      </c>
      <c r="C875" s="11">
        <v>2.59</v>
      </c>
      <c r="D875" s="11">
        <v>6.48</v>
      </c>
      <c r="E875" s="11">
        <v>5.76</v>
      </c>
      <c r="F875" s="11">
        <v>4.88</v>
      </c>
      <c r="G875" s="11">
        <v>25</v>
      </c>
      <c r="H875" s="11">
        <v>26.18</v>
      </c>
      <c r="I875" s="11">
        <v>139.46</v>
      </c>
      <c r="J875" s="11">
        <v>58.14</v>
      </c>
      <c r="K875" s="11">
        <v>36.86</v>
      </c>
      <c r="L875" s="11">
        <v>139.87</v>
      </c>
      <c r="M875" s="11">
        <v>58.31</v>
      </c>
      <c r="N875" s="11">
        <v>36.97</v>
      </c>
      <c r="O875" s="8">
        <f>VLOOKUP('Curr Rating Data'!C853,Ratings_Numbers!$A$1:$B$21,2,FALSE)</f>
        <v>14</v>
      </c>
      <c r="P875" s="10">
        <v>3749.1305000000002</v>
      </c>
      <c r="Q875" s="8"/>
      <c r="R875" s="8"/>
      <c r="S875" s="8"/>
      <c r="T875" s="8"/>
    </row>
    <row r="876" spans="1:20" ht="37.5" customHeight="1" thickBot="1" x14ac:dyDescent="0.4">
      <c r="A876" s="11">
        <v>1.96</v>
      </c>
      <c r="B876" s="11">
        <v>3</v>
      </c>
      <c r="C876" s="11">
        <v>2.6</v>
      </c>
      <c r="D876" s="11">
        <v>5.32</v>
      </c>
      <c r="E876" s="11">
        <v>4.5</v>
      </c>
      <c r="F876" s="11">
        <v>4.41</v>
      </c>
      <c r="G876" s="11">
        <v>22</v>
      </c>
      <c r="H876" s="11">
        <v>26.09</v>
      </c>
      <c r="I876" s="11">
        <v>137.03</v>
      </c>
      <c r="J876" s="11">
        <v>57.69</v>
      </c>
      <c r="K876" s="11">
        <v>36.090000000000003</v>
      </c>
      <c r="L876" s="11">
        <v>137.54</v>
      </c>
      <c r="M876" s="11">
        <v>57.9</v>
      </c>
      <c r="N876" s="11">
        <v>36.22</v>
      </c>
      <c r="O876" s="8">
        <f>VLOOKUP('Curr Rating Data'!C854,Ratings_Numbers!$A$1:$B$21,2,FALSE)</f>
        <v>14</v>
      </c>
      <c r="P876" s="10">
        <v>3446.2314000000001</v>
      </c>
      <c r="Q876" s="8"/>
      <c r="R876" s="8"/>
      <c r="S876" s="8"/>
      <c r="T876" s="8"/>
    </row>
    <row r="877" spans="1:20" ht="37.5" customHeight="1" thickBot="1" x14ac:dyDescent="0.4">
      <c r="A877" s="11">
        <v>2.0499999999999998</v>
      </c>
      <c r="B877" s="11">
        <v>3.3</v>
      </c>
      <c r="C877" s="11">
        <v>2.75</v>
      </c>
      <c r="D877" s="11">
        <v>9.5399999999999991</v>
      </c>
      <c r="E877" s="11">
        <v>7.77</v>
      </c>
      <c r="F877" s="11">
        <v>6.92</v>
      </c>
      <c r="G877" s="11">
        <v>13</v>
      </c>
      <c r="H877" s="11">
        <v>28.95</v>
      </c>
      <c r="I877" s="11">
        <v>79.58</v>
      </c>
      <c r="J877" s="11">
        <v>35.729999999999997</v>
      </c>
      <c r="K877" s="11">
        <v>23.23</v>
      </c>
      <c r="L877" s="11">
        <v>122.71</v>
      </c>
      <c r="M877" s="11">
        <v>55.1</v>
      </c>
      <c r="N877" s="11">
        <v>35.82</v>
      </c>
      <c r="O877" s="8">
        <f>VLOOKUP('Curr Rating Data'!C855,Ratings_Numbers!$A$1:$B$21,2,FALSE)</f>
        <v>14</v>
      </c>
      <c r="P877" s="10">
        <v>3760.922</v>
      </c>
      <c r="Q877" s="8"/>
      <c r="R877" s="8"/>
      <c r="S877" s="8"/>
      <c r="T877" s="8"/>
    </row>
    <row r="878" spans="1:20" ht="37.5" customHeight="1" thickBot="1" x14ac:dyDescent="0.4">
      <c r="A878" s="11">
        <v>2.2200000000000002</v>
      </c>
      <c r="B878" s="11">
        <v>3.19</v>
      </c>
      <c r="C878" s="11">
        <v>3.04</v>
      </c>
      <c r="D878" s="11">
        <v>5.05</v>
      </c>
      <c r="E878" s="11">
        <v>3</v>
      </c>
      <c r="F878" s="11">
        <v>2.9</v>
      </c>
      <c r="G878" s="11">
        <v>20</v>
      </c>
      <c r="H878" s="11">
        <v>29.81</v>
      </c>
      <c r="I878" s="11">
        <v>84.53</v>
      </c>
      <c r="J878" s="11">
        <v>39.5</v>
      </c>
      <c r="K878" s="11">
        <v>25.42</v>
      </c>
      <c r="L878" s="11">
        <v>114.01</v>
      </c>
      <c r="M878" s="11">
        <v>53.27</v>
      </c>
      <c r="N878" s="11">
        <v>34.29</v>
      </c>
      <c r="O878" s="8">
        <f>VLOOKUP('Curr Rating Data'!C856,Ratings_Numbers!$A$1:$B$21,2,FALSE)</f>
        <v>14</v>
      </c>
      <c r="P878" s="10">
        <v>3480.5929999999998</v>
      </c>
      <c r="Q878" s="8"/>
      <c r="R878" s="8"/>
      <c r="S878" s="8"/>
      <c r="T878" s="8"/>
    </row>
    <row r="879" spans="1:20" ht="37.5" customHeight="1" thickBot="1" x14ac:dyDescent="0.4">
      <c r="A879" s="11">
        <v>2.11</v>
      </c>
      <c r="B879" s="11">
        <v>3.64</v>
      </c>
      <c r="C879" s="11">
        <v>3.42</v>
      </c>
      <c r="D879" s="11">
        <v>9.3000000000000007</v>
      </c>
      <c r="E879" s="11">
        <v>8.15</v>
      </c>
      <c r="F879" s="11">
        <v>4</v>
      </c>
      <c r="G879" s="11">
        <v>20</v>
      </c>
      <c r="H879" s="11">
        <v>28.58</v>
      </c>
      <c r="I879" s="11">
        <v>90.53</v>
      </c>
      <c r="J879" s="11">
        <v>40.840000000000003</v>
      </c>
      <c r="K879" s="11">
        <v>26.12</v>
      </c>
      <c r="L879" s="11">
        <v>121.71</v>
      </c>
      <c r="M879" s="11">
        <v>54.9</v>
      </c>
      <c r="N879" s="11">
        <v>35.11</v>
      </c>
      <c r="O879" s="8">
        <f>VLOOKUP('Curr Rating Data'!C857,Ratings_Numbers!$A$1:$B$21,2,FALSE)</f>
        <v>14</v>
      </c>
      <c r="P879" s="10">
        <v>3228.2121000000002</v>
      </c>
      <c r="Q879" s="8"/>
      <c r="R879" s="8"/>
      <c r="S879" s="8"/>
      <c r="T879" s="8"/>
    </row>
    <row r="880" spans="1:20" ht="37.5" customHeight="1" thickBot="1" x14ac:dyDescent="0.4">
      <c r="A880" s="11">
        <v>2.63</v>
      </c>
      <c r="B880" s="11">
        <v>4.16</v>
      </c>
      <c r="C880" s="11">
        <v>3.81</v>
      </c>
      <c r="D880" s="11">
        <v>2.35</v>
      </c>
      <c r="E880" s="11">
        <v>0.55000000000000004</v>
      </c>
      <c r="F880" s="11">
        <v>4.4000000000000004</v>
      </c>
      <c r="G880" s="11">
        <v>20</v>
      </c>
      <c r="H880" s="11">
        <v>25.64</v>
      </c>
      <c r="I880" s="11">
        <v>112.71</v>
      </c>
      <c r="J880" s="11">
        <v>45.75</v>
      </c>
      <c r="K880" s="11">
        <v>29.19</v>
      </c>
      <c r="L880" s="11">
        <v>146.38</v>
      </c>
      <c r="M880" s="11">
        <v>59.41</v>
      </c>
      <c r="N880" s="11">
        <v>37.9</v>
      </c>
      <c r="O880" s="8">
        <f>VLOOKUP('Curr Rating Data'!C858,Ratings_Numbers!$A$1:$B$21,2,FALSE)</f>
        <v>14</v>
      </c>
      <c r="P880" s="10">
        <v>2513.5900999999999</v>
      </c>
      <c r="Q880" s="8"/>
      <c r="R880" s="8"/>
      <c r="S880" s="8"/>
      <c r="T880" s="8"/>
    </row>
    <row r="881" spans="1:20" ht="37.5" customHeight="1" thickBot="1" x14ac:dyDescent="0.4">
      <c r="A881" s="11">
        <v>1.52</v>
      </c>
      <c r="B881" s="11">
        <v>2.76</v>
      </c>
      <c r="C881" s="11">
        <v>2.2200000000000002</v>
      </c>
      <c r="D881" s="11">
        <v>5.82</v>
      </c>
      <c r="E881" s="11">
        <v>4.7300000000000004</v>
      </c>
      <c r="F881" s="11">
        <v>4.09</v>
      </c>
      <c r="G881" s="11">
        <v>22</v>
      </c>
      <c r="H881" s="11">
        <v>29.08</v>
      </c>
      <c r="I881" s="11">
        <v>104.83</v>
      </c>
      <c r="J881" s="11">
        <v>51.09</v>
      </c>
      <c r="K881" s="11">
        <v>30.82</v>
      </c>
      <c r="L881" s="11">
        <v>105.19</v>
      </c>
      <c r="M881" s="11">
        <v>51.26</v>
      </c>
      <c r="N881" s="11">
        <v>30.92</v>
      </c>
      <c r="O881" s="8">
        <f>VLOOKUP('Curr Rating Data'!C859,Ratings_Numbers!$A$1:$B$21,2,FALSE)</f>
        <v>14</v>
      </c>
      <c r="P881" s="10">
        <v>3131.9737</v>
      </c>
      <c r="Q881" s="8"/>
      <c r="R881" s="8"/>
      <c r="S881" s="8"/>
      <c r="T881" s="8"/>
    </row>
    <row r="882" spans="1:20" ht="37.5" customHeight="1" thickBot="1" x14ac:dyDescent="0.4">
      <c r="A882" s="11">
        <v>1.43</v>
      </c>
      <c r="B882" s="11">
        <v>2.46</v>
      </c>
      <c r="C882" s="11">
        <v>1.99</v>
      </c>
      <c r="D882" s="11">
        <v>7.33</v>
      </c>
      <c r="E882" s="11">
        <v>6.05</v>
      </c>
      <c r="F882" s="11">
        <v>5.39</v>
      </c>
      <c r="G882" s="11">
        <v>18</v>
      </c>
      <c r="H882" s="11">
        <v>30.07</v>
      </c>
      <c r="I882" s="11">
        <v>101.76</v>
      </c>
      <c r="J882" s="11">
        <v>50.35</v>
      </c>
      <c r="K882" s="11">
        <v>30.93</v>
      </c>
      <c r="L882" s="11">
        <v>102.11</v>
      </c>
      <c r="M882" s="11">
        <v>50.52</v>
      </c>
      <c r="N882" s="11">
        <v>31.03</v>
      </c>
      <c r="O882" s="8">
        <f>VLOOKUP('Curr Rating Data'!C860,Ratings_Numbers!$A$1:$B$21,2,FALSE)</f>
        <v>14</v>
      </c>
      <c r="P882" s="10">
        <v>3461.7145999999998</v>
      </c>
      <c r="Q882" s="8"/>
      <c r="R882" s="8"/>
      <c r="S882" s="8"/>
      <c r="T882" s="8"/>
    </row>
    <row r="883" spans="1:20" ht="37.5" customHeight="1" thickBot="1" x14ac:dyDescent="0.4">
      <c r="A883" s="11">
        <v>1.54</v>
      </c>
      <c r="B883" s="11">
        <v>2.1800000000000002</v>
      </c>
      <c r="C883" s="11">
        <v>1.81</v>
      </c>
      <c r="D883" s="11">
        <v>9</v>
      </c>
      <c r="E883" s="11">
        <v>8.2799999999999994</v>
      </c>
      <c r="F883" s="11">
        <v>6.94</v>
      </c>
      <c r="G883" s="11">
        <v>18</v>
      </c>
      <c r="H883" s="11">
        <v>29.75</v>
      </c>
      <c r="I883" s="11">
        <v>91.24</v>
      </c>
      <c r="J883" s="11">
        <v>44.88</v>
      </c>
      <c r="K883" s="11">
        <v>27.44</v>
      </c>
      <c r="L883" s="11">
        <v>103.31</v>
      </c>
      <c r="M883" s="11">
        <v>50.81</v>
      </c>
      <c r="N883" s="11">
        <v>31.07</v>
      </c>
      <c r="O883" s="8">
        <f>VLOOKUP('Curr Rating Data'!C861,Ratings_Numbers!$A$1:$B$21,2,FALSE)</f>
        <v>14</v>
      </c>
      <c r="P883" s="10">
        <v>3413.1725000000001</v>
      </c>
      <c r="Q883" s="8"/>
      <c r="R883" s="8"/>
      <c r="S883" s="8"/>
      <c r="T883" s="8"/>
    </row>
    <row r="884" spans="1:20" ht="37.5" customHeight="1" thickBot="1" x14ac:dyDescent="0.4">
      <c r="A884" s="11">
        <v>1.33</v>
      </c>
      <c r="B884" s="11">
        <v>2.1</v>
      </c>
      <c r="C884" s="11">
        <v>1.8</v>
      </c>
      <c r="D884" s="11">
        <v>7.83</v>
      </c>
      <c r="E884" s="11">
        <v>7</v>
      </c>
      <c r="F884" s="11">
        <v>5.72</v>
      </c>
      <c r="G884" s="11">
        <v>18</v>
      </c>
      <c r="H884" s="11">
        <v>28.11</v>
      </c>
      <c r="I884" s="11">
        <v>97.97</v>
      </c>
      <c r="J884" s="11">
        <v>46.53</v>
      </c>
      <c r="K884" s="11">
        <v>27.85</v>
      </c>
      <c r="L884" s="11">
        <v>110.55</v>
      </c>
      <c r="M884" s="11">
        <v>52.5</v>
      </c>
      <c r="N884" s="11">
        <v>31.43</v>
      </c>
      <c r="O884" s="8">
        <f>VLOOKUP('Curr Rating Data'!C862,Ratings_Numbers!$A$1:$B$21,2,FALSE)</f>
        <v>14</v>
      </c>
      <c r="P884" s="10">
        <v>3783.1176</v>
      </c>
      <c r="Q884" s="8"/>
      <c r="R884" s="8"/>
      <c r="S884" s="8"/>
      <c r="T884" s="8"/>
    </row>
    <row r="885" spans="1:20" ht="37.5" customHeight="1" thickBot="1" x14ac:dyDescent="0.4">
      <c r="A885" s="11">
        <v>1.21</v>
      </c>
      <c r="B885" s="11">
        <v>2.04</v>
      </c>
      <c r="C885" s="11">
        <v>1.62</v>
      </c>
      <c r="D885" s="11">
        <v>7.11</v>
      </c>
      <c r="E885" s="11">
        <v>5.05</v>
      </c>
      <c r="F885" s="11">
        <v>5.26</v>
      </c>
      <c r="G885" s="11">
        <v>19</v>
      </c>
      <c r="H885" s="11">
        <v>30.93</v>
      </c>
      <c r="I885" s="11">
        <v>89.44</v>
      </c>
      <c r="J885" s="11">
        <v>44.54</v>
      </c>
      <c r="K885" s="11">
        <v>27.96</v>
      </c>
      <c r="L885" s="11">
        <v>100.81</v>
      </c>
      <c r="M885" s="11">
        <v>50.2</v>
      </c>
      <c r="N885" s="11">
        <v>31.51</v>
      </c>
      <c r="O885" s="8">
        <f>VLOOKUP('Curr Rating Data'!C863,Ratings_Numbers!$A$1:$B$21,2,FALSE)</f>
        <v>14</v>
      </c>
      <c r="P885" s="10">
        <v>4735.2209999999995</v>
      </c>
      <c r="Q885" s="8"/>
      <c r="R885" s="8"/>
      <c r="S885" s="8"/>
      <c r="T885" s="8"/>
    </row>
    <row r="886" spans="1:20" ht="37.5" customHeight="1" thickBot="1" x14ac:dyDescent="0.4">
      <c r="A886" s="11">
        <v>1.29</v>
      </c>
      <c r="B886" s="11">
        <v>2.02</v>
      </c>
      <c r="C886" s="11">
        <v>1.73</v>
      </c>
      <c r="D886" s="11">
        <v>7.72</v>
      </c>
      <c r="E886" s="11">
        <v>6.39</v>
      </c>
      <c r="F886" s="11">
        <v>5.72</v>
      </c>
      <c r="G886" s="11">
        <v>18</v>
      </c>
      <c r="H886" s="11">
        <v>30.91</v>
      </c>
      <c r="I886" s="11">
        <v>91.24</v>
      </c>
      <c r="J886" s="11">
        <v>44.96</v>
      </c>
      <c r="K886" s="11">
        <v>28.64</v>
      </c>
      <c r="L886" s="11">
        <v>102.96</v>
      </c>
      <c r="M886" s="11">
        <v>50.73</v>
      </c>
      <c r="N886" s="11">
        <v>32.32</v>
      </c>
      <c r="O886" s="8" t="e">
        <f>VLOOKUP('Curr Rating Data'!C864,Ratings_Numbers!$A$1:$B$21,2,FALSE)</f>
        <v>#N/A</v>
      </c>
      <c r="P886" s="10">
        <v>4395.9251999999997</v>
      </c>
      <c r="Q886" s="8"/>
      <c r="R886" s="8"/>
      <c r="S886" s="8"/>
      <c r="T886" s="8"/>
    </row>
    <row r="887" spans="1:20" ht="37.5" customHeight="1" thickBot="1" x14ac:dyDescent="0.4">
      <c r="A887" s="11">
        <v>2.79</v>
      </c>
      <c r="B887" s="11">
        <v>3.91</v>
      </c>
      <c r="C887" s="11">
        <v>3.74</v>
      </c>
      <c r="D887" s="11">
        <v>8.35</v>
      </c>
      <c r="E887" s="11">
        <v>6.62</v>
      </c>
      <c r="F887" s="11">
        <v>6.4</v>
      </c>
      <c r="G887" s="11">
        <v>20</v>
      </c>
      <c r="H887" s="11">
        <v>25.5</v>
      </c>
      <c r="I887" s="11">
        <v>178.84</v>
      </c>
      <c r="J887" s="11">
        <v>64.14</v>
      </c>
      <c r="K887" s="11">
        <v>46.19</v>
      </c>
      <c r="L887" s="11">
        <v>178.84</v>
      </c>
      <c r="M887" s="11">
        <v>64.14</v>
      </c>
      <c r="N887" s="11">
        <v>46.19</v>
      </c>
      <c r="O887" s="8">
        <f>VLOOKUP('Curr Rating Data'!C865,Ratings_Numbers!$A$1:$B$21,2,FALSE)</f>
        <v>10</v>
      </c>
      <c r="P887" s="10">
        <v>4166.8521000000001</v>
      </c>
      <c r="Q887" s="8"/>
      <c r="R887" s="8"/>
      <c r="S887" s="8"/>
      <c r="T887" s="8"/>
    </row>
    <row r="888" spans="1:20" ht="37.5" customHeight="1" thickBot="1" x14ac:dyDescent="0.4">
      <c r="A888" s="11">
        <v>2.63</v>
      </c>
      <c r="B888" s="11">
        <v>3.68</v>
      </c>
      <c r="C888" s="11">
        <v>3.53</v>
      </c>
      <c r="D888" s="11">
        <v>5.76</v>
      </c>
      <c r="E888" s="11">
        <v>3.87</v>
      </c>
      <c r="F888" s="11">
        <v>4.21</v>
      </c>
      <c r="G888" s="11">
        <v>29</v>
      </c>
      <c r="H888" s="11">
        <v>27.27</v>
      </c>
      <c r="I888" s="11">
        <v>163.65</v>
      </c>
      <c r="J888" s="11">
        <v>62.07</v>
      </c>
      <c r="K888" s="11">
        <v>45.2</v>
      </c>
      <c r="L888" s="11">
        <v>163.65</v>
      </c>
      <c r="M888" s="11">
        <v>62.07</v>
      </c>
      <c r="N888" s="11">
        <v>45.2</v>
      </c>
      <c r="O888" s="8">
        <f>VLOOKUP('Curr Rating Data'!C866,Ratings_Numbers!$A$1:$B$21,2,FALSE)</f>
        <v>10</v>
      </c>
      <c r="P888" s="10">
        <v>3739.5920999999998</v>
      </c>
      <c r="Q888" s="8"/>
      <c r="R888" s="8"/>
      <c r="S888" s="8"/>
      <c r="T888" s="8"/>
    </row>
    <row r="889" spans="1:20" ht="37.5" customHeight="1" thickBot="1" x14ac:dyDescent="0.4">
      <c r="A889" s="11">
        <v>2.3199999999999998</v>
      </c>
      <c r="B889" s="11">
        <v>3.33</v>
      </c>
      <c r="C889" s="11">
        <v>3.13</v>
      </c>
      <c r="D889" s="11">
        <v>5.69</v>
      </c>
      <c r="E889" s="11">
        <v>4.03</v>
      </c>
      <c r="F889" s="11">
        <v>4.0999999999999996</v>
      </c>
      <c r="G889" s="11">
        <v>29</v>
      </c>
      <c r="H889" s="11">
        <v>32.56</v>
      </c>
      <c r="I889" s="11">
        <v>127.04</v>
      </c>
      <c r="J889" s="11">
        <v>55.95</v>
      </c>
      <c r="K889" s="11">
        <v>41.81</v>
      </c>
      <c r="L889" s="11">
        <v>127.04</v>
      </c>
      <c r="M889" s="11">
        <v>55.95</v>
      </c>
      <c r="N889" s="11">
        <v>41.81</v>
      </c>
      <c r="O889" s="8">
        <f>VLOOKUP('Curr Rating Data'!C867,Ratings_Numbers!$A$1:$B$21,2,FALSE)</f>
        <v>10</v>
      </c>
      <c r="P889" s="10">
        <v>3473.614</v>
      </c>
      <c r="Q889" s="8"/>
      <c r="R889" s="8"/>
      <c r="S889" s="8"/>
      <c r="T889" s="8"/>
    </row>
    <row r="890" spans="1:20" ht="37.5" customHeight="1" thickBot="1" x14ac:dyDescent="0.4">
      <c r="A890" s="11">
        <v>2.36</v>
      </c>
      <c r="B890" s="11">
        <v>3.37</v>
      </c>
      <c r="C890" s="11">
        <v>3.25</v>
      </c>
      <c r="D890" s="11">
        <v>5.15</v>
      </c>
      <c r="E890" s="11">
        <v>3.29</v>
      </c>
      <c r="F890" s="11">
        <v>3.44</v>
      </c>
      <c r="G890" s="11">
        <v>27</v>
      </c>
      <c r="H890" s="11">
        <v>33.43</v>
      </c>
      <c r="I890" s="11">
        <v>119.72</v>
      </c>
      <c r="J890" s="11">
        <v>54.47</v>
      </c>
      <c r="K890" s="11">
        <v>40.43</v>
      </c>
      <c r="L890" s="11">
        <v>119.8</v>
      </c>
      <c r="M890" s="11">
        <v>54.5</v>
      </c>
      <c r="N890" s="11">
        <v>40.450000000000003</v>
      </c>
      <c r="O890" s="8">
        <f>VLOOKUP('Curr Rating Data'!C868,Ratings_Numbers!$A$1:$B$21,2,FALSE)</f>
        <v>9</v>
      </c>
      <c r="P890" s="10">
        <v>3427.8022000000001</v>
      </c>
      <c r="Q890" s="8"/>
      <c r="R890" s="8"/>
      <c r="S890" s="8"/>
      <c r="T890" s="8"/>
    </row>
    <row r="891" spans="1:20" ht="37.5" customHeight="1" thickBot="1" x14ac:dyDescent="0.4">
      <c r="A891" s="11">
        <v>2.3199999999999998</v>
      </c>
      <c r="B891" s="11">
        <v>3.34</v>
      </c>
      <c r="C891" s="11">
        <v>3.23</v>
      </c>
      <c r="D891" s="11">
        <v>6.56</v>
      </c>
      <c r="E891" s="11">
        <v>4.93</v>
      </c>
      <c r="F891" s="11">
        <v>4.8499999999999996</v>
      </c>
      <c r="G891" s="11">
        <v>27</v>
      </c>
      <c r="H891" s="11">
        <v>34.630000000000003</v>
      </c>
      <c r="I891" s="11">
        <v>112.84</v>
      </c>
      <c r="J891" s="11">
        <v>53.02</v>
      </c>
      <c r="K891" s="11">
        <v>39.450000000000003</v>
      </c>
      <c r="L891" s="11">
        <v>112.84</v>
      </c>
      <c r="M891" s="11">
        <v>53.02</v>
      </c>
      <c r="N891" s="11">
        <v>39.450000000000003</v>
      </c>
      <c r="O891" s="8">
        <f>VLOOKUP('Curr Rating Data'!C869,Ratings_Numbers!$A$1:$B$21,2,FALSE)</f>
        <v>9</v>
      </c>
      <c r="P891" s="10">
        <v>2777.6628000000001</v>
      </c>
      <c r="Q891" s="8"/>
      <c r="R891" s="8"/>
      <c r="S891" s="8"/>
      <c r="T891" s="8"/>
    </row>
    <row r="892" spans="1:20" ht="37.5" customHeight="1" thickBot="1" x14ac:dyDescent="0.4">
      <c r="A892" s="11">
        <v>2.21</v>
      </c>
      <c r="B892" s="11">
        <v>3.22</v>
      </c>
      <c r="C892" s="11">
        <v>3.13</v>
      </c>
      <c r="D892" s="11">
        <v>5.62</v>
      </c>
      <c r="E892" s="11">
        <v>4.3899999999999997</v>
      </c>
      <c r="F892" s="11">
        <v>3.85</v>
      </c>
      <c r="G892" s="11">
        <v>26</v>
      </c>
      <c r="H892" s="11">
        <v>36.659999999999997</v>
      </c>
      <c r="I892" s="11">
        <v>99.79</v>
      </c>
      <c r="J892" s="11">
        <v>49.95</v>
      </c>
      <c r="K892" s="11">
        <v>36.92</v>
      </c>
      <c r="L892" s="11">
        <v>99.79</v>
      </c>
      <c r="M892" s="11">
        <v>49.95</v>
      </c>
      <c r="N892" s="11">
        <v>36.92</v>
      </c>
      <c r="O892" s="8">
        <f>VLOOKUP('Curr Rating Data'!C870,Ratings_Numbers!$A$1:$B$21,2,FALSE)</f>
        <v>9</v>
      </c>
      <c r="P892" s="10">
        <v>3251.2109</v>
      </c>
      <c r="Q892" s="8"/>
      <c r="R892" s="8"/>
      <c r="S892" s="8"/>
      <c r="T892" s="8"/>
    </row>
    <row r="893" spans="1:20" ht="37.5" customHeight="1" thickBot="1" x14ac:dyDescent="0.4">
      <c r="A893" s="11">
        <v>2.04</v>
      </c>
      <c r="B893" s="11">
        <v>3.07</v>
      </c>
      <c r="C893" s="11">
        <v>2.89</v>
      </c>
      <c r="D893" s="11">
        <v>5.85</v>
      </c>
      <c r="E893" s="11">
        <v>4.8499999999999996</v>
      </c>
      <c r="F893" s="11">
        <v>4.22</v>
      </c>
      <c r="G893" s="11">
        <v>27</v>
      </c>
      <c r="H893" s="11">
        <v>17.84</v>
      </c>
      <c r="I893" s="11">
        <v>195.78</v>
      </c>
      <c r="J893" s="11">
        <v>66.19</v>
      </c>
      <c r="K893" s="11">
        <v>35.76</v>
      </c>
      <c r="L893" s="11">
        <v>195.78</v>
      </c>
      <c r="M893" s="11">
        <v>66.19</v>
      </c>
      <c r="N893" s="11">
        <v>35.76</v>
      </c>
      <c r="O893" s="8">
        <f>VLOOKUP('Curr Rating Data'!C871,Ratings_Numbers!$A$1:$B$21,2,FALSE)</f>
        <v>9</v>
      </c>
      <c r="P893" s="10">
        <v>3271.9755</v>
      </c>
      <c r="Q893" s="8"/>
      <c r="R893" s="8"/>
      <c r="S893" s="8"/>
      <c r="T893" s="8"/>
    </row>
    <row r="894" spans="1:20" ht="37.5" customHeight="1" thickBot="1" x14ac:dyDescent="0.4">
      <c r="A894" s="11">
        <v>1.78</v>
      </c>
      <c r="B894" s="11">
        <v>2.74</v>
      </c>
      <c r="C894" s="11">
        <v>2.4300000000000002</v>
      </c>
      <c r="D894" s="11">
        <v>8.3000000000000007</v>
      </c>
      <c r="E894" s="11">
        <v>7.3</v>
      </c>
      <c r="F894" s="11">
        <v>6.3</v>
      </c>
      <c r="G894" s="11">
        <v>23</v>
      </c>
      <c r="H894" s="11">
        <v>19.54</v>
      </c>
      <c r="I894" s="11">
        <v>181.02</v>
      </c>
      <c r="J894" s="11">
        <v>64.42</v>
      </c>
      <c r="K894" s="11">
        <v>36.159999999999997</v>
      </c>
      <c r="L894" s="11">
        <v>181.02</v>
      </c>
      <c r="M894" s="11">
        <v>64.42</v>
      </c>
      <c r="N894" s="11">
        <v>36.159999999999997</v>
      </c>
      <c r="O894" s="8">
        <f>VLOOKUP('Curr Rating Data'!C872,Ratings_Numbers!$A$1:$B$21,2,FALSE)</f>
        <v>9</v>
      </c>
      <c r="P894" s="10">
        <v>1924.3878</v>
      </c>
      <c r="Q894" s="8"/>
      <c r="R894" s="8"/>
      <c r="S894" s="8"/>
      <c r="T894" s="8"/>
    </row>
    <row r="895" spans="1:20" ht="37.5" customHeight="1" thickBot="1" x14ac:dyDescent="0.4">
      <c r="A895" s="11">
        <v>1.61</v>
      </c>
      <c r="B895" s="11">
        <v>2.63</v>
      </c>
      <c r="C895" s="11">
        <v>2.1800000000000002</v>
      </c>
      <c r="D895" s="11">
        <v>8.2899999999999991</v>
      </c>
      <c r="E895" s="11">
        <v>7.21</v>
      </c>
      <c r="F895" s="11">
        <v>6.38</v>
      </c>
      <c r="G895" s="11">
        <v>24</v>
      </c>
      <c r="H895" s="11">
        <v>22.45</v>
      </c>
      <c r="I895" s="11">
        <v>154.78</v>
      </c>
      <c r="J895" s="11">
        <v>60.75</v>
      </c>
      <c r="K895" s="11">
        <v>35.4</v>
      </c>
      <c r="L895" s="11">
        <v>154.78</v>
      </c>
      <c r="M895" s="11">
        <v>60.75</v>
      </c>
      <c r="N895" s="11">
        <v>35.4</v>
      </c>
      <c r="O895" s="8">
        <f>VLOOKUP('Curr Rating Data'!C873,Ratings_Numbers!$A$1:$B$21,2,FALSE)</f>
        <v>9</v>
      </c>
      <c r="P895" s="10">
        <v>2863.2456000000002</v>
      </c>
      <c r="Q895" s="8"/>
      <c r="R895" s="8"/>
      <c r="S895" s="8"/>
      <c r="T895" s="8"/>
    </row>
    <row r="896" spans="1:20" ht="37.5" customHeight="1" thickBot="1" x14ac:dyDescent="0.4">
      <c r="A896" s="11">
        <v>1.58</v>
      </c>
      <c r="B896" s="11">
        <v>2.2799999999999998</v>
      </c>
      <c r="C896" s="11">
        <v>2.09</v>
      </c>
      <c r="D896" s="11">
        <v>8.43</v>
      </c>
      <c r="E896" s="11">
        <v>6.88</v>
      </c>
      <c r="F896" s="11">
        <v>6.43</v>
      </c>
      <c r="G896" s="11">
        <v>23</v>
      </c>
      <c r="H896" s="11">
        <v>26.72</v>
      </c>
      <c r="I896" s="11">
        <v>131.71</v>
      </c>
      <c r="J896" s="11">
        <v>56.84</v>
      </c>
      <c r="K896" s="11">
        <v>35.78</v>
      </c>
      <c r="L896" s="11">
        <v>131.71</v>
      </c>
      <c r="M896" s="11">
        <v>56.84</v>
      </c>
      <c r="N896" s="11">
        <v>35.78</v>
      </c>
      <c r="O896" s="8">
        <f>VLOOKUP('Curr Rating Data'!C874,Ratings_Numbers!$A$1:$B$21,2,FALSE)</f>
        <v>9</v>
      </c>
      <c r="P896" s="10">
        <v>3438.4794999999999</v>
      </c>
      <c r="Q896" s="8"/>
      <c r="R896" s="8"/>
      <c r="S896" s="8"/>
      <c r="T896" s="8"/>
    </row>
    <row r="897" spans="1:20" ht="37.5" customHeight="1" thickBot="1" x14ac:dyDescent="0.4">
      <c r="A897" s="11">
        <v>1.61</v>
      </c>
      <c r="B897" s="11">
        <v>2.2000000000000002</v>
      </c>
      <c r="C897" s="11">
        <v>2.12</v>
      </c>
      <c r="D897" s="11">
        <v>7.46</v>
      </c>
      <c r="E897" s="11">
        <v>6.08</v>
      </c>
      <c r="F897" s="11">
        <v>5.54</v>
      </c>
      <c r="G897" s="11">
        <v>24</v>
      </c>
      <c r="H897" s="11">
        <v>27.56</v>
      </c>
      <c r="I897" s="11">
        <v>126.87</v>
      </c>
      <c r="J897" s="11">
        <v>55.8</v>
      </c>
      <c r="K897" s="11">
        <v>35.53</v>
      </c>
      <c r="L897" s="11">
        <v>127.37</v>
      </c>
      <c r="M897" s="11">
        <v>56.02</v>
      </c>
      <c r="N897" s="11">
        <v>35.67</v>
      </c>
      <c r="O897" s="8">
        <f>VLOOKUP('Curr Rating Data'!C875,Ratings_Numbers!$A$1:$B$21,2,FALSE)</f>
        <v>9</v>
      </c>
      <c r="P897" s="10">
        <v>3194.5527999999999</v>
      </c>
      <c r="Q897" s="8"/>
      <c r="R897" s="8"/>
      <c r="S897" s="8"/>
      <c r="T897" s="8"/>
    </row>
    <row r="898" spans="1:20" ht="37.5" customHeight="1" thickBot="1" x14ac:dyDescent="0.4">
      <c r="A898" s="11">
        <v>1.85</v>
      </c>
      <c r="B898" s="11">
        <v>2.92</v>
      </c>
      <c r="C898" s="11">
        <v>2.48</v>
      </c>
      <c r="D898" s="11">
        <v>6.17</v>
      </c>
      <c r="E898" s="11">
        <v>4.96</v>
      </c>
      <c r="F898" s="11">
        <v>4.25</v>
      </c>
      <c r="G898" s="11">
        <v>24</v>
      </c>
      <c r="H898" s="11">
        <v>26.74</v>
      </c>
      <c r="I898" s="11">
        <v>134.78</v>
      </c>
      <c r="J898" s="11">
        <v>54.46</v>
      </c>
      <c r="K898" s="11">
        <v>36.520000000000003</v>
      </c>
      <c r="L898" s="11">
        <v>147.5</v>
      </c>
      <c r="M898" s="11">
        <v>59.6</v>
      </c>
      <c r="N898" s="11">
        <v>39.96</v>
      </c>
      <c r="O898" s="8">
        <f>VLOOKUP('Curr Rating Data'!C876,Ratings_Numbers!$A$1:$B$21,2,FALSE)</f>
        <v>9</v>
      </c>
      <c r="P898" s="10">
        <v>3345.2438999999999</v>
      </c>
      <c r="Q898" s="8"/>
      <c r="R898" s="8"/>
      <c r="S898" s="8"/>
      <c r="T898" s="8"/>
    </row>
    <row r="899" spans="1:20" ht="37.5" customHeight="1" thickBot="1" x14ac:dyDescent="0.4">
      <c r="A899" s="11">
        <v>2.08</v>
      </c>
      <c r="B899" s="11">
        <v>2.91</v>
      </c>
      <c r="C899" s="11">
        <v>2.83</v>
      </c>
      <c r="D899" s="11">
        <v>7.64</v>
      </c>
      <c r="E899" s="11">
        <v>5.96</v>
      </c>
      <c r="F899" s="11">
        <v>5.64</v>
      </c>
      <c r="G899" s="11">
        <v>25</v>
      </c>
      <c r="H899" s="11">
        <v>28.43</v>
      </c>
      <c r="I899" s="11">
        <v>110.82</v>
      </c>
      <c r="J899" s="11">
        <v>47.55</v>
      </c>
      <c r="K899" s="11">
        <v>31.89</v>
      </c>
      <c r="L899" s="11">
        <v>133.07</v>
      </c>
      <c r="M899" s="11">
        <v>57.09</v>
      </c>
      <c r="N899" s="11">
        <v>38.299999999999997</v>
      </c>
      <c r="O899" s="8">
        <f>VLOOKUP('Curr Rating Data'!C877,Ratings_Numbers!$A$1:$B$21,2,FALSE)</f>
        <v>9</v>
      </c>
      <c r="P899" s="10">
        <v>3703.1806999999999</v>
      </c>
      <c r="Q899" s="8"/>
      <c r="R899" s="8"/>
      <c r="S899" s="8"/>
      <c r="T899" s="8"/>
    </row>
    <row r="900" spans="1:20" ht="37.5" customHeight="1" thickBot="1" x14ac:dyDescent="0.4">
      <c r="A900" s="11">
        <v>2.02</v>
      </c>
      <c r="B900" s="11">
        <v>2.91</v>
      </c>
      <c r="C900" s="11">
        <v>2.81</v>
      </c>
      <c r="D900" s="11">
        <v>6.64</v>
      </c>
      <c r="E900" s="11">
        <v>4.8499999999999996</v>
      </c>
      <c r="F900" s="11">
        <v>4.68</v>
      </c>
      <c r="G900" s="11">
        <v>25</v>
      </c>
      <c r="H900" s="11">
        <v>31.22</v>
      </c>
      <c r="I900" s="11">
        <v>101.52</v>
      </c>
      <c r="J900" s="11">
        <v>47.28</v>
      </c>
      <c r="K900" s="11">
        <v>32.08</v>
      </c>
      <c r="L900" s="11">
        <v>114.71</v>
      </c>
      <c r="M900" s="11">
        <v>53.43</v>
      </c>
      <c r="N900" s="11">
        <v>36.25</v>
      </c>
      <c r="O900" s="8">
        <f>VLOOKUP('Curr Rating Data'!C878,Ratings_Numbers!$A$1:$B$21,2,FALSE)</f>
        <v>9</v>
      </c>
      <c r="P900" s="10">
        <v>4387.4793</v>
      </c>
      <c r="Q900" s="8"/>
      <c r="R900" s="8"/>
      <c r="S900" s="8"/>
      <c r="T900" s="8"/>
    </row>
    <row r="901" spans="1:20" ht="14.25" customHeight="1" thickBot="1" x14ac:dyDescent="0.4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8"/>
      <c r="P901" s="8"/>
      <c r="Q901" s="8"/>
      <c r="R901" s="8"/>
      <c r="S901" s="8"/>
      <c r="T901" s="8"/>
    </row>
    <row r="902" spans="1:20" ht="55.5" customHeight="1" thickBot="1" x14ac:dyDescent="0.4">
      <c r="A902" s="11">
        <v>3.36</v>
      </c>
      <c r="B902" s="11">
        <v>5.05</v>
      </c>
      <c r="C902" s="11">
        <v>4.7</v>
      </c>
      <c r="D902" s="11">
        <v>2.83</v>
      </c>
      <c r="E902" s="11">
        <v>0.93</v>
      </c>
      <c r="F902" s="11">
        <v>1.62</v>
      </c>
      <c r="G902" s="11">
        <v>39.5</v>
      </c>
      <c r="H902" s="11">
        <v>40.14</v>
      </c>
      <c r="I902" s="11">
        <v>95.37</v>
      </c>
      <c r="J902" s="11">
        <v>47.55</v>
      </c>
      <c r="K902" s="11">
        <v>41.17</v>
      </c>
      <c r="L902" s="11">
        <v>100.58</v>
      </c>
      <c r="M902" s="11">
        <v>50.15</v>
      </c>
      <c r="N902" s="11">
        <v>43.42</v>
      </c>
      <c r="O902" s="8">
        <f>VLOOKUP('Curr Rating Data'!C879,Ratings_Numbers!$A$1:$B$21,2,FALSE)</f>
        <v>9</v>
      </c>
      <c r="P902" s="10">
        <v>6237.8671000000004</v>
      </c>
      <c r="Q902" s="8"/>
      <c r="R902" s="8"/>
      <c r="S902" s="8"/>
      <c r="T902" s="8"/>
    </row>
    <row r="903" spans="1:20" ht="55.5" customHeight="1" thickBot="1" x14ac:dyDescent="0.4">
      <c r="A903" s="11">
        <v>3.49</v>
      </c>
      <c r="B903" s="11">
        <v>5.14</v>
      </c>
      <c r="C903" s="11">
        <v>4.91</v>
      </c>
      <c r="D903" s="11">
        <v>4.42</v>
      </c>
      <c r="E903" s="11">
        <v>-0.34</v>
      </c>
      <c r="F903" s="11">
        <v>3.08</v>
      </c>
      <c r="G903" s="11">
        <v>35.200000000000003</v>
      </c>
      <c r="H903" s="11">
        <v>40.74</v>
      </c>
      <c r="I903" s="11">
        <v>92</v>
      </c>
      <c r="J903" s="11">
        <v>46.69</v>
      </c>
      <c r="K903" s="11">
        <v>40.229999999999997</v>
      </c>
      <c r="L903" s="11">
        <v>97.06</v>
      </c>
      <c r="M903" s="11">
        <v>49.25</v>
      </c>
      <c r="N903" s="11">
        <v>42.44</v>
      </c>
      <c r="O903" s="8">
        <f>VLOOKUP('Curr Rating Data'!C880,Ratings_Numbers!$A$1:$B$21,2,FALSE)</f>
        <v>9</v>
      </c>
      <c r="P903" s="10">
        <v>6593.2619000000004</v>
      </c>
      <c r="Q903" s="8"/>
      <c r="R903" s="8"/>
      <c r="S903" s="8"/>
      <c r="T903" s="8"/>
    </row>
    <row r="904" spans="1:20" ht="55.5" customHeight="1" thickBot="1" x14ac:dyDescent="0.4">
      <c r="A904" s="11">
        <v>3.41</v>
      </c>
      <c r="B904" s="11">
        <v>5.18</v>
      </c>
      <c r="C904" s="11">
        <v>4.84</v>
      </c>
      <c r="D904" s="11">
        <v>4.6100000000000003</v>
      </c>
      <c r="E904" s="11">
        <v>2.19</v>
      </c>
      <c r="F904" s="11">
        <v>3.18</v>
      </c>
      <c r="G904" s="11">
        <v>34</v>
      </c>
      <c r="H904" s="11">
        <v>41.33</v>
      </c>
      <c r="I904" s="11">
        <v>87.59</v>
      </c>
      <c r="J904" s="11">
        <v>45.5</v>
      </c>
      <c r="K904" s="11">
        <v>38.770000000000003</v>
      </c>
      <c r="L904" s="11">
        <v>92.52</v>
      </c>
      <c r="M904" s="11">
        <v>48.06</v>
      </c>
      <c r="N904" s="11">
        <v>40.950000000000003</v>
      </c>
      <c r="O904" s="8">
        <f>VLOOKUP('Curr Rating Data'!C881,Ratings_Numbers!$A$1:$B$21,2,FALSE)</f>
        <v>9</v>
      </c>
      <c r="P904" s="10">
        <v>7408.6688999999997</v>
      </c>
      <c r="Q904" s="8"/>
      <c r="R904" s="8"/>
      <c r="S904" s="8"/>
      <c r="T904" s="8"/>
    </row>
    <row r="905" spans="1:20" ht="55.5" customHeight="1" thickBot="1" x14ac:dyDescent="0.4">
      <c r="A905" s="11">
        <v>2.57</v>
      </c>
      <c r="B905" s="11">
        <v>4.99</v>
      </c>
      <c r="C905" s="11">
        <v>3.61</v>
      </c>
      <c r="D905" s="11">
        <v>8.06</v>
      </c>
      <c r="E905" s="11">
        <v>3.84</v>
      </c>
      <c r="F905" s="11">
        <v>6.43</v>
      </c>
      <c r="G905" s="11">
        <v>30.8</v>
      </c>
      <c r="H905" s="11">
        <v>47.14</v>
      </c>
      <c r="I905" s="11">
        <v>70.67</v>
      </c>
      <c r="J905" s="11">
        <v>40.46</v>
      </c>
      <c r="K905" s="11">
        <v>35.21</v>
      </c>
      <c r="L905" s="11">
        <v>74.67</v>
      </c>
      <c r="M905" s="11">
        <v>42.75</v>
      </c>
      <c r="N905" s="11">
        <v>37.200000000000003</v>
      </c>
      <c r="O905" s="8">
        <f>VLOOKUP('Curr Rating Data'!C882,Ratings_Numbers!$A$1:$B$21,2,FALSE)</f>
        <v>9</v>
      </c>
      <c r="P905" s="10">
        <v>7647.3900999999996</v>
      </c>
      <c r="Q905" s="8"/>
      <c r="R905" s="8"/>
      <c r="S905" s="8"/>
      <c r="T905" s="8"/>
    </row>
    <row r="906" spans="1:20" ht="55.5" customHeight="1" thickBot="1" x14ac:dyDescent="0.4">
      <c r="A906" s="11">
        <v>3.36</v>
      </c>
      <c r="B906" s="11">
        <v>4.88</v>
      </c>
      <c r="C906" s="11">
        <v>4.75</v>
      </c>
      <c r="D906" s="11">
        <v>3.83</v>
      </c>
      <c r="E906" s="11">
        <v>-15.51</v>
      </c>
      <c r="F906" s="11">
        <v>2.14</v>
      </c>
      <c r="G906" s="11">
        <v>30.6</v>
      </c>
      <c r="H906" s="11">
        <v>48.41</v>
      </c>
      <c r="I906" s="11">
        <v>67.89</v>
      </c>
      <c r="J906" s="11">
        <v>39.51</v>
      </c>
      <c r="K906" s="11">
        <v>34.700000000000003</v>
      </c>
      <c r="L906" s="11">
        <v>71.819999999999993</v>
      </c>
      <c r="M906" s="11">
        <v>41.8</v>
      </c>
      <c r="N906" s="11">
        <v>36.71</v>
      </c>
      <c r="O906" s="8">
        <f>VLOOKUP('Curr Rating Data'!C883,Ratings_Numbers!$A$1:$B$21,2,FALSE)</f>
        <v>9</v>
      </c>
      <c r="P906" s="10">
        <v>8916.8341</v>
      </c>
      <c r="Q906" s="8"/>
      <c r="R906" s="8"/>
      <c r="S906" s="8"/>
      <c r="T906" s="8"/>
    </row>
    <row r="907" spans="1:20" ht="55.5" customHeight="1" thickBot="1" x14ac:dyDescent="0.4">
      <c r="A907" s="11">
        <v>3.1</v>
      </c>
      <c r="B907" s="11">
        <v>4.55</v>
      </c>
      <c r="C907" s="11">
        <v>4.3499999999999996</v>
      </c>
      <c r="D907" s="11">
        <v>6.14</v>
      </c>
      <c r="E907" s="11">
        <v>3.47</v>
      </c>
      <c r="F907" s="11">
        <v>4.37</v>
      </c>
      <c r="G907" s="11">
        <v>32</v>
      </c>
      <c r="H907" s="11">
        <v>50.24</v>
      </c>
      <c r="I907" s="11">
        <v>66.040000000000006</v>
      </c>
      <c r="J907" s="11">
        <v>38.94</v>
      </c>
      <c r="K907" s="11">
        <v>34.270000000000003</v>
      </c>
      <c r="L907" s="11">
        <v>69.59</v>
      </c>
      <c r="M907" s="11">
        <v>41.04</v>
      </c>
      <c r="N907" s="11">
        <v>36.119999999999997</v>
      </c>
      <c r="O907" s="8">
        <f>VLOOKUP('Curr Rating Data'!C884,Ratings_Numbers!$A$1:$B$21,2,FALSE)</f>
        <v>9</v>
      </c>
      <c r="P907" s="10">
        <v>5109.0758999999998</v>
      </c>
      <c r="Q907" s="8"/>
      <c r="R907" s="8"/>
      <c r="S907" s="8"/>
      <c r="T907" s="8"/>
    </row>
    <row r="908" spans="1:20" ht="55.5" customHeight="1" thickBot="1" x14ac:dyDescent="0.4">
      <c r="A908" s="11">
        <v>3.3</v>
      </c>
      <c r="B908" s="11">
        <v>4.8</v>
      </c>
      <c r="C908" s="11">
        <v>4.62</v>
      </c>
      <c r="D908" s="11">
        <v>5.93</v>
      </c>
      <c r="E908" s="11">
        <v>-9.76</v>
      </c>
      <c r="F908" s="11">
        <v>4.1900000000000004</v>
      </c>
      <c r="G908" s="11">
        <v>31.3</v>
      </c>
      <c r="H908" s="11">
        <v>50.01</v>
      </c>
      <c r="I908" s="11">
        <v>71.23</v>
      </c>
      <c r="J908" s="11">
        <v>40.770000000000003</v>
      </c>
      <c r="K908" s="11">
        <v>35.619999999999997</v>
      </c>
      <c r="L908" s="11">
        <v>74.69</v>
      </c>
      <c r="M908" s="11">
        <v>42.76</v>
      </c>
      <c r="N908" s="11">
        <v>37.36</v>
      </c>
      <c r="O908" s="8">
        <f>VLOOKUP('Curr Rating Data'!C885,Ratings_Numbers!$A$1:$B$21,2,FALSE)</f>
        <v>9</v>
      </c>
      <c r="P908" s="10">
        <v>3532.5936000000002</v>
      </c>
      <c r="Q908" s="8"/>
      <c r="R908" s="8"/>
      <c r="S908" s="8"/>
      <c r="T908" s="8"/>
    </row>
    <row r="909" spans="1:20" ht="55.5" customHeight="1" thickBot="1" x14ac:dyDescent="0.4">
      <c r="A909" s="11">
        <v>3.94</v>
      </c>
      <c r="B909" s="11">
        <v>5.81</v>
      </c>
      <c r="C909" s="11">
        <v>5.47</v>
      </c>
      <c r="D909" s="11">
        <v>7.43</v>
      </c>
      <c r="E909" s="11">
        <v>-7.26</v>
      </c>
      <c r="F909" s="11">
        <v>5.97</v>
      </c>
      <c r="G909" s="11">
        <v>39.5</v>
      </c>
      <c r="H909" s="11">
        <v>46.56</v>
      </c>
      <c r="I909" s="11">
        <v>89.05</v>
      </c>
      <c r="J909" s="11">
        <v>46.36</v>
      </c>
      <c r="K909" s="11">
        <v>41.46</v>
      </c>
      <c r="L909" s="11">
        <v>92.09</v>
      </c>
      <c r="M909" s="11">
        <v>47.94</v>
      </c>
      <c r="N909" s="11">
        <v>42.88</v>
      </c>
      <c r="O909" s="8">
        <f>VLOOKUP('Curr Rating Data'!C886,Ratings_Numbers!$A$1:$B$21,2,FALSE)</f>
        <v>9</v>
      </c>
      <c r="P909" s="10">
        <v>4942.5690000000004</v>
      </c>
      <c r="Q909" s="8"/>
      <c r="R909" s="8"/>
      <c r="S909" s="8"/>
      <c r="T909" s="8"/>
    </row>
    <row r="910" spans="1:20" ht="55.5" customHeight="1" thickBot="1" x14ac:dyDescent="0.4">
      <c r="A910" s="11">
        <v>4.04</v>
      </c>
      <c r="B910" s="11">
        <v>5.99</v>
      </c>
      <c r="C910" s="11">
        <v>5.68</v>
      </c>
      <c r="D910" s="11">
        <v>2.4300000000000002</v>
      </c>
      <c r="E910" s="11">
        <v>-0.06</v>
      </c>
      <c r="F910" s="11">
        <v>1.22</v>
      </c>
      <c r="G910" s="11">
        <v>51.5</v>
      </c>
      <c r="H910" s="11">
        <v>46.19</v>
      </c>
      <c r="I910" s="11">
        <v>91.27</v>
      </c>
      <c r="J910" s="11">
        <v>46.97</v>
      </c>
      <c r="K910" s="11">
        <v>42.16</v>
      </c>
      <c r="L910" s="11">
        <v>94.31</v>
      </c>
      <c r="M910" s="11">
        <v>48.54</v>
      </c>
      <c r="N910" s="11">
        <v>43.56</v>
      </c>
      <c r="O910" s="8">
        <f>VLOOKUP('Curr Rating Data'!C887,Ratings_Numbers!$A$1:$B$21,2,FALSE)</f>
        <v>9</v>
      </c>
      <c r="P910" s="10">
        <v>5070.1210000000001</v>
      </c>
      <c r="Q910" s="8"/>
      <c r="R910" s="8"/>
      <c r="S910" s="8"/>
      <c r="T910" s="8"/>
    </row>
    <row r="911" spans="1:20" ht="55.5" customHeight="1" thickBot="1" x14ac:dyDescent="0.4">
      <c r="A911" s="11">
        <v>5.21</v>
      </c>
      <c r="B911" s="11">
        <v>8.19</v>
      </c>
      <c r="C911" s="11">
        <v>7.64</v>
      </c>
      <c r="D911" s="11">
        <v>2.66</v>
      </c>
      <c r="E911" s="11">
        <v>-11.22</v>
      </c>
      <c r="F911" s="11">
        <v>1.52</v>
      </c>
      <c r="G911" s="11">
        <v>59.3</v>
      </c>
      <c r="H911" s="11">
        <v>41.04</v>
      </c>
      <c r="I911" s="11">
        <v>113.7</v>
      </c>
      <c r="J911" s="11">
        <v>52.46</v>
      </c>
      <c r="K911" s="11">
        <v>46.66</v>
      </c>
      <c r="L911" s="11">
        <v>116.72</v>
      </c>
      <c r="M911" s="11">
        <v>53.86</v>
      </c>
      <c r="N911" s="11">
        <v>47.9</v>
      </c>
      <c r="O911" s="8">
        <f>VLOOKUP('Curr Rating Data'!C888,Ratings_Numbers!$A$1:$B$21,2,FALSE)</f>
        <v>9</v>
      </c>
      <c r="P911" s="10">
        <v>4419.9067999999997</v>
      </c>
      <c r="Q911" s="8"/>
      <c r="R911" s="8"/>
      <c r="S911" s="8"/>
      <c r="T911" s="8"/>
    </row>
    <row r="912" spans="1:20" ht="55.5" customHeight="1" thickBot="1" x14ac:dyDescent="0.4">
      <c r="A912" s="11">
        <v>5.01</v>
      </c>
      <c r="B912" s="11">
        <v>9.08</v>
      </c>
      <c r="C912" s="11">
        <v>7.52</v>
      </c>
      <c r="D912" s="11">
        <v>3.32</v>
      </c>
      <c r="E912" s="11">
        <v>0.17</v>
      </c>
      <c r="F912" s="11">
        <v>2.14</v>
      </c>
      <c r="G912" s="11">
        <v>63.3</v>
      </c>
      <c r="H912" s="11">
        <v>38.61</v>
      </c>
      <c r="I912" s="11">
        <v>127.33</v>
      </c>
      <c r="J912" s="11">
        <v>55.71</v>
      </c>
      <c r="K912" s="11">
        <v>49.16</v>
      </c>
      <c r="L912" s="11">
        <v>128.56</v>
      </c>
      <c r="M912" s="11">
        <v>56.25</v>
      </c>
      <c r="N912" s="11">
        <v>49.64</v>
      </c>
      <c r="O912" s="8">
        <f>VLOOKUP('Curr Rating Data'!C889,Ratings_Numbers!$A$1:$B$21,2,FALSE)</f>
        <v>9</v>
      </c>
      <c r="P912" s="10">
        <v>4249.9178000000002</v>
      </c>
      <c r="Q912" s="8"/>
      <c r="R912" s="8"/>
      <c r="S912" s="8"/>
      <c r="T912" s="8"/>
    </row>
    <row r="913" spans="1:20" ht="55.5" customHeight="1" thickBot="1" x14ac:dyDescent="0.4">
      <c r="A913" s="11">
        <v>5.6</v>
      </c>
      <c r="B913" s="11">
        <v>10.3</v>
      </c>
      <c r="C913" s="11">
        <v>8.77</v>
      </c>
      <c r="D913" s="11">
        <v>4.5599999999999996</v>
      </c>
      <c r="E913" s="11">
        <v>2.33</v>
      </c>
      <c r="F913" s="11">
        <v>3.34</v>
      </c>
      <c r="G913" s="11">
        <v>63.2</v>
      </c>
      <c r="H913" s="11">
        <v>38.71</v>
      </c>
      <c r="I913" s="11">
        <v>128.01</v>
      </c>
      <c r="J913" s="11">
        <v>54.68</v>
      </c>
      <c r="K913" s="11">
        <v>49.56</v>
      </c>
      <c r="L913" s="11">
        <v>134.12</v>
      </c>
      <c r="M913" s="11">
        <v>57.29</v>
      </c>
      <c r="N913" s="11">
        <v>51.92</v>
      </c>
      <c r="O913" s="8">
        <f>VLOOKUP('Curr Rating Data'!C890,Ratings_Numbers!$A$1:$B$21,2,FALSE)</f>
        <v>9</v>
      </c>
      <c r="P913" s="10">
        <v>2058.2716</v>
      </c>
      <c r="Q913" s="8"/>
      <c r="R913" s="8"/>
      <c r="S913" s="8"/>
      <c r="T913" s="8"/>
    </row>
    <row r="914" spans="1:20" ht="55.5" customHeight="1" thickBot="1" x14ac:dyDescent="0.4">
      <c r="A914" s="11">
        <v>6.5</v>
      </c>
      <c r="B914" s="11">
        <v>12.39</v>
      </c>
      <c r="C914" s="11">
        <v>10.8</v>
      </c>
      <c r="D914" s="11">
        <v>1.49</v>
      </c>
      <c r="E914" s="11">
        <v>-7.03</v>
      </c>
      <c r="F914" s="11">
        <v>0.28000000000000003</v>
      </c>
      <c r="G914" s="11">
        <v>67.5</v>
      </c>
      <c r="H914" s="11">
        <v>36.229999999999997</v>
      </c>
      <c r="I914" s="11">
        <v>143.94999999999999</v>
      </c>
      <c r="J914" s="11">
        <v>57.51</v>
      </c>
      <c r="K914" s="11">
        <v>52.15</v>
      </c>
      <c r="L914" s="11">
        <v>150.30000000000001</v>
      </c>
      <c r="M914" s="11">
        <v>60.05</v>
      </c>
      <c r="N914" s="11">
        <v>54.45</v>
      </c>
      <c r="O914" s="8">
        <f>VLOOKUP('Curr Rating Data'!C891,Ratings_Numbers!$A$1:$B$21,2,FALSE)</f>
        <v>9</v>
      </c>
      <c r="P914" s="10">
        <v>3107.7217000000001</v>
      </c>
      <c r="Q914" s="8"/>
      <c r="R914" s="8"/>
      <c r="S914" s="8"/>
      <c r="T914" s="8"/>
    </row>
    <row r="915" spans="1:20" ht="55.5" customHeight="1" thickBot="1" x14ac:dyDescent="0.4">
      <c r="A915" s="11">
        <v>6.1</v>
      </c>
      <c r="B915" s="11">
        <v>11.45</v>
      </c>
      <c r="C915" s="11">
        <v>10.130000000000001</v>
      </c>
      <c r="D915" s="11">
        <v>2.86</v>
      </c>
      <c r="E915" s="11">
        <v>1.49</v>
      </c>
      <c r="F915" s="11">
        <v>1.65</v>
      </c>
      <c r="G915" s="11">
        <v>68.3</v>
      </c>
      <c r="H915" s="11">
        <v>36.86</v>
      </c>
      <c r="I915" s="11">
        <v>137.75</v>
      </c>
      <c r="J915" s="11">
        <v>56.46</v>
      </c>
      <c r="K915" s="11">
        <v>50.78</v>
      </c>
      <c r="L915" s="11">
        <v>143.99</v>
      </c>
      <c r="M915" s="11">
        <v>59.01</v>
      </c>
      <c r="N915" s="11">
        <v>53.08</v>
      </c>
      <c r="O915" s="8">
        <f>VLOOKUP('Curr Rating Data'!C892,Ratings_Numbers!$A$1:$B$21,2,FALSE)</f>
        <v>9</v>
      </c>
      <c r="P915" s="10">
        <v>4326.8490000000002</v>
      </c>
      <c r="Q915" s="8"/>
      <c r="R915" s="8"/>
      <c r="S915" s="8"/>
      <c r="T915" s="8"/>
    </row>
    <row r="916" spans="1:20" ht="55.5" customHeight="1" thickBot="1" x14ac:dyDescent="0.4">
      <c r="A916" s="11">
        <v>6.27</v>
      </c>
      <c r="B916" s="11">
        <v>11.86</v>
      </c>
      <c r="C916" s="11">
        <v>10.6</v>
      </c>
      <c r="D916" s="11">
        <v>3.22</v>
      </c>
      <c r="E916" s="11">
        <v>1.35</v>
      </c>
      <c r="F916" s="11">
        <v>1.95</v>
      </c>
      <c r="G916" s="11">
        <v>67</v>
      </c>
      <c r="H916" s="11">
        <v>36.380000000000003</v>
      </c>
      <c r="I916" s="11">
        <v>138.63</v>
      </c>
      <c r="J916" s="11">
        <v>56.41</v>
      </c>
      <c r="K916" s="11">
        <v>50.44</v>
      </c>
      <c r="L916" s="11">
        <v>145.72999999999999</v>
      </c>
      <c r="M916" s="11">
        <v>59.31</v>
      </c>
      <c r="N916" s="11">
        <v>53.02</v>
      </c>
      <c r="O916" s="8">
        <f>VLOOKUP('Curr Rating Data'!C893,Ratings_Numbers!$A$1:$B$21,2,FALSE)</f>
        <v>9</v>
      </c>
      <c r="P916" s="10">
        <v>3742.8690000000001</v>
      </c>
      <c r="Q916" s="8"/>
      <c r="R916" s="8"/>
      <c r="S916" s="8"/>
      <c r="T916" s="8"/>
    </row>
    <row r="917" spans="1:20" ht="55.5" customHeight="1" thickBot="1" x14ac:dyDescent="0.4">
      <c r="A917" s="11">
        <v>5.76</v>
      </c>
      <c r="B917" s="11">
        <v>10.87</v>
      </c>
      <c r="C917" s="11">
        <v>9.6</v>
      </c>
      <c r="D917" s="11">
        <v>4.83</v>
      </c>
      <c r="E917" s="11">
        <v>3.97</v>
      </c>
      <c r="F917" s="11">
        <v>3.57</v>
      </c>
      <c r="G917" s="11">
        <v>67.8</v>
      </c>
      <c r="H917" s="11">
        <v>38.229999999999997</v>
      </c>
      <c r="I917" s="11">
        <v>133.15</v>
      </c>
      <c r="J917" s="11">
        <v>56.37</v>
      </c>
      <c r="K917" s="11">
        <v>50.91</v>
      </c>
      <c r="L917" s="11">
        <v>136.19999999999999</v>
      </c>
      <c r="M917" s="11">
        <v>57.66</v>
      </c>
      <c r="N917" s="11">
        <v>52.07</v>
      </c>
      <c r="O917" s="8">
        <f>VLOOKUP('Curr Rating Data'!C894,Ratings_Numbers!$A$1:$B$21,2,FALSE)</f>
        <v>9</v>
      </c>
      <c r="P917" s="10">
        <v>3056.3213000000001</v>
      </c>
      <c r="Q917" s="8"/>
      <c r="R917" s="8"/>
      <c r="S917" s="8"/>
      <c r="T917" s="8"/>
    </row>
    <row r="918" spans="1:20" ht="55.5" customHeight="1" thickBot="1" x14ac:dyDescent="0.4">
      <c r="A918" s="11">
        <v>5.84</v>
      </c>
      <c r="B918" s="11">
        <v>9.8800000000000008</v>
      </c>
      <c r="C918" s="11">
        <v>9.44</v>
      </c>
      <c r="D918" s="11">
        <v>2.38</v>
      </c>
      <c r="E918" s="11">
        <v>-4.37</v>
      </c>
      <c r="F918" s="11">
        <v>1.04</v>
      </c>
      <c r="G918" s="11">
        <v>63.8</v>
      </c>
      <c r="H918" s="11">
        <v>38.29</v>
      </c>
      <c r="I918" s="11">
        <v>131.91</v>
      </c>
      <c r="J918" s="11">
        <v>56.15</v>
      </c>
      <c r="K918" s="11">
        <v>50.5</v>
      </c>
      <c r="L918" s="11">
        <v>134.94999999999999</v>
      </c>
      <c r="M918" s="11">
        <v>57.44</v>
      </c>
      <c r="N918" s="11">
        <v>51.67</v>
      </c>
      <c r="O918" s="8">
        <f>VLOOKUP('Curr Rating Data'!C895,Ratings_Numbers!$A$1:$B$21,2,FALSE)</f>
        <v>9</v>
      </c>
      <c r="P918" s="10">
        <v>3214.1988000000001</v>
      </c>
      <c r="Q918" s="8"/>
      <c r="R918" s="8"/>
      <c r="S918" s="8"/>
      <c r="T918" s="8"/>
    </row>
    <row r="919" spans="1:20" ht="55.5" customHeight="1" thickBot="1" x14ac:dyDescent="0.4">
      <c r="A919" s="11">
        <v>5.75</v>
      </c>
      <c r="B919" s="11">
        <v>9.61</v>
      </c>
      <c r="C919" s="11">
        <v>9.34</v>
      </c>
      <c r="D919" s="11">
        <v>3.14</v>
      </c>
      <c r="E919" s="11">
        <v>2.35</v>
      </c>
      <c r="F919" s="11">
        <v>1.77</v>
      </c>
      <c r="G919" s="11">
        <v>64.900000000000006</v>
      </c>
      <c r="H919" s="11">
        <v>38.770000000000003</v>
      </c>
      <c r="I919" s="11">
        <v>127.94</v>
      </c>
      <c r="J919" s="11">
        <v>55.4</v>
      </c>
      <c r="K919" s="11">
        <v>49.61</v>
      </c>
      <c r="L919" s="11">
        <v>130.97</v>
      </c>
      <c r="M919" s="11">
        <v>56.7</v>
      </c>
      <c r="N919" s="11">
        <v>50.78</v>
      </c>
      <c r="O919" s="8">
        <f>VLOOKUP('Curr Rating Data'!C896,Ratings_Numbers!$A$1:$B$21,2,FALSE)</f>
        <v>9</v>
      </c>
      <c r="P919" s="10">
        <v>2894.0713000000001</v>
      </c>
      <c r="Q919" s="8"/>
      <c r="R919" s="8"/>
      <c r="S919" s="8"/>
      <c r="T919" s="8"/>
    </row>
    <row r="920" spans="1:20" ht="55.5" customHeight="1" thickBot="1" x14ac:dyDescent="0.4">
      <c r="A920" s="11">
        <v>5.65</v>
      </c>
      <c r="B920" s="11">
        <v>10.27</v>
      </c>
      <c r="C920" s="11">
        <v>9.2899999999999991</v>
      </c>
      <c r="D920" s="11">
        <v>3.08</v>
      </c>
      <c r="E920" s="11">
        <v>2.11</v>
      </c>
      <c r="F920" s="11">
        <v>1.76</v>
      </c>
      <c r="G920" s="11">
        <v>66.8</v>
      </c>
      <c r="H920" s="11">
        <v>37.6</v>
      </c>
      <c r="I920" s="11">
        <v>130.91</v>
      </c>
      <c r="J920" s="11">
        <v>55.57</v>
      </c>
      <c r="K920" s="11">
        <v>49.22</v>
      </c>
      <c r="L920" s="11">
        <v>135.58000000000001</v>
      </c>
      <c r="M920" s="11">
        <v>57.55</v>
      </c>
      <c r="N920" s="11">
        <v>50.97</v>
      </c>
      <c r="O920" s="8">
        <f>VLOOKUP('Curr Rating Data'!C897,Ratings_Numbers!$A$1:$B$21,2,FALSE)</f>
        <v>9</v>
      </c>
      <c r="P920" s="10">
        <v>4466.1075000000001</v>
      </c>
      <c r="Q920" s="8"/>
      <c r="R920" s="8"/>
      <c r="S920" s="8"/>
      <c r="T920" s="8"/>
    </row>
    <row r="921" spans="1:20" ht="55.5" customHeight="1" thickBot="1" x14ac:dyDescent="0.4">
      <c r="A921" s="11">
        <v>5.7</v>
      </c>
      <c r="B921" s="11">
        <v>10.08</v>
      </c>
      <c r="C921" s="11">
        <v>9.39</v>
      </c>
      <c r="D921" s="11">
        <v>5.0599999999999996</v>
      </c>
      <c r="E921" s="11">
        <v>-1.37</v>
      </c>
      <c r="F921" s="11">
        <v>3.71</v>
      </c>
      <c r="G921" s="11">
        <v>67.099999999999994</v>
      </c>
      <c r="H921" s="11">
        <v>38.72</v>
      </c>
      <c r="I921" s="11">
        <v>121.27</v>
      </c>
      <c r="J921" s="11">
        <v>52.99</v>
      </c>
      <c r="K921" s="11">
        <v>46.96</v>
      </c>
      <c r="L921" s="11">
        <v>128.83000000000001</v>
      </c>
      <c r="M921" s="11">
        <v>56.3</v>
      </c>
      <c r="N921" s="11">
        <v>49.89</v>
      </c>
      <c r="O921" s="8">
        <f>VLOOKUP('Curr Rating Data'!C898,Ratings_Numbers!$A$1:$B$21,2,FALSE)</f>
        <v>9</v>
      </c>
      <c r="P921" s="10">
        <v>5486.4885999999997</v>
      </c>
      <c r="Q921" s="8"/>
      <c r="R921" s="8"/>
      <c r="S921" s="8"/>
      <c r="T921" s="8"/>
    </row>
    <row r="922" spans="1:20" ht="55.5" customHeight="1" thickBot="1" x14ac:dyDescent="0.4">
      <c r="A922" s="11">
        <v>6.19</v>
      </c>
      <c r="B922" s="11">
        <v>11.09</v>
      </c>
      <c r="C922" s="11">
        <v>10.46</v>
      </c>
      <c r="D922" s="11">
        <v>2</v>
      </c>
      <c r="E922" s="11">
        <v>-4.84</v>
      </c>
      <c r="F922" s="11">
        <v>0.64</v>
      </c>
      <c r="G922" s="11">
        <v>69.599999999999994</v>
      </c>
      <c r="H922" s="11">
        <v>37.65</v>
      </c>
      <c r="I922" s="11">
        <v>129.5</v>
      </c>
      <c r="J922" s="11">
        <v>54.67</v>
      </c>
      <c r="K922" s="11">
        <v>48.76</v>
      </c>
      <c r="L922" s="11">
        <v>136.9</v>
      </c>
      <c r="M922" s="11">
        <v>57.79</v>
      </c>
      <c r="N922" s="11">
        <v>51.54</v>
      </c>
      <c r="O922" s="8">
        <f>VLOOKUP('Curr Rating Data'!C899,Ratings_Numbers!$A$1:$B$21,2,FALSE)</f>
        <v>9</v>
      </c>
      <c r="P922" s="10">
        <v>6803.1845999999996</v>
      </c>
      <c r="Q922" s="8"/>
      <c r="R922" s="8"/>
      <c r="S922" s="8"/>
      <c r="T922" s="8"/>
    </row>
    <row r="923" spans="1:20" ht="55.5" customHeight="1" thickBot="1" x14ac:dyDescent="0.4">
      <c r="A923" s="11">
        <v>5.59</v>
      </c>
      <c r="B923" s="11">
        <v>10.19</v>
      </c>
      <c r="C923" s="11">
        <v>9.2200000000000006</v>
      </c>
      <c r="D923" s="11">
        <v>3.39</v>
      </c>
      <c r="E923" s="11">
        <v>2.29</v>
      </c>
      <c r="F923" s="11">
        <v>2.12</v>
      </c>
      <c r="G923" s="11">
        <v>75.7</v>
      </c>
      <c r="H923" s="11">
        <v>37.770000000000003</v>
      </c>
      <c r="I923" s="11">
        <v>126.21</v>
      </c>
      <c r="J923" s="11">
        <v>54.07</v>
      </c>
      <c r="K923" s="11">
        <v>47.67</v>
      </c>
      <c r="L923" s="11">
        <v>133.4</v>
      </c>
      <c r="M923" s="11">
        <v>57.16</v>
      </c>
      <c r="N923" s="11">
        <v>50.39</v>
      </c>
      <c r="O923" s="8">
        <f>VLOOKUP('Curr Rating Data'!C900,Ratings_Numbers!$A$1:$B$21,2,FALSE)</f>
        <v>9</v>
      </c>
      <c r="P923" s="10">
        <v>8720.2461000000003</v>
      </c>
      <c r="Q923" s="8"/>
      <c r="R923" s="8"/>
      <c r="S923" s="8"/>
      <c r="T923" s="8"/>
    </row>
    <row r="924" spans="1:20" ht="55.5" customHeight="1" thickBot="1" x14ac:dyDescent="0.4">
      <c r="A924" s="11">
        <v>5.12</v>
      </c>
      <c r="B924" s="11">
        <v>9.2100000000000009</v>
      </c>
      <c r="C924" s="11">
        <v>8.1199999999999992</v>
      </c>
      <c r="D924" s="11">
        <v>3.79</v>
      </c>
      <c r="E924" s="11">
        <v>-1.33</v>
      </c>
      <c r="F924" s="11">
        <v>2.52</v>
      </c>
      <c r="G924" s="11">
        <v>77.099999999999994</v>
      </c>
      <c r="H924" s="11">
        <v>37.36</v>
      </c>
      <c r="I924" s="11">
        <v>109.1</v>
      </c>
      <c r="J924" s="11">
        <v>46.79</v>
      </c>
      <c r="K924" s="11">
        <v>40.76</v>
      </c>
      <c r="L924" s="11">
        <v>133.18</v>
      </c>
      <c r="M924" s="11">
        <v>57.11</v>
      </c>
      <c r="N924" s="11">
        <v>49.75</v>
      </c>
      <c r="O924" s="8" t="e">
        <f>VLOOKUP('Curr Rating Data'!C901,Ratings_Numbers!$A$1:$B$21,2,FALSE)</f>
        <v>#N/A</v>
      </c>
      <c r="P924" s="10">
        <v>8613.1517999999996</v>
      </c>
      <c r="Q924" s="8"/>
      <c r="R924" s="8"/>
      <c r="S924" s="8"/>
      <c r="T924" s="8"/>
    </row>
    <row r="925" spans="1:20" ht="55.5" customHeight="1" thickBot="1" x14ac:dyDescent="0.4">
      <c r="A925" s="11">
        <v>4.45</v>
      </c>
      <c r="B925" s="11">
        <v>7.71</v>
      </c>
      <c r="C925" s="11">
        <v>6.73</v>
      </c>
      <c r="D925" s="11">
        <v>5.82</v>
      </c>
      <c r="E925" s="11">
        <v>5.26</v>
      </c>
      <c r="F925" s="11">
        <v>4.5599999999999996</v>
      </c>
      <c r="G925" s="11">
        <v>78.599999999999994</v>
      </c>
      <c r="H925" s="11">
        <v>39.82</v>
      </c>
      <c r="I925" s="11">
        <v>102.29</v>
      </c>
      <c r="J925" s="11">
        <v>46.02</v>
      </c>
      <c r="K925" s="11">
        <v>40.729999999999997</v>
      </c>
      <c r="L925" s="11">
        <v>122.28</v>
      </c>
      <c r="M925" s="11">
        <v>55.01</v>
      </c>
      <c r="N925" s="11">
        <v>48.69</v>
      </c>
      <c r="O925" s="8">
        <f>VLOOKUP('Curr Rating Data'!C902,Ratings_Numbers!$A$1:$B$21,2,FALSE)</f>
        <v>10</v>
      </c>
      <c r="P925" s="10">
        <v>8662.4477000000006</v>
      </c>
      <c r="Q925" s="8"/>
      <c r="R925" s="8"/>
      <c r="S925" s="8"/>
      <c r="T925" s="8"/>
    </row>
    <row r="926" spans="1:20" ht="55.5" customHeight="1" thickBot="1" x14ac:dyDescent="0.4">
      <c r="A926" s="11">
        <v>4.45</v>
      </c>
      <c r="B926" s="11">
        <v>7.61</v>
      </c>
      <c r="C926" s="11">
        <v>6.77</v>
      </c>
      <c r="D926" s="11">
        <v>1.79</v>
      </c>
      <c r="E926" s="11">
        <v>0.28999999999999998</v>
      </c>
      <c r="F926" s="11">
        <v>0.51</v>
      </c>
      <c r="G926" s="11">
        <v>78.5</v>
      </c>
      <c r="H926" s="11">
        <v>40.159999999999997</v>
      </c>
      <c r="I926" s="11">
        <v>100.46</v>
      </c>
      <c r="J926" s="11">
        <v>45.81</v>
      </c>
      <c r="K926" s="11">
        <v>40.340000000000003</v>
      </c>
      <c r="L926" s="11">
        <v>119.3</v>
      </c>
      <c r="M926" s="11">
        <v>54.4</v>
      </c>
      <c r="N926" s="11">
        <v>47.91</v>
      </c>
      <c r="O926" s="8">
        <f>VLOOKUP('Curr Rating Data'!C903,Ratings_Numbers!$A$1:$B$21,2,FALSE)</f>
        <v>10</v>
      </c>
      <c r="P926" s="10">
        <v>10923.7444</v>
      </c>
      <c r="Q926" s="8"/>
      <c r="R926" s="8"/>
      <c r="S926" s="8"/>
      <c r="T926" s="8"/>
    </row>
    <row r="927" spans="1:20" ht="55.5" customHeight="1" thickBot="1" x14ac:dyDescent="0.4">
      <c r="A927" s="11">
        <v>4.04</v>
      </c>
      <c r="B927" s="11">
        <v>6.45</v>
      </c>
      <c r="C927" s="11">
        <v>6.06</v>
      </c>
      <c r="D927" s="11">
        <v>4</v>
      </c>
      <c r="E927" s="11">
        <v>2.89</v>
      </c>
      <c r="F927" s="11">
        <v>2.67</v>
      </c>
      <c r="G927" s="11">
        <v>75.3</v>
      </c>
      <c r="H927" s="11">
        <v>42.23</v>
      </c>
      <c r="I927" s="11">
        <v>97.88</v>
      </c>
      <c r="J927" s="11">
        <v>47.83</v>
      </c>
      <c r="K927" s="11">
        <v>41.33</v>
      </c>
      <c r="L927" s="11">
        <v>104.62</v>
      </c>
      <c r="M927" s="11">
        <v>51.13</v>
      </c>
      <c r="N927" s="11">
        <v>44.18</v>
      </c>
      <c r="O927" s="8">
        <f>VLOOKUP('Curr Rating Data'!C904,Ratings_Numbers!$A$1:$B$21,2,FALSE)</f>
        <v>10</v>
      </c>
      <c r="P927" s="10">
        <v>8993.1717000000008</v>
      </c>
      <c r="Q927" s="8"/>
      <c r="R927" s="8"/>
      <c r="S927" s="8"/>
      <c r="T927" s="8"/>
    </row>
    <row r="928" spans="1:20" ht="55.5" customHeight="1" thickBot="1" x14ac:dyDescent="0.4">
      <c r="A928" s="11">
        <v>3.66</v>
      </c>
      <c r="B928" s="11">
        <v>5.82</v>
      </c>
      <c r="C928" s="11">
        <v>5.45</v>
      </c>
      <c r="D928" s="11">
        <v>4.57</v>
      </c>
      <c r="E928" s="11">
        <v>3.24</v>
      </c>
      <c r="F928" s="11">
        <v>3.12</v>
      </c>
      <c r="G928" s="11">
        <v>68.7</v>
      </c>
      <c r="H928" s="11">
        <v>44.01</v>
      </c>
      <c r="I928" s="11">
        <v>84.89</v>
      </c>
      <c r="J928" s="11">
        <v>44.03</v>
      </c>
      <c r="K928" s="11">
        <v>37.36</v>
      </c>
      <c r="L928" s="11">
        <v>92.82</v>
      </c>
      <c r="M928" s="11">
        <v>48.14</v>
      </c>
      <c r="N928" s="11">
        <v>40.85</v>
      </c>
      <c r="O928" s="8">
        <f>VLOOKUP('Curr Rating Data'!C905,Ratings_Numbers!$A$1:$B$21,2,FALSE)</f>
        <v>10</v>
      </c>
      <c r="P928" s="10">
        <v>9928.7553000000007</v>
      </c>
      <c r="Q928" s="8"/>
      <c r="R928" s="8"/>
      <c r="S928" s="8"/>
      <c r="T928" s="8"/>
    </row>
    <row r="929" spans="1:20" ht="55.5" customHeight="1" thickBot="1" x14ac:dyDescent="0.4">
      <c r="A929" s="11">
        <v>2.72</v>
      </c>
      <c r="B929" s="11">
        <v>4.8499999999999996</v>
      </c>
      <c r="C929" s="11">
        <v>4.63</v>
      </c>
      <c r="D929" s="11">
        <v>10.74</v>
      </c>
      <c r="E929" s="11">
        <v>5.46</v>
      </c>
      <c r="F929" s="11">
        <v>6.14</v>
      </c>
      <c r="G929" s="11">
        <v>65.3</v>
      </c>
      <c r="H929" s="11">
        <v>49.55</v>
      </c>
      <c r="I929" s="11">
        <v>64.510000000000005</v>
      </c>
      <c r="J929" s="11">
        <v>36.96</v>
      </c>
      <c r="K929" s="11">
        <v>31.96</v>
      </c>
      <c r="L929" s="11">
        <v>74.55</v>
      </c>
      <c r="M929" s="11">
        <v>42.71</v>
      </c>
      <c r="N929" s="11">
        <v>36.94</v>
      </c>
      <c r="O929" s="8">
        <f>VLOOKUP('Curr Rating Data'!C906,Ratings_Numbers!$A$1:$B$21,2,FALSE)</f>
        <v>10</v>
      </c>
      <c r="P929" s="10">
        <v>9041.1789000000008</v>
      </c>
      <c r="Q929" s="8"/>
      <c r="R929" s="8"/>
      <c r="S929" s="8"/>
      <c r="T929" s="8"/>
    </row>
    <row r="930" spans="1:20" ht="55.5" customHeight="1" thickBot="1" x14ac:dyDescent="0.4">
      <c r="A930" s="11">
        <v>2.73</v>
      </c>
      <c r="B930" s="11">
        <v>4.75</v>
      </c>
      <c r="C930" s="11">
        <v>4.6100000000000003</v>
      </c>
      <c r="D930" s="11">
        <v>2.64</v>
      </c>
      <c r="E930" s="11">
        <v>0.76</v>
      </c>
      <c r="F930" s="11">
        <v>0.96</v>
      </c>
      <c r="G930" s="11">
        <v>60.5</v>
      </c>
      <c r="H930" s="11">
        <v>49.35</v>
      </c>
      <c r="I930" s="11">
        <v>63.98</v>
      </c>
      <c r="J930" s="11">
        <v>36.6</v>
      </c>
      <c r="K930" s="11">
        <v>31.57</v>
      </c>
      <c r="L930" s="11">
        <v>74.8</v>
      </c>
      <c r="M930" s="11">
        <v>42.79</v>
      </c>
      <c r="N930" s="11">
        <v>36.909999999999997</v>
      </c>
      <c r="O930" s="8">
        <f>VLOOKUP('Curr Rating Data'!C907,Ratings_Numbers!$A$1:$B$21,2,FALSE)</f>
        <v>9</v>
      </c>
      <c r="P930" s="10">
        <v>9478.8873000000003</v>
      </c>
      <c r="Q930" s="8"/>
      <c r="R930" s="8"/>
      <c r="S930" s="8"/>
      <c r="T930" s="8"/>
    </row>
    <row r="931" spans="1:20" ht="55.5" customHeight="1" thickBot="1" x14ac:dyDescent="0.4">
      <c r="A931" s="11">
        <v>2.76</v>
      </c>
      <c r="B931" s="11">
        <v>5.15</v>
      </c>
      <c r="C931" s="11">
        <v>4.8099999999999996</v>
      </c>
      <c r="D931" s="11">
        <v>4.22</v>
      </c>
      <c r="E931" s="11">
        <v>1.66</v>
      </c>
      <c r="F931" s="11">
        <v>2.4500000000000002</v>
      </c>
      <c r="G931" s="11">
        <v>57.7</v>
      </c>
      <c r="H931" s="11">
        <v>49.3</v>
      </c>
      <c r="I931" s="11">
        <v>63.09</v>
      </c>
      <c r="J931" s="11">
        <v>36.35</v>
      </c>
      <c r="K931" s="11">
        <v>31.1</v>
      </c>
      <c r="L931" s="11">
        <v>73.55</v>
      </c>
      <c r="M931" s="11">
        <v>42.38</v>
      </c>
      <c r="N931" s="11">
        <v>36.26</v>
      </c>
      <c r="O931" s="8">
        <f>VLOOKUP('Curr Rating Data'!C908,Ratings_Numbers!$A$1:$B$21,2,FALSE)</f>
        <v>9</v>
      </c>
      <c r="P931" s="10">
        <v>8875.8760999999995</v>
      </c>
      <c r="Q931" s="8"/>
      <c r="R931" s="8"/>
      <c r="S931" s="8"/>
      <c r="T931" s="8"/>
    </row>
    <row r="932" spans="1:20" ht="55.5" customHeight="1" thickBot="1" x14ac:dyDescent="0.4">
      <c r="A932" s="11">
        <v>3.12</v>
      </c>
      <c r="B932" s="11">
        <v>5.94</v>
      </c>
      <c r="C932" s="11">
        <v>5.52</v>
      </c>
      <c r="D932" s="11">
        <v>4.3</v>
      </c>
      <c r="E932" s="11">
        <v>-5.61</v>
      </c>
      <c r="F932" s="11">
        <v>2.76</v>
      </c>
      <c r="G932" s="11">
        <v>66.599999999999994</v>
      </c>
      <c r="H932" s="11">
        <v>45.94</v>
      </c>
      <c r="I932" s="11">
        <v>73.83</v>
      </c>
      <c r="J932" s="11">
        <v>40.479999999999997</v>
      </c>
      <c r="K932" s="11">
        <v>33.92</v>
      </c>
      <c r="L932" s="11">
        <v>82.37</v>
      </c>
      <c r="M932" s="11">
        <v>45.17</v>
      </c>
      <c r="N932" s="11">
        <v>37.840000000000003</v>
      </c>
      <c r="O932" s="8">
        <f>VLOOKUP('Curr Rating Data'!C909,Ratings_Numbers!$A$1:$B$21,2,FALSE)</f>
        <v>9</v>
      </c>
      <c r="P932" s="10">
        <v>7936.4121999999998</v>
      </c>
      <c r="Q932" s="8"/>
      <c r="R932" s="8"/>
      <c r="S932" s="8"/>
      <c r="T932" s="8"/>
    </row>
    <row r="933" spans="1:20" ht="55.5" customHeight="1" thickBot="1" x14ac:dyDescent="0.4">
      <c r="A933" s="11">
        <v>3.47</v>
      </c>
      <c r="B933" s="11">
        <v>5.54</v>
      </c>
      <c r="C933" s="11">
        <v>5.27</v>
      </c>
      <c r="D933" s="11">
        <v>7.36</v>
      </c>
      <c r="E933" s="11">
        <v>4.37</v>
      </c>
      <c r="F933" s="11">
        <v>5.84</v>
      </c>
      <c r="G933" s="11">
        <v>71.8</v>
      </c>
      <c r="H933" s="11">
        <v>49.49</v>
      </c>
      <c r="I933" s="11">
        <v>69.19</v>
      </c>
      <c r="J933" s="11">
        <v>39.85</v>
      </c>
      <c r="K933" s="11">
        <v>34.24</v>
      </c>
      <c r="L933" s="11">
        <v>73.64</v>
      </c>
      <c r="M933" s="11">
        <v>42.41</v>
      </c>
      <c r="N933" s="11">
        <v>36.44</v>
      </c>
      <c r="O933" s="8">
        <f>VLOOKUP('Curr Rating Data'!C910,Ratings_Numbers!$A$1:$B$21,2,FALSE)</f>
        <v>9</v>
      </c>
      <c r="P933" s="10">
        <v>8157.8154999999997</v>
      </c>
      <c r="Q933" s="8"/>
      <c r="R933" s="8"/>
      <c r="S933" s="8"/>
      <c r="T933" s="8"/>
    </row>
    <row r="934" spans="1:20" ht="55.5" customHeight="1" thickBot="1" x14ac:dyDescent="0.4">
      <c r="A934" s="11">
        <v>3.33</v>
      </c>
      <c r="B934" s="11">
        <v>6.31</v>
      </c>
      <c r="C934" s="11">
        <v>6.18</v>
      </c>
      <c r="D934" s="11">
        <v>7.46</v>
      </c>
      <c r="E934" s="11">
        <v>-9</v>
      </c>
      <c r="F934" s="11">
        <v>1.58</v>
      </c>
      <c r="G934" s="11">
        <v>71.7</v>
      </c>
      <c r="H934" s="11">
        <v>45.48</v>
      </c>
      <c r="I934" s="11">
        <v>82.74</v>
      </c>
      <c r="J934" s="11">
        <v>43.81</v>
      </c>
      <c r="K934" s="11">
        <v>37.630000000000003</v>
      </c>
      <c r="L934" s="11">
        <v>88.87</v>
      </c>
      <c r="M934" s="11">
        <v>47.05</v>
      </c>
      <c r="N934" s="11">
        <v>40.42</v>
      </c>
      <c r="O934" s="8">
        <f>VLOOKUP('Curr Rating Data'!C911,Ratings_Numbers!$A$1:$B$21,2,FALSE)</f>
        <v>10</v>
      </c>
      <c r="P934" s="10">
        <v>8752.0331999999999</v>
      </c>
      <c r="Q934" s="8"/>
      <c r="R934" s="8"/>
      <c r="S934" s="8"/>
      <c r="T934" s="8"/>
    </row>
    <row r="935" spans="1:20" ht="55.5" customHeight="1" thickBot="1" x14ac:dyDescent="0.4">
      <c r="A935" s="11">
        <v>3.34</v>
      </c>
      <c r="B935" s="11">
        <v>6.74</v>
      </c>
      <c r="C935" s="11">
        <v>6.49</v>
      </c>
      <c r="D935" s="11">
        <v>2.4300000000000002</v>
      </c>
      <c r="E935" s="11">
        <v>0.48</v>
      </c>
      <c r="F935" s="11">
        <v>0.99</v>
      </c>
      <c r="G935" s="11">
        <v>80.5</v>
      </c>
      <c r="H935" s="11">
        <v>44.52</v>
      </c>
      <c r="I935" s="11">
        <v>79.489999999999995</v>
      </c>
      <c r="J935" s="11">
        <v>42.27</v>
      </c>
      <c r="K935" s="11">
        <v>35.39</v>
      </c>
      <c r="L935" s="11">
        <v>88.07</v>
      </c>
      <c r="M935" s="11">
        <v>46.83</v>
      </c>
      <c r="N935" s="11">
        <v>39.21</v>
      </c>
      <c r="O935" s="8">
        <f>VLOOKUP('Curr Rating Data'!C912,Ratings_Numbers!$A$1:$B$21,2,FALSE)</f>
        <v>10</v>
      </c>
      <c r="P935" s="10">
        <v>8927.1934000000001</v>
      </c>
      <c r="Q935" s="8"/>
      <c r="R935" s="8"/>
      <c r="S935" s="8"/>
      <c r="T935" s="8"/>
    </row>
    <row r="936" spans="1:20" ht="55.5" customHeight="1" thickBot="1" x14ac:dyDescent="0.4">
      <c r="A936" s="11">
        <v>3.53</v>
      </c>
      <c r="B936" s="11">
        <v>7.12</v>
      </c>
      <c r="C936" s="11">
        <v>6.86</v>
      </c>
      <c r="D936" s="11">
        <v>3.77</v>
      </c>
      <c r="E936" s="11">
        <v>-5.88</v>
      </c>
      <c r="F936" s="11">
        <v>2.35</v>
      </c>
      <c r="G936" s="11">
        <v>85.5</v>
      </c>
      <c r="H936" s="11">
        <v>42.75</v>
      </c>
      <c r="I936" s="11">
        <v>84.21</v>
      </c>
      <c r="J936" s="11">
        <v>43.61</v>
      </c>
      <c r="K936" s="11">
        <v>36.01</v>
      </c>
      <c r="L936" s="11">
        <v>93.1</v>
      </c>
      <c r="M936" s="11">
        <v>48.21</v>
      </c>
      <c r="N936" s="11">
        <v>39.81</v>
      </c>
      <c r="O936" s="8">
        <f>VLOOKUP('Curr Rating Data'!C913,Ratings_Numbers!$A$1:$B$21,2,FALSE)</f>
        <v>10</v>
      </c>
      <c r="P936" s="10">
        <v>9125.1591000000008</v>
      </c>
      <c r="Q936" s="8"/>
      <c r="R936" s="8"/>
      <c r="S936" s="8"/>
      <c r="T936" s="8"/>
    </row>
    <row r="937" spans="1:20" ht="55.5" customHeight="1" thickBot="1" x14ac:dyDescent="0.4">
      <c r="A937" s="11">
        <v>3.31</v>
      </c>
      <c r="B937" s="11">
        <v>6.74</v>
      </c>
      <c r="C937" s="11">
        <v>6.27</v>
      </c>
      <c r="D937" s="11">
        <v>7.1</v>
      </c>
      <c r="E937" s="11">
        <v>4.3099999999999996</v>
      </c>
      <c r="F937" s="11">
        <v>5.66</v>
      </c>
      <c r="G937" s="11">
        <v>85.3</v>
      </c>
      <c r="H937" s="11">
        <v>43.88</v>
      </c>
      <c r="I937" s="11">
        <v>80.39</v>
      </c>
      <c r="J937" s="11">
        <v>42.58</v>
      </c>
      <c r="K937" s="11">
        <v>35.28</v>
      </c>
      <c r="L937" s="11">
        <v>88.79</v>
      </c>
      <c r="M937" s="11">
        <v>47.03</v>
      </c>
      <c r="N937" s="11">
        <v>38.96</v>
      </c>
      <c r="O937" s="8">
        <f>VLOOKUP('Curr Rating Data'!C914,Ratings_Numbers!$A$1:$B$21,2,FALSE)</f>
        <v>12</v>
      </c>
      <c r="P937" s="10">
        <v>8288.0046999999995</v>
      </c>
      <c r="Q937" s="8"/>
      <c r="R937" s="8"/>
      <c r="S937" s="8"/>
      <c r="T937" s="8"/>
    </row>
    <row r="938" spans="1:20" ht="55.5" customHeight="1" thickBot="1" x14ac:dyDescent="0.4">
      <c r="A938" s="11">
        <v>3.95</v>
      </c>
      <c r="B938" s="11">
        <v>6.32</v>
      </c>
      <c r="C938" s="11">
        <v>6.07</v>
      </c>
      <c r="D938" s="11">
        <v>3.16</v>
      </c>
      <c r="E938" s="11">
        <v>1.81</v>
      </c>
      <c r="F938" s="11">
        <v>1.67</v>
      </c>
      <c r="G938" s="11">
        <v>82.5</v>
      </c>
      <c r="H938" s="11">
        <v>45.1</v>
      </c>
      <c r="I938" s="11">
        <v>79.12</v>
      </c>
      <c r="J938" s="11">
        <v>42.92</v>
      </c>
      <c r="K938" s="11">
        <v>35.69</v>
      </c>
      <c r="L938" s="11">
        <v>84.33</v>
      </c>
      <c r="M938" s="11">
        <v>45.75</v>
      </c>
      <c r="N938" s="11">
        <v>38.03</v>
      </c>
      <c r="O938" s="8">
        <f>VLOOKUP('Curr Rating Data'!C915,Ratings_Numbers!$A$1:$B$21,2,FALSE)</f>
        <v>12</v>
      </c>
      <c r="P938" s="10">
        <v>9017.7728000000006</v>
      </c>
      <c r="Q938" s="8"/>
      <c r="R938" s="8"/>
      <c r="S938" s="8"/>
      <c r="T938" s="8"/>
    </row>
    <row r="939" spans="1:20" ht="55.5" customHeight="1" thickBot="1" x14ac:dyDescent="0.4">
      <c r="A939" s="11">
        <v>3.8</v>
      </c>
      <c r="B939" s="11">
        <v>6.2</v>
      </c>
      <c r="C939" s="11">
        <v>5.74</v>
      </c>
      <c r="D939" s="11">
        <v>3.36</v>
      </c>
      <c r="E939" s="11">
        <v>0.01</v>
      </c>
      <c r="F939" s="11">
        <v>1.76</v>
      </c>
      <c r="G939" s="11">
        <v>77.900000000000006</v>
      </c>
      <c r="H939" s="11">
        <v>44.41</v>
      </c>
      <c r="I939" s="11">
        <v>83.21</v>
      </c>
      <c r="J939" s="11">
        <v>44.71</v>
      </c>
      <c r="K939" s="11">
        <v>36.96</v>
      </c>
      <c r="L939" s="11">
        <v>86.13</v>
      </c>
      <c r="M939" s="11">
        <v>46.27</v>
      </c>
      <c r="N939" s="11">
        <v>38.25</v>
      </c>
      <c r="O939" s="8">
        <f>VLOOKUP('Curr Rating Data'!C916,Ratings_Numbers!$A$1:$B$21,2,FALSE)</f>
        <v>12</v>
      </c>
      <c r="P939" s="10">
        <v>6998.6277</v>
      </c>
      <c r="Q939" s="8"/>
      <c r="R939" s="8"/>
      <c r="S939" s="8"/>
      <c r="T939" s="8"/>
    </row>
    <row r="940" spans="1:20" ht="55.5" customHeight="1" thickBot="1" x14ac:dyDescent="0.4">
      <c r="A940" s="11">
        <v>4.2</v>
      </c>
      <c r="B940" s="11">
        <v>6.87</v>
      </c>
      <c r="C940" s="11">
        <v>6.45</v>
      </c>
      <c r="D940" s="11">
        <v>3.65</v>
      </c>
      <c r="E940" s="11">
        <v>-8.26</v>
      </c>
      <c r="F940" s="11">
        <v>2.08</v>
      </c>
      <c r="G940" s="11">
        <v>81.099999999999994</v>
      </c>
      <c r="H940" s="11">
        <v>42.81</v>
      </c>
      <c r="I940" s="11">
        <v>84.3</v>
      </c>
      <c r="J940" s="11">
        <v>44.27</v>
      </c>
      <c r="K940" s="11">
        <v>36.090000000000003</v>
      </c>
      <c r="L940" s="11">
        <v>90.42</v>
      </c>
      <c r="M940" s="11">
        <v>47.48</v>
      </c>
      <c r="N940" s="11">
        <v>38.71</v>
      </c>
      <c r="O940" s="8">
        <f>VLOOKUP('Curr Rating Data'!C917,Ratings_Numbers!$A$1:$B$21,2,FALSE)</f>
        <v>12</v>
      </c>
      <c r="P940" s="10">
        <v>4780.7439999999997</v>
      </c>
      <c r="Q940" s="8"/>
      <c r="R940" s="8"/>
      <c r="S940" s="8"/>
      <c r="T940" s="8"/>
    </row>
    <row r="941" spans="1:20" ht="55.5" customHeight="1" thickBot="1" x14ac:dyDescent="0.4">
      <c r="A941" s="11">
        <v>4.04</v>
      </c>
      <c r="B941" s="11">
        <v>6.65</v>
      </c>
      <c r="C941" s="11">
        <v>6.32</v>
      </c>
      <c r="D941" s="11">
        <v>7.41</v>
      </c>
      <c r="E941" s="11">
        <v>4.32</v>
      </c>
      <c r="F941" s="11">
        <v>5.73</v>
      </c>
      <c r="G941" s="11">
        <v>80.599999999999994</v>
      </c>
      <c r="H941" s="11">
        <v>44.51</v>
      </c>
      <c r="I941" s="11">
        <v>79.739999999999995</v>
      </c>
      <c r="J941" s="11">
        <v>42.9</v>
      </c>
      <c r="K941" s="11">
        <v>35.5</v>
      </c>
      <c r="L941" s="11">
        <v>85.88</v>
      </c>
      <c r="M941" s="11">
        <v>46.2</v>
      </c>
      <c r="N941" s="11">
        <v>38.229999999999997</v>
      </c>
      <c r="O941" s="8">
        <f>VLOOKUP('Curr Rating Data'!C918,Ratings_Numbers!$A$1:$B$21,2,FALSE)</f>
        <v>12</v>
      </c>
      <c r="P941" s="10">
        <v>4415.6737000000003</v>
      </c>
      <c r="Q941" s="8"/>
      <c r="R941" s="8"/>
      <c r="S941" s="8"/>
      <c r="T941" s="8"/>
    </row>
    <row r="942" spans="1:20" ht="55.5" customHeight="1" thickBot="1" x14ac:dyDescent="0.4">
      <c r="A942" s="11">
        <v>4.8899999999999997</v>
      </c>
      <c r="B942" s="11">
        <v>8.43</v>
      </c>
      <c r="C942" s="11">
        <v>7.94</v>
      </c>
      <c r="D942" s="11">
        <v>2.25</v>
      </c>
      <c r="E942" s="11">
        <v>-6.98</v>
      </c>
      <c r="F942" s="11">
        <v>0.72</v>
      </c>
      <c r="G942" s="11">
        <v>87.7</v>
      </c>
      <c r="H942" s="11">
        <v>41.32</v>
      </c>
      <c r="I942" s="11">
        <v>96.13</v>
      </c>
      <c r="J942" s="11">
        <v>47.34</v>
      </c>
      <c r="K942" s="11">
        <v>39.72</v>
      </c>
      <c r="L942" s="11">
        <v>103.06</v>
      </c>
      <c r="M942" s="11">
        <v>50.75</v>
      </c>
      <c r="N942" s="11">
        <v>42.59</v>
      </c>
      <c r="O942" s="8">
        <f>VLOOKUP('Curr Rating Data'!C919,Ratings_Numbers!$A$1:$B$21,2,FALSE)</f>
        <v>12</v>
      </c>
      <c r="P942" s="10">
        <v>2926.3076999999998</v>
      </c>
      <c r="Q942" s="8"/>
      <c r="R942" s="8"/>
      <c r="S942" s="8"/>
      <c r="T942" s="8"/>
    </row>
    <row r="943" spans="1:20" ht="55.5" customHeight="1" thickBot="1" x14ac:dyDescent="0.4">
      <c r="A943" s="11">
        <v>5.1100000000000003</v>
      </c>
      <c r="B943" s="11">
        <v>9.43</v>
      </c>
      <c r="C943" s="11">
        <v>8.82</v>
      </c>
      <c r="D943" s="11">
        <v>2.3199999999999998</v>
      </c>
      <c r="E943" s="11">
        <v>-0.44</v>
      </c>
      <c r="F943" s="11">
        <v>0.56000000000000005</v>
      </c>
      <c r="G943" s="11">
        <v>79.5</v>
      </c>
      <c r="H943" s="11">
        <v>41.69</v>
      </c>
      <c r="I943" s="11">
        <v>96.21</v>
      </c>
      <c r="J943" s="11">
        <v>47.34</v>
      </c>
      <c r="K943" s="11">
        <v>40.11</v>
      </c>
      <c r="L943" s="11">
        <v>103.22</v>
      </c>
      <c r="M943" s="11">
        <v>50.79</v>
      </c>
      <c r="N943" s="11">
        <v>43.03</v>
      </c>
      <c r="O943" s="8">
        <f>VLOOKUP('Curr Rating Data'!C920,Ratings_Numbers!$A$1:$B$21,2,FALSE)</f>
        <v>12</v>
      </c>
      <c r="P943" s="10">
        <v>1712.1614</v>
      </c>
      <c r="Q943" s="8"/>
      <c r="R943" s="8"/>
      <c r="S943" s="8"/>
      <c r="T943" s="8"/>
    </row>
    <row r="944" spans="1:20" ht="55.5" customHeight="1" thickBot="1" x14ac:dyDescent="0.4">
      <c r="A944" s="11">
        <v>5.51</v>
      </c>
      <c r="B944" s="11">
        <v>10.83</v>
      </c>
      <c r="C944" s="11">
        <v>10.34</v>
      </c>
      <c r="D944" s="11">
        <v>2.82</v>
      </c>
      <c r="E944" s="11">
        <v>1.3</v>
      </c>
      <c r="F944" s="11">
        <v>0.81</v>
      </c>
      <c r="G944" s="11">
        <v>68.3</v>
      </c>
      <c r="H944" s="11">
        <v>43.15</v>
      </c>
      <c r="I944" s="11">
        <v>85.76</v>
      </c>
      <c r="J944" s="11">
        <v>43.75</v>
      </c>
      <c r="K944" s="11">
        <v>37.01</v>
      </c>
      <c r="L944" s="11">
        <v>96.03</v>
      </c>
      <c r="M944" s="11">
        <v>48.99</v>
      </c>
      <c r="N944" s="11">
        <v>41.43</v>
      </c>
      <c r="O944" s="8">
        <f>VLOOKUP('Curr Rating Data'!C921,Ratings_Numbers!$A$1:$B$21,2,FALSE)</f>
        <v>12</v>
      </c>
      <c r="P944" s="10">
        <v>2894.8002000000001</v>
      </c>
      <c r="Q944" s="8"/>
      <c r="R944" s="8"/>
      <c r="S944" s="8"/>
      <c r="T944" s="8"/>
    </row>
    <row r="945" spans="1:20" ht="55.5" customHeight="1" thickBot="1" x14ac:dyDescent="0.4">
      <c r="A945" s="11">
        <v>6.84</v>
      </c>
      <c r="B945" s="11">
        <v>15.53</v>
      </c>
      <c r="C945" s="11">
        <v>14.92</v>
      </c>
      <c r="D945" s="11">
        <v>6.1</v>
      </c>
      <c r="E945" s="11">
        <v>-5.12</v>
      </c>
      <c r="F945" s="11">
        <v>4.1500000000000004</v>
      </c>
      <c r="G945" s="11">
        <v>73.900000000000006</v>
      </c>
      <c r="H945" s="11">
        <v>43.31</v>
      </c>
      <c r="I945" s="11">
        <v>89.05</v>
      </c>
      <c r="J945" s="11">
        <v>44.97</v>
      </c>
      <c r="K945" s="11">
        <v>38.57</v>
      </c>
      <c r="L945" s="11">
        <v>98.02</v>
      </c>
      <c r="M945" s="11">
        <v>49.5</v>
      </c>
      <c r="N945" s="11">
        <v>42.45</v>
      </c>
      <c r="O945" s="8">
        <f>VLOOKUP('Curr Rating Data'!C922,Ratings_Numbers!$A$1:$B$21,2,FALSE)</f>
        <v>12</v>
      </c>
      <c r="P945" s="10">
        <v>5150.8395</v>
      </c>
      <c r="Q945" s="8"/>
      <c r="R945" s="8"/>
      <c r="S945" s="8"/>
      <c r="T945" s="8"/>
    </row>
    <row r="946" spans="1:20" ht="55.5" customHeight="1" thickBot="1" x14ac:dyDescent="0.4">
      <c r="A946" s="11">
        <v>7.7</v>
      </c>
      <c r="B946" s="11">
        <v>17.239999999999998</v>
      </c>
      <c r="C946" s="11">
        <v>16.649999999999999</v>
      </c>
      <c r="D946" s="11">
        <v>2.92</v>
      </c>
      <c r="E946" s="11">
        <v>-13.99</v>
      </c>
      <c r="F946" s="11">
        <v>1.05</v>
      </c>
      <c r="G946" s="11">
        <v>78.3</v>
      </c>
      <c r="H946" s="11">
        <v>41.13</v>
      </c>
      <c r="I946" s="11">
        <v>102.18</v>
      </c>
      <c r="J946" s="11">
        <v>48.14</v>
      </c>
      <c r="K946" s="11">
        <v>42.03</v>
      </c>
      <c r="L946" s="11">
        <v>112.27</v>
      </c>
      <c r="M946" s="11">
        <v>52.89</v>
      </c>
      <c r="N946" s="11">
        <v>46.18</v>
      </c>
      <c r="O946" s="8">
        <f>VLOOKUP('Curr Rating Data'!C923,Ratings_Numbers!$A$1:$B$21,2,FALSE)</f>
        <v>12</v>
      </c>
      <c r="P946" s="10">
        <v>5408.6450000000004</v>
      </c>
      <c r="Q946" s="8"/>
      <c r="R946" s="8"/>
      <c r="S946" s="8"/>
      <c r="T946" s="8"/>
    </row>
    <row r="947" spans="1:20" ht="55.5" customHeight="1" thickBot="1" x14ac:dyDescent="0.4">
      <c r="A947" s="11">
        <v>6.97</v>
      </c>
      <c r="B947" s="11">
        <v>15.12</v>
      </c>
      <c r="C947" s="11">
        <v>14.6</v>
      </c>
      <c r="D947" s="11">
        <v>2.97</v>
      </c>
      <c r="E947" s="11">
        <v>0.99</v>
      </c>
      <c r="F947" s="11">
        <v>1.0900000000000001</v>
      </c>
      <c r="G947" s="11">
        <v>83.9</v>
      </c>
      <c r="H947" s="11">
        <v>41.39</v>
      </c>
      <c r="I947" s="11">
        <v>91.73</v>
      </c>
      <c r="J947" s="11">
        <v>43.98</v>
      </c>
      <c r="K947" s="11">
        <v>37.96</v>
      </c>
      <c r="L947" s="11">
        <v>108.55</v>
      </c>
      <c r="M947" s="11">
        <v>52.05</v>
      </c>
      <c r="N947" s="11">
        <v>44.93</v>
      </c>
      <c r="O947" s="8">
        <f>VLOOKUP('Curr Rating Data'!C924,Ratings_Numbers!$A$1:$B$21,2,FALSE)</f>
        <v>12</v>
      </c>
      <c r="P947" s="10">
        <v>7090.1531000000004</v>
      </c>
      <c r="Q947" s="8"/>
      <c r="R947" s="8"/>
      <c r="S947" s="8"/>
      <c r="T947" s="8"/>
    </row>
    <row r="948" spans="1:20" ht="55.5" customHeight="1" thickBot="1" x14ac:dyDescent="0.4">
      <c r="A948" s="11">
        <v>6.32</v>
      </c>
      <c r="B948" s="11">
        <v>12.98</v>
      </c>
      <c r="C948" s="11">
        <v>12.47</v>
      </c>
      <c r="D948" s="11">
        <v>3.35</v>
      </c>
      <c r="E948" s="11">
        <v>-4.16</v>
      </c>
      <c r="F948" s="11">
        <v>1.58</v>
      </c>
      <c r="G948" s="11">
        <v>90.7</v>
      </c>
      <c r="H948" s="11">
        <v>39.6</v>
      </c>
      <c r="I948" s="11">
        <v>98.09</v>
      </c>
      <c r="J948" s="11">
        <v>46.29</v>
      </c>
      <c r="K948" s="11">
        <v>38.840000000000003</v>
      </c>
      <c r="L948" s="11">
        <v>111.9</v>
      </c>
      <c r="M948" s="11">
        <v>52.81</v>
      </c>
      <c r="N948" s="11">
        <v>44.31</v>
      </c>
      <c r="O948" s="8">
        <f>VLOOKUP('Curr Rating Data'!C925,Ratings_Numbers!$A$1:$B$21,2,FALSE)</f>
        <v>12</v>
      </c>
      <c r="P948" s="10">
        <v>4898.2700999999997</v>
      </c>
      <c r="Q948" s="8"/>
      <c r="R948" s="8"/>
      <c r="S948" s="8"/>
      <c r="T948" s="8"/>
    </row>
    <row r="949" spans="1:20" ht="55.5" customHeight="1" thickBot="1" x14ac:dyDescent="0.4">
      <c r="A949" s="11">
        <v>5.5</v>
      </c>
      <c r="B949" s="11">
        <v>10.59</v>
      </c>
      <c r="C949" s="11">
        <v>10.01</v>
      </c>
      <c r="D949" s="11">
        <v>6.82</v>
      </c>
      <c r="E949" s="11">
        <v>5.94</v>
      </c>
      <c r="F949" s="11">
        <v>5</v>
      </c>
      <c r="G949" s="11">
        <v>89.1</v>
      </c>
      <c r="H949" s="11">
        <v>42.2</v>
      </c>
      <c r="I949" s="11">
        <v>88.91</v>
      </c>
      <c r="J949" s="11">
        <v>43.8</v>
      </c>
      <c r="K949" s="11">
        <v>37.520000000000003</v>
      </c>
      <c r="L949" s="11">
        <v>102.98</v>
      </c>
      <c r="M949" s="11">
        <v>50.73</v>
      </c>
      <c r="N949" s="11">
        <v>43.45</v>
      </c>
      <c r="O949" s="8">
        <f>VLOOKUP('Curr Rating Data'!C926,Ratings_Numbers!$A$1:$B$21,2,FALSE)</f>
        <v>12</v>
      </c>
      <c r="P949" s="10">
        <v>6785.6471000000001</v>
      </c>
      <c r="Q949" s="8"/>
      <c r="R949" s="8"/>
      <c r="S949" s="8"/>
      <c r="T949" s="8"/>
    </row>
    <row r="950" spans="1:20" ht="55.5" customHeight="1" thickBot="1" x14ac:dyDescent="0.4">
      <c r="A950" s="11">
        <v>6.04</v>
      </c>
      <c r="B950" s="11">
        <v>11.4</v>
      </c>
      <c r="C950" s="11">
        <v>10.88</v>
      </c>
      <c r="D950" s="11">
        <v>2.86</v>
      </c>
      <c r="E950" s="11">
        <v>-9.76</v>
      </c>
      <c r="F950" s="11">
        <v>1.22</v>
      </c>
      <c r="G950" s="11">
        <v>99.9</v>
      </c>
      <c r="H950" s="11">
        <v>40.200000000000003</v>
      </c>
      <c r="I950" s="11">
        <v>100.64</v>
      </c>
      <c r="J950" s="11">
        <v>46.63</v>
      </c>
      <c r="K950" s="11">
        <v>40.46</v>
      </c>
      <c r="L950" s="11">
        <v>115.81</v>
      </c>
      <c r="M950" s="11">
        <v>53.66</v>
      </c>
      <c r="N950" s="11">
        <v>46.56</v>
      </c>
      <c r="O950" s="8">
        <f>VLOOKUP('Curr Rating Data'!C927,Ratings_Numbers!$A$1:$B$21,2,FALSE)</f>
        <v>11</v>
      </c>
      <c r="P950" s="10">
        <v>10147.443300000001</v>
      </c>
      <c r="Q950" s="8"/>
      <c r="R950" s="8"/>
      <c r="S950" s="8"/>
      <c r="T950" s="8"/>
    </row>
    <row r="951" spans="1:20" ht="55.5" customHeight="1" thickBot="1" x14ac:dyDescent="0.4">
      <c r="A951" s="11">
        <v>5.47</v>
      </c>
      <c r="B951" s="11">
        <v>10.199999999999999</v>
      </c>
      <c r="C951" s="11">
        <v>9.66</v>
      </c>
      <c r="D951" s="11">
        <v>3.21</v>
      </c>
      <c r="E951" s="11">
        <v>2.5499999999999998</v>
      </c>
      <c r="F951" s="11">
        <v>1.49</v>
      </c>
      <c r="G951" s="11">
        <v>100.6</v>
      </c>
      <c r="H951" s="11">
        <v>41.86</v>
      </c>
      <c r="I951" s="11">
        <v>97.57</v>
      </c>
      <c r="J951" s="11">
        <v>47.35</v>
      </c>
      <c r="K951" s="11">
        <v>40.840000000000003</v>
      </c>
      <c r="L951" s="11">
        <v>106.06</v>
      </c>
      <c r="M951" s="11">
        <v>51.47</v>
      </c>
      <c r="N951" s="11">
        <v>44.39</v>
      </c>
      <c r="O951" s="8">
        <f>VLOOKUP('Curr Rating Data'!C928,Ratings_Numbers!$A$1:$B$21,2,FALSE)</f>
        <v>11</v>
      </c>
      <c r="P951" s="10">
        <v>8953.1722000000009</v>
      </c>
      <c r="Q951" s="8"/>
      <c r="R951" s="8"/>
      <c r="S951" s="8"/>
      <c r="T951" s="8"/>
    </row>
    <row r="952" spans="1:20" ht="55.5" customHeight="1" thickBot="1" x14ac:dyDescent="0.4">
      <c r="A952" s="11">
        <v>5.17</v>
      </c>
      <c r="B952" s="11">
        <v>9.7200000000000006</v>
      </c>
      <c r="C952" s="11">
        <v>9.1</v>
      </c>
      <c r="D952" s="11">
        <v>3.66</v>
      </c>
      <c r="E952" s="11">
        <v>1.67</v>
      </c>
      <c r="F952" s="11">
        <v>1.81</v>
      </c>
      <c r="G952" s="11">
        <v>93</v>
      </c>
      <c r="H952" s="11">
        <v>41.85</v>
      </c>
      <c r="I952" s="11">
        <v>94.65</v>
      </c>
      <c r="J952" s="11">
        <v>46.61</v>
      </c>
      <c r="K952" s="11">
        <v>39.61</v>
      </c>
      <c r="L952" s="11">
        <v>103.07</v>
      </c>
      <c r="M952" s="11">
        <v>50.76</v>
      </c>
      <c r="N952" s="11">
        <v>43.14</v>
      </c>
      <c r="O952" s="8">
        <f>VLOOKUP('Curr Rating Data'!C929,Ratings_Numbers!$A$1:$B$21,2,FALSE)</f>
        <v>11</v>
      </c>
      <c r="P952" s="10">
        <v>8170.0436</v>
      </c>
      <c r="Q952" s="8"/>
      <c r="R952" s="8"/>
      <c r="S952" s="8"/>
      <c r="T952" s="8"/>
    </row>
    <row r="953" spans="1:20" ht="55.5" customHeight="1" thickBot="1" x14ac:dyDescent="0.4">
      <c r="A953" s="11">
        <v>5.0999999999999996</v>
      </c>
      <c r="B953" s="11">
        <v>9.27</v>
      </c>
      <c r="C953" s="11">
        <v>8.7899999999999991</v>
      </c>
      <c r="D953" s="11">
        <v>6.98</v>
      </c>
      <c r="E953" s="11">
        <v>-0.95</v>
      </c>
      <c r="F953" s="11">
        <v>5.17</v>
      </c>
      <c r="G953" s="11">
        <v>98.2</v>
      </c>
      <c r="H953" s="11">
        <v>41.83</v>
      </c>
      <c r="I953" s="11">
        <v>96.42</v>
      </c>
      <c r="J953" s="11">
        <v>47.27</v>
      </c>
      <c r="K953" s="11">
        <v>40.340000000000003</v>
      </c>
      <c r="L953" s="11">
        <v>104</v>
      </c>
      <c r="M953" s="11">
        <v>50.98</v>
      </c>
      <c r="N953" s="11">
        <v>43.51</v>
      </c>
      <c r="O953" s="8">
        <f>VLOOKUP('Curr Rating Data'!C930,Ratings_Numbers!$A$1:$B$21,2,FALSE)</f>
        <v>11</v>
      </c>
      <c r="P953" s="10">
        <v>4700.6814000000004</v>
      </c>
      <c r="Q953" s="8"/>
      <c r="R953" s="8"/>
      <c r="S953" s="8"/>
      <c r="T953" s="8"/>
    </row>
    <row r="954" spans="1:20" ht="55.5" customHeight="1" thickBot="1" x14ac:dyDescent="0.4">
      <c r="A954" s="11">
        <v>5.04</v>
      </c>
      <c r="B954" s="11">
        <v>9.1199999999999992</v>
      </c>
      <c r="C954" s="11">
        <v>8.84</v>
      </c>
      <c r="D954" s="11">
        <v>3.16</v>
      </c>
      <c r="E954" s="11">
        <v>1.57</v>
      </c>
      <c r="F954" s="11">
        <v>1.17</v>
      </c>
      <c r="G954" s="11">
        <v>90.6</v>
      </c>
      <c r="H954" s="11">
        <v>42.45</v>
      </c>
      <c r="I954" s="11">
        <v>93.45</v>
      </c>
      <c r="J954" s="11">
        <v>46.48</v>
      </c>
      <c r="K954" s="11">
        <v>39.67</v>
      </c>
      <c r="L954" s="11">
        <v>101.05</v>
      </c>
      <c r="M954" s="11">
        <v>50.26</v>
      </c>
      <c r="N954" s="11">
        <v>42.9</v>
      </c>
      <c r="O954" s="8">
        <f>VLOOKUP('Curr Rating Data'!C931,Ratings_Numbers!$A$1:$B$21,2,FALSE)</f>
        <v>11</v>
      </c>
      <c r="P954" s="10">
        <v>5376.5137999999997</v>
      </c>
      <c r="Q954" s="8"/>
      <c r="R954" s="8"/>
      <c r="S954" s="8"/>
      <c r="T954" s="8"/>
    </row>
    <row r="955" spans="1:20" ht="55.5" customHeight="1" thickBot="1" x14ac:dyDescent="0.4">
      <c r="A955" s="11">
        <v>5.08</v>
      </c>
      <c r="B955" s="11">
        <v>9.31</v>
      </c>
      <c r="C955" s="11">
        <v>9</v>
      </c>
      <c r="D955" s="11">
        <v>3.4</v>
      </c>
      <c r="E955" s="11">
        <v>1.48</v>
      </c>
      <c r="F955" s="11">
        <v>1.46</v>
      </c>
      <c r="G955" s="11">
        <v>92.7</v>
      </c>
      <c r="H955" s="11">
        <v>42.9</v>
      </c>
      <c r="I955" s="11">
        <v>91.93</v>
      </c>
      <c r="J955" s="11">
        <v>46.11</v>
      </c>
      <c r="K955" s="11">
        <v>39.44</v>
      </c>
      <c r="L955" s="11">
        <v>99.37</v>
      </c>
      <c r="M955" s="11">
        <v>49.84</v>
      </c>
      <c r="N955" s="11">
        <v>42.63</v>
      </c>
      <c r="O955" s="8">
        <f>VLOOKUP('Curr Rating Data'!C932,Ratings_Numbers!$A$1:$B$21,2,FALSE)</f>
        <v>11</v>
      </c>
      <c r="P955" s="10">
        <v>6411.0293000000001</v>
      </c>
      <c r="Q955" s="8"/>
      <c r="R955" s="8"/>
      <c r="S955" s="8"/>
      <c r="T955" s="8"/>
    </row>
    <row r="956" spans="1:20" ht="55.5" customHeight="1" thickBot="1" x14ac:dyDescent="0.4">
      <c r="A956" s="11">
        <v>5.13</v>
      </c>
      <c r="B956" s="11">
        <v>9.7200000000000006</v>
      </c>
      <c r="C956" s="11">
        <v>9.4700000000000006</v>
      </c>
      <c r="D956" s="11">
        <v>3.11</v>
      </c>
      <c r="E956" s="11">
        <v>1.48</v>
      </c>
      <c r="F956" s="11">
        <v>1.0900000000000001</v>
      </c>
      <c r="G956" s="11">
        <v>89.1</v>
      </c>
      <c r="H956" s="11">
        <v>42</v>
      </c>
      <c r="I956" s="11">
        <v>85.46</v>
      </c>
      <c r="J956" s="11">
        <v>42.85</v>
      </c>
      <c r="K956" s="11">
        <v>35.89</v>
      </c>
      <c r="L956" s="11">
        <v>99.44</v>
      </c>
      <c r="M956" s="11">
        <v>49.86</v>
      </c>
      <c r="N956" s="11">
        <v>41.76</v>
      </c>
      <c r="O956" s="8">
        <f>VLOOKUP('Curr Rating Data'!C933,Ratings_Numbers!$A$1:$B$21,2,FALSE)</f>
        <v>11</v>
      </c>
      <c r="P956" s="10">
        <v>5671.8855999999996</v>
      </c>
      <c r="Q956" s="8"/>
      <c r="R956" s="8"/>
      <c r="S956" s="8"/>
      <c r="T956" s="8"/>
    </row>
    <row r="957" spans="1:20" ht="55.5" customHeight="1" thickBot="1" x14ac:dyDescent="0.4">
      <c r="A957" s="11">
        <v>4.9800000000000004</v>
      </c>
      <c r="B957" s="11">
        <v>9.84</v>
      </c>
      <c r="C957" s="11">
        <v>9.5299999999999994</v>
      </c>
      <c r="D957" s="11">
        <v>7.46</v>
      </c>
      <c r="E957" s="11">
        <v>6.21</v>
      </c>
      <c r="F957" s="11">
        <v>5.32</v>
      </c>
      <c r="G957" s="11">
        <v>85</v>
      </c>
      <c r="H957" s="11">
        <v>44.25</v>
      </c>
      <c r="I957" s="11">
        <v>76.11</v>
      </c>
      <c r="J957" s="11">
        <v>40.19</v>
      </c>
      <c r="K957" s="11">
        <v>33.68</v>
      </c>
      <c r="L957" s="11">
        <v>89.38</v>
      </c>
      <c r="M957" s="11">
        <v>47.2</v>
      </c>
      <c r="N957" s="11">
        <v>39.549999999999997</v>
      </c>
      <c r="O957" s="8">
        <f>VLOOKUP('Curr Rating Data'!C934,Ratings_Numbers!$A$1:$B$21,2,FALSE)</f>
        <v>11</v>
      </c>
      <c r="P957" s="10">
        <v>6588.0743000000002</v>
      </c>
      <c r="Q957" s="8"/>
      <c r="R957" s="8"/>
      <c r="S957" s="8"/>
      <c r="T957" s="8"/>
    </row>
    <row r="958" spans="1:20" ht="55.5" customHeight="1" thickBot="1" x14ac:dyDescent="0.4">
      <c r="A958" s="11">
        <v>7.32</v>
      </c>
      <c r="B958" s="11">
        <v>21.06</v>
      </c>
      <c r="C958" s="11">
        <v>20.58</v>
      </c>
      <c r="D958" s="11">
        <v>-1.04</v>
      </c>
      <c r="E958" s="11">
        <v>-10.73</v>
      </c>
      <c r="F958" s="11">
        <v>-3.16</v>
      </c>
      <c r="G958" s="11">
        <v>89</v>
      </c>
      <c r="H958" s="11">
        <v>41.9</v>
      </c>
      <c r="I958" s="11">
        <v>83.89</v>
      </c>
      <c r="J958" s="11">
        <v>41.49</v>
      </c>
      <c r="K958" s="11">
        <v>35.15</v>
      </c>
      <c r="L958" s="11">
        <v>102.18</v>
      </c>
      <c r="M958" s="11">
        <v>50.54</v>
      </c>
      <c r="N958" s="11">
        <v>42.82</v>
      </c>
      <c r="O958" s="8">
        <f>VLOOKUP('Curr Rating Data'!C935,Ratings_Numbers!$A$1:$B$21,2,FALSE)</f>
        <v>11</v>
      </c>
      <c r="P958" s="10">
        <v>7438.2285000000002</v>
      </c>
      <c r="Q958" s="8"/>
      <c r="R958" s="8"/>
      <c r="S958" s="8"/>
      <c r="T958" s="8"/>
    </row>
    <row r="959" spans="1:20" ht="55.5" customHeight="1" thickBot="1" x14ac:dyDescent="0.4">
      <c r="A959" s="11">
        <v>7.03</v>
      </c>
      <c r="B959" s="11">
        <v>19.54</v>
      </c>
      <c r="C959" s="11">
        <v>19.04</v>
      </c>
      <c r="D959" s="11">
        <v>3.94</v>
      </c>
      <c r="E959" s="11">
        <v>1.96</v>
      </c>
      <c r="F959" s="11">
        <v>1.84</v>
      </c>
      <c r="G959" s="11">
        <v>90.2</v>
      </c>
      <c r="H959" s="11">
        <v>41.97</v>
      </c>
      <c r="I959" s="11">
        <v>71.67</v>
      </c>
      <c r="J959" s="11">
        <v>35.56</v>
      </c>
      <c r="K959" s="11">
        <v>30.08</v>
      </c>
      <c r="L959" s="11">
        <v>101.54</v>
      </c>
      <c r="M959" s="11">
        <v>50.38</v>
      </c>
      <c r="N959" s="11">
        <v>42.62</v>
      </c>
      <c r="O959" s="8">
        <f>VLOOKUP('Curr Rating Data'!C936,Ratings_Numbers!$A$1:$B$21,2,FALSE)</f>
        <v>11</v>
      </c>
      <c r="P959" s="10">
        <v>7288.3702999999996</v>
      </c>
      <c r="Q959" s="8"/>
      <c r="R959" s="8"/>
      <c r="S959" s="8"/>
      <c r="T959" s="8"/>
    </row>
    <row r="960" spans="1:20" ht="55.5" customHeight="1" thickBot="1" x14ac:dyDescent="0.4">
      <c r="A960" s="11">
        <v>6.73</v>
      </c>
      <c r="B960" s="11">
        <v>18.350000000000001</v>
      </c>
      <c r="C960" s="11">
        <v>17.89</v>
      </c>
      <c r="D960" s="11">
        <v>3.45</v>
      </c>
      <c r="E960" s="11">
        <v>0.94</v>
      </c>
      <c r="F960" s="11">
        <v>1.3</v>
      </c>
      <c r="G960" s="11">
        <v>86.9</v>
      </c>
      <c r="H960" s="11">
        <v>41.93</v>
      </c>
      <c r="I960" s="11">
        <v>75.87</v>
      </c>
      <c r="J960" s="11">
        <v>38.19</v>
      </c>
      <c r="K960" s="11">
        <v>31.82</v>
      </c>
      <c r="L960" s="11">
        <v>98.66</v>
      </c>
      <c r="M960" s="11">
        <v>49.66</v>
      </c>
      <c r="N960" s="11">
        <v>41.37</v>
      </c>
      <c r="O960" s="8">
        <f>VLOOKUP('Curr Rating Data'!C937,Ratings_Numbers!$A$1:$B$21,2,FALSE)</f>
        <v>11</v>
      </c>
      <c r="P960" s="10">
        <v>7321.8374000000003</v>
      </c>
      <c r="Q960" s="8"/>
      <c r="R960" s="8"/>
      <c r="S960" s="8"/>
      <c r="T960" s="8"/>
    </row>
    <row r="961" spans="1:20" ht="55.5" customHeight="1" thickBot="1" x14ac:dyDescent="0.4">
      <c r="A961" s="11">
        <v>6.46</v>
      </c>
      <c r="B961" s="11">
        <v>17.93</v>
      </c>
      <c r="C961" s="11">
        <v>17.46</v>
      </c>
      <c r="D961" s="11">
        <v>7.94</v>
      </c>
      <c r="E961" s="11">
        <v>6.21</v>
      </c>
      <c r="F961" s="11">
        <v>5.58</v>
      </c>
      <c r="G961" s="11">
        <v>79.7</v>
      </c>
      <c r="H961" s="11">
        <v>43.62</v>
      </c>
      <c r="I961" s="11">
        <v>68.260000000000005</v>
      </c>
      <c r="J961" s="11">
        <v>35.840000000000003</v>
      </c>
      <c r="K961" s="11">
        <v>29.78</v>
      </c>
      <c r="L961" s="11">
        <v>90.43</v>
      </c>
      <c r="M961" s="11">
        <v>47.49</v>
      </c>
      <c r="N961" s="11">
        <v>39.450000000000003</v>
      </c>
      <c r="O961" s="8">
        <f>VLOOKUP('Curr Rating Data'!C938,Ratings_Numbers!$A$1:$B$21,2,FALSE)</f>
        <v>11</v>
      </c>
      <c r="P961" s="10">
        <v>8418.3323</v>
      </c>
      <c r="Q961" s="8"/>
      <c r="R961" s="8"/>
      <c r="S961" s="8"/>
      <c r="T961" s="8"/>
    </row>
    <row r="962" spans="1:20" ht="55.5" customHeight="1" thickBot="1" x14ac:dyDescent="0.4">
      <c r="A962" s="11">
        <v>5.07</v>
      </c>
      <c r="B962" s="11">
        <v>10.119999999999999</v>
      </c>
      <c r="C962" s="11">
        <v>9.86</v>
      </c>
      <c r="D962" s="11">
        <v>3.51</v>
      </c>
      <c r="E962" s="11">
        <v>0.47</v>
      </c>
      <c r="F962" s="11">
        <v>0.99</v>
      </c>
      <c r="G962" s="11">
        <v>75.7</v>
      </c>
      <c r="H962" s="11">
        <v>43.88</v>
      </c>
      <c r="I962" s="11">
        <v>73.92</v>
      </c>
      <c r="J962" s="11">
        <v>38.57</v>
      </c>
      <c r="K962" s="11">
        <v>32.44</v>
      </c>
      <c r="L962" s="11">
        <v>91.67</v>
      </c>
      <c r="M962" s="11">
        <v>47.83</v>
      </c>
      <c r="N962" s="11">
        <v>40.229999999999997</v>
      </c>
      <c r="O962" s="8">
        <f>VLOOKUP('Curr Rating Data'!C939,Ratings_Numbers!$A$1:$B$21,2,FALSE)</f>
        <v>11</v>
      </c>
      <c r="P962" s="10">
        <v>10454.8596</v>
      </c>
      <c r="Q962" s="8"/>
      <c r="R962" s="8"/>
      <c r="S962" s="8"/>
      <c r="T962" s="8"/>
    </row>
    <row r="963" spans="1:20" ht="55.5" customHeight="1" thickBot="1" x14ac:dyDescent="0.4">
      <c r="A963" s="11">
        <v>5.23</v>
      </c>
      <c r="B963" s="11">
        <v>10.96</v>
      </c>
      <c r="C963" s="11">
        <v>10.66</v>
      </c>
      <c r="D963" s="11">
        <v>4.25</v>
      </c>
      <c r="E963" s="11">
        <v>1.65</v>
      </c>
      <c r="F963" s="11">
        <v>1.42</v>
      </c>
      <c r="G963" s="11">
        <v>68.599999999999994</v>
      </c>
      <c r="H963" s="11">
        <v>43.61</v>
      </c>
      <c r="I963" s="11">
        <v>85.01</v>
      </c>
      <c r="J963" s="11">
        <v>44.48</v>
      </c>
      <c r="K963" s="11">
        <v>37.07</v>
      </c>
      <c r="L963" s="11">
        <v>91.12</v>
      </c>
      <c r="M963" s="11">
        <v>47.68</v>
      </c>
      <c r="N963" s="11">
        <v>39.74</v>
      </c>
      <c r="O963" s="8">
        <f>VLOOKUP('Curr Rating Data'!C940,Ratings_Numbers!$A$1:$B$21,2,FALSE)</f>
        <v>11</v>
      </c>
      <c r="P963" s="10">
        <v>12116.3014</v>
      </c>
      <c r="Q963" s="8"/>
      <c r="R963" s="8"/>
      <c r="S963" s="8"/>
      <c r="T963" s="8"/>
    </row>
    <row r="964" spans="1:20" ht="55.5" customHeight="1" thickBot="1" x14ac:dyDescent="0.4">
      <c r="A964" s="11">
        <v>4.6900000000000004</v>
      </c>
      <c r="B964" s="11">
        <v>9.35</v>
      </c>
      <c r="C964" s="11">
        <v>9.1199999999999992</v>
      </c>
      <c r="D964" s="11">
        <v>5.95</v>
      </c>
      <c r="E964" s="11">
        <v>3.43</v>
      </c>
      <c r="F964" s="11">
        <v>3</v>
      </c>
      <c r="G964" s="11">
        <v>65.3</v>
      </c>
      <c r="H964" s="11">
        <v>44.22</v>
      </c>
      <c r="I964" s="11">
        <v>80.22</v>
      </c>
      <c r="J964" s="11">
        <v>43.17</v>
      </c>
      <c r="K964" s="11">
        <v>35.47</v>
      </c>
      <c r="L964" s="11">
        <v>85.81</v>
      </c>
      <c r="M964" s="11">
        <v>46.18</v>
      </c>
      <c r="N964" s="11">
        <v>37.950000000000003</v>
      </c>
      <c r="O964" s="8">
        <f>VLOOKUP('Curr Rating Data'!C941,Ratings_Numbers!$A$1:$B$21,2,FALSE)</f>
        <v>11</v>
      </c>
      <c r="P964" s="10">
        <v>12361.584199999999</v>
      </c>
      <c r="Q964" s="8"/>
      <c r="R964" s="8"/>
      <c r="S964" s="8"/>
      <c r="T964" s="8"/>
    </row>
    <row r="965" spans="1:20" ht="55.5" customHeight="1" thickBot="1" x14ac:dyDescent="0.4">
      <c r="A965" s="11">
        <v>4.08</v>
      </c>
      <c r="B965" s="11">
        <v>7.78</v>
      </c>
      <c r="C965" s="11">
        <v>7.58</v>
      </c>
      <c r="D965" s="11">
        <v>12.01</v>
      </c>
      <c r="E965" s="11">
        <v>8.41</v>
      </c>
      <c r="F965" s="11">
        <v>8.81</v>
      </c>
      <c r="G965" s="11">
        <v>60.1</v>
      </c>
      <c r="H965" s="11">
        <v>46.03</v>
      </c>
      <c r="I965" s="11">
        <v>68.88</v>
      </c>
      <c r="J965" s="11">
        <v>38.82</v>
      </c>
      <c r="K965" s="11">
        <v>31.7</v>
      </c>
      <c r="L965" s="11">
        <v>77.44</v>
      </c>
      <c r="M965" s="11">
        <v>43.64</v>
      </c>
      <c r="N965" s="11">
        <v>35.64</v>
      </c>
      <c r="O965" s="8">
        <f>VLOOKUP('Curr Rating Data'!C942,Ratings_Numbers!$A$1:$B$21,2,FALSE)</f>
        <v>11</v>
      </c>
      <c r="P965" s="10">
        <v>14982.696400000001</v>
      </c>
      <c r="Q965" s="8"/>
      <c r="R965" s="8"/>
      <c r="S965" s="8"/>
      <c r="T965" s="8"/>
    </row>
    <row r="966" spans="1:20" ht="55.5" customHeight="1" thickBot="1" x14ac:dyDescent="0.4">
      <c r="A966" s="11">
        <v>4.82</v>
      </c>
      <c r="B966" s="11">
        <v>8.9700000000000006</v>
      </c>
      <c r="C966" s="11">
        <v>8.76</v>
      </c>
      <c r="D966" s="11">
        <v>4.8600000000000003</v>
      </c>
      <c r="E966" s="11">
        <v>-14.6</v>
      </c>
      <c r="F966" s="11">
        <v>1.85</v>
      </c>
      <c r="G966" s="11">
        <v>64.400000000000006</v>
      </c>
      <c r="H966" s="11">
        <v>40</v>
      </c>
      <c r="I966" s="11">
        <v>92.27</v>
      </c>
      <c r="J966" s="11">
        <v>45.7</v>
      </c>
      <c r="K966" s="11">
        <v>36.909999999999997</v>
      </c>
      <c r="L966" s="11">
        <v>101.93</v>
      </c>
      <c r="M966" s="11">
        <v>50.48</v>
      </c>
      <c r="N966" s="11">
        <v>40.770000000000003</v>
      </c>
      <c r="O966" s="8">
        <f>VLOOKUP('Curr Rating Data'!C943,Ratings_Numbers!$A$1:$B$21,2,FALSE)</f>
        <v>12</v>
      </c>
      <c r="P966" s="10">
        <v>18076.679400000001</v>
      </c>
      <c r="Q966" s="8"/>
      <c r="R966" s="8"/>
      <c r="S966" s="8"/>
      <c r="T966" s="8"/>
    </row>
    <row r="967" spans="1:20" ht="55.5" customHeight="1" thickBot="1" x14ac:dyDescent="0.4">
      <c r="A967" s="11">
        <v>4.82</v>
      </c>
      <c r="B967" s="11">
        <v>9.01</v>
      </c>
      <c r="C967" s="11">
        <v>8.77</v>
      </c>
      <c r="D967" s="11">
        <v>4.3600000000000003</v>
      </c>
      <c r="E967" s="11">
        <v>0.02</v>
      </c>
      <c r="F967" s="11">
        <v>1.51</v>
      </c>
      <c r="G967" s="11">
        <v>70.2</v>
      </c>
      <c r="H967" s="11">
        <v>38.21</v>
      </c>
      <c r="I967" s="11">
        <v>93.68</v>
      </c>
      <c r="J967" s="11">
        <v>45.18</v>
      </c>
      <c r="K967" s="11">
        <v>35.79</v>
      </c>
      <c r="L967" s="11">
        <v>107.35</v>
      </c>
      <c r="M967" s="11">
        <v>51.77</v>
      </c>
      <c r="N967" s="11">
        <v>41.01</v>
      </c>
      <c r="O967" s="8">
        <f>VLOOKUP('Curr Rating Data'!C944,Ratings_Numbers!$A$1:$B$21,2,FALSE)</f>
        <v>12</v>
      </c>
      <c r="P967" s="10">
        <v>17997.824499999999</v>
      </c>
      <c r="Q967" s="8"/>
      <c r="R967" s="8"/>
      <c r="S967" s="8"/>
      <c r="T967" s="8"/>
    </row>
    <row r="968" spans="1:20" ht="55.5" customHeight="1" thickBot="1" x14ac:dyDescent="0.4">
      <c r="A968" s="11">
        <v>4.7699999999999996</v>
      </c>
      <c r="B968" s="11">
        <v>8.64</v>
      </c>
      <c r="C968" s="11">
        <v>8.49</v>
      </c>
      <c r="D968" s="11">
        <v>6.1</v>
      </c>
      <c r="E968" s="11">
        <v>-4.95</v>
      </c>
      <c r="F968" s="11">
        <v>3.41</v>
      </c>
      <c r="G968" s="11">
        <v>76.599999999999994</v>
      </c>
      <c r="H968" s="11">
        <v>38.89</v>
      </c>
      <c r="I968" s="11">
        <v>91.25</v>
      </c>
      <c r="J968" s="11">
        <v>44.4</v>
      </c>
      <c r="K968" s="11">
        <v>35.49</v>
      </c>
      <c r="L968" s="11">
        <v>105.54</v>
      </c>
      <c r="M968" s="11">
        <v>51.35</v>
      </c>
      <c r="N968" s="11">
        <v>41.04</v>
      </c>
      <c r="O968" s="8">
        <f>VLOOKUP('Curr Rating Data'!C945,Ratings_Numbers!$A$1:$B$21,2,FALSE)</f>
        <v>13</v>
      </c>
      <c r="P968" s="10">
        <v>17305.880499999999</v>
      </c>
      <c r="Q968" s="8"/>
      <c r="R968" s="8"/>
      <c r="S968" s="8"/>
      <c r="T968" s="8"/>
    </row>
    <row r="969" spans="1:20" ht="55.5" customHeight="1" thickBot="1" x14ac:dyDescent="0.4">
      <c r="A969" s="11">
        <v>5.36</v>
      </c>
      <c r="B969" s="11">
        <v>11.41</v>
      </c>
      <c r="C969" s="11">
        <v>11.21</v>
      </c>
      <c r="D969" s="11">
        <v>7.02</v>
      </c>
      <c r="E969" s="11">
        <v>3.89</v>
      </c>
      <c r="F969" s="11">
        <v>3.86</v>
      </c>
      <c r="G969" s="11">
        <v>66.8</v>
      </c>
      <c r="H969" s="11">
        <v>39.39</v>
      </c>
      <c r="I969" s="11">
        <v>91.87</v>
      </c>
      <c r="J969" s="11">
        <v>45.29</v>
      </c>
      <c r="K969" s="11">
        <v>36.19</v>
      </c>
      <c r="L969" s="11">
        <v>102.84</v>
      </c>
      <c r="M969" s="11">
        <v>50.7</v>
      </c>
      <c r="N969" s="11">
        <v>40.51</v>
      </c>
      <c r="O969" s="8">
        <f>VLOOKUP('Curr Rating Data'!C946,Ratings_Numbers!$A$1:$B$21,2,FALSE)</f>
        <v>13</v>
      </c>
      <c r="P969" s="10">
        <v>19598.6751</v>
      </c>
      <c r="Q969" s="8"/>
      <c r="R969" s="8"/>
      <c r="S969" s="8"/>
      <c r="T969" s="8"/>
    </row>
    <row r="970" spans="1:20" ht="55.5" customHeight="1" thickBot="1" x14ac:dyDescent="0.4">
      <c r="A970" s="11">
        <v>5.0199999999999996</v>
      </c>
      <c r="B970" s="11">
        <v>9.91</v>
      </c>
      <c r="C970" s="11">
        <v>9.77</v>
      </c>
      <c r="D970" s="11">
        <v>7.16</v>
      </c>
      <c r="E970" s="11">
        <v>3.22</v>
      </c>
      <c r="F970" s="11">
        <v>3.9</v>
      </c>
      <c r="G970" s="11">
        <v>64.099999999999994</v>
      </c>
      <c r="H970" s="11">
        <v>38.54</v>
      </c>
      <c r="I970" s="11">
        <v>96.33</v>
      </c>
      <c r="J970" s="11">
        <v>46.43</v>
      </c>
      <c r="K970" s="11">
        <v>37.130000000000003</v>
      </c>
      <c r="L970" s="11">
        <v>107.49</v>
      </c>
      <c r="M970" s="11">
        <v>51.81</v>
      </c>
      <c r="N970" s="11">
        <v>41.43</v>
      </c>
      <c r="O970" s="8">
        <f>VLOOKUP('Curr Rating Data'!C947,Ratings_Numbers!$A$1:$B$21,2,FALSE)</f>
        <v>13</v>
      </c>
      <c r="P970" s="10">
        <v>22063.0913</v>
      </c>
      <c r="Q970" s="8"/>
      <c r="R970" s="8"/>
      <c r="S970" s="8"/>
      <c r="T970" s="8"/>
    </row>
    <row r="971" spans="1:20" ht="55.5" customHeight="1" thickBot="1" x14ac:dyDescent="0.4">
      <c r="A971" s="11">
        <v>4.8499999999999996</v>
      </c>
      <c r="B971" s="11">
        <v>9.33</v>
      </c>
      <c r="C971" s="11">
        <v>9.2100000000000009</v>
      </c>
      <c r="D971" s="11">
        <v>5.71</v>
      </c>
      <c r="E971" s="11">
        <v>1.9</v>
      </c>
      <c r="F971" s="11">
        <v>2.4900000000000002</v>
      </c>
      <c r="G971" s="11">
        <v>65.400000000000006</v>
      </c>
      <c r="H971" s="11">
        <v>37.630000000000003</v>
      </c>
      <c r="I971" s="11">
        <v>98.97</v>
      </c>
      <c r="J971" s="11">
        <v>47.06</v>
      </c>
      <c r="K971" s="11">
        <v>37.24</v>
      </c>
      <c r="L971" s="11">
        <v>110.32</v>
      </c>
      <c r="M971" s="11">
        <v>52.45</v>
      </c>
      <c r="N971" s="11">
        <v>41.51</v>
      </c>
      <c r="O971" s="8">
        <f>VLOOKUP('Curr Rating Data'!C948,Ratings_Numbers!$A$1:$B$21,2,FALSE)</f>
        <v>13</v>
      </c>
      <c r="P971" s="10">
        <v>17731.782800000001</v>
      </c>
      <c r="Q971" s="8"/>
      <c r="R971" s="8"/>
      <c r="S971" s="8"/>
      <c r="T971" s="8"/>
    </row>
    <row r="972" spans="1:20" ht="55.5" customHeight="1" thickBot="1" x14ac:dyDescent="0.4">
      <c r="A972" s="11">
        <v>5.47</v>
      </c>
      <c r="B972" s="11">
        <v>10.54</v>
      </c>
      <c r="C972" s="11">
        <v>10.36</v>
      </c>
      <c r="D972" s="11">
        <v>6.4</v>
      </c>
      <c r="E972" s="11">
        <v>-16.43</v>
      </c>
      <c r="F972" s="11">
        <v>3.58</v>
      </c>
      <c r="G972" s="11">
        <v>78.7</v>
      </c>
      <c r="H972" s="11">
        <v>36.25</v>
      </c>
      <c r="I972" s="11">
        <v>112.37</v>
      </c>
      <c r="J972" s="11">
        <v>50.31</v>
      </c>
      <c r="K972" s="11">
        <v>40.729999999999997</v>
      </c>
      <c r="L972" s="11">
        <v>123.37</v>
      </c>
      <c r="M972" s="11">
        <v>55.23</v>
      </c>
      <c r="N972" s="11">
        <v>44.72</v>
      </c>
      <c r="O972" s="8">
        <f>VLOOKUP('Curr Rating Data'!C949,Ratings_Numbers!$A$1:$B$21,2,FALSE)</f>
        <v>13</v>
      </c>
      <c r="P972" s="10">
        <v>14454.3074</v>
      </c>
      <c r="Q972" s="8"/>
      <c r="R972" s="8"/>
      <c r="S972" s="8"/>
      <c r="T972" s="8"/>
    </row>
    <row r="973" spans="1:20" ht="55.5" customHeight="1" thickBot="1" x14ac:dyDescent="0.4">
      <c r="A973" s="11">
        <v>4.1500000000000004</v>
      </c>
      <c r="B973" s="11">
        <v>6.79</v>
      </c>
      <c r="C973" s="11">
        <v>6.67</v>
      </c>
      <c r="D973" s="11">
        <v>11.67</v>
      </c>
      <c r="E973" s="11">
        <v>8.4499999999999993</v>
      </c>
      <c r="F973" s="11">
        <v>8.9</v>
      </c>
      <c r="G973" s="11">
        <v>82.6</v>
      </c>
      <c r="H973" s="11">
        <v>39.15</v>
      </c>
      <c r="I973" s="11">
        <v>95.79</v>
      </c>
      <c r="J973" s="11">
        <v>45.49</v>
      </c>
      <c r="K973" s="11">
        <v>37.5</v>
      </c>
      <c r="L973" s="11">
        <v>110.55</v>
      </c>
      <c r="M973" s="11">
        <v>52.51</v>
      </c>
      <c r="N973" s="11">
        <v>43.29</v>
      </c>
      <c r="O973" s="8">
        <f>VLOOKUP('Curr Rating Data'!C950,Ratings_Numbers!$A$1:$B$21,2,FALSE)</f>
        <v>13</v>
      </c>
      <c r="P973" s="10">
        <v>16082.021500000001</v>
      </c>
      <c r="Q973" s="8"/>
      <c r="R973" s="8"/>
      <c r="S973" s="8"/>
      <c r="T973" s="8"/>
    </row>
    <row r="974" spans="1:20" ht="14.25" customHeight="1" thickBot="1" x14ac:dyDescent="0.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8"/>
      <c r="P974" s="8"/>
      <c r="Q974" s="8"/>
      <c r="R974" s="8"/>
      <c r="S974" s="8"/>
      <c r="T974" s="8"/>
    </row>
    <row r="975" spans="1:20" ht="37.5" customHeight="1" thickBot="1" x14ac:dyDescent="0.4">
      <c r="A975" s="11">
        <v>6.8</v>
      </c>
      <c r="B975" s="11">
        <v>74.52</v>
      </c>
      <c r="C975" s="11">
        <v>52.88</v>
      </c>
      <c r="D975" s="11">
        <v>1.39</v>
      </c>
      <c r="E975" s="11">
        <v>0.38</v>
      </c>
      <c r="F975" s="11">
        <v>0.21</v>
      </c>
      <c r="G975" s="11">
        <v>326</v>
      </c>
      <c r="H975" s="11">
        <v>0.16</v>
      </c>
      <c r="I975" s="11">
        <v>21181.94</v>
      </c>
      <c r="J975" s="11">
        <v>89.78</v>
      </c>
      <c r="K975" s="11">
        <v>34.4</v>
      </c>
      <c r="L975" s="11">
        <v>23494.44</v>
      </c>
      <c r="M975" s="11">
        <v>99.58</v>
      </c>
      <c r="N975" s="11">
        <v>38.15</v>
      </c>
      <c r="O975" s="8">
        <f>VLOOKUP('Curr Rating Data'!C951,Ratings_Numbers!$A$1:$B$21,2,FALSE)</f>
        <v>12</v>
      </c>
      <c r="P975" s="10">
        <v>11488.0036</v>
      </c>
      <c r="Q975" s="8"/>
      <c r="R975" s="8"/>
      <c r="S975" s="8"/>
      <c r="T975" s="8"/>
    </row>
    <row r="976" spans="1:20" ht="37.5" customHeight="1" thickBot="1" x14ac:dyDescent="0.4">
      <c r="A976" s="11">
        <v>4.3499999999999996</v>
      </c>
      <c r="B976" s="11">
        <v>14.64</v>
      </c>
      <c r="C976" s="11">
        <v>10.53</v>
      </c>
      <c r="D976" s="11">
        <v>3.91</v>
      </c>
      <c r="E976" s="11">
        <v>3.29</v>
      </c>
      <c r="F976" s="11">
        <v>2.7</v>
      </c>
      <c r="G976" s="11">
        <v>315</v>
      </c>
      <c r="H976" s="11">
        <v>0.45</v>
      </c>
      <c r="I976" s="11">
        <v>7149.75</v>
      </c>
      <c r="J976" s="11">
        <v>89.03</v>
      </c>
      <c r="K976" s="11">
        <v>32.479999999999997</v>
      </c>
      <c r="L976" s="11">
        <v>7931.16</v>
      </c>
      <c r="M976" s="11">
        <v>98.75</v>
      </c>
      <c r="N976" s="11">
        <v>36.03</v>
      </c>
      <c r="O976" s="8">
        <f>VLOOKUP('Curr Rating Data'!C952,Ratings_Numbers!$A$1:$B$21,2,FALSE)</f>
        <v>12</v>
      </c>
      <c r="P976" s="10">
        <v>9268.9806000000008</v>
      </c>
      <c r="Q976" s="8"/>
      <c r="R976" s="8"/>
      <c r="S976" s="8"/>
      <c r="T976" s="8"/>
    </row>
    <row r="977" spans="1:20" ht="37.5" customHeight="1" thickBot="1" x14ac:dyDescent="0.4">
      <c r="A977" s="11">
        <v>3.38</v>
      </c>
      <c r="B977" s="11">
        <v>8.19</v>
      </c>
      <c r="C977" s="11">
        <v>6.12</v>
      </c>
      <c r="D977" s="11">
        <v>5.38</v>
      </c>
      <c r="E977" s="11">
        <v>3.83</v>
      </c>
      <c r="F977" s="11">
        <v>3.92</v>
      </c>
      <c r="G977" s="11">
        <v>256</v>
      </c>
      <c r="H977" s="11">
        <v>1.66</v>
      </c>
      <c r="I977" s="11">
        <v>1826.99</v>
      </c>
      <c r="J977" s="11">
        <v>81.239999999999995</v>
      </c>
      <c r="K977" s="11">
        <v>30.27</v>
      </c>
      <c r="L977" s="11">
        <v>2148.9499999999998</v>
      </c>
      <c r="M977" s="11">
        <v>95.55</v>
      </c>
      <c r="N977" s="11">
        <v>35.61</v>
      </c>
      <c r="O977" s="8">
        <f>VLOOKUP('Curr Rating Data'!C953,Ratings_Numbers!$A$1:$B$21,2,FALSE)</f>
        <v>12</v>
      </c>
      <c r="P977" s="10">
        <v>9183.0346000000009</v>
      </c>
      <c r="Q977" s="8"/>
      <c r="R977" s="8"/>
      <c r="S977" s="8"/>
      <c r="T977" s="8"/>
    </row>
    <row r="978" spans="1:20" ht="37.5" customHeight="1" thickBot="1" x14ac:dyDescent="0.4">
      <c r="A978" s="11">
        <v>3.12</v>
      </c>
      <c r="B978" s="11">
        <v>6.88</v>
      </c>
      <c r="C978" s="11">
        <v>5.25</v>
      </c>
      <c r="D978" s="11">
        <v>2.97</v>
      </c>
      <c r="E978" s="11">
        <v>1.0900000000000001</v>
      </c>
      <c r="F978" s="11">
        <v>1.31</v>
      </c>
      <c r="G978" s="11">
        <v>224</v>
      </c>
      <c r="H978" s="11">
        <v>2.08</v>
      </c>
      <c r="I978" s="11">
        <v>1469.23</v>
      </c>
      <c r="J978" s="11">
        <v>81.61</v>
      </c>
      <c r="K978" s="11">
        <v>30.52</v>
      </c>
      <c r="L978" s="11">
        <v>1700.33</v>
      </c>
      <c r="M978" s="11">
        <v>94.45</v>
      </c>
      <c r="N978" s="11">
        <v>35.32</v>
      </c>
      <c r="O978" s="8">
        <f>VLOOKUP('Curr Rating Data'!C954,Ratings_Numbers!$A$1:$B$21,2,FALSE)</f>
        <v>12</v>
      </c>
      <c r="P978" s="10">
        <v>10517.518899999999</v>
      </c>
      <c r="Q978" s="8"/>
      <c r="R978" s="8"/>
      <c r="S978" s="8"/>
      <c r="T978" s="8"/>
    </row>
    <row r="979" spans="1:20" ht="14.25" customHeight="1" thickBot="1" x14ac:dyDescent="0.4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8"/>
      <c r="P979" s="8"/>
      <c r="Q979" s="8"/>
      <c r="R979" s="8"/>
      <c r="S979" s="8"/>
      <c r="T979" s="8"/>
    </row>
    <row r="980" spans="1:20" ht="46.5" customHeight="1" thickBot="1" x14ac:dyDescent="0.4">
      <c r="A980" s="11">
        <v>-1.4</v>
      </c>
      <c r="B980" s="11">
        <v>0.9</v>
      </c>
      <c r="C980" s="11">
        <v>-1.67</v>
      </c>
      <c r="D980" s="11">
        <v>34.75</v>
      </c>
      <c r="E980" s="11">
        <v>31.4</v>
      </c>
      <c r="F980" s="11">
        <v>29.02</v>
      </c>
      <c r="G980" s="11">
        <v>60</v>
      </c>
      <c r="H980" s="11">
        <v>57.14</v>
      </c>
      <c r="I980" s="11">
        <v>25.77</v>
      </c>
      <c r="J980" s="11">
        <v>20.49</v>
      </c>
      <c r="K980" s="11">
        <v>14.73</v>
      </c>
      <c r="L980" s="11">
        <v>25.77</v>
      </c>
      <c r="M980" s="11">
        <v>20.49</v>
      </c>
      <c r="N980" s="11">
        <v>14.73</v>
      </c>
      <c r="O980" s="8">
        <f>VLOOKUP('Curr Rating Data'!C955,Ratings_Numbers!$A$1:$B$21,2,FALSE)</f>
        <v>11</v>
      </c>
      <c r="P980" s="10">
        <v>129135.8</v>
      </c>
      <c r="Q980" s="8"/>
      <c r="R980" s="8"/>
      <c r="S980" s="8"/>
      <c r="T980" s="8"/>
    </row>
    <row r="981" spans="1:20" ht="46.5" customHeight="1" thickBot="1" x14ac:dyDescent="0.4">
      <c r="A981" s="11">
        <v>-1.33</v>
      </c>
      <c r="B981" s="11">
        <v>0.89</v>
      </c>
      <c r="C981" s="11">
        <v>-1.62</v>
      </c>
      <c r="D981" s="11">
        <v>27.59</v>
      </c>
      <c r="E981" s="11">
        <v>25.58</v>
      </c>
      <c r="F981" s="11">
        <v>22.63</v>
      </c>
      <c r="G981" s="11">
        <v>88</v>
      </c>
      <c r="H981" s="11">
        <v>55.2</v>
      </c>
      <c r="I981" s="11">
        <v>26.47</v>
      </c>
      <c r="J981" s="11">
        <v>20.93</v>
      </c>
      <c r="K981" s="11">
        <v>14.62</v>
      </c>
      <c r="L981" s="11">
        <v>26.47</v>
      </c>
      <c r="M981" s="11">
        <v>20.93</v>
      </c>
      <c r="N981" s="11">
        <v>14.62</v>
      </c>
      <c r="O981" s="8">
        <f>VLOOKUP('Curr Rating Data'!C956,Ratings_Numbers!$A$1:$B$21,2,FALSE)</f>
        <v>11</v>
      </c>
      <c r="P981" s="10">
        <v>109546.72</v>
      </c>
      <c r="Q981" s="8"/>
      <c r="R981" s="8"/>
      <c r="S981" s="8"/>
      <c r="T981" s="8"/>
    </row>
    <row r="982" spans="1:20" ht="46.5" customHeight="1" thickBot="1" x14ac:dyDescent="0.4">
      <c r="A982" s="11">
        <v>-1.42</v>
      </c>
      <c r="B982" s="11">
        <v>0.85</v>
      </c>
      <c r="C982" s="11">
        <v>-1.73</v>
      </c>
      <c r="D982" s="11">
        <v>26.04</v>
      </c>
      <c r="E982" s="11">
        <v>23.77</v>
      </c>
      <c r="F982" s="11">
        <v>22.34</v>
      </c>
      <c r="G982" s="11">
        <v>94</v>
      </c>
      <c r="H982" s="11">
        <v>56.85</v>
      </c>
      <c r="I982" s="11">
        <v>25.27</v>
      </c>
      <c r="J982" s="11">
        <v>20.170000000000002</v>
      </c>
      <c r="K982" s="11">
        <v>14.37</v>
      </c>
      <c r="L982" s="11">
        <v>25.27</v>
      </c>
      <c r="M982" s="11">
        <v>20.170000000000002</v>
      </c>
      <c r="N982" s="11">
        <v>14.37</v>
      </c>
      <c r="O982" s="8">
        <f>VLOOKUP('Curr Rating Data'!C957,Ratings_Numbers!$A$1:$B$21,2,FALSE)</f>
        <v>11</v>
      </c>
      <c r="P982" s="10">
        <v>143790.64000000001</v>
      </c>
      <c r="Q982" s="8"/>
      <c r="R982" s="8"/>
      <c r="S982" s="8"/>
      <c r="T982" s="8"/>
    </row>
    <row r="983" spans="1:20" ht="46.5" customHeight="1" thickBot="1" x14ac:dyDescent="0.4">
      <c r="A983" s="11">
        <v>-1.51</v>
      </c>
      <c r="B983" s="11">
        <v>0.81</v>
      </c>
      <c r="C983" s="11">
        <v>-1.79</v>
      </c>
      <c r="D983" s="11">
        <v>26.04</v>
      </c>
      <c r="E983" s="11">
        <v>22.53</v>
      </c>
      <c r="F983" s="11">
        <v>22.44</v>
      </c>
      <c r="G983" s="11">
        <v>95</v>
      </c>
      <c r="H983" s="11">
        <v>57.47</v>
      </c>
      <c r="I983" s="11">
        <v>24.13</v>
      </c>
      <c r="J983" s="11">
        <v>19.440000000000001</v>
      </c>
      <c r="K983" s="11">
        <v>13.87</v>
      </c>
      <c r="L983" s="11">
        <v>24.13</v>
      </c>
      <c r="M983" s="11">
        <v>19.440000000000001</v>
      </c>
      <c r="N983" s="11">
        <v>13.87</v>
      </c>
      <c r="O983" s="8">
        <f>VLOOKUP('Curr Rating Data'!C958,Ratings_Numbers!$A$1:$B$21,2,FALSE)</f>
        <v>11</v>
      </c>
      <c r="P983" s="10">
        <v>159364.79999999999</v>
      </c>
      <c r="Q983" s="8"/>
      <c r="R983" s="8"/>
      <c r="S983" s="8"/>
      <c r="T983" s="8"/>
    </row>
    <row r="984" spans="1:20" ht="46.5" customHeight="1" thickBot="1" x14ac:dyDescent="0.4">
      <c r="A984" s="11">
        <v>-1.6</v>
      </c>
      <c r="B984" s="11">
        <v>0.77</v>
      </c>
      <c r="C984" s="11">
        <v>-1.88</v>
      </c>
      <c r="D984" s="11">
        <v>27.1</v>
      </c>
      <c r="E984" s="11">
        <v>23.22</v>
      </c>
      <c r="F984" s="11">
        <v>23.38</v>
      </c>
      <c r="G984" s="11">
        <v>94</v>
      </c>
      <c r="H984" s="11">
        <v>58.4</v>
      </c>
      <c r="I984" s="11">
        <v>22.71</v>
      </c>
      <c r="J984" s="11">
        <v>18.510000000000002</v>
      </c>
      <c r="K984" s="11">
        <v>13.27</v>
      </c>
      <c r="L984" s="11">
        <v>22.71</v>
      </c>
      <c r="M984" s="11">
        <v>18.510000000000002</v>
      </c>
      <c r="N984" s="11">
        <v>13.27</v>
      </c>
      <c r="O984" s="8">
        <f>VLOOKUP('Curr Rating Data'!C959,Ratings_Numbers!$A$1:$B$21,2,FALSE)</f>
        <v>11</v>
      </c>
      <c r="P984" s="10">
        <v>163639.62</v>
      </c>
      <c r="Q984" s="8"/>
      <c r="R984" s="8"/>
      <c r="S984" s="8"/>
      <c r="T984" s="8"/>
    </row>
    <row r="985" spans="1:20" ht="46.5" customHeight="1" thickBot="1" x14ac:dyDescent="0.4">
      <c r="A985" s="11">
        <v>-1.55</v>
      </c>
      <c r="B985" s="11">
        <v>0.73</v>
      </c>
      <c r="C985" s="11">
        <v>-1.8</v>
      </c>
      <c r="D985" s="11">
        <v>14.63</v>
      </c>
      <c r="E985" s="11">
        <v>12.83</v>
      </c>
      <c r="F985" s="11">
        <v>12.64</v>
      </c>
      <c r="G985" s="11">
        <v>188</v>
      </c>
      <c r="H985" s="11">
        <v>59.02</v>
      </c>
      <c r="I985" s="11">
        <v>20.350000000000001</v>
      </c>
      <c r="J985" s="11">
        <v>16.91</v>
      </c>
      <c r="K985" s="11">
        <v>12.01</v>
      </c>
      <c r="L985" s="11">
        <v>20.350000000000001</v>
      </c>
      <c r="M985" s="11">
        <v>16.91</v>
      </c>
      <c r="N985" s="11">
        <v>12.01</v>
      </c>
      <c r="O985" s="8">
        <f>VLOOKUP('Curr Rating Data'!C960,Ratings_Numbers!$A$1:$B$21,2,FALSE)</f>
        <v>11</v>
      </c>
      <c r="P985" s="10">
        <v>176716.26800000001</v>
      </c>
      <c r="Q985" s="8"/>
      <c r="R985" s="8"/>
      <c r="S985" s="8"/>
      <c r="T985" s="8"/>
    </row>
    <row r="986" spans="1:20" ht="46.5" customHeight="1" thickBot="1" x14ac:dyDescent="0.4">
      <c r="A986" s="11">
        <v>-1.69</v>
      </c>
      <c r="B986" s="11">
        <v>0.72</v>
      </c>
      <c r="C986" s="11">
        <v>-1.97</v>
      </c>
      <c r="D986" s="11">
        <v>30.3</v>
      </c>
      <c r="E986" s="11">
        <v>27.22</v>
      </c>
      <c r="F986" s="11">
        <v>25.92</v>
      </c>
      <c r="G986" s="11">
        <v>96</v>
      </c>
      <c r="H986" s="11">
        <v>60.81</v>
      </c>
      <c r="I986" s="11">
        <v>19.36</v>
      </c>
      <c r="J986" s="11">
        <v>16.22</v>
      </c>
      <c r="K986" s="11">
        <v>11.82</v>
      </c>
      <c r="L986" s="11">
        <v>19.36</v>
      </c>
      <c r="M986" s="11">
        <v>16.22</v>
      </c>
      <c r="N986" s="11">
        <v>11.82</v>
      </c>
      <c r="O986" s="8">
        <f>VLOOKUP('Curr Rating Data'!C961,Ratings_Numbers!$A$1:$B$21,2,FALSE)</f>
        <v>11</v>
      </c>
      <c r="P986" s="10">
        <v>194015.8</v>
      </c>
      <c r="Q986" s="8"/>
      <c r="R986" s="8"/>
      <c r="S986" s="8"/>
      <c r="T986" s="8"/>
    </row>
    <row r="987" spans="1:20" ht="46.5" customHeight="1" thickBot="1" x14ac:dyDescent="0.4">
      <c r="A987" s="11">
        <v>-1.43</v>
      </c>
      <c r="B987" s="11">
        <v>0.72</v>
      </c>
      <c r="C987" s="11">
        <v>-1.67</v>
      </c>
      <c r="D987" s="11">
        <v>31.44</v>
      </c>
      <c r="E987" s="11">
        <v>28.2</v>
      </c>
      <c r="F987" s="11">
        <v>26.42</v>
      </c>
      <c r="G987" s="11">
        <v>91</v>
      </c>
      <c r="H987" s="11">
        <v>59.33</v>
      </c>
      <c r="I987" s="11">
        <v>20.83</v>
      </c>
      <c r="J987" s="11">
        <v>17.239999999999998</v>
      </c>
      <c r="K987" s="11">
        <v>12.39</v>
      </c>
      <c r="L987" s="11">
        <v>20.83</v>
      </c>
      <c r="M987" s="11">
        <v>17.239999999999998</v>
      </c>
      <c r="N987" s="11">
        <v>12.39</v>
      </c>
      <c r="O987" s="8">
        <f>VLOOKUP('Curr Rating Data'!C962,Ratings_Numbers!$A$1:$B$21,2,FALSE)</f>
        <v>11</v>
      </c>
      <c r="P987" s="10">
        <v>144595</v>
      </c>
      <c r="Q987" s="8"/>
      <c r="R987" s="8"/>
      <c r="S987" s="8"/>
      <c r="T987" s="8"/>
    </row>
    <row r="988" spans="1:20" ht="46.5" customHeight="1" thickBot="1" x14ac:dyDescent="0.4">
      <c r="A988" s="11">
        <v>-1.58</v>
      </c>
      <c r="B988" s="11">
        <v>0.73</v>
      </c>
      <c r="C988" s="11">
        <v>-1.86</v>
      </c>
      <c r="D988" s="11">
        <v>37.9</v>
      </c>
      <c r="E988" s="11">
        <v>33.24</v>
      </c>
      <c r="F988" s="11">
        <v>31.49</v>
      </c>
      <c r="G988" s="11">
        <v>68</v>
      </c>
      <c r="H988" s="11">
        <v>58.01</v>
      </c>
      <c r="I988" s="11">
        <v>19.32</v>
      </c>
      <c r="J988" s="11">
        <v>15.99</v>
      </c>
      <c r="K988" s="11">
        <v>11.23</v>
      </c>
      <c r="L988" s="11">
        <v>20.83</v>
      </c>
      <c r="M988" s="11">
        <v>17.239999999999998</v>
      </c>
      <c r="N988" s="11">
        <v>12.11</v>
      </c>
      <c r="O988" s="8">
        <f>VLOOKUP('Curr Rating Data'!C963,Ratings_Numbers!$A$1:$B$21,2,FALSE)</f>
        <v>11</v>
      </c>
      <c r="P988" s="10">
        <v>151347.20000000001</v>
      </c>
      <c r="Q988" s="8"/>
      <c r="R988" s="8"/>
      <c r="S988" s="8"/>
      <c r="T988" s="8"/>
    </row>
    <row r="989" spans="1:20" ht="46.5" customHeight="1" thickBot="1" x14ac:dyDescent="0.4">
      <c r="A989" s="11">
        <v>-1.71</v>
      </c>
      <c r="B989" s="11">
        <v>0.72</v>
      </c>
      <c r="C989" s="11">
        <v>-2.02</v>
      </c>
      <c r="D989" s="11">
        <v>46.23</v>
      </c>
      <c r="E989" s="11">
        <v>40.61</v>
      </c>
      <c r="F989" s="11">
        <v>39.520000000000003</v>
      </c>
      <c r="G989" s="11">
        <v>64</v>
      </c>
      <c r="H989" s="11">
        <v>58.49</v>
      </c>
      <c r="I989" s="11">
        <v>18.579999999999998</v>
      </c>
      <c r="J989" s="11">
        <v>15.48</v>
      </c>
      <c r="K989" s="11">
        <v>10.88</v>
      </c>
      <c r="L989" s="11">
        <v>20.04</v>
      </c>
      <c r="M989" s="11">
        <v>16.690000000000001</v>
      </c>
      <c r="N989" s="11">
        <v>11.74</v>
      </c>
      <c r="O989" s="8">
        <f>VLOOKUP('Curr Rating Data'!C964,Ratings_Numbers!$A$1:$B$21,2,FALSE)</f>
        <v>11</v>
      </c>
      <c r="P989" s="10">
        <v>132179.99</v>
      </c>
      <c r="Q989" s="8"/>
      <c r="R989" s="8"/>
      <c r="S989" s="8"/>
      <c r="T989" s="8"/>
    </row>
    <row r="990" spans="1:20" ht="46.5" customHeight="1" thickBot="1" x14ac:dyDescent="0.4">
      <c r="A990" s="11">
        <v>-1.76</v>
      </c>
      <c r="B990" s="11">
        <v>0.72</v>
      </c>
      <c r="C990" s="11">
        <v>-2.08</v>
      </c>
      <c r="D990" s="11">
        <v>44.92</v>
      </c>
      <c r="E990" s="11">
        <v>39.28</v>
      </c>
      <c r="F990" s="11">
        <v>38.78</v>
      </c>
      <c r="G990" s="11">
        <v>64</v>
      </c>
      <c r="H990" s="11">
        <v>59.5</v>
      </c>
      <c r="I990" s="11">
        <v>18.170000000000002</v>
      </c>
      <c r="J990" s="11">
        <v>15.19</v>
      </c>
      <c r="K990" s="11">
        <v>10.82</v>
      </c>
      <c r="L990" s="11">
        <v>19.600000000000001</v>
      </c>
      <c r="M990" s="11">
        <v>16.39</v>
      </c>
      <c r="N990" s="11">
        <v>11.67</v>
      </c>
      <c r="O990" s="8">
        <f>VLOOKUP('Curr Rating Data'!C965,Ratings_Numbers!$A$1:$B$21,2,FALSE)</f>
        <v>11</v>
      </c>
      <c r="P990" s="10">
        <v>95641.84</v>
      </c>
      <c r="Q990" s="8"/>
      <c r="R990" s="8"/>
      <c r="S990" s="8"/>
      <c r="T990" s="8"/>
    </row>
    <row r="991" spans="1:20" ht="46.5" customHeight="1" thickBot="1" x14ac:dyDescent="0.4">
      <c r="A991" s="11">
        <v>-2.14</v>
      </c>
      <c r="B991" s="11">
        <v>0.77</v>
      </c>
      <c r="C991" s="11">
        <v>-2.54</v>
      </c>
      <c r="D991" s="11">
        <v>34.89</v>
      </c>
      <c r="E991" s="11">
        <v>31.33</v>
      </c>
      <c r="F991" s="11">
        <v>28.14</v>
      </c>
      <c r="G991" s="11">
        <v>63</v>
      </c>
      <c r="H991" s="11">
        <v>59.95</v>
      </c>
      <c r="I991" s="11">
        <v>17.25</v>
      </c>
      <c r="J991" s="11">
        <v>14.54</v>
      </c>
      <c r="K991" s="11">
        <v>10.35</v>
      </c>
      <c r="L991" s="11">
        <v>18.61</v>
      </c>
      <c r="M991" s="11">
        <v>15.69</v>
      </c>
      <c r="N991" s="11">
        <v>11.16</v>
      </c>
      <c r="O991" s="8">
        <f>VLOOKUP('Curr Rating Data'!C966,Ratings_Numbers!$A$1:$B$21,2,FALSE)</f>
        <v>11</v>
      </c>
      <c r="P991" s="10">
        <v>92861.16</v>
      </c>
      <c r="Q991" s="8"/>
      <c r="R991" s="8"/>
      <c r="S991" s="8"/>
      <c r="T991" s="8"/>
    </row>
    <row r="992" spans="1:20" ht="46.5" customHeight="1" thickBot="1" x14ac:dyDescent="0.4">
      <c r="A992" s="11">
        <v>-2.31</v>
      </c>
      <c r="B992" s="11">
        <v>1.23</v>
      </c>
      <c r="C992" s="11">
        <v>-2.77</v>
      </c>
      <c r="D992" s="11">
        <v>19.36</v>
      </c>
      <c r="E992" s="11">
        <v>17.37</v>
      </c>
      <c r="F992" s="11">
        <v>15.3</v>
      </c>
      <c r="G992" s="11">
        <v>105</v>
      </c>
      <c r="H992" s="11">
        <v>57.61</v>
      </c>
      <c r="I992" s="11">
        <v>27.67</v>
      </c>
      <c r="J992" s="11">
        <v>21.67</v>
      </c>
      <c r="K992" s="11">
        <v>15.95</v>
      </c>
      <c r="L992" s="11">
        <v>27.67</v>
      </c>
      <c r="M992" s="11">
        <v>21.67</v>
      </c>
      <c r="N992" s="11">
        <v>15.95</v>
      </c>
      <c r="O992" s="8">
        <f>VLOOKUP('Curr Rating Data'!C967,Ratings_Numbers!$A$1:$B$21,2,FALSE)</f>
        <v>11</v>
      </c>
      <c r="P992" s="10">
        <v>106320.24</v>
      </c>
      <c r="Q992" s="8"/>
      <c r="R992" s="8"/>
      <c r="S992" s="8"/>
      <c r="T992" s="8"/>
    </row>
    <row r="993" spans="1:20" ht="46.5" customHeight="1" thickBot="1" x14ac:dyDescent="0.4">
      <c r="A993" s="11">
        <v>-2.72</v>
      </c>
      <c r="B993" s="11">
        <v>1.41</v>
      </c>
      <c r="C993" s="11">
        <v>-3.37</v>
      </c>
      <c r="D993" s="11">
        <v>17.399999999999999</v>
      </c>
      <c r="E993" s="11">
        <v>15.55</v>
      </c>
      <c r="F993" s="11">
        <v>12.81</v>
      </c>
      <c r="G993" s="11">
        <v>114</v>
      </c>
      <c r="H993" s="11">
        <v>56.73</v>
      </c>
      <c r="I993" s="11">
        <v>26.62</v>
      </c>
      <c r="J993" s="11">
        <v>21.02</v>
      </c>
      <c r="K993" s="11">
        <v>15.11</v>
      </c>
      <c r="L993" s="11">
        <v>26.62</v>
      </c>
      <c r="M993" s="11">
        <v>21.02</v>
      </c>
      <c r="N993" s="11">
        <v>15.11</v>
      </c>
      <c r="O993" s="8">
        <f>VLOOKUP('Curr Rating Data'!C968,Ratings_Numbers!$A$1:$B$21,2,FALSE)</f>
        <v>11</v>
      </c>
      <c r="P993" s="10">
        <v>126575.8</v>
      </c>
      <c r="Q993" s="8"/>
      <c r="R993" s="8"/>
      <c r="S993" s="8"/>
      <c r="T993" s="8"/>
    </row>
    <row r="994" spans="1:20" ht="46.5" customHeight="1" thickBot="1" x14ac:dyDescent="0.4">
      <c r="A994" s="11">
        <v>-2.86</v>
      </c>
      <c r="B994" s="11">
        <v>1.48</v>
      </c>
      <c r="C994" s="11">
        <v>-3.6</v>
      </c>
      <c r="D994" s="11">
        <v>22.39</v>
      </c>
      <c r="E994" s="11">
        <v>20.99</v>
      </c>
      <c r="F994" s="11">
        <v>18.63</v>
      </c>
      <c r="G994" s="11">
        <v>114</v>
      </c>
      <c r="H994" s="11">
        <v>58.24</v>
      </c>
      <c r="I994" s="11">
        <v>25.67</v>
      </c>
      <c r="J994" s="11">
        <v>20.420000000000002</v>
      </c>
      <c r="K994" s="11">
        <v>14.96</v>
      </c>
      <c r="L994" s="11">
        <v>25.67</v>
      </c>
      <c r="M994" s="11">
        <v>20.420000000000002</v>
      </c>
      <c r="N994" s="11">
        <v>14.96</v>
      </c>
      <c r="O994" s="8">
        <f>VLOOKUP('Curr Rating Data'!C969,Ratings_Numbers!$A$1:$B$21,2,FALSE)</f>
        <v>11</v>
      </c>
      <c r="P994" s="10">
        <v>139001.67000000001</v>
      </c>
      <c r="Q994" s="8"/>
      <c r="R994" s="8"/>
      <c r="S994" s="8"/>
      <c r="T994" s="8"/>
    </row>
    <row r="995" spans="1:20" ht="46.5" customHeight="1" thickBot="1" x14ac:dyDescent="0.4">
      <c r="A995" s="11">
        <v>-2.59</v>
      </c>
      <c r="B995" s="11">
        <v>2.0099999999999998</v>
      </c>
      <c r="C995" s="11">
        <v>-3.23</v>
      </c>
      <c r="D995" s="11">
        <v>18.25</v>
      </c>
      <c r="E995" s="11">
        <v>16.68</v>
      </c>
      <c r="F995" s="11">
        <v>15</v>
      </c>
      <c r="G995" s="11">
        <v>158</v>
      </c>
      <c r="H995" s="11">
        <v>54.33</v>
      </c>
      <c r="I995" s="11">
        <v>36.58</v>
      </c>
      <c r="J995" s="11">
        <v>26.78</v>
      </c>
      <c r="K995" s="11">
        <v>19.89</v>
      </c>
      <c r="L995" s="11">
        <v>36.58</v>
      </c>
      <c r="M995" s="11">
        <v>26.78</v>
      </c>
      <c r="N995" s="11">
        <v>19.89</v>
      </c>
      <c r="O995" s="8">
        <f>VLOOKUP('Curr Rating Data'!C970,Ratings_Numbers!$A$1:$B$21,2,FALSE)</f>
        <v>11</v>
      </c>
      <c r="P995" s="10">
        <v>131709.98000000001</v>
      </c>
      <c r="Q995" s="8"/>
      <c r="R995" s="8"/>
      <c r="S995" s="8"/>
      <c r="T995" s="8"/>
    </row>
    <row r="996" spans="1:20" ht="46.5" customHeight="1" thickBot="1" x14ac:dyDescent="0.4">
      <c r="A996" s="11">
        <v>-2.33</v>
      </c>
      <c r="B996" s="11">
        <v>1.84</v>
      </c>
      <c r="C996" s="11">
        <v>-2.88</v>
      </c>
      <c r="D996" s="11">
        <v>15.48</v>
      </c>
      <c r="E996" s="11">
        <v>13.88</v>
      </c>
      <c r="F996" s="11">
        <v>12.88</v>
      </c>
      <c r="G996" s="11">
        <v>182</v>
      </c>
      <c r="H996" s="11">
        <v>55.28</v>
      </c>
      <c r="I996" s="11">
        <v>27.64</v>
      </c>
      <c r="J996" s="11">
        <v>20.51</v>
      </c>
      <c r="K996" s="11">
        <v>15.28</v>
      </c>
      <c r="L996" s="11">
        <v>34.770000000000003</v>
      </c>
      <c r="M996" s="11">
        <v>25.8</v>
      </c>
      <c r="N996" s="11">
        <v>19.23</v>
      </c>
      <c r="O996" s="8">
        <f>VLOOKUP('Curr Rating Data'!C971,Ratings_Numbers!$A$1:$B$21,2,FALSE)</f>
        <v>11</v>
      </c>
      <c r="P996" s="10">
        <v>154093.46</v>
      </c>
      <c r="Q996" s="8"/>
      <c r="R996" s="8"/>
      <c r="S996" s="8"/>
      <c r="T996" s="8"/>
    </row>
    <row r="997" spans="1:20" ht="46.5" customHeight="1" thickBot="1" x14ac:dyDescent="0.4">
      <c r="A997" s="11">
        <v>-2.2000000000000002</v>
      </c>
      <c r="B997" s="11">
        <v>1.67</v>
      </c>
      <c r="C997" s="11">
        <v>-2.68</v>
      </c>
      <c r="D997" s="11">
        <v>17.399999999999999</v>
      </c>
      <c r="E997" s="11">
        <v>15.57</v>
      </c>
      <c r="F997" s="11">
        <v>13.76</v>
      </c>
      <c r="G997" s="11">
        <v>169</v>
      </c>
      <c r="H997" s="11">
        <v>54.56</v>
      </c>
      <c r="I997" s="11">
        <v>27.52</v>
      </c>
      <c r="J997" s="11">
        <v>20.46</v>
      </c>
      <c r="K997" s="11">
        <v>15.02</v>
      </c>
      <c r="L997" s="11">
        <v>34.51</v>
      </c>
      <c r="M997" s="11">
        <v>25.66</v>
      </c>
      <c r="N997" s="11">
        <v>18.84</v>
      </c>
      <c r="O997" s="8">
        <f>VLOOKUP('Curr Rating Data'!C972,Ratings_Numbers!$A$1:$B$21,2,FALSE)</f>
        <v>11</v>
      </c>
      <c r="P997" s="10">
        <v>130460.85</v>
      </c>
      <c r="Q997" s="8"/>
      <c r="R997" s="8"/>
      <c r="S997" s="8"/>
      <c r="T997" s="8"/>
    </row>
    <row r="998" spans="1:20" ht="46.5" customHeight="1" thickBot="1" x14ac:dyDescent="0.4">
      <c r="A998" s="11">
        <v>-2.0499999999999998</v>
      </c>
      <c r="B998" s="11">
        <v>1.63</v>
      </c>
      <c r="C998" s="11">
        <v>-2.52</v>
      </c>
      <c r="D998" s="11">
        <v>17.489999999999998</v>
      </c>
      <c r="E998" s="11">
        <v>15.53</v>
      </c>
      <c r="F998" s="11">
        <v>14.16</v>
      </c>
      <c r="G998" s="11">
        <v>166</v>
      </c>
      <c r="H998" s="11">
        <v>55.83</v>
      </c>
      <c r="I998" s="11">
        <v>27.33</v>
      </c>
      <c r="J998" s="11">
        <v>20.37</v>
      </c>
      <c r="K998" s="11">
        <v>15.26</v>
      </c>
      <c r="L998" s="11">
        <v>34.18</v>
      </c>
      <c r="M998" s="11">
        <v>25.47</v>
      </c>
      <c r="N998" s="11">
        <v>19.09</v>
      </c>
      <c r="O998" s="8">
        <f>VLOOKUP('Curr Rating Data'!C973,Ratings_Numbers!$A$1:$B$21,2,FALSE)</f>
        <v>11</v>
      </c>
      <c r="P998" s="10">
        <v>127490.22</v>
      </c>
      <c r="Q998" s="8"/>
      <c r="R998" s="8"/>
      <c r="S998" s="8"/>
      <c r="T998" s="8"/>
    </row>
    <row r="999" spans="1:20" ht="46.5" customHeight="1" thickBot="1" x14ac:dyDescent="0.4">
      <c r="A999" s="11">
        <v>-2.2599999999999998</v>
      </c>
      <c r="B999" s="11">
        <v>1.75</v>
      </c>
      <c r="C999" s="11">
        <v>-2.87</v>
      </c>
      <c r="D999" s="11">
        <v>14.73</v>
      </c>
      <c r="E999" s="11">
        <v>12.7</v>
      </c>
      <c r="F999" s="11">
        <v>10.46</v>
      </c>
      <c r="G999" s="11">
        <v>161</v>
      </c>
      <c r="H999" s="11">
        <v>55.67</v>
      </c>
      <c r="I999" s="11">
        <v>26.6</v>
      </c>
      <c r="J999" s="11">
        <v>19.95</v>
      </c>
      <c r="K999" s="11">
        <v>14.82</v>
      </c>
      <c r="L999" s="11">
        <v>33.36</v>
      </c>
      <c r="M999" s="11">
        <v>25.02</v>
      </c>
      <c r="N999" s="11">
        <v>18.59</v>
      </c>
      <c r="O999" s="8" t="e">
        <f>VLOOKUP('Curr Rating Data'!C974,Ratings_Numbers!$A$1:$B$21,2,FALSE)</f>
        <v>#N/A</v>
      </c>
      <c r="P999" s="10">
        <v>115805.69</v>
      </c>
      <c r="Q999" s="8"/>
      <c r="R999" s="8"/>
      <c r="S999" s="8"/>
      <c r="T999" s="8"/>
    </row>
    <row r="1000" spans="1:20" ht="46.5" customHeight="1" thickBot="1" x14ac:dyDescent="0.4">
      <c r="A1000" s="11">
        <v>-2.4300000000000002</v>
      </c>
      <c r="B1000" s="11">
        <v>1.96</v>
      </c>
      <c r="C1000" s="11">
        <v>-3.12</v>
      </c>
      <c r="D1000" s="11">
        <v>18.010000000000002</v>
      </c>
      <c r="E1000" s="11">
        <v>16.2</v>
      </c>
      <c r="F1000" s="11">
        <v>14.27</v>
      </c>
      <c r="G1000" s="11">
        <v>153</v>
      </c>
      <c r="H1000" s="11">
        <v>55.26</v>
      </c>
      <c r="I1000" s="11">
        <v>34.25</v>
      </c>
      <c r="J1000" s="11">
        <v>25.28</v>
      </c>
      <c r="K1000" s="11">
        <v>18.940000000000001</v>
      </c>
      <c r="L1000" s="11">
        <v>35.479999999999997</v>
      </c>
      <c r="M1000" s="11">
        <v>26.19</v>
      </c>
      <c r="N1000" s="11">
        <v>19.62</v>
      </c>
      <c r="O1000" s="8">
        <f>VLOOKUP('Curr Rating Data'!C975,Ratings_Numbers!$A$1:$B$21,2,FALSE)</f>
        <v>17</v>
      </c>
      <c r="P1000" s="10">
        <v>96377.52</v>
      </c>
      <c r="Q1000" s="8"/>
      <c r="R1000" s="8"/>
      <c r="S1000" s="8"/>
      <c r="T1000" s="8"/>
    </row>
    <row r="1001" spans="1:20" ht="46.5" customHeight="1" thickBot="1" x14ac:dyDescent="0.4">
      <c r="A1001" s="11">
        <v>-2.73</v>
      </c>
      <c r="B1001" s="11">
        <v>2.19</v>
      </c>
      <c r="C1001" s="11">
        <v>-3.62</v>
      </c>
      <c r="D1001" s="11">
        <v>14.39</v>
      </c>
      <c r="E1001" s="11">
        <v>12.74</v>
      </c>
      <c r="F1001" s="11">
        <v>9.84</v>
      </c>
      <c r="G1001" s="11">
        <v>148</v>
      </c>
      <c r="H1001" s="11">
        <v>54.22</v>
      </c>
      <c r="I1001" s="11">
        <v>34.35</v>
      </c>
      <c r="J1001" s="11">
        <v>25.33</v>
      </c>
      <c r="K1001" s="11">
        <v>18.64</v>
      </c>
      <c r="L1001" s="11">
        <v>35.6</v>
      </c>
      <c r="M1001" s="11">
        <v>26.25</v>
      </c>
      <c r="N1001" s="11">
        <v>19.309999999999999</v>
      </c>
      <c r="O1001" s="8">
        <f>VLOOKUP('Curr Rating Data'!C976,Ratings_Numbers!$A$1:$B$21,2,FALSE)</f>
        <v>17</v>
      </c>
      <c r="P1001" s="10">
        <v>86796.95</v>
      </c>
      <c r="Q1001" s="8"/>
      <c r="R1001" s="8"/>
      <c r="S1001" s="8"/>
      <c r="T1001" s="8"/>
    </row>
    <row r="1002" spans="1:20" ht="46.5" customHeight="1" thickBot="1" x14ac:dyDescent="0.4">
      <c r="A1002" s="11">
        <v>-2.73</v>
      </c>
      <c r="B1002" s="11">
        <v>2.2400000000000002</v>
      </c>
      <c r="C1002" s="11">
        <v>-3.66</v>
      </c>
      <c r="D1002" s="11">
        <v>19.13</v>
      </c>
      <c r="E1002" s="11">
        <v>17.34</v>
      </c>
      <c r="F1002" s="11">
        <v>14.93</v>
      </c>
      <c r="G1002" s="11">
        <v>148</v>
      </c>
      <c r="H1002" s="11">
        <v>54.26</v>
      </c>
      <c r="I1002" s="11">
        <v>34.450000000000003</v>
      </c>
      <c r="J1002" s="11">
        <v>25.39</v>
      </c>
      <c r="K1002" s="11">
        <v>18.7</v>
      </c>
      <c r="L1002" s="11">
        <v>35.69</v>
      </c>
      <c r="M1002" s="11">
        <v>26.31</v>
      </c>
      <c r="N1002" s="11">
        <v>19.38</v>
      </c>
      <c r="O1002" s="8">
        <f>VLOOKUP('Curr Rating Data'!C977,Ratings_Numbers!$A$1:$B$21,2,FALSE)</f>
        <v>17</v>
      </c>
      <c r="P1002" s="10">
        <v>99685.759999999995</v>
      </c>
      <c r="Q1002" s="8"/>
      <c r="R1002" s="8"/>
      <c r="S1002" s="8"/>
      <c r="T1002" s="8"/>
    </row>
    <row r="1003" spans="1:20" ht="46.5" customHeight="1" thickBot="1" x14ac:dyDescent="0.4">
      <c r="A1003" s="11">
        <v>-2.71</v>
      </c>
      <c r="B1003" s="11">
        <v>1.97</v>
      </c>
      <c r="C1003" s="11">
        <v>-3.48</v>
      </c>
      <c r="D1003" s="11">
        <v>21.99</v>
      </c>
      <c r="E1003" s="11">
        <v>20.09</v>
      </c>
      <c r="F1003" s="11">
        <v>18.23</v>
      </c>
      <c r="G1003" s="11">
        <v>150</v>
      </c>
      <c r="H1003" s="11">
        <v>55.17</v>
      </c>
      <c r="I1003" s="11">
        <v>33.08</v>
      </c>
      <c r="J1003" s="11">
        <v>24.63</v>
      </c>
      <c r="K1003" s="11">
        <v>18.260000000000002</v>
      </c>
      <c r="L1003" s="11">
        <v>34.31</v>
      </c>
      <c r="M1003" s="11">
        <v>25.55</v>
      </c>
      <c r="N1003" s="11">
        <v>18.940000000000001</v>
      </c>
      <c r="O1003" s="8">
        <f>VLOOKUP('Curr Rating Data'!C978,Ratings_Numbers!$A$1:$B$21,2,FALSE)</f>
        <v>17</v>
      </c>
      <c r="P1003" s="10">
        <v>105193.68</v>
      </c>
      <c r="Q1003" s="8"/>
      <c r="R1003" s="8"/>
      <c r="S1003" s="8"/>
      <c r="T1003" s="8"/>
    </row>
    <row r="1004" spans="1:20" ht="46.5" customHeight="1" thickBot="1" x14ac:dyDescent="0.4">
      <c r="A1004" s="11">
        <v>-2.75</v>
      </c>
      <c r="B1004" s="11">
        <v>1.79</v>
      </c>
      <c r="C1004" s="11">
        <v>-3.5</v>
      </c>
      <c r="D1004" s="11">
        <v>22.39</v>
      </c>
      <c r="E1004" s="11">
        <v>20.53</v>
      </c>
      <c r="F1004" s="11">
        <v>18.21</v>
      </c>
      <c r="G1004" s="11">
        <v>151</v>
      </c>
      <c r="H1004" s="11">
        <v>56.34</v>
      </c>
      <c r="I1004" s="11">
        <v>31.7</v>
      </c>
      <c r="J1004" s="11">
        <v>24.04</v>
      </c>
      <c r="K1004" s="11">
        <v>17.87</v>
      </c>
      <c r="L1004" s="11">
        <v>31.86</v>
      </c>
      <c r="M1004" s="11">
        <v>24.16</v>
      </c>
      <c r="N1004" s="11">
        <v>17.96</v>
      </c>
      <c r="O1004" s="8" t="e">
        <f>VLOOKUP('Curr Rating Data'!C979,Ratings_Numbers!$A$1:$B$21,2,FALSE)</f>
        <v>#N/A</v>
      </c>
      <c r="P1004" s="10">
        <v>107552.34</v>
      </c>
      <c r="Q1004" s="8"/>
      <c r="R1004" s="8"/>
      <c r="S1004" s="8"/>
      <c r="T1004" s="8"/>
    </row>
    <row r="1005" spans="1:20" ht="46.5" customHeight="1" thickBot="1" x14ac:dyDescent="0.4">
      <c r="A1005" s="11">
        <v>-2.56</v>
      </c>
      <c r="B1005" s="11">
        <v>1.62</v>
      </c>
      <c r="C1005" s="11">
        <v>-3.22</v>
      </c>
      <c r="D1005" s="11">
        <v>21.48</v>
      </c>
      <c r="E1005" s="11">
        <v>19.46</v>
      </c>
      <c r="F1005" s="11">
        <v>16.13</v>
      </c>
      <c r="G1005" s="11">
        <v>147</v>
      </c>
      <c r="H1005" s="11">
        <v>55.89</v>
      </c>
      <c r="I1005" s="11">
        <v>31.77</v>
      </c>
      <c r="J1005" s="11">
        <v>24.1</v>
      </c>
      <c r="K1005" s="11">
        <v>17.760000000000002</v>
      </c>
      <c r="L1005" s="11">
        <v>31.83</v>
      </c>
      <c r="M1005" s="11">
        <v>24.14</v>
      </c>
      <c r="N1005" s="11">
        <v>17.79</v>
      </c>
      <c r="O1005" s="8">
        <f>VLOOKUP('Curr Rating Data'!C980,Ratings_Numbers!$A$1:$B$21,2,FALSE)</f>
        <v>5</v>
      </c>
      <c r="P1005" s="10">
        <v>83125.62</v>
      </c>
      <c r="Q1005" s="8"/>
      <c r="R1005" s="8"/>
      <c r="S1005" s="8"/>
      <c r="T1005" s="8"/>
    </row>
    <row r="1006" spans="1:20" ht="46.5" customHeight="1" thickBot="1" x14ac:dyDescent="0.4">
      <c r="A1006" s="11">
        <v>-2.19</v>
      </c>
      <c r="B1006" s="11">
        <v>1.55</v>
      </c>
      <c r="C1006" s="11">
        <v>-2.73</v>
      </c>
      <c r="D1006" s="11">
        <v>22.05</v>
      </c>
      <c r="E1006" s="11">
        <v>20.260000000000002</v>
      </c>
      <c r="F1006" s="11">
        <v>17.91</v>
      </c>
      <c r="G1006" s="11">
        <v>148</v>
      </c>
      <c r="H1006" s="11">
        <v>56.87</v>
      </c>
      <c r="I1006" s="11">
        <v>30.88</v>
      </c>
      <c r="J1006" s="11">
        <v>23.57</v>
      </c>
      <c r="K1006" s="11">
        <v>17.559999999999999</v>
      </c>
      <c r="L1006" s="11">
        <v>30.98</v>
      </c>
      <c r="M1006" s="11">
        <v>23.65</v>
      </c>
      <c r="N1006" s="11">
        <v>17.62</v>
      </c>
      <c r="O1006" s="8">
        <f>VLOOKUP('Curr Rating Data'!C981,Ratings_Numbers!$A$1:$B$21,2,FALSE)</f>
        <v>5</v>
      </c>
      <c r="P1006" s="10">
        <v>91827.19</v>
      </c>
      <c r="Q1006" s="8"/>
      <c r="R1006" s="8"/>
      <c r="S1006" s="8"/>
      <c r="T1006" s="8"/>
    </row>
    <row r="1007" spans="1:20" ht="46.5" customHeight="1" thickBot="1" x14ac:dyDescent="0.4">
      <c r="A1007" s="11">
        <v>-2.2799999999999998</v>
      </c>
      <c r="B1007" s="11">
        <v>1.54</v>
      </c>
      <c r="C1007" s="11">
        <v>-2.85</v>
      </c>
      <c r="D1007" s="11">
        <v>23.13</v>
      </c>
      <c r="E1007" s="11">
        <v>21.18</v>
      </c>
      <c r="F1007" s="11">
        <v>18.97</v>
      </c>
      <c r="G1007" s="11">
        <v>147</v>
      </c>
      <c r="H1007" s="11">
        <v>57.6</v>
      </c>
      <c r="I1007" s="11">
        <v>29.27</v>
      </c>
      <c r="J1007" s="11">
        <v>22.63</v>
      </c>
      <c r="K1007" s="11">
        <v>16.86</v>
      </c>
      <c r="L1007" s="11">
        <v>29.34</v>
      </c>
      <c r="M1007" s="11">
        <v>22.68</v>
      </c>
      <c r="N1007" s="11">
        <v>16.899999999999999</v>
      </c>
      <c r="O1007" s="8">
        <f>VLOOKUP('Curr Rating Data'!C982,Ratings_Numbers!$A$1:$B$21,2,FALSE)</f>
        <v>5</v>
      </c>
      <c r="P1007" s="10">
        <v>112581.45</v>
      </c>
      <c r="Q1007" s="8"/>
      <c r="R1007" s="8"/>
      <c r="S1007" s="8"/>
      <c r="T1007" s="8"/>
    </row>
    <row r="1008" spans="1:20" ht="46.5" customHeight="1" thickBot="1" x14ac:dyDescent="0.4">
      <c r="A1008" s="11">
        <v>-2.34</v>
      </c>
      <c r="B1008" s="11">
        <v>1.51</v>
      </c>
      <c r="C1008" s="11">
        <v>-2.9</v>
      </c>
      <c r="D1008" s="11">
        <v>23.99</v>
      </c>
      <c r="E1008" s="11">
        <v>21.99</v>
      </c>
      <c r="F1008" s="11">
        <v>20.29</v>
      </c>
      <c r="G1008" s="11">
        <v>145</v>
      </c>
      <c r="H1008" s="11">
        <v>58.49</v>
      </c>
      <c r="I1008" s="11">
        <v>22.81</v>
      </c>
      <c r="J1008" s="11">
        <v>17.739999999999998</v>
      </c>
      <c r="K1008" s="11">
        <v>13.35</v>
      </c>
      <c r="L1008" s="11">
        <v>28.61</v>
      </c>
      <c r="M1008" s="11">
        <v>22.24</v>
      </c>
      <c r="N1008" s="11">
        <v>16.739999999999998</v>
      </c>
      <c r="O1008" s="8">
        <f>VLOOKUP('Curr Rating Data'!C983,Ratings_Numbers!$A$1:$B$21,2,FALSE)</f>
        <v>5</v>
      </c>
      <c r="P1008" s="10">
        <v>109861.05</v>
      </c>
      <c r="Q1008" s="8"/>
      <c r="R1008" s="8"/>
      <c r="S1008" s="8"/>
      <c r="T1008" s="8"/>
    </row>
    <row r="1009" spans="1:20" ht="46.5" customHeight="1" thickBot="1" x14ac:dyDescent="0.4">
      <c r="A1009" s="11">
        <v>-2.54</v>
      </c>
      <c r="B1009" s="11">
        <v>1.45</v>
      </c>
      <c r="C1009" s="11">
        <v>-3.07</v>
      </c>
      <c r="D1009" s="11">
        <v>23.81</v>
      </c>
      <c r="E1009" s="11">
        <v>21.59</v>
      </c>
      <c r="F1009" s="11">
        <v>19.68</v>
      </c>
      <c r="G1009" s="11">
        <v>143</v>
      </c>
      <c r="H1009" s="11">
        <v>58.42</v>
      </c>
      <c r="I1009" s="11">
        <v>21.86</v>
      </c>
      <c r="J1009" s="11">
        <v>17.16</v>
      </c>
      <c r="K1009" s="11">
        <v>12.78</v>
      </c>
      <c r="L1009" s="11">
        <v>27.42</v>
      </c>
      <c r="M1009" s="11">
        <v>21.52</v>
      </c>
      <c r="N1009" s="11">
        <v>16.02</v>
      </c>
      <c r="O1009" s="8">
        <f>VLOOKUP('Curr Rating Data'!C984,Ratings_Numbers!$A$1:$B$21,2,FALSE)</f>
        <v>5</v>
      </c>
      <c r="P1009" s="10">
        <v>137397.94399999999</v>
      </c>
      <c r="Q1009" s="8"/>
      <c r="R1009" s="8"/>
      <c r="S1009" s="8"/>
      <c r="T1009" s="8"/>
    </row>
    <row r="1010" spans="1:20" ht="46.5" customHeight="1" thickBot="1" x14ac:dyDescent="0.4">
      <c r="A1010" s="11">
        <v>-2.4</v>
      </c>
      <c r="B1010" s="11">
        <v>1.48</v>
      </c>
      <c r="C1010" s="11">
        <v>-2.91</v>
      </c>
      <c r="D1010" s="11">
        <v>21.76</v>
      </c>
      <c r="E1010" s="11">
        <v>19.510000000000002</v>
      </c>
      <c r="F1010" s="11">
        <v>17.54</v>
      </c>
      <c r="G1010" s="11">
        <v>140</v>
      </c>
      <c r="H1010" s="11">
        <v>58.46</v>
      </c>
      <c r="I1010" s="11">
        <v>21.98</v>
      </c>
      <c r="J1010" s="11">
        <v>17.23</v>
      </c>
      <c r="K1010" s="11">
        <v>12.85</v>
      </c>
      <c r="L1010" s="11">
        <v>27.54</v>
      </c>
      <c r="M1010" s="11">
        <v>21.6</v>
      </c>
      <c r="N1010" s="11">
        <v>16.11</v>
      </c>
      <c r="O1010" s="8">
        <f>VLOOKUP('Curr Rating Data'!C985,Ratings_Numbers!$A$1:$B$21,2,FALSE)</f>
        <v>5</v>
      </c>
      <c r="P1010" s="10">
        <v>120156.705</v>
      </c>
      <c r="Q1010" s="8"/>
      <c r="R1010" s="8"/>
      <c r="S1010" s="8"/>
      <c r="T1010" s="8"/>
    </row>
    <row r="1011" spans="1:20" ht="46.5" customHeight="1" thickBot="1" x14ac:dyDescent="0.4">
      <c r="A1011" s="11">
        <v>-2.4500000000000002</v>
      </c>
      <c r="B1011" s="11">
        <v>1.74</v>
      </c>
      <c r="C1011" s="11">
        <v>-3.03</v>
      </c>
      <c r="D1011" s="11">
        <v>16.760000000000002</v>
      </c>
      <c r="E1011" s="11">
        <v>14.83</v>
      </c>
      <c r="F1011" s="11">
        <v>12.26</v>
      </c>
      <c r="G1011" s="11">
        <v>136</v>
      </c>
      <c r="H1011" s="11">
        <v>56.97</v>
      </c>
      <c r="I1011" s="11">
        <v>22.08</v>
      </c>
      <c r="J1011" s="11">
        <v>16.91</v>
      </c>
      <c r="K1011" s="11">
        <v>12.58</v>
      </c>
      <c r="L1011" s="11">
        <v>30.57</v>
      </c>
      <c r="M1011" s="11">
        <v>23.41</v>
      </c>
      <c r="N1011" s="11">
        <v>17.420000000000002</v>
      </c>
      <c r="O1011" s="8">
        <f>VLOOKUP('Curr Rating Data'!C986,Ratings_Numbers!$A$1:$B$21,2,FALSE)</f>
        <v>5</v>
      </c>
      <c r="P1011" s="10">
        <v>115240.2</v>
      </c>
      <c r="Q1011" s="8"/>
      <c r="R1011" s="8"/>
      <c r="S1011" s="8"/>
      <c r="T1011" s="8"/>
    </row>
    <row r="1012" spans="1:20" ht="46.5" customHeight="1" thickBot="1" x14ac:dyDescent="0.4">
      <c r="A1012" s="11">
        <v>-2.4900000000000002</v>
      </c>
      <c r="B1012" s="11">
        <v>2.2000000000000002</v>
      </c>
      <c r="C1012" s="11">
        <v>-3.12</v>
      </c>
      <c r="D1012" s="11">
        <v>21.58</v>
      </c>
      <c r="E1012" s="11">
        <v>19.02</v>
      </c>
      <c r="F1012" s="11">
        <v>17.41</v>
      </c>
      <c r="G1012" s="11">
        <v>146</v>
      </c>
      <c r="H1012" s="11">
        <v>54.77</v>
      </c>
      <c r="I1012" s="11">
        <v>36.53</v>
      </c>
      <c r="J1012" s="11">
        <v>26.58</v>
      </c>
      <c r="K1012" s="11">
        <v>20.010000000000002</v>
      </c>
      <c r="L1012" s="11">
        <v>37.44</v>
      </c>
      <c r="M1012" s="11">
        <v>27.24</v>
      </c>
      <c r="N1012" s="11">
        <v>20.51</v>
      </c>
      <c r="O1012" s="8">
        <f>VLOOKUP('Curr Rating Data'!C987,Ratings_Numbers!$A$1:$B$21,2,FALSE)</f>
        <v>5</v>
      </c>
      <c r="P1012" s="10">
        <v>117668</v>
      </c>
      <c r="Q1012" s="8"/>
      <c r="R1012" s="8"/>
      <c r="S1012" s="8"/>
      <c r="T1012" s="8"/>
    </row>
    <row r="1013" spans="1:20" ht="46.5" customHeight="1" thickBot="1" x14ac:dyDescent="0.4">
      <c r="A1013" s="11">
        <v>-2.65</v>
      </c>
      <c r="B1013" s="11">
        <v>2.23</v>
      </c>
      <c r="C1013" s="11">
        <v>-3.34</v>
      </c>
      <c r="D1013" s="11">
        <v>23.25</v>
      </c>
      <c r="E1013" s="11">
        <v>20.96</v>
      </c>
      <c r="F1013" s="11">
        <v>18.88</v>
      </c>
      <c r="G1013" s="11">
        <v>142</v>
      </c>
      <c r="H1013" s="11">
        <v>53.92</v>
      </c>
      <c r="I1013" s="11">
        <v>35.89</v>
      </c>
      <c r="J1013" s="11">
        <v>26.24</v>
      </c>
      <c r="K1013" s="11">
        <v>19.36</v>
      </c>
      <c r="L1013" s="11">
        <v>36.79</v>
      </c>
      <c r="M1013" s="11">
        <v>26.89</v>
      </c>
      <c r="N1013" s="11">
        <v>19.84</v>
      </c>
      <c r="O1013" s="8">
        <f>VLOOKUP('Curr Rating Data'!C988,Ratings_Numbers!$A$1:$B$21,2,FALSE)</f>
        <v>5</v>
      </c>
      <c r="P1013" s="10">
        <v>132628.79</v>
      </c>
      <c r="Q1013" s="8"/>
      <c r="R1013" s="8"/>
      <c r="S1013" s="8"/>
      <c r="T1013" s="8"/>
    </row>
    <row r="1014" spans="1:20" ht="46.5" customHeight="1" thickBot="1" x14ac:dyDescent="0.4">
      <c r="A1014" s="11">
        <v>-2.67</v>
      </c>
      <c r="B1014" s="11">
        <v>2.27</v>
      </c>
      <c r="C1014" s="11">
        <v>-3.37</v>
      </c>
      <c r="D1014" s="11">
        <v>21.14</v>
      </c>
      <c r="E1014" s="11">
        <v>19.09</v>
      </c>
      <c r="F1014" s="11">
        <v>16.850000000000001</v>
      </c>
      <c r="G1014" s="11">
        <v>139</v>
      </c>
      <c r="H1014" s="11">
        <v>54.54</v>
      </c>
      <c r="I1014" s="11">
        <v>34.590000000000003</v>
      </c>
      <c r="J1014" s="11">
        <v>25.25</v>
      </c>
      <c r="K1014" s="11">
        <v>18.86</v>
      </c>
      <c r="L1014" s="11">
        <v>36.979999999999997</v>
      </c>
      <c r="M1014" s="11">
        <v>27</v>
      </c>
      <c r="N1014" s="11">
        <v>20.170000000000002</v>
      </c>
      <c r="O1014" s="8">
        <f>VLOOKUP('Curr Rating Data'!C989,Ratings_Numbers!$A$1:$B$21,2,FALSE)</f>
        <v>5</v>
      </c>
      <c r="P1014" s="10">
        <v>121492.02</v>
      </c>
      <c r="Q1014" s="8"/>
      <c r="R1014" s="8"/>
      <c r="S1014" s="8"/>
      <c r="T1014" s="8"/>
    </row>
    <row r="1015" spans="1:20" ht="46.5" customHeight="1" thickBot="1" x14ac:dyDescent="0.4">
      <c r="A1015" s="11">
        <v>-2.57</v>
      </c>
      <c r="B1015" s="11">
        <v>2.0099999999999998</v>
      </c>
      <c r="C1015" s="11">
        <v>-3.19</v>
      </c>
      <c r="D1015" s="11">
        <v>23.38</v>
      </c>
      <c r="E1015" s="11">
        <v>21.47</v>
      </c>
      <c r="F1015" s="11">
        <v>18.86</v>
      </c>
      <c r="G1015" s="11">
        <v>139</v>
      </c>
      <c r="H1015" s="11">
        <v>55.01</v>
      </c>
      <c r="I1015" s="11">
        <v>34.07</v>
      </c>
      <c r="J1015" s="11">
        <v>25.13</v>
      </c>
      <c r="K1015" s="11">
        <v>18.739999999999998</v>
      </c>
      <c r="L1015" s="11">
        <v>35.549999999999997</v>
      </c>
      <c r="M1015" s="11">
        <v>26.22</v>
      </c>
      <c r="N1015" s="11">
        <v>19.559999999999999</v>
      </c>
      <c r="O1015" s="8">
        <f>VLOOKUP('Curr Rating Data'!C990,Ratings_Numbers!$A$1:$B$21,2,FALSE)</f>
        <v>5</v>
      </c>
      <c r="P1015" s="10">
        <v>144068.47</v>
      </c>
      <c r="Q1015" s="8"/>
      <c r="R1015" s="8"/>
      <c r="S1015" s="8"/>
      <c r="T1015" s="8"/>
    </row>
    <row r="1016" spans="1:20" ht="46.5" customHeight="1" thickBot="1" x14ac:dyDescent="0.4">
      <c r="A1016" s="11">
        <v>-2.57</v>
      </c>
      <c r="B1016" s="11">
        <v>1.99</v>
      </c>
      <c r="C1016" s="11">
        <v>-3.16</v>
      </c>
      <c r="D1016" s="11">
        <v>25.12</v>
      </c>
      <c r="E1016" s="11">
        <v>22.55</v>
      </c>
      <c r="F1016" s="11">
        <v>21.04</v>
      </c>
      <c r="G1016" s="11">
        <v>139</v>
      </c>
      <c r="H1016" s="11">
        <v>55.38</v>
      </c>
      <c r="I1016" s="11">
        <v>28.19</v>
      </c>
      <c r="J1016" s="11">
        <v>20.77</v>
      </c>
      <c r="K1016" s="11">
        <v>15.62</v>
      </c>
      <c r="L1016" s="11">
        <v>35.700000000000003</v>
      </c>
      <c r="M1016" s="11">
        <v>26.31</v>
      </c>
      <c r="N1016" s="11">
        <v>19.78</v>
      </c>
      <c r="O1016" s="8">
        <f>VLOOKUP('Curr Rating Data'!C991,Ratings_Numbers!$A$1:$B$21,2,FALSE)</f>
        <v>5</v>
      </c>
      <c r="P1016" s="10">
        <v>146780.26</v>
      </c>
      <c r="Q1016" s="8"/>
      <c r="R1016" s="8"/>
      <c r="S1016" s="8"/>
      <c r="T1016" s="8"/>
    </row>
    <row r="1017" spans="1:20" ht="46.5" customHeight="1" thickBot="1" x14ac:dyDescent="0.4">
      <c r="A1017" s="11">
        <v>-2.65</v>
      </c>
      <c r="B1017" s="11">
        <v>2.35</v>
      </c>
      <c r="C1017" s="11">
        <v>-3.26</v>
      </c>
      <c r="D1017" s="11">
        <v>23.7</v>
      </c>
      <c r="E1017" s="11">
        <v>21.56</v>
      </c>
      <c r="F1017" s="11">
        <v>19.34</v>
      </c>
      <c r="G1017" s="11">
        <v>149</v>
      </c>
      <c r="H1017" s="11">
        <v>52.66</v>
      </c>
      <c r="I1017" s="11">
        <v>35.94</v>
      </c>
      <c r="J1017" s="11">
        <v>25.23</v>
      </c>
      <c r="K1017" s="11">
        <v>18.93</v>
      </c>
      <c r="L1017" s="11">
        <v>42.46</v>
      </c>
      <c r="M1017" s="11">
        <v>29.81</v>
      </c>
      <c r="N1017" s="11">
        <v>22.36</v>
      </c>
      <c r="O1017" s="8">
        <f>VLOOKUP('Curr Rating Data'!C992,Ratings_Numbers!$A$1:$B$21,2,FALSE)</f>
        <v>5</v>
      </c>
      <c r="P1017" s="10">
        <v>144414</v>
      </c>
      <c r="Q1017" s="8"/>
      <c r="R1017" s="8"/>
      <c r="S1017" s="8"/>
      <c r="T1017" s="8"/>
    </row>
    <row r="1018" spans="1:20" ht="46.5" customHeight="1" thickBot="1" x14ac:dyDescent="0.4">
      <c r="A1018" s="11">
        <v>-2.4900000000000002</v>
      </c>
      <c r="B1018" s="11">
        <v>2.14</v>
      </c>
      <c r="C1018" s="11">
        <v>-3</v>
      </c>
      <c r="D1018" s="11">
        <v>22.55</v>
      </c>
      <c r="E1018" s="11">
        <v>20.91</v>
      </c>
      <c r="F1018" s="11">
        <v>19.36</v>
      </c>
      <c r="G1018" s="11">
        <v>159</v>
      </c>
      <c r="H1018" s="11">
        <v>53.66</v>
      </c>
      <c r="I1018" s="11">
        <v>36</v>
      </c>
      <c r="J1018" s="11">
        <v>25.52</v>
      </c>
      <c r="K1018" s="11">
        <v>19.32</v>
      </c>
      <c r="L1018" s="11">
        <v>41.05</v>
      </c>
      <c r="M1018" s="11">
        <v>29.1</v>
      </c>
      <c r="N1018" s="11">
        <v>22.03</v>
      </c>
      <c r="O1018" s="8">
        <f>VLOOKUP('Curr Rating Data'!C993,Ratings_Numbers!$A$1:$B$21,2,FALSE)</f>
        <v>5</v>
      </c>
      <c r="P1018" s="10">
        <v>149156.70000000001</v>
      </c>
      <c r="Q1018" s="8"/>
      <c r="R1018" s="8"/>
      <c r="S1018" s="8"/>
      <c r="T1018" s="8"/>
    </row>
    <row r="1019" spans="1:20" ht="46.5" customHeight="1" thickBot="1" x14ac:dyDescent="0.4">
      <c r="A1019" s="11">
        <v>-2.48</v>
      </c>
      <c r="B1019" s="11">
        <v>2.02</v>
      </c>
      <c r="C1019" s="11">
        <v>-2.94</v>
      </c>
      <c r="D1019" s="11">
        <v>23.41</v>
      </c>
      <c r="E1019" s="11">
        <v>21.47</v>
      </c>
      <c r="F1019" s="11">
        <v>20.329999999999998</v>
      </c>
      <c r="G1019" s="11">
        <v>162</v>
      </c>
      <c r="H1019" s="11">
        <v>54.04</v>
      </c>
      <c r="I1019" s="11">
        <v>35.47</v>
      </c>
      <c r="J1019" s="11">
        <v>25.26</v>
      </c>
      <c r="K1019" s="11">
        <v>19.170000000000002</v>
      </c>
      <c r="L1019" s="11">
        <v>40.409999999999997</v>
      </c>
      <c r="M1019" s="11">
        <v>28.78</v>
      </c>
      <c r="N1019" s="11">
        <v>21.84</v>
      </c>
      <c r="O1019" s="8">
        <f>VLOOKUP('Curr Rating Data'!C994,Ratings_Numbers!$A$1:$B$21,2,FALSE)</f>
        <v>5</v>
      </c>
      <c r="P1019" s="10">
        <v>118065.24</v>
      </c>
      <c r="Q1019" s="8"/>
      <c r="R1019" s="8"/>
      <c r="S1019" s="8"/>
      <c r="T1019" s="8"/>
    </row>
    <row r="1020" spans="1:20" ht="46.5" customHeight="1" thickBot="1" x14ac:dyDescent="0.4">
      <c r="A1020" s="11">
        <v>-2.42</v>
      </c>
      <c r="B1020" s="11">
        <v>2.34</v>
      </c>
      <c r="C1020" s="11">
        <v>-2.85</v>
      </c>
      <c r="D1020" s="11">
        <v>20.14</v>
      </c>
      <c r="E1020" s="11">
        <v>18.41</v>
      </c>
      <c r="F1020" s="11">
        <v>17.05</v>
      </c>
      <c r="G1020" s="11">
        <v>175</v>
      </c>
      <c r="H1020" s="11">
        <v>52.55</v>
      </c>
      <c r="I1020" s="11">
        <v>39.18</v>
      </c>
      <c r="J1020" s="11">
        <v>26.86</v>
      </c>
      <c r="K1020" s="11">
        <v>20.59</v>
      </c>
      <c r="L1020" s="11">
        <v>45.86</v>
      </c>
      <c r="M1020" s="11">
        <v>31.44</v>
      </c>
      <c r="N1020" s="11">
        <v>24.1</v>
      </c>
      <c r="O1020" s="8">
        <f>VLOOKUP('Curr Rating Data'!C995,Ratings_Numbers!$A$1:$B$21,2,FALSE)</f>
        <v>5</v>
      </c>
      <c r="P1020" s="10">
        <v>138384.66</v>
      </c>
      <c r="Q1020" s="8"/>
      <c r="R1020" s="8"/>
      <c r="S1020" s="8"/>
      <c r="T1020" s="8"/>
    </row>
    <row r="1021" spans="1:20" ht="46.5" customHeight="1" thickBot="1" x14ac:dyDescent="0.4">
      <c r="A1021" s="11">
        <v>-2.5099999999999998</v>
      </c>
      <c r="B1021" s="11">
        <v>2.2599999999999998</v>
      </c>
      <c r="C1021" s="11">
        <v>-2.93</v>
      </c>
      <c r="D1021" s="11">
        <v>21.71</v>
      </c>
      <c r="E1021" s="11">
        <v>20.23</v>
      </c>
      <c r="F1021" s="11">
        <v>18.350000000000001</v>
      </c>
      <c r="G1021" s="11">
        <v>180</v>
      </c>
      <c r="H1021" s="11">
        <v>52.27</v>
      </c>
      <c r="I1021" s="11">
        <v>38.5</v>
      </c>
      <c r="J1021" s="11">
        <v>26.55</v>
      </c>
      <c r="K1021" s="11">
        <v>20.13</v>
      </c>
      <c r="L1021" s="11">
        <v>45.05</v>
      </c>
      <c r="M1021" s="11">
        <v>31.06</v>
      </c>
      <c r="N1021" s="11">
        <v>23.55</v>
      </c>
      <c r="O1021" s="8">
        <f>VLOOKUP('Curr Rating Data'!C996,Ratings_Numbers!$A$1:$B$21,2,FALSE)</f>
        <v>5</v>
      </c>
      <c r="P1021" s="10">
        <v>153535.37</v>
      </c>
      <c r="Q1021" s="8"/>
      <c r="R1021" s="8"/>
      <c r="S1021" s="8"/>
      <c r="T1021" s="8"/>
    </row>
    <row r="1022" spans="1:20" ht="14.25" customHeight="1" thickBot="1" x14ac:dyDescent="0.4">
      <c r="A1022" s="8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</row>
    <row r="1023" spans="1:20" ht="28.5" customHeight="1" thickBot="1" x14ac:dyDescent="0.4">
      <c r="A1023" s="11">
        <v>0.88</v>
      </c>
      <c r="B1023" s="11">
        <v>3.05</v>
      </c>
      <c r="C1023" s="11">
        <v>1.85</v>
      </c>
      <c r="D1023" s="11">
        <v>36.369999999999997</v>
      </c>
      <c r="E1023" s="11">
        <v>3.47</v>
      </c>
      <c r="F1023" s="11">
        <v>19.79</v>
      </c>
      <c r="G1023" s="11">
        <v>189</v>
      </c>
      <c r="H1023" s="11">
        <v>46.04</v>
      </c>
      <c r="I1023" s="11">
        <v>22.76</v>
      </c>
      <c r="J1023" s="11">
        <v>18.03</v>
      </c>
      <c r="K1023" s="11">
        <v>10.6</v>
      </c>
      <c r="L1023" s="11">
        <v>26.2</v>
      </c>
      <c r="M1023" s="11">
        <v>20.76</v>
      </c>
      <c r="N1023" s="11">
        <v>12.21</v>
      </c>
      <c r="O1023" s="8">
        <f>VLOOKUP('Curr Rating Data'!C997,Ratings_Numbers!$A$1:$B$21,2,FALSE)</f>
        <v>5</v>
      </c>
      <c r="P1023" s="10">
        <v>174974.4</v>
      </c>
      <c r="Q1023" s="8"/>
      <c r="R1023" s="8"/>
      <c r="S1023" s="8"/>
      <c r="T1023" s="8"/>
    </row>
    <row r="1024" spans="1:20" ht="28.5" customHeight="1" thickBot="1" x14ac:dyDescent="0.4">
      <c r="A1024" s="11">
        <v>0.93</v>
      </c>
      <c r="B1024" s="11">
        <v>2.4</v>
      </c>
      <c r="C1024" s="11">
        <v>1.73</v>
      </c>
      <c r="D1024" s="11">
        <v>1335</v>
      </c>
      <c r="E1024" s="11">
        <v>-541.5</v>
      </c>
      <c r="F1024" s="11">
        <v>546</v>
      </c>
      <c r="G1024" s="11">
        <v>4</v>
      </c>
      <c r="H1024" s="11">
        <v>46.69</v>
      </c>
      <c r="I1024" s="11">
        <v>22.34</v>
      </c>
      <c r="J1024" s="11">
        <v>17.82</v>
      </c>
      <c r="K1024" s="11">
        <v>10.56</v>
      </c>
      <c r="L1024" s="11">
        <v>25.36</v>
      </c>
      <c r="M1024" s="11">
        <v>20.23</v>
      </c>
      <c r="N1024" s="11">
        <v>11.99</v>
      </c>
      <c r="O1024" s="8">
        <f>VLOOKUP('Curr Rating Data'!C998,Ratings_Numbers!$A$1:$B$21,2,FALSE)</f>
        <v>5</v>
      </c>
      <c r="P1024" s="10">
        <v>187125.9</v>
      </c>
      <c r="Q1024" s="8"/>
      <c r="R1024" s="8"/>
      <c r="S1024" s="8"/>
      <c r="T1024" s="8"/>
    </row>
    <row r="1025" spans="1:20" ht="28.5" customHeight="1" thickBot="1" x14ac:dyDescent="0.4">
      <c r="A1025" s="11">
        <v>0.94</v>
      </c>
      <c r="B1025" s="11">
        <v>2.06</v>
      </c>
      <c r="C1025" s="11">
        <v>1.59</v>
      </c>
      <c r="D1025" s="11">
        <v>42.87</v>
      </c>
      <c r="E1025" s="11">
        <v>22.77</v>
      </c>
      <c r="F1025" s="11">
        <v>31.66</v>
      </c>
      <c r="G1025" s="11">
        <v>261</v>
      </c>
      <c r="H1025" s="11">
        <v>46.44</v>
      </c>
      <c r="I1025" s="11">
        <v>24.97</v>
      </c>
      <c r="J1025" s="11">
        <v>19.71</v>
      </c>
      <c r="K1025" s="11">
        <v>11.74</v>
      </c>
      <c r="L1025" s="11">
        <v>26.7</v>
      </c>
      <c r="M1025" s="11">
        <v>21.07</v>
      </c>
      <c r="N1025" s="11">
        <v>12.55</v>
      </c>
      <c r="O1025" s="8">
        <f>VLOOKUP('Curr Rating Data'!C999,Ratings_Numbers!$A$1:$B$21,2,FALSE)</f>
        <v>5</v>
      </c>
      <c r="P1025" s="10">
        <v>177770.8</v>
      </c>
      <c r="Q1025" s="8"/>
      <c r="R1025" s="8"/>
      <c r="S1025" s="8"/>
      <c r="T1025" s="8"/>
    </row>
    <row r="1026" spans="1:20" ht="28.5" customHeight="1" thickBot="1" x14ac:dyDescent="0.4">
      <c r="A1026" s="11">
        <v>0.83</v>
      </c>
      <c r="B1026" s="11">
        <v>1.85</v>
      </c>
      <c r="C1026" s="11">
        <v>1.3</v>
      </c>
      <c r="D1026" s="11">
        <v>56.9</v>
      </c>
      <c r="E1026" s="11">
        <v>22.8</v>
      </c>
      <c r="F1026" s="11">
        <v>39.950000000000003</v>
      </c>
      <c r="G1026" s="11">
        <v>191</v>
      </c>
      <c r="H1026" s="11">
        <v>46.25</v>
      </c>
      <c r="I1026" s="11">
        <v>25.72</v>
      </c>
      <c r="J1026" s="11">
        <v>19.95</v>
      </c>
      <c r="K1026" s="11">
        <v>12.04</v>
      </c>
      <c r="L1026" s="11">
        <v>28.96</v>
      </c>
      <c r="M1026" s="11">
        <v>22.46</v>
      </c>
      <c r="N1026" s="11">
        <v>13.56</v>
      </c>
      <c r="O1026" s="8">
        <f>VLOOKUP('Curr Rating Data'!C1000,Ratings_Numbers!$A$1:$B$21,2,FALSE)</f>
        <v>5</v>
      </c>
      <c r="P1026" s="10">
        <v>158858.29999999999</v>
      </c>
      <c r="Q1026" s="8"/>
      <c r="R1026" s="8"/>
      <c r="S1026" s="8"/>
      <c r="T1026" s="8"/>
    </row>
    <row r="1027" spans="1:20" ht="28.5" customHeight="1" thickBot="1" x14ac:dyDescent="0.4">
      <c r="A1027" s="11">
        <v>0.91</v>
      </c>
      <c r="B1027" s="11">
        <v>2.0699999999999998</v>
      </c>
      <c r="C1027" s="11">
        <v>1.55</v>
      </c>
      <c r="D1027" s="11">
        <v>31.13</v>
      </c>
      <c r="E1027" s="11">
        <v>0.82</v>
      </c>
      <c r="F1027" s="11">
        <v>11.58</v>
      </c>
      <c r="G1027" s="11">
        <v>317</v>
      </c>
      <c r="H1027" s="11">
        <v>45.95</v>
      </c>
      <c r="I1027" s="11">
        <v>24.33</v>
      </c>
      <c r="J1027" s="11">
        <v>18.55</v>
      </c>
      <c r="K1027" s="11">
        <v>11.31</v>
      </c>
      <c r="L1027" s="11">
        <v>31.21</v>
      </c>
      <c r="M1027" s="11">
        <v>23.79</v>
      </c>
      <c r="N1027" s="11">
        <v>14.51</v>
      </c>
      <c r="O1027" s="8">
        <f>VLOOKUP('Curr Rating Data'!C1001,Ratings_Numbers!$A$1:$B$21,2,FALSE)</f>
        <v>5</v>
      </c>
      <c r="P1027" s="10">
        <v>184786.9</v>
      </c>
      <c r="Q1027" s="8"/>
      <c r="R1027" s="8"/>
      <c r="S1027" s="8"/>
      <c r="T1027" s="8"/>
    </row>
    <row r="1028" spans="1:20" ht="28.5" customHeight="1" thickBot="1" x14ac:dyDescent="0.4">
      <c r="A1028" s="11">
        <v>0.74</v>
      </c>
      <c r="B1028" s="11">
        <v>1.69</v>
      </c>
      <c r="C1028" s="11">
        <v>1.18</v>
      </c>
      <c r="D1028" s="11">
        <v>43.67</v>
      </c>
      <c r="E1028" s="11">
        <v>19.13</v>
      </c>
      <c r="F1028" s="11">
        <v>29.41</v>
      </c>
      <c r="G1028" s="11">
        <v>227</v>
      </c>
      <c r="H1028" s="11">
        <v>45.89</v>
      </c>
      <c r="I1028" s="11">
        <v>22.95</v>
      </c>
      <c r="J1028" s="11">
        <v>17.71</v>
      </c>
      <c r="K1028" s="11">
        <v>10.66</v>
      </c>
      <c r="L1028" s="11">
        <v>29.6</v>
      </c>
      <c r="M1028" s="11">
        <v>22.84</v>
      </c>
      <c r="N1028" s="11">
        <v>13.74</v>
      </c>
      <c r="O1028" s="8">
        <f>VLOOKUP('Curr Rating Data'!C1002,Ratings_Numbers!$A$1:$B$21,2,FALSE)</f>
        <v>5</v>
      </c>
      <c r="P1028" s="10">
        <v>205268.7</v>
      </c>
      <c r="Q1028" s="8"/>
      <c r="R1028" s="8"/>
      <c r="S1028" s="8"/>
      <c r="T1028" s="8"/>
    </row>
    <row r="1029" spans="1:20" ht="28.5" customHeight="1" thickBot="1" x14ac:dyDescent="0.4">
      <c r="A1029" s="11">
        <v>0.56999999999999995</v>
      </c>
      <c r="B1029" s="11">
        <v>1.43</v>
      </c>
      <c r="C1029" s="11">
        <v>0.87</v>
      </c>
      <c r="D1029" s="11">
        <v>38.520000000000003</v>
      </c>
      <c r="E1029" s="11">
        <v>28.02</v>
      </c>
      <c r="F1029" s="11">
        <v>30.12</v>
      </c>
      <c r="G1029" s="11">
        <v>395</v>
      </c>
      <c r="H1029" s="11">
        <v>45.96</v>
      </c>
      <c r="I1029" s="11">
        <v>19.91</v>
      </c>
      <c r="J1029" s="11">
        <v>15.71</v>
      </c>
      <c r="K1029" s="11">
        <v>9.26</v>
      </c>
      <c r="L1029" s="11">
        <v>26.69</v>
      </c>
      <c r="M1029" s="11">
        <v>21.07</v>
      </c>
      <c r="N1029" s="11">
        <v>12.42</v>
      </c>
      <c r="O1029" s="8">
        <f>VLOOKUP('Curr Rating Data'!C1003,Ratings_Numbers!$A$1:$B$21,2,FALSE)</f>
        <v>5</v>
      </c>
      <c r="P1029" s="10">
        <v>230745.5</v>
      </c>
      <c r="Q1029" s="8"/>
      <c r="R1029" s="8"/>
      <c r="S1029" s="8"/>
      <c r="T1029" s="8"/>
    </row>
    <row r="1030" spans="1:20" ht="28.5" customHeight="1" thickBot="1" x14ac:dyDescent="0.4">
      <c r="A1030" s="11">
        <v>0.46</v>
      </c>
      <c r="B1030" s="11">
        <v>1.24</v>
      </c>
      <c r="C1030" s="11">
        <v>0.67</v>
      </c>
      <c r="D1030" s="11">
        <v>41.16</v>
      </c>
      <c r="E1030" s="11">
        <v>27.33</v>
      </c>
      <c r="F1030" s="11">
        <v>33.200000000000003</v>
      </c>
      <c r="G1030" s="11">
        <v>360</v>
      </c>
      <c r="H1030" s="11">
        <v>47.17</v>
      </c>
      <c r="I1030" s="11">
        <v>18.809999999999999</v>
      </c>
      <c r="J1030" s="11">
        <v>15</v>
      </c>
      <c r="K1030" s="11">
        <v>8.9700000000000006</v>
      </c>
      <c r="L1030" s="11">
        <v>25.4</v>
      </c>
      <c r="M1030" s="11">
        <v>20.260000000000002</v>
      </c>
      <c r="N1030" s="11">
        <v>12.11</v>
      </c>
      <c r="O1030" s="8">
        <f>VLOOKUP('Curr Rating Data'!C1004,Ratings_Numbers!$A$1:$B$21,2,FALSE)</f>
        <v>5</v>
      </c>
      <c r="P1030" s="10">
        <v>225298.5</v>
      </c>
      <c r="Q1030" s="8"/>
      <c r="R1030" s="8"/>
      <c r="S1030" s="8"/>
      <c r="T1030" s="8"/>
    </row>
    <row r="1031" spans="1:20" ht="28.5" customHeight="1" thickBot="1" x14ac:dyDescent="0.4">
      <c r="A1031" s="11">
        <v>0.37</v>
      </c>
      <c r="B1031" s="11">
        <v>0.96</v>
      </c>
      <c r="C1031" s="11">
        <v>0.49</v>
      </c>
      <c r="D1031" s="11">
        <v>42.68</v>
      </c>
      <c r="E1031" s="11">
        <v>20.74</v>
      </c>
      <c r="F1031" s="11">
        <v>31.19</v>
      </c>
      <c r="G1031" s="11">
        <v>331</v>
      </c>
      <c r="H1031" s="11">
        <v>47.37</v>
      </c>
      <c r="I1031" s="11">
        <v>18.71</v>
      </c>
      <c r="J1031" s="11">
        <v>15.13</v>
      </c>
      <c r="K1031" s="11">
        <v>8.9499999999999993</v>
      </c>
      <c r="L1031" s="11">
        <v>23.68</v>
      </c>
      <c r="M1031" s="11">
        <v>19.149999999999999</v>
      </c>
      <c r="N1031" s="11">
        <v>11.33</v>
      </c>
      <c r="O1031" s="8">
        <f>VLOOKUP('Curr Rating Data'!C1005,Ratings_Numbers!$A$1:$B$21,2,FALSE)</f>
        <v>5</v>
      </c>
      <c r="P1031" s="10">
        <v>198035.3</v>
      </c>
      <c r="Q1031" s="8"/>
      <c r="R1031" s="8"/>
      <c r="S1031" s="8"/>
      <c r="T1031" s="8"/>
    </row>
    <row r="1032" spans="1:20" ht="28.5" customHeight="1" thickBot="1" x14ac:dyDescent="0.4">
      <c r="A1032" s="11">
        <v>0.46</v>
      </c>
      <c r="B1032" s="11">
        <v>0.87</v>
      </c>
      <c r="C1032" s="11">
        <v>0.61</v>
      </c>
      <c r="D1032" s="11">
        <v>41.05</v>
      </c>
      <c r="E1032" s="11">
        <v>1.94</v>
      </c>
      <c r="F1032" s="11">
        <v>29.75</v>
      </c>
      <c r="G1032" s="11">
        <v>287</v>
      </c>
      <c r="H1032" s="11">
        <v>49.1</v>
      </c>
      <c r="I1032" s="11">
        <v>17.809999999999999</v>
      </c>
      <c r="J1032" s="11">
        <v>14.63</v>
      </c>
      <c r="K1032" s="11">
        <v>8.82</v>
      </c>
      <c r="L1032" s="11">
        <v>21.74</v>
      </c>
      <c r="M1032" s="11">
        <v>17.86</v>
      </c>
      <c r="N1032" s="11">
        <v>10.77</v>
      </c>
      <c r="O1032" s="8">
        <f>VLOOKUP('Curr Rating Data'!C1006,Ratings_Numbers!$A$1:$B$21,2,FALSE)</f>
        <v>5</v>
      </c>
      <c r="P1032" s="10">
        <v>237378.6</v>
      </c>
      <c r="Q1032" s="8"/>
      <c r="R1032" s="8"/>
      <c r="S1032" s="8"/>
      <c r="T1032" s="8"/>
    </row>
    <row r="1033" spans="1:20" ht="28.5" customHeight="1" thickBot="1" x14ac:dyDescent="0.4">
      <c r="A1033" s="11">
        <v>0.35</v>
      </c>
      <c r="B1033" s="11">
        <v>0.81</v>
      </c>
      <c r="C1033" s="11">
        <v>0.46</v>
      </c>
      <c r="D1033" s="11">
        <v>28.08</v>
      </c>
      <c r="E1033" s="11">
        <v>16.38</v>
      </c>
      <c r="F1033" s="11">
        <v>21.91</v>
      </c>
      <c r="G1033" s="11">
        <v>552</v>
      </c>
      <c r="H1033" s="11">
        <v>47.35</v>
      </c>
      <c r="I1033" s="11">
        <v>17.34</v>
      </c>
      <c r="J1033" s="11">
        <v>14.37</v>
      </c>
      <c r="K1033" s="11">
        <v>8.2899999999999991</v>
      </c>
      <c r="L1033" s="11">
        <v>20.71</v>
      </c>
      <c r="M1033" s="11">
        <v>17.16</v>
      </c>
      <c r="N1033" s="11">
        <v>9.9</v>
      </c>
      <c r="O1033" s="8">
        <f>VLOOKUP('Curr Rating Data'!C1007,Ratings_Numbers!$A$1:$B$21,2,FALSE)</f>
        <v>5</v>
      </c>
      <c r="P1033" s="10">
        <v>222372.2</v>
      </c>
      <c r="Q1033" s="8"/>
      <c r="R1033" s="8"/>
      <c r="S1033" s="8"/>
      <c r="T1033" s="8"/>
    </row>
    <row r="1034" spans="1:20" ht="28.5" customHeight="1" thickBot="1" x14ac:dyDescent="0.4">
      <c r="A1034" s="11">
        <v>0.3</v>
      </c>
      <c r="B1034" s="11">
        <v>0.86</v>
      </c>
      <c r="C1034" s="11">
        <v>0.41</v>
      </c>
      <c r="D1034" s="11">
        <v>26.96</v>
      </c>
      <c r="E1034" s="11">
        <v>9.85</v>
      </c>
      <c r="F1034" s="11">
        <v>18.440000000000001</v>
      </c>
      <c r="G1034" s="11">
        <v>411</v>
      </c>
      <c r="H1034" s="11">
        <v>51.08</v>
      </c>
      <c r="I1034" s="11">
        <v>15.94</v>
      </c>
      <c r="J1034" s="11">
        <v>13.45</v>
      </c>
      <c r="K1034" s="11">
        <v>8.2100000000000009</v>
      </c>
      <c r="L1034" s="11">
        <v>18.52</v>
      </c>
      <c r="M1034" s="11">
        <v>15.63</v>
      </c>
      <c r="N1034" s="11">
        <v>9.5399999999999991</v>
      </c>
      <c r="O1034" s="8">
        <f>VLOOKUP('Curr Rating Data'!C1008,Ratings_Numbers!$A$1:$B$21,2,FALSE)</f>
        <v>5</v>
      </c>
      <c r="P1034" s="10">
        <v>216981.7</v>
      </c>
      <c r="Q1034" s="8"/>
      <c r="R1034" s="8"/>
      <c r="S1034" s="8"/>
      <c r="T1034" s="8"/>
    </row>
    <row r="1035" spans="1:20" ht="14.25" customHeight="1" thickBot="1" x14ac:dyDescent="0.4">
      <c r="A1035" s="12"/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8"/>
      <c r="P1035" s="8"/>
      <c r="Q1035" s="8"/>
      <c r="R1035" s="8"/>
      <c r="S1035" s="8"/>
      <c r="T1035" s="8"/>
    </row>
    <row r="1036" spans="1:20" ht="64.5" customHeight="1" thickBot="1" x14ac:dyDescent="0.4">
      <c r="A1036" s="11">
        <v>-7.44</v>
      </c>
      <c r="B1036" s="11">
        <v>2.95</v>
      </c>
      <c r="C1036" s="11">
        <v>-9.25</v>
      </c>
      <c r="D1036" s="11">
        <v>17.239999999999998</v>
      </c>
      <c r="E1036" s="11">
        <v>13.75</v>
      </c>
      <c r="F1036" s="11">
        <v>14.74</v>
      </c>
      <c r="G1036" s="11">
        <v>325</v>
      </c>
      <c r="H1036" s="11">
        <v>44.12</v>
      </c>
      <c r="I1036" s="11">
        <v>10.76</v>
      </c>
      <c r="J1036" s="11">
        <v>8.41</v>
      </c>
      <c r="K1036" s="11">
        <v>4.92</v>
      </c>
      <c r="L1036" s="11">
        <v>27.92</v>
      </c>
      <c r="M1036" s="11">
        <v>21.83</v>
      </c>
      <c r="N1036" s="11">
        <v>12.76</v>
      </c>
      <c r="O1036" s="8">
        <f>VLOOKUP('Curr Rating Data'!C1009,Ratings_Numbers!$A$1:$B$21,2,FALSE)</f>
        <v>5</v>
      </c>
      <c r="P1036" s="10">
        <v>153933.5</v>
      </c>
      <c r="Q1036" s="8"/>
      <c r="R1036" s="8"/>
      <c r="S1036" s="8"/>
      <c r="T1036" s="8"/>
    </row>
    <row r="1037" spans="1:20" ht="64.5" customHeight="1" thickBot="1" x14ac:dyDescent="0.4">
      <c r="A1037" s="11">
        <v>-3.73</v>
      </c>
      <c r="B1037" s="11">
        <v>2.8</v>
      </c>
      <c r="C1037" s="11">
        <v>-4.32</v>
      </c>
      <c r="D1037" s="11">
        <v>15.52</v>
      </c>
      <c r="E1037" s="11">
        <v>12.7</v>
      </c>
      <c r="F1037" s="11">
        <v>13.31</v>
      </c>
      <c r="G1037" s="11">
        <v>414</v>
      </c>
      <c r="H1037" s="11">
        <v>41.31</v>
      </c>
      <c r="I1037" s="11">
        <v>9.67</v>
      </c>
      <c r="J1037" s="11">
        <v>7.01</v>
      </c>
      <c r="K1037" s="11">
        <v>4.12</v>
      </c>
      <c r="L1037" s="11">
        <v>37.93</v>
      </c>
      <c r="M1037" s="11">
        <v>27.5</v>
      </c>
      <c r="N1037" s="11">
        <v>16.170000000000002</v>
      </c>
      <c r="O1037" s="8">
        <f>VLOOKUP('Curr Rating Data'!C1010,Ratings_Numbers!$A$1:$B$21,2,FALSE)</f>
        <v>5</v>
      </c>
      <c r="P1037" s="10">
        <v>200684.7</v>
      </c>
      <c r="Q1037" s="8"/>
      <c r="R1037" s="8"/>
      <c r="S1037" s="8"/>
      <c r="T1037" s="8"/>
    </row>
    <row r="1038" spans="1:20" ht="64.5" customHeight="1" thickBot="1" x14ac:dyDescent="0.4">
      <c r="A1038" s="11">
        <v>-3.63</v>
      </c>
      <c r="B1038" s="11">
        <v>3.07</v>
      </c>
      <c r="C1038" s="11">
        <v>-4.32</v>
      </c>
      <c r="D1038" s="11">
        <v>9.74</v>
      </c>
      <c r="E1038" s="11">
        <v>6.39</v>
      </c>
      <c r="F1038" s="11">
        <v>7.36</v>
      </c>
      <c r="G1038" s="11">
        <v>462</v>
      </c>
      <c r="H1038" s="11">
        <v>40.880000000000003</v>
      </c>
      <c r="I1038" s="11">
        <v>9.93</v>
      </c>
      <c r="J1038" s="11">
        <v>7.13</v>
      </c>
      <c r="K1038" s="11">
        <v>4.1900000000000004</v>
      </c>
      <c r="L1038" s="11">
        <v>39.299999999999997</v>
      </c>
      <c r="M1038" s="11">
        <v>28.21</v>
      </c>
      <c r="N1038" s="11">
        <v>16.600000000000001</v>
      </c>
      <c r="O1038" s="8">
        <f>VLOOKUP('Curr Rating Data'!C1011,Ratings_Numbers!$A$1:$B$21,2,FALSE)</f>
        <v>5</v>
      </c>
      <c r="P1038" s="10">
        <v>197684.8</v>
      </c>
      <c r="Q1038" s="8"/>
      <c r="R1038" s="8"/>
      <c r="S1038" s="8"/>
      <c r="T1038" s="8"/>
    </row>
    <row r="1039" spans="1:20" ht="64.5" customHeight="1" thickBot="1" x14ac:dyDescent="0.4">
      <c r="A1039" s="11">
        <v>-4.0999999999999996</v>
      </c>
      <c r="B1039" s="11">
        <v>3.13</v>
      </c>
      <c r="C1039" s="11">
        <v>-4.96</v>
      </c>
      <c r="D1039" s="11">
        <v>12.44</v>
      </c>
      <c r="E1039" s="11">
        <v>9.24</v>
      </c>
      <c r="F1039" s="11">
        <v>10.220000000000001</v>
      </c>
      <c r="G1039" s="11">
        <v>492</v>
      </c>
      <c r="H1039" s="11">
        <v>41.12</v>
      </c>
      <c r="I1039" s="11">
        <v>9.41</v>
      </c>
      <c r="J1039" s="11">
        <v>6.82</v>
      </c>
      <c r="K1039" s="11">
        <v>4</v>
      </c>
      <c r="L1039" s="11">
        <v>37.950000000000003</v>
      </c>
      <c r="M1039" s="11">
        <v>27.51</v>
      </c>
      <c r="N1039" s="11">
        <v>16.12</v>
      </c>
      <c r="O1039" s="8">
        <f>VLOOKUP('Curr Rating Data'!C1012,Ratings_Numbers!$A$1:$B$21,2,FALSE)</f>
        <v>5</v>
      </c>
      <c r="P1039" s="10">
        <v>205169.5</v>
      </c>
      <c r="Q1039" s="8"/>
      <c r="R1039" s="8"/>
      <c r="S1039" s="8"/>
      <c r="T1039" s="8"/>
    </row>
    <row r="1040" spans="1:20" ht="64.5" customHeight="1" thickBot="1" x14ac:dyDescent="0.4">
      <c r="A1040" s="11">
        <v>-3.87</v>
      </c>
      <c r="B1040" s="11">
        <v>2.8</v>
      </c>
      <c r="C1040" s="11">
        <v>-4.66</v>
      </c>
      <c r="D1040" s="11">
        <v>16.71</v>
      </c>
      <c r="E1040" s="11">
        <v>13.24</v>
      </c>
      <c r="F1040" s="11">
        <v>14.31</v>
      </c>
      <c r="G1040" s="11">
        <v>487</v>
      </c>
      <c r="H1040" s="11">
        <v>42.26</v>
      </c>
      <c r="I1040" s="11">
        <v>19.41</v>
      </c>
      <c r="J1040" s="11">
        <v>14.28</v>
      </c>
      <c r="K1040" s="11">
        <v>8.5</v>
      </c>
      <c r="L1040" s="11">
        <v>35.950000000000003</v>
      </c>
      <c r="M1040" s="11">
        <v>26.44</v>
      </c>
      <c r="N1040" s="11">
        <v>15.74</v>
      </c>
      <c r="O1040" s="8">
        <f>VLOOKUP('Curr Rating Data'!C1013,Ratings_Numbers!$A$1:$B$21,2,FALSE)</f>
        <v>5</v>
      </c>
      <c r="P1040" s="10">
        <v>198316.4</v>
      </c>
      <c r="Q1040" s="8"/>
      <c r="R1040" s="8"/>
      <c r="S1040" s="8"/>
      <c r="T1040" s="8"/>
    </row>
    <row r="1041" spans="1:20" ht="64.5" customHeight="1" thickBot="1" x14ac:dyDescent="0.4">
      <c r="A1041" s="11">
        <v>-4.5999999999999996</v>
      </c>
      <c r="B1041" s="11">
        <v>3.12</v>
      </c>
      <c r="C1041" s="11">
        <v>-5.74</v>
      </c>
      <c r="D1041" s="11">
        <v>7.85</v>
      </c>
      <c r="E1041" s="11">
        <v>4.84</v>
      </c>
      <c r="F1041" s="11">
        <v>5.54</v>
      </c>
      <c r="G1041" s="11">
        <v>492</v>
      </c>
      <c r="H1041" s="11">
        <v>42.51</v>
      </c>
      <c r="I1041" s="11">
        <v>19.34</v>
      </c>
      <c r="J1041" s="11">
        <v>14.38</v>
      </c>
      <c r="K1041" s="11">
        <v>8.44</v>
      </c>
      <c r="L1041" s="11">
        <v>34.42</v>
      </c>
      <c r="M1041" s="11">
        <v>25.61</v>
      </c>
      <c r="N1041" s="11">
        <v>15.02</v>
      </c>
      <c r="O1041" s="8">
        <f>VLOOKUP('Curr Rating Data'!C1014,Ratings_Numbers!$A$1:$B$21,2,FALSE)</f>
        <v>5</v>
      </c>
      <c r="P1041" s="10">
        <v>206681.7</v>
      </c>
      <c r="Q1041" s="8"/>
      <c r="R1041" s="8"/>
      <c r="S1041" s="8"/>
      <c r="T1041" s="8"/>
    </row>
    <row r="1042" spans="1:20" ht="64.5" customHeight="1" thickBot="1" x14ac:dyDescent="0.4">
      <c r="A1042" s="11">
        <v>-4.37</v>
      </c>
      <c r="B1042" s="11">
        <v>2.77</v>
      </c>
      <c r="C1042" s="11">
        <v>-5.34</v>
      </c>
      <c r="D1042" s="11">
        <v>13.89</v>
      </c>
      <c r="E1042" s="11">
        <v>9.94</v>
      </c>
      <c r="F1042" s="11">
        <v>11.59</v>
      </c>
      <c r="G1042" s="11">
        <v>497</v>
      </c>
      <c r="H1042" s="11">
        <v>42.59</v>
      </c>
      <c r="I1042" s="11">
        <v>19.350000000000001</v>
      </c>
      <c r="J1042" s="11">
        <v>14.44</v>
      </c>
      <c r="K1042" s="11">
        <v>8.43</v>
      </c>
      <c r="L1042" s="11">
        <v>34.01</v>
      </c>
      <c r="M1042" s="11">
        <v>25.38</v>
      </c>
      <c r="N1042" s="11">
        <v>14.82</v>
      </c>
      <c r="O1042" s="8">
        <f>VLOOKUP('Curr Rating Data'!C1015,Ratings_Numbers!$A$1:$B$21,2,FALSE)</f>
        <v>5</v>
      </c>
      <c r="P1042" s="10">
        <v>191706.8</v>
      </c>
      <c r="Q1042" s="8"/>
      <c r="R1042" s="8"/>
      <c r="S1042" s="8"/>
      <c r="T1042" s="8"/>
    </row>
    <row r="1043" spans="1:20" ht="64.5" customHeight="1" thickBot="1" x14ac:dyDescent="0.4">
      <c r="A1043" s="11">
        <v>-4.0199999999999996</v>
      </c>
      <c r="B1043" s="11">
        <v>3.13</v>
      </c>
      <c r="C1043" s="11">
        <v>-4.97</v>
      </c>
      <c r="D1043" s="11">
        <v>9.89</v>
      </c>
      <c r="E1043" s="11">
        <v>5.49</v>
      </c>
      <c r="F1043" s="11">
        <v>7.63</v>
      </c>
      <c r="G1043" s="11">
        <v>507</v>
      </c>
      <c r="H1043" s="11">
        <v>41.49</v>
      </c>
      <c r="I1043" s="11">
        <v>19.920000000000002</v>
      </c>
      <c r="J1043" s="11">
        <v>14.55</v>
      </c>
      <c r="K1043" s="11">
        <v>8.4700000000000006</v>
      </c>
      <c r="L1043" s="11">
        <v>36.909999999999997</v>
      </c>
      <c r="M1043" s="11">
        <v>26.96</v>
      </c>
      <c r="N1043" s="11">
        <v>15.69</v>
      </c>
      <c r="O1043" s="8">
        <f>VLOOKUP('Curr Rating Data'!C1016,Ratings_Numbers!$A$1:$B$21,2,FALSE)</f>
        <v>5</v>
      </c>
      <c r="P1043" s="10">
        <v>176172.5</v>
      </c>
      <c r="Q1043" s="8"/>
      <c r="R1043" s="8"/>
      <c r="S1043" s="8"/>
      <c r="T1043" s="8"/>
    </row>
    <row r="1044" spans="1:20" ht="64.5" customHeight="1" thickBot="1" x14ac:dyDescent="0.4">
      <c r="A1044" s="11">
        <v>-4.6399999999999997</v>
      </c>
      <c r="B1044" s="11">
        <v>3.49</v>
      </c>
      <c r="C1044" s="11">
        <v>-5.89</v>
      </c>
      <c r="D1044" s="11">
        <v>12.1</v>
      </c>
      <c r="E1044" s="11">
        <v>7.21</v>
      </c>
      <c r="F1044" s="11">
        <v>9.64</v>
      </c>
      <c r="G1044" s="11">
        <v>515</v>
      </c>
      <c r="H1044" s="11">
        <v>41.98</v>
      </c>
      <c r="I1044" s="11">
        <v>19.28</v>
      </c>
      <c r="J1044" s="11">
        <v>14.21</v>
      </c>
      <c r="K1044" s="11">
        <v>8.3000000000000007</v>
      </c>
      <c r="L1044" s="11">
        <v>35.74</v>
      </c>
      <c r="M1044" s="11">
        <v>26.33</v>
      </c>
      <c r="N1044" s="11">
        <v>15.38</v>
      </c>
      <c r="O1044" s="8">
        <f>VLOOKUP('Curr Rating Data'!C1017,Ratings_Numbers!$A$1:$B$21,2,FALSE)</f>
        <v>5</v>
      </c>
      <c r="P1044" s="10">
        <v>189220.9</v>
      </c>
      <c r="Q1044" s="8"/>
      <c r="R1044" s="8"/>
      <c r="S1044" s="8"/>
      <c r="T1044" s="8"/>
    </row>
    <row r="1045" spans="1:20" ht="64.5" customHeight="1" thickBot="1" x14ac:dyDescent="0.4">
      <c r="A1045" s="11">
        <v>-4.63</v>
      </c>
      <c r="B1045" s="11">
        <v>3.08</v>
      </c>
      <c r="C1045" s="11">
        <v>-5.74</v>
      </c>
      <c r="D1045" s="11">
        <v>12.65</v>
      </c>
      <c r="E1045" s="11">
        <v>8.58</v>
      </c>
      <c r="F1045" s="11">
        <v>10.29</v>
      </c>
      <c r="G1045" s="11">
        <v>531</v>
      </c>
      <c r="H1045" s="11">
        <v>42.78</v>
      </c>
      <c r="I1045" s="11">
        <v>19.149999999999999</v>
      </c>
      <c r="J1045" s="11">
        <v>14.26</v>
      </c>
      <c r="K1045" s="11">
        <v>8.39</v>
      </c>
      <c r="L1045" s="11">
        <v>34.299999999999997</v>
      </c>
      <c r="M1045" s="11">
        <v>25.54</v>
      </c>
      <c r="N1045" s="11">
        <v>15.03</v>
      </c>
      <c r="O1045" s="8">
        <f>VLOOKUP('Curr Rating Data'!C1018,Ratings_Numbers!$A$1:$B$21,2,FALSE)</f>
        <v>5</v>
      </c>
      <c r="P1045" s="10">
        <v>201155.1</v>
      </c>
      <c r="Q1045" s="8"/>
      <c r="R1045" s="8"/>
      <c r="S1045" s="8"/>
      <c r="T1045" s="8"/>
    </row>
    <row r="1046" spans="1:20" ht="64.5" customHeight="1" thickBot="1" x14ac:dyDescent="0.4">
      <c r="A1046" s="11">
        <v>-4.71</v>
      </c>
      <c r="B1046" s="11">
        <v>3.14</v>
      </c>
      <c r="C1046" s="11">
        <v>-5.91</v>
      </c>
      <c r="D1046" s="11">
        <v>11.79</v>
      </c>
      <c r="E1046" s="11">
        <v>7.35</v>
      </c>
      <c r="F1046" s="11">
        <v>9.4700000000000006</v>
      </c>
      <c r="G1046" s="11">
        <v>545</v>
      </c>
      <c r="H1046" s="11">
        <v>43.12</v>
      </c>
      <c r="I1046" s="11">
        <v>18.79</v>
      </c>
      <c r="J1046" s="11">
        <v>14.06</v>
      </c>
      <c r="K1046" s="11">
        <v>8.3000000000000007</v>
      </c>
      <c r="L1046" s="11">
        <v>33.64</v>
      </c>
      <c r="M1046" s="11">
        <v>25.17</v>
      </c>
      <c r="N1046" s="11">
        <v>14.86</v>
      </c>
      <c r="O1046" s="8">
        <f>VLOOKUP('Curr Rating Data'!C1019,Ratings_Numbers!$A$1:$B$21,2,FALSE)</f>
        <v>5</v>
      </c>
      <c r="P1046" s="10">
        <v>206399.4</v>
      </c>
      <c r="Q1046" s="8"/>
      <c r="R1046" s="8"/>
      <c r="S1046" s="8"/>
      <c r="T1046" s="8"/>
    </row>
    <row r="1047" spans="1:20" ht="64.5" customHeight="1" thickBot="1" x14ac:dyDescent="0.4">
      <c r="A1047" s="11">
        <v>-4.57</v>
      </c>
      <c r="B1047" s="11">
        <v>2.83</v>
      </c>
      <c r="C1047" s="11">
        <v>-5.62</v>
      </c>
      <c r="D1047" s="11">
        <v>14.29</v>
      </c>
      <c r="E1047" s="11">
        <v>9.49</v>
      </c>
      <c r="F1047" s="11">
        <v>11.91</v>
      </c>
      <c r="G1047" s="11">
        <v>544</v>
      </c>
      <c r="H1047" s="11">
        <v>43.53</v>
      </c>
      <c r="I1047" s="11">
        <v>18.899999999999999</v>
      </c>
      <c r="J1047" s="11">
        <v>14.2</v>
      </c>
      <c r="K1047" s="11">
        <v>8.43</v>
      </c>
      <c r="L1047" s="11">
        <v>33.06</v>
      </c>
      <c r="M1047" s="11">
        <v>24.85</v>
      </c>
      <c r="N1047" s="11">
        <v>14.74</v>
      </c>
      <c r="O1047" s="8">
        <f>VLOOKUP('Curr Rating Data'!C1020,Ratings_Numbers!$A$1:$B$21,2,FALSE)</f>
        <v>5</v>
      </c>
      <c r="P1047" s="10">
        <v>219271.9</v>
      </c>
      <c r="Q1047" s="8"/>
      <c r="R1047" s="8"/>
      <c r="S1047" s="8"/>
      <c r="T1047" s="8"/>
    </row>
    <row r="1048" spans="1:20" ht="64.5" customHeight="1" thickBot="1" x14ac:dyDescent="0.4">
      <c r="A1048" s="11">
        <v>-4.2</v>
      </c>
      <c r="B1048" s="11">
        <v>2.57</v>
      </c>
      <c r="C1048" s="11">
        <v>-5.09</v>
      </c>
      <c r="D1048" s="11">
        <v>16.489999999999998</v>
      </c>
      <c r="E1048" s="11">
        <v>11.54</v>
      </c>
      <c r="F1048" s="11">
        <v>13.94</v>
      </c>
      <c r="G1048" s="11">
        <v>522</v>
      </c>
      <c r="H1048" s="11">
        <v>43.9</v>
      </c>
      <c r="I1048" s="11">
        <v>18.87</v>
      </c>
      <c r="J1048" s="11">
        <v>14.22</v>
      </c>
      <c r="K1048" s="11">
        <v>8.4600000000000009</v>
      </c>
      <c r="L1048" s="11">
        <v>32.75</v>
      </c>
      <c r="M1048" s="11">
        <v>24.67</v>
      </c>
      <c r="N1048" s="11">
        <v>14.68</v>
      </c>
      <c r="O1048" s="8">
        <f>VLOOKUP('Curr Rating Data'!C1021,Ratings_Numbers!$A$1:$B$21,2,FALSE)</f>
        <v>5</v>
      </c>
      <c r="P1048" s="10">
        <v>220253.2</v>
      </c>
      <c r="Q1048" s="8"/>
      <c r="R1048" s="8"/>
      <c r="S1048" s="8"/>
      <c r="T1048" s="8"/>
    </row>
    <row r="1049" spans="1:20" ht="64.5" customHeight="1" thickBot="1" x14ac:dyDescent="0.4">
      <c r="A1049" s="11">
        <v>-4.1900000000000004</v>
      </c>
      <c r="B1049" s="11">
        <v>2.36</v>
      </c>
      <c r="C1049" s="11">
        <v>-5.05</v>
      </c>
      <c r="D1049" s="11">
        <v>17.47</v>
      </c>
      <c r="E1049" s="11">
        <v>13.39</v>
      </c>
      <c r="F1049" s="11">
        <v>14.51</v>
      </c>
      <c r="G1049" s="11">
        <v>540</v>
      </c>
      <c r="H1049" s="11">
        <v>44.78</v>
      </c>
      <c r="I1049" s="11">
        <v>18.25</v>
      </c>
      <c r="J1049" s="11">
        <v>13.9</v>
      </c>
      <c r="K1049" s="11">
        <v>8.34</v>
      </c>
      <c r="L1049" s="11">
        <v>31.29</v>
      </c>
      <c r="M1049" s="11">
        <v>23.84</v>
      </c>
      <c r="N1049" s="11">
        <v>14.3</v>
      </c>
      <c r="O1049" s="8" t="e">
        <f>VLOOKUP('Curr Rating Data'!C1022,Ratings_Numbers!$A$1:$B$21,2,FALSE)</f>
        <v>#N/A</v>
      </c>
      <c r="P1049" s="10">
        <v>256830.1</v>
      </c>
      <c r="Q1049" s="8"/>
      <c r="R1049" s="8"/>
      <c r="S1049" s="8"/>
      <c r="T1049" s="8"/>
    </row>
    <row r="1050" spans="1:20" ht="64.5" customHeight="1" thickBot="1" x14ac:dyDescent="0.4">
      <c r="A1050" s="11">
        <v>-3.98</v>
      </c>
      <c r="B1050" s="11">
        <v>2.2000000000000002</v>
      </c>
      <c r="C1050" s="11">
        <v>-4.75</v>
      </c>
      <c r="D1050" s="11">
        <v>15.73</v>
      </c>
      <c r="E1050" s="11">
        <v>11.17</v>
      </c>
      <c r="F1050" s="11">
        <v>13.33</v>
      </c>
      <c r="G1050" s="11">
        <v>559</v>
      </c>
      <c r="H1050" s="11">
        <v>45.24</v>
      </c>
      <c r="I1050" s="11">
        <v>18.47</v>
      </c>
      <c r="J1050" s="11">
        <v>14.08</v>
      </c>
      <c r="K1050" s="11">
        <v>8.48</v>
      </c>
      <c r="L1050" s="11">
        <v>31.2</v>
      </c>
      <c r="M1050" s="11">
        <v>23.78</v>
      </c>
      <c r="N1050" s="11">
        <v>14.32</v>
      </c>
      <c r="O1050" s="8">
        <f>VLOOKUP('Curr Rating Data'!C1023,Ratings_Numbers!$A$1:$B$21,2,FALSE)</f>
        <v>2</v>
      </c>
      <c r="P1050" s="10">
        <v>277135.09999999998</v>
      </c>
      <c r="Q1050" s="8"/>
      <c r="R1050" s="8"/>
      <c r="S1050" s="8"/>
      <c r="T1050" s="8"/>
    </row>
    <row r="1051" spans="1:20" ht="64.5" customHeight="1" thickBot="1" x14ac:dyDescent="0.4">
      <c r="A1051" s="11">
        <v>-3.87</v>
      </c>
      <c r="B1051" s="11">
        <v>2.15</v>
      </c>
      <c r="C1051" s="11">
        <v>-4.58</v>
      </c>
      <c r="D1051" s="11">
        <v>16.03</v>
      </c>
      <c r="E1051" s="11">
        <v>10.92</v>
      </c>
      <c r="F1051" s="11">
        <v>13.7</v>
      </c>
      <c r="G1051" s="11">
        <v>581</v>
      </c>
      <c r="H1051" s="11">
        <v>45.49</v>
      </c>
      <c r="I1051" s="11">
        <v>18.93</v>
      </c>
      <c r="J1051" s="11">
        <v>14.44</v>
      </c>
      <c r="K1051" s="11">
        <v>8.74</v>
      </c>
      <c r="L1051" s="11">
        <v>31.1</v>
      </c>
      <c r="M1051" s="11">
        <v>23.72</v>
      </c>
      <c r="N1051" s="11">
        <v>14.35</v>
      </c>
      <c r="O1051" s="8">
        <f>VLOOKUP('Curr Rating Data'!C1024,Ratings_Numbers!$A$1:$B$21,2,FALSE)</f>
        <v>2</v>
      </c>
      <c r="P1051" s="10">
        <v>280126.3</v>
      </c>
      <c r="Q1051" s="8"/>
      <c r="R1051" s="8"/>
      <c r="S1051" s="8"/>
      <c r="T1051" s="8"/>
    </row>
    <row r="1052" spans="1:20" ht="64.5" customHeight="1" thickBot="1" x14ac:dyDescent="0.4">
      <c r="A1052" s="11">
        <v>-4.01</v>
      </c>
      <c r="B1052" s="11">
        <v>2.3199999999999998</v>
      </c>
      <c r="C1052" s="11">
        <v>-4.88</v>
      </c>
      <c r="D1052" s="11">
        <v>17.09</v>
      </c>
      <c r="E1052" s="11">
        <v>11.52</v>
      </c>
      <c r="F1052" s="11">
        <v>12.99</v>
      </c>
      <c r="G1052" s="11">
        <v>603</v>
      </c>
      <c r="H1052" s="11">
        <v>45.76</v>
      </c>
      <c r="I1052" s="11">
        <v>20.78</v>
      </c>
      <c r="J1052" s="11">
        <v>15.72</v>
      </c>
      <c r="K1052" s="11">
        <v>9.6199999999999992</v>
      </c>
      <c r="L1052" s="11">
        <v>32.17</v>
      </c>
      <c r="M1052" s="11">
        <v>24.34</v>
      </c>
      <c r="N1052" s="11">
        <v>14.89</v>
      </c>
      <c r="O1052" s="8">
        <f>VLOOKUP('Curr Rating Data'!C1025,Ratings_Numbers!$A$1:$B$21,2,FALSE)</f>
        <v>2</v>
      </c>
      <c r="P1052" s="10">
        <v>292459.40000000002</v>
      </c>
      <c r="Q1052" s="8"/>
      <c r="R1052" s="8"/>
      <c r="S1052" s="8"/>
      <c r="T1052" s="8"/>
    </row>
    <row r="1053" spans="1:20" ht="64.5" customHeight="1" thickBot="1" x14ac:dyDescent="0.4">
      <c r="A1053" s="11">
        <v>-4.0999999999999996</v>
      </c>
      <c r="B1053" s="11">
        <v>2.4</v>
      </c>
      <c r="C1053" s="11">
        <v>-5.04</v>
      </c>
      <c r="D1053" s="11">
        <v>13.62</v>
      </c>
      <c r="E1053" s="11">
        <v>9.41</v>
      </c>
      <c r="F1053" s="11">
        <v>10.95</v>
      </c>
      <c r="G1053" s="11">
        <v>663</v>
      </c>
      <c r="H1053" s="11">
        <v>45.99</v>
      </c>
      <c r="I1053" s="11">
        <v>20.74</v>
      </c>
      <c r="J1053" s="11">
        <v>15.73</v>
      </c>
      <c r="K1053" s="11">
        <v>9.65</v>
      </c>
      <c r="L1053" s="11">
        <v>31.8</v>
      </c>
      <c r="M1053" s="11">
        <v>24.13</v>
      </c>
      <c r="N1053" s="11">
        <v>14.79</v>
      </c>
      <c r="O1053" s="8">
        <f>VLOOKUP('Curr Rating Data'!C1026,Ratings_Numbers!$A$1:$B$21,2,FALSE)</f>
        <v>2</v>
      </c>
      <c r="P1053" s="10">
        <v>308057.59999999998</v>
      </c>
      <c r="Q1053" s="8"/>
      <c r="R1053" s="8"/>
      <c r="S1053" s="8"/>
      <c r="T1053" s="8"/>
    </row>
    <row r="1054" spans="1:20" ht="64.5" customHeight="1" thickBot="1" x14ac:dyDescent="0.4">
      <c r="A1054" s="11">
        <v>-4.17</v>
      </c>
      <c r="B1054" s="11">
        <v>2.27</v>
      </c>
      <c r="C1054" s="11">
        <v>-5.1100000000000003</v>
      </c>
      <c r="D1054" s="11">
        <v>16.170000000000002</v>
      </c>
      <c r="E1054" s="11">
        <v>11.5</v>
      </c>
      <c r="F1054" s="11">
        <v>13.61</v>
      </c>
      <c r="G1054" s="11">
        <v>707</v>
      </c>
      <c r="H1054" s="11">
        <v>46.39</v>
      </c>
      <c r="I1054" s="11">
        <v>20.63</v>
      </c>
      <c r="J1054" s="11">
        <v>15.71</v>
      </c>
      <c r="K1054" s="11">
        <v>9.68</v>
      </c>
      <c r="L1054" s="11">
        <v>31.29</v>
      </c>
      <c r="M1054" s="11">
        <v>23.83</v>
      </c>
      <c r="N1054" s="11">
        <v>14.69</v>
      </c>
      <c r="O1054" s="8">
        <f>VLOOKUP('Curr Rating Data'!C1027,Ratings_Numbers!$A$1:$B$21,2,FALSE)</f>
        <v>2</v>
      </c>
      <c r="P1054" s="10">
        <v>311880.2</v>
      </c>
      <c r="Q1054" s="8"/>
      <c r="R1054" s="8"/>
      <c r="S1054" s="8"/>
      <c r="T1054" s="8"/>
    </row>
    <row r="1055" spans="1:20" ht="64.5" customHeight="1" thickBot="1" x14ac:dyDescent="0.4">
      <c r="A1055" s="11">
        <v>-4.37</v>
      </c>
      <c r="B1055" s="11">
        <v>2.3199999999999998</v>
      </c>
      <c r="C1055" s="11">
        <v>-5.44</v>
      </c>
      <c r="D1055" s="11">
        <v>11.53</v>
      </c>
      <c r="E1055" s="11">
        <v>6.54</v>
      </c>
      <c r="F1055" s="11">
        <v>9.26</v>
      </c>
      <c r="G1055" s="11">
        <v>817</v>
      </c>
      <c r="H1055" s="11">
        <v>45.9</v>
      </c>
      <c r="I1055" s="11">
        <v>20.68</v>
      </c>
      <c r="J1055" s="11">
        <v>15.77</v>
      </c>
      <c r="K1055" s="11">
        <v>9.61</v>
      </c>
      <c r="L1055" s="11">
        <v>31.13</v>
      </c>
      <c r="M1055" s="11">
        <v>23.74</v>
      </c>
      <c r="N1055" s="11">
        <v>14.46</v>
      </c>
      <c r="O1055" s="8">
        <f>VLOOKUP('Curr Rating Data'!C1028,Ratings_Numbers!$A$1:$B$21,2,FALSE)</f>
        <v>2</v>
      </c>
      <c r="P1055" s="10">
        <v>339898.2</v>
      </c>
      <c r="Q1055" s="8"/>
      <c r="R1055" s="8"/>
      <c r="S1055" s="8"/>
      <c r="T1055" s="8"/>
    </row>
    <row r="1056" spans="1:20" ht="64.5" customHeight="1" thickBot="1" x14ac:dyDescent="0.4">
      <c r="A1056" s="11">
        <v>-4.17</v>
      </c>
      <c r="B1056" s="11">
        <v>2.5499999999999998</v>
      </c>
      <c r="C1056" s="11">
        <v>-5.15</v>
      </c>
      <c r="D1056" s="11">
        <v>8.2899999999999991</v>
      </c>
      <c r="E1056" s="11">
        <v>3.59</v>
      </c>
      <c r="F1056" s="11">
        <v>6.48</v>
      </c>
      <c r="G1056" s="11">
        <v>1066</v>
      </c>
      <c r="H1056" s="11">
        <v>45.67</v>
      </c>
      <c r="I1056" s="11">
        <v>22.76</v>
      </c>
      <c r="J1056" s="11">
        <v>17.13</v>
      </c>
      <c r="K1056" s="11">
        <v>10.52</v>
      </c>
      <c r="L1056" s="11">
        <v>32.869999999999997</v>
      </c>
      <c r="M1056" s="11">
        <v>24.74</v>
      </c>
      <c r="N1056" s="11">
        <v>15.19</v>
      </c>
      <c r="O1056" s="8">
        <f>VLOOKUP('Curr Rating Data'!C1029,Ratings_Numbers!$A$1:$B$21,2,FALSE)</f>
        <v>2</v>
      </c>
      <c r="P1056" s="10">
        <v>371318</v>
      </c>
      <c r="Q1056" s="8"/>
      <c r="R1056" s="8"/>
      <c r="S1056" s="8"/>
      <c r="T1056" s="8"/>
    </row>
    <row r="1057" spans="1:20" ht="64.5" customHeight="1" thickBot="1" x14ac:dyDescent="0.4">
      <c r="A1057" s="11">
        <v>-3.85</v>
      </c>
      <c r="B1057" s="11">
        <v>2.57</v>
      </c>
      <c r="C1057" s="11">
        <v>-4.7300000000000004</v>
      </c>
      <c r="D1057" s="11">
        <v>11.88</v>
      </c>
      <c r="E1057" s="11">
        <v>7.94</v>
      </c>
      <c r="F1057" s="11">
        <v>9.74</v>
      </c>
      <c r="G1057" s="11">
        <v>875</v>
      </c>
      <c r="H1057" s="11">
        <v>45.47</v>
      </c>
      <c r="I1057" s="11">
        <v>23.12</v>
      </c>
      <c r="J1057" s="11">
        <v>17.22</v>
      </c>
      <c r="K1057" s="11">
        <v>10.66</v>
      </c>
      <c r="L1057" s="11">
        <v>34.22</v>
      </c>
      <c r="M1057" s="11">
        <v>25.5</v>
      </c>
      <c r="N1057" s="11">
        <v>15.78</v>
      </c>
      <c r="O1057" s="8">
        <f>VLOOKUP('Curr Rating Data'!C1030,Ratings_Numbers!$A$1:$B$21,2,FALSE)</f>
        <v>2</v>
      </c>
      <c r="P1057" s="10">
        <v>357348.6</v>
      </c>
      <c r="Q1057" s="8"/>
      <c r="R1057" s="8"/>
      <c r="S1057" s="8"/>
      <c r="T1057" s="8"/>
    </row>
    <row r="1058" spans="1:20" ht="64.5" customHeight="1" thickBot="1" x14ac:dyDescent="0.4">
      <c r="A1058" s="11">
        <v>-4.26</v>
      </c>
      <c r="B1058" s="11">
        <v>2.84</v>
      </c>
      <c r="C1058" s="11">
        <v>-5.34</v>
      </c>
      <c r="D1058" s="11">
        <v>9.0500000000000007</v>
      </c>
      <c r="E1058" s="11">
        <v>5.55</v>
      </c>
      <c r="F1058" s="11">
        <v>7.05</v>
      </c>
      <c r="G1058" s="11">
        <v>967</v>
      </c>
      <c r="H1058" s="11">
        <v>45.5</v>
      </c>
      <c r="I1058" s="11">
        <v>22.98</v>
      </c>
      <c r="J1058" s="11">
        <v>17.16</v>
      </c>
      <c r="K1058" s="11">
        <v>10.59</v>
      </c>
      <c r="L1058" s="11">
        <v>33.94</v>
      </c>
      <c r="M1058" s="11">
        <v>25.34</v>
      </c>
      <c r="N1058" s="11">
        <v>15.64</v>
      </c>
      <c r="O1058" s="8">
        <f>VLOOKUP('Curr Rating Data'!C1031,Ratings_Numbers!$A$1:$B$21,2,FALSE)</f>
        <v>2</v>
      </c>
      <c r="P1058" s="10">
        <v>336607.5</v>
      </c>
      <c r="Q1058" s="8"/>
      <c r="R1058" s="8"/>
      <c r="S1058" s="8"/>
      <c r="T1058" s="8"/>
    </row>
    <row r="1059" spans="1:20" ht="64.5" customHeight="1" thickBot="1" x14ac:dyDescent="0.4">
      <c r="A1059" s="11">
        <v>-3.6</v>
      </c>
      <c r="B1059" s="11">
        <v>2.2799999999999998</v>
      </c>
      <c r="C1059" s="11">
        <v>-4.3499999999999996</v>
      </c>
      <c r="D1059" s="11">
        <v>19.57</v>
      </c>
      <c r="E1059" s="11">
        <v>13.83</v>
      </c>
      <c r="F1059" s="11">
        <v>17.27</v>
      </c>
      <c r="G1059" s="11">
        <v>865</v>
      </c>
      <c r="H1059" s="11">
        <v>45.52</v>
      </c>
      <c r="I1059" s="11">
        <v>23.03</v>
      </c>
      <c r="J1059" s="11">
        <v>17.21</v>
      </c>
      <c r="K1059" s="11">
        <v>10.61</v>
      </c>
      <c r="L1059" s="11">
        <v>33.79</v>
      </c>
      <c r="M1059" s="11">
        <v>25.25</v>
      </c>
      <c r="N1059" s="11">
        <v>15.57</v>
      </c>
      <c r="O1059" s="8">
        <f>VLOOKUP('Curr Rating Data'!C1032,Ratings_Numbers!$A$1:$B$21,2,FALSE)</f>
        <v>2</v>
      </c>
      <c r="P1059" s="10">
        <v>320848.59999999998</v>
      </c>
      <c r="Q1059" s="8"/>
      <c r="R1059" s="8"/>
      <c r="S1059" s="8"/>
      <c r="T1059" s="8"/>
    </row>
    <row r="1060" spans="1:20" ht="64.5" customHeight="1" thickBot="1" x14ac:dyDescent="0.4">
      <c r="A1060" s="11">
        <v>-3.66</v>
      </c>
      <c r="B1060" s="11">
        <v>2.19</v>
      </c>
      <c r="C1060" s="11">
        <v>-4.4000000000000004</v>
      </c>
      <c r="D1060" s="11">
        <v>12.58</v>
      </c>
      <c r="E1060" s="11">
        <v>7.29</v>
      </c>
      <c r="F1060" s="11">
        <v>10.130000000000001</v>
      </c>
      <c r="G1060" s="11">
        <v>808</v>
      </c>
      <c r="H1060" s="11">
        <v>46.27</v>
      </c>
      <c r="I1060" s="11">
        <v>22.33</v>
      </c>
      <c r="J1060" s="11">
        <v>16.84</v>
      </c>
      <c r="K1060" s="11">
        <v>10.46</v>
      </c>
      <c r="L1060" s="11">
        <v>32.590000000000003</v>
      </c>
      <c r="M1060" s="11">
        <v>24.58</v>
      </c>
      <c r="N1060" s="11">
        <v>15.26</v>
      </c>
      <c r="O1060" s="8">
        <f>VLOOKUP('Curr Rating Data'!C1033,Ratings_Numbers!$A$1:$B$21,2,FALSE)</f>
        <v>2</v>
      </c>
      <c r="P1060" s="10">
        <v>324985.40000000002</v>
      </c>
      <c r="Q1060" s="8"/>
      <c r="R1060" s="8"/>
      <c r="S1060" s="8"/>
      <c r="T1060" s="8"/>
    </row>
    <row r="1061" spans="1:20" ht="64.5" customHeight="1" thickBot="1" x14ac:dyDescent="0.4">
      <c r="A1061" s="11">
        <v>-2.85</v>
      </c>
      <c r="B1061" s="11">
        <v>2.7</v>
      </c>
      <c r="C1061" s="11">
        <v>-3.46</v>
      </c>
      <c r="D1061" s="11">
        <v>8.32</v>
      </c>
      <c r="E1061" s="11">
        <v>5.89</v>
      </c>
      <c r="F1061" s="11">
        <v>6.5</v>
      </c>
      <c r="G1061" s="11">
        <v>1173</v>
      </c>
      <c r="H1061" s="11">
        <v>44.12</v>
      </c>
      <c r="I1061" s="11">
        <v>22.19</v>
      </c>
      <c r="J1061" s="11">
        <v>15.99</v>
      </c>
      <c r="K1061" s="11">
        <v>9.91</v>
      </c>
      <c r="L1061" s="11">
        <v>38.78</v>
      </c>
      <c r="M1061" s="11">
        <v>27.94</v>
      </c>
      <c r="N1061" s="11">
        <v>17.32</v>
      </c>
      <c r="O1061" s="8">
        <f>VLOOKUP('Curr Rating Data'!C1034,Ratings_Numbers!$A$1:$B$21,2,FALSE)</f>
        <v>2</v>
      </c>
      <c r="P1061" s="10">
        <v>350839</v>
      </c>
      <c r="Q1061" s="8"/>
      <c r="R1061" s="8"/>
      <c r="S1061" s="8"/>
      <c r="T1061" s="8"/>
    </row>
    <row r="1062" spans="1:20" ht="64.5" customHeight="1" thickBot="1" x14ac:dyDescent="0.4">
      <c r="A1062" s="11">
        <v>-2.85</v>
      </c>
      <c r="B1062" s="11">
        <v>2.61</v>
      </c>
      <c r="C1062" s="11">
        <v>-3.46</v>
      </c>
      <c r="D1062" s="11">
        <v>14.21</v>
      </c>
      <c r="E1062" s="11">
        <v>9.67</v>
      </c>
      <c r="F1062" s="11">
        <v>11.14</v>
      </c>
      <c r="G1062" s="11">
        <v>727</v>
      </c>
      <c r="H1062" s="11">
        <v>44.37</v>
      </c>
      <c r="I1062" s="11">
        <v>22.01</v>
      </c>
      <c r="J1062" s="11">
        <v>15.94</v>
      </c>
      <c r="K1062" s="11">
        <v>9.8800000000000008</v>
      </c>
      <c r="L1062" s="11">
        <v>38.090000000000003</v>
      </c>
      <c r="M1062" s="11">
        <v>27.58</v>
      </c>
      <c r="N1062" s="11">
        <v>17.11</v>
      </c>
      <c r="O1062" s="8" t="e">
        <f>VLOOKUP('Curr Rating Data'!C1035,Ratings_Numbers!$A$1:$B$21,2,FALSE)</f>
        <v>#N/A</v>
      </c>
      <c r="P1062" s="10">
        <v>356666.3</v>
      </c>
      <c r="Q1062" s="8"/>
      <c r="R1062" s="8"/>
      <c r="S1062" s="8"/>
      <c r="T1062" s="8"/>
    </row>
    <row r="1063" spans="1:20" ht="64.5" customHeight="1" thickBot="1" x14ac:dyDescent="0.4">
      <c r="A1063" s="11">
        <v>-3.22</v>
      </c>
      <c r="B1063" s="11">
        <v>2.87</v>
      </c>
      <c r="C1063" s="11">
        <v>-4</v>
      </c>
      <c r="D1063" s="11">
        <v>13.24</v>
      </c>
      <c r="E1063" s="11">
        <v>10.09</v>
      </c>
      <c r="F1063" s="11">
        <v>11.09</v>
      </c>
      <c r="G1063" s="11">
        <v>1043</v>
      </c>
      <c r="H1063" s="11">
        <v>44.58</v>
      </c>
      <c r="I1063" s="11">
        <v>21.57</v>
      </c>
      <c r="J1063" s="11">
        <v>15.71</v>
      </c>
      <c r="K1063" s="11">
        <v>9.74</v>
      </c>
      <c r="L1063" s="11">
        <v>37.340000000000003</v>
      </c>
      <c r="M1063" s="11">
        <v>27.19</v>
      </c>
      <c r="N1063" s="11">
        <v>16.850000000000001</v>
      </c>
      <c r="O1063" s="8">
        <f>VLOOKUP('Curr Rating Data'!C1036,Ratings_Numbers!$A$1:$B$21,2,FALSE)</f>
        <v>3</v>
      </c>
      <c r="P1063" s="10">
        <v>355472.4</v>
      </c>
      <c r="Q1063" s="8"/>
      <c r="R1063" s="8"/>
      <c r="S1063" s="8"/>
      <c r="T1063" s="8"/>
    </row>
    <row r="1064" spans="1:20" ht="14.25" customHeight="1" thickBot="1" x14ac:dyDescent="0.4">
      <c r="A1064" s="12"/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8"/>
      <c r="P1064" s="8"/>
      <c r="Q1064" s="8"/>
      <c r="R1064" s="8"/>
      <c r="S1064" s="8"/>
      <c r="T1064" s="8"/>
    </row>
    <row r="1065" spans="1:20" ht="28.5" customHeight="1" thickBot="1" x14ac:dyDescent="0.4">
      <c r="A1065" s="11">
        <v>-0.34</v>
      </c>
      <c r="B1065" s="11">
        <v>0.42</v>
      </c>
      <c r="C1065" s="11">
        <v>-0.46</v>
      </c>
      <c r="D1065" s="11">
        <v>176.8</v>
      </c>
      <c r="E1065" s="11">
        <v>38.44</v>
      </c>
      <c r="F1065" s="11">
        <v>131.4</v>
      </c>
      <c r="G1065" s="11">
        <v>35</v>
      </c>
      <c r="H1065" s="11">
        <v>64.56</v>
      </c>
      <c r="I1065" s="11">
        <v>15.43</v>
      </c>
      <c r="J1065" s="11">
        <v>13.31</v>
      </c>
      <c r="K1065" s="11">
        <v>9.9600000000000009</v>
      </c>
      <c r="L1065" s="11">
        <v>15.97</v>
      </c>
      <c r="M1065" s="11">
        <v>13.77</v>
      </c>
      <c r="N1065" s="11">
        <v>10.31</v>
      </c>
      <c r="O1065" s="8">
        <f>VLOOKUP('Curr Rating Data'!C1037,Ratings_Numbers!$A$1:$B$21,2,FALSE)</f>
        <v>3</v>
      </c>
      <c r="P1065" s="10">
        <v>445.6635</v>
      </c>
      <c r="Q1065" s="8"/>
      <c r="R1065" s="8"/>
      <c r="S1065" s="8"/>
      <c r="T1065" s="8"/>
    </row>
    <row r="1066" spans="1:20" ht="28.5" customHeight="1" thickBot="1" x14ac:dyDescent="0.4">
      <c r="A1066" s="11">
        <v>-0.3</v>
      </c>
      <c r="B1066" s="11">
        <v>0.43</v>
      </c>
      <c r="C1066" s="11">
        <v>-0.42</v>
      </c>
      <c r="D1066" s="11">
        <v>180.48</v>
      </c>
      <c r="E1066" s="11">
        <v>32.36</v>
      </c>
      <c r="F1066" s="11">
        <v>122.9</v>
      </c>
      <c r="G1066" s="11">
        <v>31</v>
      </c>
      <c r="H1066" s="11">
        <v>65.11</v>
      </c>
      <c r="I1066" s="11">
        <v>15.16</v>
      </c>
      <c r="J1066" s="11">
        <v>13.08</v>
      </c>
      <c r="K1066" s="11">
        <v>9.8699999999999992</v>
      </c>
      <c r="L1066" s="11">
        <v>15.93</v>
      </c>
      <c r="M1066" s="11">
        <v>13.74</v>
      </c>
      <c r="N1066" s="11">
        <v>10.37</v>
      </c>
      <c r="O1066" s="8">
        <f>VLOOKUP('Curr Rating Data'!C1038,Ratings_Numbers!$A$1:$B$21,2,FALSE)</f>
        <v>3</v>
      </c>
      <c r="P1066" s="10">
        <v>402.37670000000003</v>
      </c>
      <c r="Q1066" s="8"/>
      <c r="R1066" s="8"/>
      <c r="S1066" s="8"/>
      <c r="T1066" s="8"/>
    </row>
    <row r="1067" spans="1:20" ht="28.5" customHeight="1" thickBot="1" x14ac:dyDescent="0.4">
      <c r="A1067" s="11">
        <v>-0.3</v>
      </c>
      <c r="B1067" s="11">
        <v>0.42</v>
      </c>
      <c r="C1067" s="11">
        <v>-0.41</v>
      </c>
      <c r="D1067" s="11">
        <v>270.05</v>
      </c>
      <c r="E1067" s="11">
        <v>37.61</v>
      </c>
      <c r="F1067" s="11">
        <v>182.48</v>
      </c>
      <c r="G1067" s="11">
        <v>21</v>
      </c>
      <c r="H1067" s="11">
        <v>67.42</v>
      </c>
      <c r="I1067" s="11">
        <v>14.54</v>
      </c>
      <c r="J1067" s="11">
        <v>12.67</v>
      </c>
      <c r="K1067" s="11">
        <v>9.8000000000000007</v>
      </c>
      <c r="L1067" s="11">
        <v>14.73</v>
      </c>
      <c r="M1067" s="11">
        <v>12.84</v>
      </c>
      <c r="N1067" s="11">
        <v>9.93</v>
      </c>
      <c r="O1067" s="8">
        <f>VLOOKUP('Curr Rating Data'!C1039,Ratings_Numbers!$A$1:$B$21,2,FALSE)</f>
        <v>3</v>
      </c>
      <c r="P1067" s="10">
        <v>367.75139999999999</v>
      </c>
      <c r="Q1067" s="8"/>
      <c r="R1067" s="8"/>
      <c r="S1067" s="8"/>
      <c r="T1067" s="8"/>
    </row>
    <row r="1068" spans="1:20" ht="28.5" customHeight="1" thickBot="1" x14ac:dyDescent="0.4">
      <c r="A1068" s="11">
        <v>-0.31</v>
      </c>
      <c r="B1068" s="11">
        <v>0.44</v>
      </c>
      <c r="C1068" s="11">
        <v>-0.45</v>
      </c>
      <c r="D1068" s="11">
        <v>409.57</v>
      </c>
      <c r="E1068" s="11">
        <v>37.46</v>
      </c>
      <c r="F1068" s="11">
        <v>274.36</v>
      </c>
      <c r="G1068" s="11">
        <v>14</v>
      </c>
      <c r="H1068" s="11">
        <v>66.19</v>
      </c>
      <c r="I1068" s="11">
        <v>14.41</v>
      </c>
      <c r="J1068" s="11">
        <v>12.58</v>
      </c>
      <c r="K1068" s="11">
        <v>9.5399999999999991</v>
      </c>
      <c r="L1068" s="11">
        <v>14.52</v>
      </c>
      <c r="M1068" s="11">
        <v>12.68</v>
      </c>
      <c r="N1068" s="11">
        <v>9.61</v>
      </c>
      <c r="O1068" s="8">
        <f>VLOOKUP('Curr Rating Data'!C1040,Ratings_Numbers!$A$1:$B$21,2,FALSE)</f>
        <v>3</v>
      </c>
      <c r="P1068" s="10">
        <v>361.85320000000002</v>
      </c>
      <c r="Q1068" s="8"/>
      <c r="R1068" s="8"/>
      <c r="S1068" s="8"/>
      <c r="T1068" s="8"/>
    </row>
    <row r="1069" spans="1:20" ht="28.5" customHeight="1" thickBot="1" x14ac:dyDescent="0.4">
      <c r="A1069" s="11">
        <v>-0.41</v>
      </c>
      <c r="B1069" s="11">
        <v>0.92</v>
      </c>
      <c r="C1069" s="11">
        <v>-0.62</v>
      </c>
      <c r="D1069" s="11">
        <v>215</v>
      </c>
      <c r="E1069" s="11">
        <v>28.56</v>
      </c>
      <c r="F1069" s="11">
        <v>131.46</v>
      </c>
      <c r="G1069" s="11">
        <v>24</v>
      </c>
      <c r="H1069" s="11">
        <v>60.7</v>
      </c>
      <c r="I1069" s="11">
        <v>25.65</v>
      </c>
      <c r="J1069" s="11">
        <v>20.32</v>
      </c>
      <c r="K1069" s="11">
        <v>15.57</v>
      </c>
      <c r="L1069" s="11">
        <v>26.26</v>
      </c>
      <c r="M1069" s="11">
        <v>20.8</v>
      </c>
      <c r="N1069" s="11">
        <v>15.94</v>
      </c>
      <c r="O1069" s="8">
        <f>VLOOKUP('Curr Rating Data'!C1041,Ratings_Numbers!$A$1:$B$21,2,FALSE)</f>
        <v>3</v>
      </c>
      <c r="P1069" s="10">
        <v>331.97770000000003</v>
      </c>
      <c r="Q1069" s="8"/>
      <c r="R1069" s="8"/>
      <c r="S1069" s="8"/>
      <c r="T1069" s="8"/>
    </row>
    <row r="1070" spans="1:20" ht="28.5" customHeight="1" thickBot="1" x14ac:dyDescent="0.4">
      <c r="A1070" s="11">
        <v>-0.4</v>
      </c>
      <c r="B1070" s="11">
        <v>0.99</v>
      </c>
      <c r="C1070" s="11">
        <v>-0.64</v>
      </c>
      <c r="D1070" s="11">
        <v>62.78</v>
      </c>
      <c r="E1070" s="11">
        <v>18.97</v>
      </c>
      <c r="F1070" s="11">
        <v>34.51</v>
      </c>
      <c r="G1070" s="11">
        <v>73</v>
      </c>
      <c r="H1070" s="11">
        <v>61.62</v>
      </c>
      <c r="I1070" s="11">
        <v>25.67</v>
      </c>
      <c r="J1070" s="11">
        <v>20.399999999999999</v>
      </c>
      <c r="K1070" s="11">
        <v>15.82</v>
      </c>
      <c r="L1070" s="11">
        <v>25.84</v>
      </c>
      <c r="M1070" s="11">
        <v>20.54</v>
      </c>
      <c r="N1070" s="11">
        <v>15.93</v>
      </c>
      <c r="O1070" s="8">
        <f>VLOOKUP('Curr Rating Data'!C1042,Ratings_Numbers!$A$1:$B$21,2,FALSE)</f>
        <v>3</v>
      </c>
      <c r="P1070" s="10">
        <v>333.72829999999999</v>
      </c>
      <c r="Q1070" s="8"/>
      <c r="R1070" s="8"/>
      <c r="S1070" s="8"/>
      <c r="T1070" s="8"/>
    </row>
    <row r="1071" spans="1:20" ht="28.5" customHeight="1" thickBot="1" x14ac:dyDescent="0.4">
      <c r="A1071" s="11">
        <v>-0.46</v>
      </c>
      <c r="B1071" s="11">
        <v>1.1000000000000001</v>
      </c>
      <c r="C1071" s="11">
        <v>-0.76</v>
      </c>
      <c r="D1071" s="11">
        <v>78.5</v>
      </c>
      <c r="E1071" s="11">
        <v>15.65</v>
      </c>
      <c r="F1071" s="11">
        <v>45.32</v>
      </c>
      <c r="G1071" s="11">
        <v>60</v>
      </c>
      <c r="H1071" s="11">
        <v>62.85</v>
      </c>
      <c r="I1071" s="11">
        <v>24.42</v>
      </c>
      <c r="J1071" s="11">
        <v>19.55</v>
      </c>
      <c r="K1071" s="11">
        <v>15.35</v>
      </c>
      <c r="L1071" s="11">
        <v>24.91</v>
      </c>
      <c r="M1071" s="11">
        <v>19.940000000000001</v>
      </c>
      <c r="N1071" s="11">
        <v>15.66</v>
      </c>
      <c r="O1071" s="8">
        <f>VLOOKUP('Curr Rating Data'!C1043,Ratings_Numbers!$A$1:$B$21,2,FALSE)</f>
        <v>3</v>
      </c>
      <c r="P1071" s="10">
        <v>335.0598</v>
      </c>
      <c r="Q1071" s="8"/>
      <c r="R1071" s="8"/>
      <c r="S1071" s="8"/>
      <c r="T1071" s="8"/>
    </row>
    <row r="1072" spans="1:20" ht="28.5" customHeight="1" thickBot="1" x14ac:dyDescent="0.4">
      <c r="A1072" s="11">
        <v>-0.61</v>
      </c>
      <c r="B1072" s="11">
        <v>1.1399999999999999</v>
      </c>
      <c r="C1072" s="11">
        <v>-1.02</v>
      </c>
      <c r="D1072" s="11">
        <v>98.66</v>
      </c>
      <c r="E1072" s="11">
        <v>23.95</v>
      </c>
      <c r="F1072" s="11">
        <v>62.57</v>
      </c>
      <c r="G1072" s="11">
        <v>56</v>
      </c>
      <c r="H1072" s="11">
        <v>61.24</v>
      </c>
      <c r="I1072" s="11">
        <v>23.73</v>
      </c>
      <c r="J1072" s="11">
        <v>19.079999999999998</v>
      </c>
      <c r="K1072" s="11">
        <v>14.53</v>
      </c>
      <c r="L1072" s="11">
        <v>24.36</v>
      </c>
      <c r="M1072" s="11">
        <v>19.59</v>
      </c>
      <c r="N1072" s="11">
        <v>14.92</v>
      </c>
      <c r="O1072" s="8">
        <f>VLOOKUP('Curr Rating Data'!C1044,Ratings_Numbers!$A$1:$B$21,2,FALSE)</f>
        <v>3</v>
      </c>
      <c r="P1072" s="10">
        <v>392.82729999999998</v>
      </c>
      <c r="Q1072" s="8"/>
      <c r="R1072" s="8"/>
      <c r="S1072" s="8"/>
      <c r="T1072" s="8"/>
    </row>
    <row r="1073" spans="1:20" ht="28.5" customHeight="1" thickBot="1" x14ac:dyDescent="0.4">
      <c r="A1073" s="11">
        <v>-0.63</v>
      </c>
      <c r="B1073" s="11">
        <v>1.0900000000000001</v>
      </c>
      <c r="C1073" s="11">
        <v>-1.05</v>
      </c>
      <c r="D1073" s="11">
        <v>100.09</v>
      </c>
      <c r="E1073" s="11">
        <v>20.46</v>
      </c>
      <c r="F1073" s="11">
        <v>64.53</v>
      </c>
      <c r="G1073" s="11">
        <v>55</v>
      </c>
      <c r="H1073" s="11">
        <v>63.08</v>
      </c>
      <c r="I1073" s="11">
        <v>22.6</v>
      </c>
      <c r="J1073" s="11">
        <v>18.36</v>
      </c>
      <c r="K1073" s="11">
        <v>14.25</v>
      </c>
      <c r="L1073" s="11">
        <v>23.08</v>
      </c>
      <c r="M1073" s="11">
        <v>18.75</v>
      </c>
      <c r="N1073" s="11">
        <v>14.56</v>
      </c>
      <c r="O1073" s="8">
        <f>VLOOKUP('Curr Rating Data'!C1045,Ratings_Numbers!$A$1:$B$21,2,FALSE)</f>
        <v>3</v>
      </c>
      <c r="P1073" s="10">
        <v>354.7176</v>
      </c>
      <c r="Q1073" s="8"/>
      <c r="R1073" s="8"/>
      <c r="S1073" s="8"/>
      <c r="T1073" s="8"/>
    </row>
    <row r="1074" spans="1:20" ht="28.5" customHeight="1" thickBot="1" x14ac:dyDescent="0.4">
      <c r="A1074" s="11">
        <v>-0.59</v>
      </c>
      <c r="B1074" s="11">
        <v>1.08</v>
      </c>
      <c r="C1074" s="11">
        <v>-0.97</v>
      </c>
      <c r="D1074" s="11">
        <v>122.08</v>
      </c>
      <c r="E1074" s="11">
        <v>16.04</v>
      </c>
      <c r="F1074" s="11">
        <v>67.84</v>
      </c>
      <c r="G1074" s="11">
        <v>37</v>
      </c>
      <c r="H1074" s="11">
        <v>63.13</v>
      </c>
      <c r="I1074" s="11">
        <v>22.7</v>
      </c>
      <c r="J1074" s="11">
        <v>18.489999999999998</v>
      </c>
      <c r="K1074" s="11">
        <v>14.33</v>
      </c>
      <c r="L1074" s="11">
        <v>22.76</v>
      </c>
      <c r="M1074" s="11">
        <v>18.54</v>
      </c>
      <c r="N1074" s="11">
        <v>14.37</v>
      </c>
      <c r="O1074" s="8">
        <f>VLOOKUP('Curr Rating Data'!C1046,Ratings_Numbers!$A$1:$B$21,2,FALSE)</f>
        <v>3</v>
      </c>
      <c r="P1074" s="10">
        <v>357.08100000000002</v>
      </c>
      <c r="Q1074" s="8"/>
      <c r="R1074" s="8"/>
      <c r="S1074" s="8"/>
      <c r="T1074" s="8"/>
    </row>
    <row r="1075" spans="1:20" ht="28.5" customHeight="1" thickBot="1" x14ac:dyDescent="0.4">
      <c r="A1075" s="11">
        <v>-0.47</v>
      </c>
      <c r="B1075" s="11">
        <v>0.98</v>
      </c>
      <c r="C1075" s="11">
        <v>-0.76</v>
      </c>
      <c r="D1075" s="11">
        <v>122.73</v>
      </c>
      <c r="E1075" s="11">
        <v>28.45</v>
      </c>
      <c r="F1075" s="11">
        <v>78.45</v>
      </c>
      <c r="G1075" s="11">
        <v>49</v>
      </c>
      <c r="H1075" s="11">
        <v>64.540000000000006</v>
      </c>
      <c r="I1075" s="11">
        <v>22.25</v>
      </c>
      <c r="J1075" s="11">
        <v>18.190000000000001</v>
      </c>
      <c r="K1075" s="11">
        <v>14.36</v>
      </c>
      <c r="L1075" s="11">
        <v>22.27</v>
      </c>
      <c r="M1075" s="11">
        <v>18.21</v>
      </c>
      <c r="N1075" s="11">
        <v>14.37</v>
      </c>
      <c r="O1075" s="8">
        <f>VLOOKUP('Curr Rating Data'!C1047,Ratings_Numbers!$A$1:$B$21,2,FALSE)</f>
        <v>3</v>
      </c>
      <c r="P1075" s="10">
        <v>376.02480000000003</v>
      </c>
      <c r="Q1075" s="8"/>
      <c r="R1075" s="8"/>
      <c r="S1075" s="8"/>
      <c r="T1075" s="8"/>
    </row>
    <row r="1076" spans="1:20" ht="28.5" customHeight="1" thickBot="1" x14ac:dyDescent="0.4">
      <c r="A1076" s="11">
        <v>-0.39</v>
      </c>
      <c r="B1076" s="11">
        <v>0.92</v>
      </c>
      <c r="C1076" s="11">
        <v>-0.61</v>
      </c>
      <c r="D1076" s="11">
        <v>127.13</v>
      </c>
      <c r="E1076" s="11">
        <v>37.01</v>
      </c>
      <c r="F1076" s="11">
        <v>85.66</v>
      </c>
      <c r="G1076" s="11">
        <v>53</v>
      </c>
      <c r="H1076" s="11">
        <v>62.89</v>
      </c>
      <c r="I1076" s="11">
        <v>21.24</v>
      </c>
      <c r="J1076" s="11">
        <v>17.23</v>
      </c>
      <c r="K1076" s="11">
        <v>13.36</v>
      </c>
      <c r="L1076" s="11">
        <v>23.28</v>
      </c>
      <c r="M1076" s="11">
        <v>18.88</v>
      </c>
      <c r="N1076" s="11">
        <v>14.64</v>
      </c>
      <c r="O1076" s="8">
        <f>VLOOKUP('Curr Rating Data'!C1048,Ratings_Numbers!$A$1:$B$21,2,FALSE)</f>
        <v>3</v>
      </c>
      <c r="P1076" s="10">
        <v>327.065</v>
      </c>
      <c r="Q1076" s="8"/>
      <c r="R1076" s="8"/>
      <c r="S1076" s="8"/>
      <c r="T1076" s="8"/>
    </row>
    <row r="1077" spans="1:20" ht="28.5" customHeight="1" thickBot="1" x14ac:dyDescent="0.4">
      <c r="A1077" s="11">
        <v>-0.31</v>
      </c>
      <c r="B1077" s="11">
        <v>0.89</v>
      </c>
      <c r="C1077" s="11">
        <v>-0.49</v>
      </c>
      <c r="D1077" s="11">
        <v>125.04</v>
      </c>
      <c r="E1077" s="11">
        <v>35.590000000000003</v>
      </c>
      <c r="F1077" s="11">
        <v>84.02</v>
      </c>
      <c r="G1077" s="11">
        <v>53</v>
      </c>
      <c r="H1077" s="11">
        <v>61.78</v>
      </c>
      <c r="I1077" s="11">
        <v>21.24</v>
      </c>
      <c r="J1077" s="11">
        <v>17.12</v>
      </c>
      <c r="K1077" s="11">
        <v>13.12</v>
      </c>
      <c r="L1077" s="11">
        <v>24.05</v>
      </c>
      <c r="M1077" s="11">
        <v>19.39</v>
      </c>
      <c r="N1077" s="11">
        <v>14.86</v>
      </c>
      <c r="O1077" s="8">
        <f>VLOOKUP('Curr Rating Data'!C1049,Ratings_Numbers!$A$1:$B$21,2,FALSE)</f>
        <v>3</v>
      </c>
      <c r="P1077" s="10">
        <v>390.90710000000001</v>
      </c>
      <c r="Q1077" s="8"/>
      <c r="R1077" s="8"/>
      <c r="S1077" s="8"/>
      <c r="T1077" s="8"/>
    </row>
    <row r="1078" spans="1:20" ht="28.5" customHeight="1" thickBot="1" x14ac:dyDescent="0.4">
      <c r="A1078" s="11">
        <v>-0.31</v>
      </c>
      <c r="B1078" s="11">
        <v>0.86</v>
      </c>
      <c r="C1078" s="11">
        <v>-0.48</v>
      </c>
      <c r="D1078" s="11">
        <v>112.24</v>
      </c>
      <c r="E1078" s="11">
        <v>21.86</v>
      </c>
      <c r="F1078" s="11">
        <v>62.26</v>
      </c>
      <c r="G1078" s="11">
        <v>42</v>
      </c>
      <c r="H1078" s="11">
        <v>62.34</v>
      </c>
      <c r="I1078" s="11">
        <v>21.69</v>
      </c>
      <c r="J1078" s="11">
        <v>17.54</v>
      </c>
      <c r="K1078" s="11">
        <v>13.52</v>
      </c>
      <c r="L1078" s="11">
        <v>23.7</v>
      </c>
      <c r="M1078" s="11">
        <v>19.16</v>
      </c>
      <c r="N1078" s="11">
        <v>14.77</v>
      </c>
      <c r="O1078" s="8">
        <f>VLOOKUP('Curr Rating Data'!C1050,Ratings_Numbers!$A$1:$B$21,2,FALSE)</f>
        <v>3</v>
      </c>
      <c r="P1078" s="10">
        <v>563.84400000000005</v>
      </c>
      <c r="Q1078" s="8"/>
      <c r="R1078" s="8"/>
      <c r="S1078" s="8"/>
      <c r="T1078" s="8"/>
    </row>
    <row r="1079" spans="1:20" ht="28.5" customHeight="1" thickBot="1" x14ac:dyDescent="0.4">
      <c r="A1079" s="11">
        <v>-0.34</v>
      </c>
      <c r="B1079" s="11">
        <v>0.91</v>
      </c>
      <c r="C1079" s="11">
        <v>-0.54</v>
      </c>
      <c r="D1079" s="11">
        <v>95.98</v>
      </c>
      <c r="E1079" s="11">
        <v>27.21</v>
      </c>
      <c r="F1079" s="11">
        <v>54.64</v>
      </c>
      <c r="G1079" s="11">
        <v>53</v>
      </c>
      <c r="H1079" s="11">
        <v>64.760000000000005</v>
      </c>
      <c r="I1079" s="11">
        <v>20.68</v>
      </c>
      <c r="J1079" s="11">
        <v>16.87</v>
      </c>
      <c r="K1079" s="11">
        <v>13.39</v>
      </c>
      <c r="L1079" s="11">
        <v>22.58</v>
      </c>
      <c r="M1079" s="11">
        <v>18.420000000000002</v>
      </c>
      <c r="N1079" s="11">
        <v>14.62</v>
      </c>
      <c r="O1079" s="8">
        <f>VLOOKUP('Curr Rating Data'!C1051,Ratings_Numbers!$A$1:$B$21,2,FALSE)</f>
        <v>3</v>
      </c>
      <c r="P1079" s="10">
        <v>631.90710000000001</v>
      </c>
      <c r="Q1079" s="8"/>
      <c r="R1079" s="8"/>
      <c r="S1079" s="8"/>
      <c r="T1079" s="8"/>
    </row>
    <row r="1080" spans="1:20" ht="28.5" customHeight="1" thickBot="1" x14ac:dyDescent="0.4">
      <c r="A1080" s="11">
        <v>-0.23</v>
      </c>
      <c r="B1080" s="11">
        <v>1.5</v>
      </c>
      <c r="C1080" s="11">
        <v>-0.37</v>
      </c>
      <c r="D1080" s="11">
        <v>55.75</v>
      </c>
      <c r="E1080" s="11">
        <v>31.32</v>
      </c>
      <c r="F1080" s="11">
        <v>36.14</v>
      </c>
      <c r="G1080" s="11">
        <v>116</v>
      </c>
      <c r="H1080" s="11">
        <v>58.85</v>
      </c>
      <c r="I1080" s="11">
        <v>34.58</v>
      </c>
      <c r="J1080" s="11">
        <v>25.33</v>
      </c>
      <c r="K1080" s="11">
        <v>20.350000000000001</v>
      </c>
      <c r="L1080" s="11">
        <v>36.53</v>
      </c>
      <c r="M1080" s="11">
        <v>26.76</v>
      </c>
      <c r="N1080" s="11">
        <v>21.5</v>
      </c>
      <c r="O1080" s="8">
        <f>VLOOKUP('Curr Rating Data'!C1052,Ratings_Numbers!$A$1:$B$21,2,FALSE)</f>
        <v>3</v>
      </c>
      <c r="P1080" s="10">
        <v>464.48809999999997</v>
      </c>
      <c r="Q1080" s="8"/>
      <c r="R1080" s="8"/>
      <c r="S1080" s="8"/>
      <c r="T1080" s="8"/>
    </row>
    <row r="1081" spans="1:20" ht="28.5" customHeight="1" thickBot="1" x14ac:dyDescent="0.4">
      <c r="A1081" s="11">
        <v>-0.38</v>
      </c>
      <c r="B1081" s="11">
        <v>1.62</v>
      </c>
      <c r="C1081" s="11">
        <v>-0.61</v>
      </c>
      <c r="D1081" s="11">
        <v>51.15</v>
      </c>
      <c r="E1081" s="11">
        <v>22.62</v>
      </c>
      <c r="F1081" s="11">
        <v>34.119999999999997</v>
      </c>
      <c r="G1081" s="11">
        <v>126</v>
      </c>
      <c r="H1081" s="11">
        <v>60.14</v>
      </c>
      <c r="I1081" s="11">
        <v>32.33</v>
      </c>
      <c r="J1081" s="11">
        <v>23.67</v>
      </c>
      <c r="K1081" s="11">
        <v>19.440000000000001</v>
      </c>
      <c r="L1081" s="11">
        <v>36.58</v>
      </c>
      <c r="M1081" s="11">
        <v>26.78</v>
      </c>
      <c r="N1081" s="11">
        <v>22</v>
      </c>
      <c r="O1081" s="8">
        <f>VLOOKUP('Curr Rating Data'!C1053,Ratings_Numbers!$A$1:$B$21,2,FALSE)</f>
        <v>3</v>
      </c>
      <c r="P1081" s="10">
        <v>637.61829999999998</v>
      </c>
      <c r="Q1081" s="8"/>
      <c r="R1081" s="8"/>
      <c r="S1081" s="8"/>
      <c r="T1081" s="8"/>
    </row>
    <row r="1082" spans="1:20" ht="28.5" customHeight="1" thickBot="1" x14ac:dyDescent="0.4">
      <c r="A1082" s="11">
        <v>0.17</v>
      </c>
      <c r="B1082" s="11">
        <v>1.82</v>
      </c>
      <c r="C1082" s="11">
        <v>0.28000000000000003</v>
      </c>
      <c r="D1082" s="11">
        <v>22.03</v>
      </c>
      <c r="E1082" s="11">
        <v>14.07</v>
      </c>
      <c r="F1082" s="11">
        <v>12.35</v>
      </c>
      <c r="G1082" s="11">
        <v>208</v>
      </c>
      <c r="H1082" s="11">
        <v>58.85</v>
      </c>
      <c r="I1082" s="11">
        <v>35.08</v>
      </c>
      <c r="J1082" s="11">
        <v>24.9</v>
      </c>
      <c r="K1082" s="11">
        <v>20.65</v>
      </c>
      <c r="L1082" s="11">
        <v>40.869999999999997</v>
      </c>
      <c r="M1082" s="11">
        <v>29.01</v>
      </c>
      <c r="N1082" s="11">
        <v>24.05</v>
      </c>
      <c r="O1082" s="8">
        <f>VLOOKUP('Curr Rating Data'!C1054,Ratings_Numbers!$A$1:$B$21,2,FALSE)</f>
        <v>3</v>
      </c>
      <c r="P1082" s="10">
        <v>499.54969999999997</v>
      </c>
      <c r="Q1082" s="8"/>
      <c r="R1082" s="8"/>
      <c r="S1082" s="8"/>
      <c r="T1082" s="8"/>
    </row>
    <row r="1083" spans="1:20" ht="28.5" customHeight="1" thickBot="1" x14ac:dyDescent="0.4">
      <c r="A1083" s="11">
        <v>0.27</v>
      </c>
      <c r="B1083" s="11">
        <v>2.31</v>
      </c>
      <c r="C1083" s="11">
        <v>0.45</v>
      </c>
      <c r="D1083" s="11">
        <v>17.3</v>
      </c>
      <c r="E1083" s="11">
        <v>4.5</v>
      </c>
      <c r="F1083" s="11">
        <v>7.05</v>
      </c>
      <c r="G1083" s="11">
        <v>187</v>
      </c>
      <c r="H1083" s="11">
        <v>56.68</v>
      </c>
      <c r="I1083" s="11">
        <v>38.64</v>
      </c>
      <c r="J1083" s="11">
        <v>26.47</v>
      </c>
      <c r="K1083" s="11">
        <v>21.9</v>
      </c>
      <c r="L1083" s="11">
        <v>45.96</v>
      </c>
      <c r="M1083" s="11">
        <v>31.49</v>
      </c>
      <c r="N1083" s="11">
        <v>26.05</v>
      </c>
      <c r="O1083" s="8">
        <f>VLOOKUP('Curr Rating Data'!C1055,Ratings_Numbers!$A$1:$B$21,2,FALSE)</f>
        <v>3</v>
      </c>
      <c r="P1083" s="10">
        <v>502.05430000000001</v>
      </c>
      <c r="Q1083" s="8"/>
      <c r="R1083" s="8"/>
      <c r="S1083" s="8"/>
      <c r="T1083" s="8"/>
    </row>
    <row r="1084" spans="1:20" ht="28.5" customHeight="1" thickBot="1" x14ac:dyDescent="0.4">
      <c r="A1084" s="11">
        <v>0.19</v>
      </c>
      <c r="B1084" s="11">
        <v>2.1800000000000002</v>
      </c>
      <c r="C1084" s="11">
        <v>0.3</v>
      </c>
      <c r="D1084" s="11">
        <v>35.5</v>
      </c>
      <c r="E1084" s="11">
        <v>18.18</v>
      </c>
      <c r="F1084" s="11">
        <v>24.79</v>
      </c>
      <c r="G1084" s="11">
        <v>180</v>
      </c>
      <c r="H1084" s="11">
        <v>57.03</v>
      </c>
      <c r="I1084" s="11">
        <v>37.57</v>
      </c>
      <c r="J1084" s="11">
        <v>26.24</v>
      </c>
      <c r="K1084" s="11">
        <v>21.43</v>
      </c>
      <c r="L1084" s="11">
        <v>43.15</v>
      </c>
      <c r="M1084" s="11">
        <v>30.14</v>
      </c>
      <c r="N1084" s="11">
        <v>24.61</v>
      </c>
      <c r="O1084" s="8">
        <f>VLOOKUP('Curr Rating Data'!C1056,Ratings_Numbers!$A$1:$B$21,2,FALSE)</f>
        <v>3</v>
      </c>
      <c r="P1084" s="10">
        <v>716.20820000000003</v>
      </c>
      <c r="Q1084" s="8"/>
      <c r="R1084" s="8"/>
      <c r="S1084" s="8"/>
      <c r="T1084" s="8"/>
    </row>
    <row r="1085" spans="1:20" ht="14.25" customHeight="1" thickBot="1" x14ac:dyDescent="0.4">
      <c r="A1085" s="12"/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8"/>
      <c r="P1085" s="8"/>
      <c r="Q1085" s="8"/>
      <c r="R1085" s="8"/>
      <c r="S1085" s="8"/>
      <c r="T1085" s="8"/>
    </row>
    <row r="1086" spans="1:20" ht="28.5" customHeight="1" thickBot="1" x14ac:dyDescent="0.4">
      <c r="A1086" s="11">
        <v>0.96</v>
      </c>
      <c r="B1086" s="11">
        <v>1.41</v>
      </c>
      <c r="C1086" s="11">
        <v>1.05</v>
      </c>
      <c r="D1086" s="11">
        <v>3.71</v>
      </c>
      <c r="E1086" s="11">
        <v>3.08</v>
      </c>
      <c r="F1086" s="11">
        <v>3.32</v>
      </c>
      <c r="G1086" s="11">
        <v>1120</v>
      </c>
      <c r="H1086" s="11">
        <v>30.22</v>
      </c>
      <c r="I1086" s="11">
        <v>52.66</v>
      </c>
      <c r="J1086" s="11">
        <v>31.96</v>
      </c>
      <c r="K1086" s="11">
        <v>18.38</v>
      </c>
      <c r="L1086" s="11">
        <v>64.77</v>
      </c>
      <c r="M1086" s="11">
        <v>39.31</v>
      </c>
      <c r="N1086" s="11">
        <v>22.61</v>
      </c>
      <c r="O1086" s="8">
        <f>VLOOKUP('Curr Rating Data'!C1057,Ratings_Numbers!$A$1:$B$21,2,FALSE)</f>
        <v>3</v>
      </c>
      <c r="P1086" s="10">
        <v>125837.12880000001</v>
      </c>
      <c r="Q1086" s="8"/>
      <c r="R1086" s="8"/>
      <c r="S1086" s="8"/>
      <c r="T1086" s="8"/>
    </row>
    <row r="1087" spans="1:20" ht="28.5" customHeight="1" thickBot="1" x14ac:dyDescent="0.4">
      <c r="A1087" s="11">
        <v>1.1599999999999999</v>
      </c>
      <c r="B1087" s="11">
        <v>1.52</v>
      </c>
      <c r="C1087" s="11">
        <v>1.27</v>
      </c>
      <c r="D1087" s="11">
        <v>16.510000000000002</v>
      </c>
      <c r="E1087" s="11">
        <v>15.25</v>
      </c>
      <c r="F1087" s="11">
        <v>15.06</v>
      </c>
      <c r="G1087" s="11">
        <v>281</v>
      </c>
      <c r="H1087" s="11">
        <v>31.69</v>
      </c>
      <c r="I1087" s="11">
        <v>49.02</v>
      </c>
      <c r="J1087" s="11">
        <v>29.22</v>
      </c>
      <c r="K1087" s="11">
        <v>17.82</v>
      </c>
      <c r="L1087" s="11">
        <v>67.77</v>
      </c>
      <c r="M1087" s="11">
        <v>40.39</v>
      </c>
      <c r="N1087" s="11">
        <v>24.63</v>
      </c>
      <c r="O1087" s="8">
        <f>VLOOKUP('Curr Rating Data'!C1058,Ratings_Numbers!$A$1:$B$21,2,FALSE)</f>
        <v>3</v>
      </c>
      <c r="P1087" s="10">
        <v>135299.84570000001</v>
      </c>
      <c r="Q1087" s="8"/>
      <c r="R1087" s="8"/>
      <c r="S1087" s="8"/>
      <c r="T1087" s="8"/>
    </row>
    <row r="1088" spans="1:20" ht="28.5" customHeight="1" thickBot="1" x14ac:dyDescent="0.4">
      <c r="A1088" s="11">
        <v>1.05</v>
      </c>
      <c r="B1088" s="11">
        <v>1.66</v>
      </c>
      <c r="C1088" s="11">
        <v>1.1499999999999999</v>
      </c>
      <c r="D1088" s="11">
        <v>15.48</v>
      </c>
      <c r="E1088" s="11">
        <v>13.8</v>
      </c>
      <c r="F1088" s="11">
        <v>14.2</v>
      </c>
      <c r="G1088" s="11">
        <v>320</v>
      </c>
      <c r="H1088" s="11">
        <v>30.86</v>
      </c>
      <c r="I1088" s="11">
        <v>50.05</v>
      </c>
      <c r="J1088" s="11">
        <v>28.92</v>
      </c>
      <c r="K1088" s="11">
        <v>17.59</v>
      </c>
      <c r="L1088" s="11">
        <v>73.099999999999994</v>
      </c>
      <c r="M1088" s="11">
        <v>42.23</v>
      </c>
      <c r="N1088" s="11">
        <v>25.69</v>
      </c>
      <c r="O1088" s="8">
        <f>VLOOKUP('Curr Rating Data'!C1059,Ratings_Numbers!$A$1:$B$21,2,FALSE)</f>
        <v>3</v>
      </c>
      <c r="P1088" s="10">
        <v>134163.7009</v>
      </c>
      <c r="Q1088" s="8"/>
      <c r="R1088" s="8"/>
      <c r="S1088" s="8"/>
      <c r="T1088" s="8"/>
    </row>
    <row r="1089" spans="1:20" ht="28.5" customHeight="1" thickBot="1" x14ac:dyDescent="0.4">
      <c r="A1089" s="11">
        <v>0.99</v>
      </c>
      <c r="B1089" s="11">
        <v>1.45</v>
      </c>
      <c r="C1089" s="11">
        <v>1.08</v>
      </c>
      <c r="D1089" s="11">
        <v>16.36</v>
      </c>
      <c r="E1089" s="11">
        <v>14.41</v>
      </c>
      <c r="F1089" s="11">
        <v>15.03</v>
      </c>
      <c r="G1089" s="11">
        <v>306</v>
      </c>
      <c r="H1089" s="11">
        <v>32.53</v>
      </c>
      <c r="I1089" s="11">
        <v>49.15</v>
      </c>
      <c r="J1089" s="11">
        <v>30.07</v>
      </c>
      <c r="K1089" s="11">
        <v>18.05</v>
      </c>
      <c r="L1089" s="11">
        <v>63.43</v>
      </c>
      <c r="M1089" s="11">
        <v>38.81</v>
      </c>
      <c r="N1089" s="11">
        <v>23.3</v>
      </c>
      <c r="O1089" s="8">
        <f>VLOOKUP('Curr Rating Data'!C1060,Ratings_Numbers!$A$1:$B$21,2,FALSE)</f>
        <v>3</v>
      </c>
      <c r="P1089" s="10">
        <v>153334.03700000001</v>
      </c>
      <c r="Q1089" s="8"/>
      <c r="R1089" s="8"/>
      <c r="S1089" s="8"/>
      <c r="T1089" s="8"/>
    </row>
    <row r="1090" spans="1:20" ht="28.5" customHeight="1" thickBot="1" x14ac:dyDescent="0.4">
      <c r="A1090" s="11">
        <v>0.94</v>
      </c>
      <c r="B1090" s="11">
        <v>1.39</v>
      </c>
      <c r="C1090" s="11">
        <v>1.03</v>
      </c>
      <c r="D1090" s="11">
        <v>6.79</v>
      </c>
      <c r="E1090" s="11">
        <v>5.68</v>
      </c>
      <c r="F1090" s="11">
        <v>6.09</v>
      </c>
      <c r="G1090" s="11">
        <v>649</v>
      </c>
      <c r="H1090" s="11">
        <v>33.08</v>
      </c>
      <c r="I1090" s="11">
        <v>44.84</v>
      </c>
      <c r="J1090" s="11">
        <v>27.93</v>
      </c>
      <c r="K1090" s="11">
        <v>16.55</v>
      </c>
      <c r="L1090" s="11">
        <v>60.57</v>
      </c>
      <c r="M1090" s="11">
        <v>37.72</v>
      </c>
      <c r="N1090" s="11">
        <v>22.36</v>
      </c>
      <c r="O1090" s="8">
        <f>VLOOKUP('Curr Rating Data'!C1061,Ratings_Numbers!$A$1:$B$21,2,FALSE)</f>
        <v>3</v>
      </c>
      <c r="P1090" s="10">
        <v>155736.2359</v>
      </c>
      <c r="Q1090" s="8"/>
      <c r="R1090" s="8"/>
      <c r="S1090" s="8"/>
      <c r="T1090" s="8"/>
    </row>
    <row r="1091" spans="1:20" ht="28.5" customHeight="1" thickBot="1" x14ac:dyDescent="0.4">
      <c r="A1091" s="11">
        <v>0.98</v>
      </c>
      <c r="B1091" s="11">
        <v>1.44</v>
      </c>
      <c r="C1091" s="11">
        <v>1.06</v>
      </c>
      <c r="D1091" s="11">
        <v>30.27</v>
      </c>
      <c r="E1091" s="11">
        <v>28.14</v>
      </c>
      <c r="F1091" s="11">
        <v>28.42</v>
      </c>
      <c r="G1091" s="11">
        <v>119</v>
      </c>
      <c r="H1091" s="11">
        <v>37.18</v>
      </c>
      <c r="I1091" s="11">
        <v>35.56</v>
      </c>
      <c r="J1091" s="11">
        <v>23.77</v>
      </c>
      <c r="K1091" s="11">
        <v>14.51</v>
      </c>
      <c r="L1091" s="11">
        <v>49.59</v>
      </c>
      <c r="M1091" s="11">
        <v>33.15</v>
      </c>
      <c r="N1091" s="11">
        <v>20.239999999999998</v>
      </c>
      <c r="O1091" s="8">
        <f>VLOOKUP('Curr Rating Data'!C1062,Ratings_Numbers!$A$1:$B$21,2,FALSE)</f>
        <v>3</v>
      </c>
      <c r="P1091" s="10">
        <v>153508.2476</v>
      </c>
      <c r="Q1091" s="8"/>
      <c r="R1091" s="8"/>
      <c r="S1091" s="8"/>
      <c r="T1091" s="8"/>
    </row>
    <row r="1092" spans="1:20" ht="28.5" customHeight="1" thickBot="1" x14ac:dyDescent="0.4">
      <c r="A1092" s="11">
        <v>0.93</v>
      </c>
      <c r="B1092" s="11">
        <v>1.41</v>
      </c>
      <c r="C1092" s="11">
        <v>1</v>
      </c>
      <c r="D1092" s="11">
        <v>62.02</v>
      </c>
      <c r="E1092" s="11">
        <v>56.27</v>
      </c>
      <c r="F1092" s="11">
        <v>58.03</v>
      </c>
      <c r="G1092" s="11">
        <v>59</v>
      </c>
      <c r="H1092" s="11">
        <v>38.22</v>
      </c>
      <c r="I1092" s="11">
        <v>29.39</v>
      </c>
      <c r="J1092" s="11">
        <v>20.46</v>
      </c>
      <c r="K1092" s="11">
        <v>12.27</v>
      </c>
      <c r="L1092" s="11">
        <v>43.65</v>
      </c>
      <c r="M1092" s="11">
        <v>30.39</v>
      </c>
      <c r="N1092" s="11">
        <v>18.22</v>
      </c>
      <c r="O1092" s="8">
        <f>VLOOKUP('Curr Rating Data'!C1063,Ratings_Numbers!$A$1:$B$21,2,FALSE)</f>
        <v>3</v>
      </c>
      <c r="P1092" s="10">
        <v>160413.67079999999</v>
      </c>
      <c r="Q1092" s="8"/>
      <c r="R1092" s="8"/>
      <c r="S1092" s="8"/>
      <c r="T1092" s="8"/>
    </row>
    <row r="1093" spans="1:20" ht="28.5" customHeight="1" thickBot="1" x14ac:dyDescent="0.4">
      <c r="A1093" s="11">
        <v>0.27</v>
      </c>
      <c r="B1093" s="11">
        <v>0.67</v>
      </c>
      <c r="C1093" s="11">
        <v>0.28999999999999998</v>
      </c>
      <c r="D1093" s="11">
        <v>4.8899999999999997</v>
      </c>
      <c r="E1093" s="11">
        <v>4.1399999999999997</v>
      </c>
      <c r="F1093" s="11">
        <v>4.53</v>
      </c>
      <c r="G1093" s="11">
        <v>621</v>
      </c>
      <c r="H1093" s="11">
        <v>38</v>
      </c>
      <c r="I1093" s="11">
        <v>18.72</v>
      </c>
      <c r="J1093" s="11">
        <v>15.42</v>
      </c>
      <c r="K1093" s="11">
        <v>7.11</v>
      </c>
      <c r="L1093" s="11">
        <v>21.42</v>
      </c>
      <c r="M1093" s="11">
        <v>17.64</v>
      </c>
      <c r="N1093" s="11">
        <v>8.14</v>
      </c>
      <c r="O1093" s="8" t="e">
        <f>VLOOKUP('Curr Rating Data'!C1064,Ratings_Numbers!$A$1:$B$21,2,FALSE)</f>
        <v>#N/A</v>
      </c>
      <c r="P1093" s="10">
        <v>179971.4852</v>
      </c>
      <c r="Q1093" s="8"/>
      <c r="R1093" s="8"/>
      <c r="S1093" s="8"/>
      <c r="T1093" s="8"/>
    </row>
    <row r="1094" spans="1:20" ht="28.5" customHeight="1" thickBot="1" x14ac:dyDescent="0.4">
      <c r="A1094" s="11">
        <v>0.24</v>
      </c>
      <c r="B1094" s="11">
        <v>0.97</v>
      </c>
      <c r="C1094" s="11">
        <v>0.25</v>
      </c>
      <c r="D1094" s="11">
        <v>22.51</v>
      </c>
      <c r="E1094" s="11">
        <v>21.25</v>
      </c>
      <c r="F1094" s="11">
        <v>21.47</v>
      </c>
      <c r="G1094" s="11">
        <v>59</v>
      </c>
      <c r="H1094" s="11">
        <v>32.71</v>
      </c>
      <c r="I1094" s="11">
        <v>26.59</v>
      </c>
      <c r="J1094" s="11">
        <v>17.57</v>
      </c>
      <c r="K1094" s="11">
        <v>8.6999999999999993</v>
      </c>
      <c r="L1094" s="11">
        <v>51.32</v>
      </c>
      <c r="M1094" s="11">
        <v>33.909999999999997</v>
      </c>
      <c r="N1094" s="11">
        <v>16.79</v>
      </c>
      <c r="O1094" s="8">
        <f>VLOOKUP('Curr Rating Data'!C1065,Ratings_Numbers!$A$1:$B$21,2,FALSE)</f>
        <v>5</v>
      </c>
      <c r="P1094" s="10">
        <v>147636.7886</v>
      </c>
      <c r="Q1094" s="8"/>
      <c r="R1094" s="8"/>
      <c r="S1094" s="8"/>
      <c r="T1094" s="8"/>
    </row>
    <row r="1095" spans="1:20" ht="28.5" customHeight="1" thickBot="1" x14ac:dyDescent="0.4">
      <c r="A1095" s="11">
        <v>0.11</v>
      </c>
      <c r="B1095" s="11">
        <v>1.26</v>
      </c>
      <c r="C1095" s="11">
        <v>0.11</v>
      </c>
      <c r="D1095" s="11">
        <v>47.33</v>
      </c>
      <c r="E1095" s="11">
        <v>44.74</v>
      </c>
      <c r="F1095" s="11">
        <v>45.48</v>
      </c>
      <c r="G1095" s="11">
        <v>27</v>
      </c>
      <c r="H1095" s="11">
        <v>33.33</v>
      </c>
      <c r="I1095" s="11">
        <v>20.53</v>
      </c>
      <c r="J1095" s="11">
        <v>14.01</v>
      </c>
      <c r="K1095" s="11">
        <v>6.84</v>
      </c>
      <c r="L1095" s="11">
        <v>46.55</v>
      </c>
      <c r="M1095" s="11">
        <v>31.76</v>
      </c>
      <c r="N1095" s="11">
        <v>15.51</v>
      </c>
      <c r="O1095" s="8">
        <f>VLOOKUP('Curr Rating Data'!C1066,Ratings_Numbers!$A$1:$B$21,2,FALSE)</f>
        <v>5</v>
      </c>
      <c r="P1095" s="10">
        <v>146408.14430000001</v>
      </c>
      <c r="Q1095" s="8"/>
      <c r="R1095" s="8"/>
      <c r="S1095" s="8"/>
      <c r="T1095" s="8"/>
    </row>
    <row r="1096" spans="1:20" ht="28.5" customHeight="1" thickBot="1" x14ac:dyDescent="0.4">
      <c r="A1096" s="11">
        <v>-0.02</v>
      </c>
      <c r="B1096" s="11">
        <v>1.03</v>
      </c>
      <c r="C1096" s="11">
        <v>-0.02</v>
      </c>
      <c r="D1096" s="11">
        <v>74.2</v>
      </c>
      <c r="E1096" s="11">
        <v>62.47</v>
      </c>
      <c r="F1096" s="11">
        <v>70.33</v>
      </c>
      <c r="G1096" s="11">
        <v>15</v>
      </c>
      <c r="H1096" s="11">
        <v>32.729999999999997</v>
      </c>
      <c r="I1096" s="11">
        <v>12.62</v>
      </c>
      <c r="J1096" s="11">
        <v>10.09</v>
      </c>
      <c r="K1096" s="11">
        <v>4.13</v>
      </c>
      <c r="L1096" s="11">
        <v>25.07</v>
      </c>
      <c r="M1096" s="11">
        <v>20.05</v>
      </c>
      <c r="N1096" s="11">
        <v>8.2100000000000009</v>
      </c>
      <c r="O1096" s="8">
        <f>VLOOKUP('Curr Rating Data'!C1067,Ratings_Numbers!$A$1:$B$21,2,FALSE)</f>
        <v>5</v>
      </c>
      <c r="P1096" s="10">
        <v>159298.20970000001</v>
      </c>
      <c r="Q1096" s="8"/>
      <c r="R1096" s="8"/>
      <c r="S1096" s="8"/>
      <c r="T1096" s="8"/>
    </row>
    <row r="1097" spans="1:20" ht="28.5" customHeight="1" thickBot="1" x14ac:dyDescent="0.4">
      <c r="A1097" s="11">
        <v>0.46</v>
      </c>
      <c r="B1097" s="11">
        <v>0.56999999999999995</v>
      </c>
      <c r="C1097" s="11">
        <v>0.48</v>
      </c>
      <c r="D1097" s="11">
        <v>78.44</v>
      </c>
      <c r="E1097" s="11">
        <v>76.22</v>
      </c>
      <c r="F1097" s="11">
        <v>75.61</v>
      </c>
      <c r="G1097" s="11">
        <v>18</v>
      </c>
      <c r="H1097" s="11">
        <v>18.87</v>
      </c>
      <c r="I1097" s="11">
        <v>15.28</v>
      </c>
      <c r="J1097" s="11">
        <v>9.07</v>
      </c>
      <c r="K1097" s="11">
        <v>2.88</v>
      </c>
      <c r="L1097" s="11">
        <v>68.38</v>
      </c>
      <c r="M1097" s="11">
        <v>40.61</v>
      </c>
      <c r="N1097" s="11">
        <v>12.9</v>
      </c>
      <c r="O1097" s="8">
        <f>VLOOKUP('Curr Rating Data'!C1068,Ratings_Numbers!$A$1:$B$21,2,FALSE)</f>
        <v>5</v>
      </c>
      <c r="P1097" s="10">
        <v>42344.316200000001</v>
      </c>
      <c r="Q1097" s="8"/>
      <c r="R1097" s="8"/>
      <c r="S1097" s="8"/>
      <c r="T1097" s="8"/>
    </row>
    <row r="1098" spans="1:20" ht="28.5" customHeight="1" thickBot="1" x14ac:dyDescent="0.4">
      <c r="A1098" s="11">
        <v>-0.01</v>
      </c>
      <c r="B1098" s="11">
        <v>0.18</v>
      </c>
      <c r="C1098" s="11">
        <v>-0.01</v>
      </c>
      <c r="D1098" s="11">
        <v>55.92</v>
      </c>
      <c r="E1098" s="11">
        <v>54.08</v>
      </c>
      <c r="F1098" s="11">
        <v>53.84</v>
      </c>
      <c r="G1098" s="11">
        <v>25</v>
      </c>
      <c r="H1098" s="11">
        <v>20.21</v>
      </c>
      <c r="I1098" s="11">
        <v>14.38</v>
      </c>
      <c r="J1098" s="11">
        <v>11.87</v>
      </c>
      <c r="K1098" s="11">
        <v>2.91</v>
      </c>
      <c r="L1098" s="11">
        <v>21.18</v>
      </c>
      <c r="M1098" s="11">
        <v>17.48</v>
      </c>
      <c r="N1098" s="11">
        <v>4.28</v>
      </c>
      <c r="O1098" s="8">
        <f>VLOOKUP('Curr Rating Data'!C1069,Ratings_Numbers!$A$1:$B$21,2,FALSE)</f>
        <v>5</v>
      </c>
      <c r="P1098" s="10">
        <v>40875.5625</v>
      </c>
      <c r="Q1098" s="8"/>
      <c r="R1098" s="8"/>
      <c r="S1098" s="8"/>
      <c r="T1098" s="8"/>
    </row>
    <row r="1099" spans="1:20" ht="28.5" customHeight="1" thickBot="1" x14ac:dyDescent="0.4">
      <c r="A1099" s="11">
        <v>-0.09</v>
      </c>
      <c r="B1099" s="11">
        <v>1.52</v>
      </c>
      <c r="C1099" s="11">
        <v>-0.09</v>
      </c>
      <c r="D1099" s="11">
        <v>8.5399999999999991</v>
      </c>
      <c r="E1099" s="11">
        <v>7.76</v>
      </c>
      <c r="F1099" s="11">
        <v>8.16</v>
      </c>
      <c r="G1099" s="11">
        <v>140</v>
      </c>
      <c r="H1099" s="11">
        <v>10.39</v>
      </c>
      <c r="I1099" s="11">
        <v>259.51</v>
      </c>
      <c r="J1099" s="11">
        <v>71.239999999999995</v>
      </c>
      <c r="K1099" s="11">
        <v>26.97</v>
      </c>
      <c r="L1099" s="11">
        <v>264.29000000000002</v>
      </c>
      <c r="M1099" s="11">
        <v>72.55</v>
      </c>
      <c r="N1099" s="11">
        <v>27.46</v>
      </c>
      <c r="O1099" s="8">
        <f>VLOOKUP('Curr Rating Data'!C1070,Ratings_Numbers!$A$1:$B$21,2,FALSE)</f>
        <v>5</v>
      </c>
      <c r="P1099" s="10">
        <v>31044.256099999999</v>
      </c>
      <c r="Q1099" s="8"/>
      <c r="R1099" s="8"/>
      <c r="S1099" s="8"/>
      <c r="T1099" s="8"/>
    </row>
    <row r="1100" spans="1:20" ht="14.25" customHeight="1" thickBot="1" x14ac:dyDescent="0.4">
      <c r="A1100" s="12"/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8"/>
      <c r="P1100" s="8"/>
      <c r="Q1100" s="8"/>
      <c r="R1100" s="8"/>
      <c r="S1100" s="8"/>
      <c r="T1100" s="8"/>
    </row>
    <row r="1101" spans="1:20" ht="46.5" customHeight="1" thickBot="1" x14ac:dyDescent="0.4">
      <c r="A1101" s="11">
        <v>1.0900000000000001</v>
      </c>
      <c r="B1101" s="11">
        <v>2.37</v>
      </c>
      <c r="C1101" s="11">
        <v>1.94</v>
      </c>
      <c r="D1101" s="11">
        <v>7.98</v>
      </c>
      <c r="E1101" s="11">
        <v>5.6</v>
      </c>
      <c r="F1101" s="11">
        <v>4.6500000000000004</v>
      </c>
      <c r="G1101" s="11">
        <v>62</v>
      </c>
      <c r="H1101" s="11">
        <v>24.24</v>
      </c>
      <c r="I1101" s="11">
        <v>40.03</v>
      </c>
      <c r="J1101" s="11">
        <v>25.97</v>
      </c>
      <c r="K1101" s="11">
        <v>12.01</v>
      </c>
      <c r="L1101" s="11">
        <v>54.13</v>
      </c>
      <c r="M1101" s="11">
        <v>35.119999999999997</v>
      </c>
      <c r="N1101" s="11">
        <v>16.239999999999998</v>
      </c>
      <c r="O1101" s="8">
        <f>VLOOKUP('Curr Rating Data'!C1071,Ratings_Numbers!$A$1:$B$21,2,FALSE)</f>
        <v>5</v>
      </c>
      <c r="P1101" s="10">
        <v>8528.2278000000006</v>
      </c>
      <c r="Q1101" s="8"/>
      <c r="R1101" s="8"/>
      <c r="S1101" s="8"/>
      <c r="T1101" s="8"/>
    </row>
    <row r="1102" spans="1:20" ht="46.5" customHeight="1" thickBot="1" x14ac:dyDescent="0.4">
      <c r="A1102" s="11">
        <v>0.62</v>
      </c>
      <c r="B1102" s="11">
        <v>1.64</v>
      </c>
      <c r="C1102" s="11">
        <v>1.04</v>
      </c>
      <c r="D1102" s="11">
        <v>8.91</v>
      </c>
      <c r="E1102" s="11">
        <v>6.18</v>
      </c>
      <c r="F1102" s="11">
        <v>5.72</v>
      </c>
      <c r="G1102" s="11">
        <v>67</v>
      </c>
      <c r="H1102" s="11">
        <v>24.82</v>
      </c>
      <c r="I1102" s="11">
        <v>40.78</v>
      </c>
      <c r="J1102" s="11">
        <v>27.54</v>
      </c>
      <c r="K1102" s="11">
        <v>11.08</v>
      </c>
      <c r="L1102" s="11">
        <v>48.08</v>
      </c>
      <c r="M1102" s="11">
        <v>32.47</v>
      </c>
      <c r="N1102" s="11">
        <v>13.06</v>
      </c>
      <c r="O1102" s="8">
        <f>VLOOKUP('Curr Rating Data'!C1072,Ratings_Numbers!$A$1:$B$21,2,FALSE)</f>
        <v>5</v>
      </c>
      <c r="P1102" s="10">
        <v>9627.7343999999994</v>
      </c>
      <c r="Q1102" s="8"/>
      <c r="R1102" s="8"/>
      <c r="S1102" s="8"/>
      <c r="T1102" s="8"/>
    </row>
    <row r="1103" spans="1:20" ht="46.5" customHeight="1" thickBot="1" x14ac:dyDescent="0.4">
      <c r="A1103" s="11">
        <v>1.18</v>
      </c>
      <c r="B1103" s="11">
        <v>2.56</v>
      </c>
      <c r="C1103" s="11">
        <v>1.9</v>
      </c>
      <c r="D1103" s="11">
        <v>10.28</v>
      </c>
      <c r="E1103" s="11">
        <v>7.56</v>
      </c>
      <c r="F1103" s="11">
        <v>6.77</v>
      </c>
      <c r="G1103" s="11">
        <v>57</v>
      </c>
      <c r="H1103" s="11">
        <v>25.11</v>
      </c>
      <c r="I1103" s="11">
        <v>72.5</v>
      </c>
      <c r="J1103" s="11">
        <v>40.11</v>
      </c>
      <c r="K1103" s="11">
        <v>19.98</v>
      </c>
      <c r="L1103" s="11">
        <v>80.73</v>
      </c>
      <c r="M1103" s="11">
        <v>44.67</v>
      </c>
      <c r="N1103" s="11">
        <v>22.25</v>
      </c>
      <c r="O1103" s="8">
        <f>VLOOKUP('Curr Rating Data'!C1073,Ratings_Numbers!$A$1:$B$21,2,FALSE)</f>
        <v>5</v>
      </c>
      <c r="P1103" s="10">
        <v>10782.4573</v>
      </c>
      <c r="Q1103" s="8"/>
      <c r="R1103" s="8"/>
      <c r="S1103" s="8"/>
      <c r="T1103" s="8"/>
    </row>
    <row r="1104" spans="1:20" ht="46.5" customHeight="1" thickBot="1" x14ac:dyDescent="0.4">
      <c r="A1104" s="11">
        <v>0.47</v>
      </c>
      <c r="B1104" s="11">
        <v>1.29</v>
      </c>
      <c r="C1104" s="11">
        <v>0.72</v>
      </c>
      <c r="D1104" s="11">
        <v>13</v>
      </c>
      <c r="E1104" s="11">
        <v>7.93</v>
      </c>
      <c r="F1104" s="11">
        <v>9.16</v>
      </c>
      <c r="G1104" s="11">
        <v>58</v>
      </c>
      <c r="H1104" s="11">
        <v>25.2</v>
      </c>
      <c r="I1104" s="11">
        <v>33.74</v>
      </c>
      <c r="J1104" s="11">
        <v>23.8</v>
      </c>
      <c r="K1104" s="11">
        <v>10.33</v>
      </c>
      <c r="L1104" s="11">
        <v>41.76</v>
      </c>
      <c r="M1104" s="11">
        <v>29.46</v>
      </c>
      <c r="N1104" s="11">
        <v>12.79</v>
      </c>
      <c r="O1104" s="8">
        <f>VLOOKUP('Curr Rating Data'!C1074,Ratings_Numbers!$A$1:$B$21,2,FALSE)</f>
        <v>5</v>
      </c>
      <c r="P1104" s="10">
        <v>11581.486000000001</v>
      </c>
      <c r="Q1104" s="8"/>
      <c r="R1104" s="8"/>
      <c r="S1104" s="8"/>
      <c r="T1104" s="8"/>
    </row>
    <row r="1105" spans="1:20" ht="46.5" customHeight="1" thickBot="1" x14ac:dyDescent="0.4">
      <c r="A1105" s="11">
        <v>0.39</v>
      </c>
      <c r="B1105" s="11">
        <v>1.28</v>
      </c>
      <c r="C1105" s="11">
        <v>0.6</v>
      </c>
      <c r="D1105" s="11">
        <v>8.9</v>
      </c>
      <c r="E1105" s="11">
        <v>6.67</v>
      </c>
      <c r="F1105" s="11">
        <v>5.29</v>
      </c>
      <c r="G1105" s="11">
        <v>58</v>
      </c>
      <c r="H1105" s="11">
        <v>25.41</v>
      </c>
      <c r="I1105" s="11">
        <v>36.619999999999997</v>
      </c>
      <c r="J1105" s="11">
        <v>25.12</v>
      </c>
      <c r="K1105" s="11">
        <v>10.24</v>
      </c>
      <c r="L1105" s="11">
        <v>45.79</v>
      </c>
      <c r="M1105" s="11">
        <v>31.41</v>
      </c>
      <c r="N1105" s="11">
        <v>12.8</v>
      </c>
      <c r="O1105" s="8">
        <f>VLOOKUP('Curr Rating Data'!C1075,Ratings_Numbers!$A$1:$B$21,2,FALSE)</f>
        <v>5</v>
      </c>
      <c r="P1105" s="10">
        <v>13671.152</v>
      </c>
      <c r="Q1105" s="8"/>
      <c r="R1105" s="8"/>
      <c r="S1105" s="8"/>
      <c r="T1105" s="8"/>
    </row>
    <row r="1106" spans="1:20" ht="46.5" customHeight="1" thickBot="1" x14ac:dyDescent="0.4">
      <c r="A1106" s="11">
        <v>0.32</v>
      </c>
      <c r="B1106" s="11">
        <v>1.1200000000000001</v>
      </c>
      <c r="C1106" s="11">
        <v>0.48</v>
      </c>
      <c r="D1106" s="11">
        <v>12.07</v>
      </c>
      <c r="E1106" s="11">
        <v>8.89</v>
      </c>
      <c r="F1106" s="11">
        <v>8.23</v>
      </c>
      <c r="G1106" s="11">
        <v>56</v>
      </c>
      <c r="H1106" s="11">
        <v>25.6</v>
      </c>
      <c r="I1106" s="11">
        <v>33.840000000000003</v>
      </c>
      <c r="J1106" s="11">
        <v>23.95</v>
      </c>
      <c r="K1106" s="11">
        <v>9.5299999999999994</v>
      </c>
      <c r="L1106" s="11">
        <v>41.27</v>
      </c>
      <c r="M1106" s="11">
        <v>29.21</v>
      </c>
      <c r="N1106" s="11">
        <v>11.63</v>
      </c>
      <c r="O1106" s="8">
        <f>VLOOKUP('Curr Rating Data'!C1076,Ratings_Numbers!$A$1:$B$21,2,FALSE)</f>
        <v>5</v>
      </c>
      <c r="P1106" s="10">
        <v>13898.6702</v>
      </c>
      <c r="Q1106" s="8"/>
      <c r="R1106" s="8"/>
      <c r="S1106" s="8"/>
      <c r="T1106" s="8"/>
    </row>
    <row r="1107" spans="1:20" ht="46.5" customHeight="1" thickBot="1" x14ac:dyDescent="0.4">
      <c r="A1107" s="11">
        <v>0.22</v>
      </c>
      <c r="B1107" s="11">
        <v>1.05</v>
      </c>
      <c r="C1107" s="11">
        <v>0.33</v>
      </c>
      <c r="D1107" s="11">
        <v>12.31</v>
      </c>
      <c r="E1107" s="11">
        <v>9.2200000000000006</v>
      </c>
      <c r="F1107" s="11">
        <v>8.41</v>
      </c>
      <c r="G1107" s="11">
        <v>54</v>
      </c>
      <c r="H1107" s="11">
        <v>25.95</v>
      </c>
      <c r="I1107" s="11">
        <v>31.35</v>
      </c>
      <c r="J1107" s="11">
        <v>22.5</v>
      </c>
      <c r="K1107" s="11">
        <v>8.9499999999999993</v>
      </c>
      <c r="L1107" s="11">
        <v>39.33</v>
      </c>
      <c r="M1107" s="11">
        <v>28.23</v>
      </c>
      <c r="N1107" s="11">
        <v>11.23</v>
      </c>
      <c r="O1107" s="8">
        <f>VLOOKUP('Curr Rating Data'!C1077,Ratings_Numbers!$A$1:$B$21,2,FALSE)</f>
        <v>5</v>
      </c>
      <c r="P1107" s="10">
        <v>14469.677100000001</v>
      </c>
      <c r="Q1107" s="8"/>
      <c r="R1107" s="8"/>
      <c r="S1107" s="8"/>
      <c r="T1107" s="8"/>
    </row>
    <row r="1108" spans="1:20" ht="46.5" customHeight="1" thickBot="1" x14ac:dyDescent="0.4">
      <c r="A1108" s="11">
        <v>0.25</v>
      </c>
      <c r="B1108" s="11">
        <v>1</v>
      </c>
      <c r="C1108" s="11">
        <v>0.37</v>
      </c>
      <c r="D1108" s="11">
        <v>14.66</v>
      </c>
      <c r="E1108" s="11">
        <v>8.6199999999999992</v>
      </c>
      <c r="F1108" s="11">
        <v>10.55</v>
      </c>
      <c r="G1108" s="11">
        <v>53</v>
      </c>
      <c r="H1108" s="11">
        <v>25.72</v>
      </c>
      <c r="I1108" s="11">
        <v>27.54</v>
      </c>
      <c r="J1108" s="11">
        <v>20.52</v>
      </c>
      <c r="K1108" s="11">
        <v>8.58</v>
      </c>
      <c r="L1108" s="11">
        <v>34.21</v>
      </c>
      <c r="M1108" s="11">
        <v>25.49</v>
      </c>
      <c r="N1108" s="11">
        <v>10.66</v>
      </c>
      <c r="O1108" s="8">
        <f>VLOOKUP('Curr Rating Data'!C1078,Ratings_Numbers!$A$1:$B$21,2,FALSE)</f>
        <v>5</v>
      </c>
      <c r="P1108" s="10">
        <v>15765.8441</v>
      </c>
      <c r="Q1108" s="8"/>
      <c r="R1108" s="8"/>
      <c r="S1108" s="8"/>
      <c r="T1108" s="8"/>
    </row>
    <row r="1109" spans="1:20" ht="46.5" customHeight="1" thickBot="1" x14ac:dyDescent="0.4">
      <c r="A1109" s="11">
        <v>0.18</v>
      </c>
      <c r="B1109" s="11">
        <v>0.94</v>
      </c>
      <c r="C1109" s="11">
        <v>0.26</v>
      </c>
      <c r="D1109" s="11">
        <v>12.25</v>
      </c>
      <c r="E1109" s="11">
        <v>8.9</v>
      </c>
      <c r="F1109" s="11">
        <v>7.85</v>
      </c>
      <c r="G1109" s="11">
        <v>48</v>
      </c>
      <c r="H1109" s="11">
        <v>25.4</v>
      </c>
      <c r="I1109" s="11">
        <v>29.88</v>
      </c>
      <c r="J1109" s="11">
        <v>21.77</v>
      </c>
      <c r="K1109" s="11">
        <v>8.3800000000000008</v>
      </c>
      <c r="L1109" s="11">
        <v>37.299999999999997</v>
      </c>
      <c r="M1109" s="11">
        <v>27.17</v>
      </c>
      <c r="N1109" s="11">
        <v>10.46</v>
      </c>
      <c r="O1109" s="8">
        <f>VLOOKUP('Curr Rating Data'!C1079,Ratings_Numbers!$A$1:$B$21,2,FALSE)</f>
        <v>5</v>
      </c>
      <c r="P1109" s="10">
        <v>17944.342400000001</v>
      </c>
      <c r="Q1109" s="8"/>
      <c r="R1109" s="8"/>
      <c r="S1109" s="8"/>
      <c r="T1109" s="8"/>
    </row>
    <row r="1110" spans="1:20" ht="46.5" customHeight="1" thickBot="1" x14ac:dyDescent="0.4">
      <c r="A1110" s="11">
        <v>0.12</v>
      </c>
      <c r="B1110" s="11">
        <v>0.92</v>
      </c>
      <c r="C1110" s="11">
        <v>0.17</v>
      </c>
      <c r="D1110" s="11">
        <v>14.69</v>
      </c>
      <c r="E1110" s="11">
        <v>10.84</v>
      </c>
      <c r="F1110" s="11">
        <v>10.220000000000001</v>
      </c>
      <c r="G1110" s="11">
        <v>49</v>
      </c>
      <c r="H1110" s="11">
        <v>25.44</v>
      </c>
      <c r="I1110" s="11">
        <v>28.93</v>
      </c>
      <c r="J1110" s="11">
        <v>21.22</v>
      </c>
      <c r="K1110" s="11">
        <v>8.11</v>
      </c>
      <c r="L1110" s="11">
        <v>36.299999999999997</v>
      </c>
      <c r="M1110" s="11">
        <v>26.63</v>
      </c>
      <c r="N1110" s="11">
        <v>10.18</v>
      </c>
      <c r="O1110" s="8">
        <f>VLOOKUP('Curr Rating Data'!C1080,Ratings_Numbers!$A$1:$B$21,2,FALSE)</f>
        <v>5</v>
      </c>
      <c r="P1110" s="10">
        <v>19540.2752</v>
      </c>
      <c r="Q1110" s="8"/>
      <c r="R1110" s="8"/>
      <c r="S1110" s="8"/>
      <c r="T1110" s="8"/>
    </row>
    <row r="1111" spans="1:20" ht="46.5" customHeight="1" thickBot="1" x14ac:dyDescent="0.4">
      <c r="A1111" s="11">
        <v>0.14000000000000001</v>
      </c>
      <c r="B1111" s="11">
        <v>0.87</v>
      </c>
      <c r="C1111" s="11">
        <v>0.21</v>
      </c>
      <c r="D1111" s="11">
        <v>14.22</v>
      </c>
      <c r="E1111" s="11">
        <v>10.71</v>
      </c>
      <c r="F1111" s="11">
        <v>10.1</v>
      </c>
      <c r="G1111" s="11">
        <v>49</v>
      </c>
      <c r="H1111" s="11">
        <v>25.4</v>
      </c>
      <c r="I1111" s="11">
        <v>28.74</v>
      </c>
      <c r="J1111" s="11">
        <v>21.22</v>
      </c>
      <c r="K1111" s="11">
        <v>8.06</v>
      </c>
      <c r="L1111" s="11">
        <v>35.450000000000003</v>
      </c>
      <c r="M1111" s="11">
        <v>26.17</v>
      </c>
      <c r="N1111" s="11">
        <v>9.93</v>
      </c>
      <c r="O1111" s="8">
        <f>VLOOKUP('Curr Rating Data'!C1081,Ratings_Numbers!$A$1:$B$21,2,FALSE)</f>
        <v>5</v>
      </c>
      <c r="P1111" s="10">
        <v>18871.1374</v>
      </c>
      <c r="Q1111" s="8"/>
      <c r="R1111" s="8"/>
      <c r="S1111" s="8"/>
      <c r="T1111" s="8"/>
    </row>
    <row r="1112" spans="1:20" ht="46.5" customHeight="1" thickBot="1" x14ac:dyDescent="0.4">
      <c r="A1112" s="11">
        <v>0.33</v>
      </c>
      <c r="B1112" s="11">
        <v>0.81</v>
      </c>
      <c r="C1112" s="11">
        <v>0.48</v>
      </c>
      <c r="D1112" s="11">
        <v>16.809999999999999</v>
      </c>
      <c r="E1112" s="11">
        <v>10.49</v>
      </c>
      <c r="F1112" s="11">
        <v>12.51</v>
      </c>
      <c r="G1112" s="11">
        <v>47</v>
      </c>
      <c r="H1112" s="11">
        <v>24.77</v>
      </c>
      <c r="I1112" s="11">
        <v>26.16</v>
      </c>
      <c r="J1112" s="11">
        <v>19.73</v>
      </c>
      <c r="K1112" s="11">
        <v>7.76</v>
      </c>
      <c r="L1112" s="11">
        <v>32.56</v>
      </c>
      <c r="M1112" s="11">
        <v>24.56</v>
      </c>
      <c r="N1112" s="11">
        <v>9.65</v>
      </c>
      <c r="O1112" s="8">
        <f>VLOOKUP('Curr Rating Data'!C1082,Ratings_Numbers!$A$1:$B$21,2,FALSE)</f>
        <v>5</v>
      </c>
      <c r="P1112" s="10">
        <v>16679.232100000001</v>
      </c>
      <c r="Q1112" s="8"/>
      <c r="R1112" s="8"/>
      <c r="S1112" s="8"/>
      <c r="T1112" s="8"/>
    </row>
    <row r="1113" spans="1:20" ht="46.5" customHeight="1" thickBot="1" x14ac:dyDescent="0.4">
      <c r="A1113" s="11">
        <v>0.32</v>
      </c>
      <c r="B1113" s="11">
        <v>0.82</v>
      </c>
      <c r="C1113" s="11">
        <v>0.45</v>
      </c>
      <c r="D1113" s="11">
        <v>10.68</v>
      </c>
      <c r="E1113" s="11">
        <v>7.92</v>
      </c>
      <c r="F1113" s="11">
        <v>6.83</v>
      </c>
      <c r="G1113" s="11">
        <v>47</v>
      </c>
      <c r="H1113" s="11">
        <v>24.43</v>
      </c>
      <c r="I1113" s="11">
        <v>26.77</v>
      </c>
      <c r="J1113" s="11">
        <v>20.079999999999998</v>
      </c>
      <c r="K1113" s="11">
        <v>7.24</v>
      </c>
      <c r="L1113" s="11">
        <v>33.340000000000003</v>
      </c>
      <c r="M1113" s="11">
        <v>25</v>
      </c>
      <c r="N1113" s="11">
        <v>9.01</v>
      </c>
      <c r="O1113" s="8">
        <f>VLOOKUP('Curr Rating Data'!C1083,Ratings_Numbers!$A$1:$B$21,2,FALSE)</f>
        <v>5</v>
      </c>
      <c r="P1113" s="10">
        <v>21186.8259</v>
      </c>
      <c r="Q1113" s="8"/>
      <c r="R1113" s="8"/>
      <c r="S1113" s="8"/>
      <c r="T1113" s="8"/>
    </row>
    <row r="1114" spans="1:20" ht="46.5" customHeight="1" thickBot="1" x14ac:dyDescent="0.4">
      <c r="A1114" s="11">
        <v>0.3</v>
      </c>
      <c r="B1114" s="11">
        <v>0.78</v>
      </c>
      <c r="C1114" s="11">
        <v>0.41</v>
      </c>
      <c r="D1114" s="11">
        <v>16.93</v>
      </c>
      <c r="E1114" s="11">
        <v>13.25</v>
      </c>
      <c r="F1114" s="11">
        <v>12.96</v>
      </c>
      <c r="G1114" s="11">
        <v>45</v>
      </c>
      <c r="H1114" s="11">
        <v>24.58</v>
      </c>
      <c r="I1114" s="11">
        <v>25.74</v>
      </c>
      <c r="J1114" s="11">
        <v>19.43</v>
      </c>
      <c r="K1114" s="11">
        <v>6.99</v>
      </c>
      <c r="L1114" s="11">
        <v>32.51</v>
      </c>
      <c r="M1114" s="11">
        <v>24.53</v>
      </c>
      <c r="N1114" s="11">
        <v>8.83</v>
      </c>
      <c r="O1114" s="8">
        <f>VLOOKUP('Curr Rating Data'!C1084,Ratings_Numbers!$A$1:$B$21,2,FALSE)</f>
        <v>5</v>
      </c>
      <c r="P1114" s="10">
        <v>21092.7749</v>
      </c>
      <c r="Q1114" s="8"/>
      <c r="R1114" s="8"/>
      <c r="S1114" s="8"/>
      <c r="T1114" s="8"/>
    </row>
    <row r="1115" spans="1:20" ht="46.5" customHeight="1" thickBot="1" x14ac:dyDescent="0.4">
      <c r="A1115" s="11">
        <v>0.51</v>
      </c>
      <c r="B1115" s="11">
        <v>1.02</v>
      </c>
      <c r="C1115" s="11">
        <v>0.7</v>
      </c>
      <c r="D1115" s="11">
        <v>15.94</v>
      </c>
      <c r="E1115" s="11">
        <v>11.65</v>
      </c>
      <c r="F1115" s="11">
        <v>12.1</v>
      </c>
      <c r="G1115" s="11">
        <v>48</v>
      </c>
      <c r="H1115" s="11">
        <v>23.93</v>
      </c>
      <c r="I1115" s="11">
        <v>33.22</v>
      </c>
      <c r="J1115" s="11">
        <v>23.14</v>
      </c>
      <c r="K1115" s="11">
        <v>8.7799999999999994</v>
      </c>
      <c r="L1115" s="11">
        <v>43.56</v>
      </c>
      <c r="M1115" s="11">
        <v>30.34</v>
      </c>
      <c r="N1115" s="11">
        <v>11.51</v>
      </c>
      <c r="O1115" s="8" t="e">
        <f>VLOOKUP('Curr Rating Data'!C1085,Ratings_Numbers!$A$1:$B$21,2,FALSE)</f>
        <v>#N/A</v>
      </c>
      <c r="P1115" s="10">
        <v>17261.651000000002</v>
      </c>
      <c r="Q1115" s="8"/>
      <c r="R1115" s="8"/>
      <c r="S1115" s="8"/>
      <c r="T1115" s="8"/>
    </row>
    <row r="1116" spans="1:20" ht="46.5" customHeight="1" thickBot="1" x14ac:dyDescent="0.4">
      <c r="A1116" s="11">
        <v>0.59</v>
      </c>
      <c r="B1116" s="11">
        <v>1.0900000000000001</v>
      </c>
      <c r="C1116" s="11">
        <v>0.82</v>
      </c>
      <c r="D1116" s="11">
        <v>12.46</v>
      </c>
      <c r="E1116" s="11">
        <v>6.6</v>
      </c>
      <c r="F1116" s="11">
        <v>8.77</v>
      </c>
      <c r="G1116" s="11">
        <v>57</v>
      </c>
      <c r="H1116" s="11">
        <v>24.64</v>
      </c>
      <c r="I1116" s="11">
        <v>29.88</v>
      </c>
      <c r="J1116" s="11">
        <v>21.14</v>
      </c>
      <c r="K1116" s="11">
        <v>8.84</v>
      </c>
      <c r="L1116" s="11">
        <v>41.35</v>
      </c>
      <c r="M1116" s="11">
        <v>29.25</v>
      </c>
      <c r="N1116" s="11">
        <v>12.23</v>
      </c>
      <c r="O1116" s="8">
        <f>VLOOKUP('Curr Rating Data'!C1086,Ratings_Numbers!$A$1:$B$21,2,FALSE)</f>
        <v>9</v>
      </c>
      <c r="P1116" s="10">
        <v>24474.404999999999</v>
      </c>
      <c r="Q1116" s="8"/>
      <c r="R1116" s="8"/>
      <c r="S1116" s="8"/>
      <c r="T1116" s="8"/>
    </row>
    <row r="1117" spans="1:20" ht="46.5" customHeight="1" thickBot="1" x14ac:dyDescent="0.4">
      <c r="A1117" s="11">
        <v>0.54</v>
      </c>
      <c r="B1117" s="11">
        <v>1.05</v>
      </c>
      <c r="C1117" s="11">
        <v>0.73</v>
      </c>
      <c r="D1117" s="11">
        <v>11.15</v>
      </c>
      <c r="E1117" s="11">
        <v>8.34</v>
      </c>
      <c r="F1117" s="11">
        <v>7.82</v>
      </c>
      <c r="G1117" s="11">
        <v>55</v>
      </c>
      <c r="H1117" s="11">
        <v>25.12</v>
      </c>
      <c r="I1117" s="11">
        <v>31.35</v>
      </c>
      <c r="J1117" s="11">
        <v>21.73</v>
      </c>
      <c r="K1117" s="11">
        <v>8.67</v>
      </c>
      <c r="L1117" s="11">
        <v>44.3</v>
      </c>
      <c r="M1117" s="11">
        <v>30.7</v>
      </c>
      <c r="N1117" s="11">
        <v>12.25</v>
      </c>
      <c r="O1117" s="8">
        <f>VLOOKUP('Curr Rating Data'!C1087,Ratings_Numbers!$A$1:$B$21,2,FALSE)</f>
        <v>9</v>
      </c>
      <c r="P1117" s="10">
        <v>30575.557400000002</v>
      </c>
      <c r="Q1117" s="8"/>
      <c r="R1117" s="8"/>
      <c r="S1117" s="8"/>
      <c r="T1117" s="8"/>
    </row>
    <row r="1118" spans="1:20" ht="46.5" customHeight="1" thickBot="1" x14ac:dyDescent="0.4">
      <c r="A1118" s="11">
        <v>0.56000000000000005</v>
      </c>
      <c r="B1118" s="11">
        <v>1.17</v>
      </c>
      <c r="C1118" s="11">
        <v>0.76</v>
      </c>
      <c r="D1118" s="11">
        <v>14.65</v>
      </c>
      <c r="E1118" s="11">
        <v>11.02</v>
      </c>
      <c r="F1118" s="11">
        <v>11.19</v>
      </c>
      <c r="G1118" s="11">
        <v>57</v>
      </c>
      <c r="H1118" s="11">
        <v>33.22</v>
      </c>
      <c r="I1118" s="11">
        <v>27.16</v>
      </c>
      <c r="J1118" s="11">
        <v>20.53</v>
      </c>
      <c r="K1118" s="11">
        <v>9.58</v>
      </c>
      <c r="L1118" s="11">
        <v>32.299999999999997</v>
      </c>
      <c r="M1118" s="11">
        <v>24.41</v>
      </c>
      <c r="N1118" s="11">
        <v>11.39</v>
      </c>
      <c r="O1118" s="8">
        <f>VLOOKUP('Curr Rating Data'!C1088,Ratings_Numbers!$A$1:$B$21,2,FALSE)</f>
        <v>9</v>
      </c>
      <c r="P1118" s="10">
        <v>34657.487999999998</v>
      </c>
      <c r="Q1118" s="8"/>
      <c r="R1118" s="8"/>
      <c r="S1118" s="8"/>
      <c r="T1118" s="8"/>
    </row>
    <row r="1119" spans="1:20" ht="46.5" customHeight="1" thickBot="1" x14ac:dyDescent="0.4">
      <c r="A1119" s="11">
        <v>0.97</v>
      </c>
      <c r="B1119" s="11">
        <v>2.09</v>
      </c>
      <c r="C1119" s="11">
        <v>1.43</v>
      </c>
      <c r="D1119" s="11">
        <v>5.21</v>
      </c>
      <c r="E1119" s="11">
        <v>2.0099999999999998</v>
      </c>
      <c r="F1119" s="11">
        <v>1.89</v>
      </c>
      <c r="G1119" s="11">
        <v>63</v>
      </c>
      <c r="H1119" s="11">
        <v>30.77</v>
      </c>
      <c r="I1119" s="11">
        <v>37.659999999999997</v>
      </c>
      <c r="J1119" s="11">
        <v>25.68</v>
      </c>
      <c r="K1119" s="11">
        <v>12.32</v>
      </c>
      <c r="L1119" s="11">
        <v>46.64</v>
      </c>
      <c r="M1119" s="11">
        <v>31.81</v>
      </c>
      <c r="N1119" s="11">
        <v>15.26</v>
      </c>
      <c r="O1119" s="8">
        <f>VLOOKUP('Curr Rating Data'!C1089,Ratings_Numbers!$A$1:$B$21,2,FALSE)</f>
        <v>9</v>
      </c>
      <c r="P1119" s="10">
        <v>28395.3256</v>
      </c>
      <c r="Q1119" s="8"/>
      <c r="R1119" s="8"/>
      <c r="S1119" s="8"/>
      <c r="T1119" s="8"/>
    </row>
    <row r="1120" spans="1:20" ht="46.5" customHeight="1" thickBot="1" x14ac:dyDescent="0.4">
      <c r="A1120" s="11">
        <v>1.64</v>
      </c>
      <c r="B1120" s="11">
        <v>3.5</v>
      </c>
      <c r="C1120" s="11">
        <v>2.73</v>
      </c>
      <c r="D1120" s="11">
        <v>3.26</v>
      </c>
      <c r="E1120" s="11">
        <v>0</v>
      </c>
      <c r="F1120" s="11">
        <v>0.55000000000000004</v>
      </c>
      <c r="G1120" s="11">
        <v>85</v>
      </c>
      <c r="H1120" s="11">
        <v>29.21</v>
      </c>
      <c r="I1120" s="11">
        <v>38.130000000000003</v>
      </c>
      <c r="J1120" s="11">
        <v>24.86</v>
      </c>
      <c r="K1120" s="11">
        <v>12.67</v>
      </c>
      <c r="L1120" s="11">
        <v>53.39</v>
      </c>
      <c r="M1120" s="11">
        <v>34.81</v>
      </c>
      <c r="N1120" s="11">
        <v>17.73</v>
      </c>
      <c r="O1120" s="8">
        <f>VLOOKUP('Curr Rating Data'!C1090,Ratings_Numbers!$A$1:$B$21,2,FALSE)</f>
        <v>9</v>
      </c>
      <c r="P1120" s="10">
        <v>30845.49</v>
      </c>
      <c r="Q1120" s="8"/>
      <c r="R1120" s="8"/>
      <c r="S1120" s="8"/>
      <c r="T1120" s="8"/>
    </row>
    <row r="1121" spans="1:20" ht="46.5" customHeight="1" thickBot="1" x14ac:dyDescent="0.4">
      <c r="A1121" s="11">
        <v>1.56</v>
      </c>
      <c r="B1121" s="11">
        <v>2.9</v>
      </c>
      <c r="C1121" s="11">
        <v>2.4500000000000002</v>
      </c>
      <c r="D1121" s="11">
        <v>10.220000000000001</v>
      </c>
      <c r="E1121" s="11">
        <v>8.11</v>
      </c>
      <c r="F1121" s="11">
        <v>7.76</v>
      </c>
      <c r="G1121" s="11">
        <v>86</v>
      </c>
      <c r="H1121" s="11">
        <v>29.07</v>
      </c>
      <c r="I1121" s="11">
        <v>43.4</v>
      </c>
      <c r="J1121" s="11">
        <v>27.64</v>
      </c>
      <c r="K1121" s="11">
        <v>13.41</v>
      </c>
      <c r="L1121" s="11">
        <v>57.03</v>
      </c>
      <c r="M1121" s="11">
        <v>36.32</v>
      </c>
      <c r="N1121" s="11">
        <v>17.62</v>
      </c>
      <c r="O1121" s="8">
        <f>VLOOKUP('Curr Rating Data'!C1091,Ratings_Numbers!$A$1:$B$21,2,FALSE)</f>
        <v>9</v>
      </c>
      <c r="P1121" s="10">
        <v>29730.982499999998</v>
      </c>
      <c r="Q1121" s="8"/>
      <c r="R1121" s="8"/>
      <c r="S1121" s="8"/>
      <c r="T1121" s="8"/>
    </row>
    <row r="1122" spans="1:20" ht="46.5" customHeight="1" thickBot="1" x14ac:dyDescent="0.4">
      <c r="A1122" s="11">
        <v>1.4</v>
      </c>
      <c r="B1122" s="11">
        <v>2.58</v>
      </c>
      <c r="C1122" s="11">
        <v>2.11</v>
      </c>
      <c r="D1122" s="11">
        <v>11.77</v>
      </c>
      <c r="E1122" s="11">
        <v>9.4600000000000009</v>
      </c>
      <c r="F1122" s="11">
        <v>9.44</v>
      </c>
      <c r="G1122" s="11">
        <v>93</v>
      </c>
      <c r="H1122" s="11">
        <v>29.33</v>
      </c>
      <c r="I1122" s="11">
        <v>42.83</v>
      </c>
      <c r="J1122" s="11">
        <v>27.03</v>
      </c>
      <c r="K1122" s="11">
        <v>13.33</v>
      </c>
      <c r="L1122" s="11">
        <v>58.41</v>
      </c>
      <c r="M1122" s="11">
        <v>36.869999999999997</v>
      </c>
      <c r="N1122" s="11">
        <v>18.190000000000001</v>
      </c>
      <c r="O1122" s="8">
        <f>VLOOKUP('Curr Rating Data'!C1092,Ratings_Numbers!$A$1:$B$21,2,FALSE)</f>
        <v>8</v>
      </c>
      <c r="P1122" s="10">
        <v>27563.567599999998</v>
      </c>
      <c r="Q1122" s="8"/>
      <c r="R1122" s="8"/>
      <c r="S1122" s="8"/>
      <c r="T1122" s="8"/>
    </row>
    <row r="1123" spans="1:20" ht="46.5" customHeight="1" thickBot="1" x14ac:dyDescent="0.4">
      <c r="A1123" s="11">
        <v>1.03</v>
      </c>
      <c r="B1123" s="11">
        <v>1.74</v>
      </c>
      <c r="C1123" s="11">
        <v>1.4</v>
      </c>
      <c r="D1123" s="11">
        <v>10.93</v>
      </c>
      <c r="E1123" s="11">
        <v>7.78</v>
      </c>
      <c r="F1123" s="11">
        <v>8.76</v>
      </c>
      <c r="G1123" s="11">
        <v>97</v>
      </c>
      <c r="H1123" s="11">
        <v>30.73</v>
      </c>
      <c r="I1123" s="11">
        <v>41.12</v>
      </c>
      <c r="J1123" s="11">
        <v>26.71</v>
      </c>
      <c r="K1123" s="11">
        <v>13.38</v>
      </c>
      <c r="L1123" s="11">
        <v>53.97</v>
      </c>
      <c r="M1123" s="11">
        <v>35.049999999999997</v>
      </c>
      <c r="N1123" s="11">
        <v>17.559999999999999</v>
      </c>
      <c r="O1123" s="8">
        <f>VLOOKUP('Curr Rating Data'!C1093,Ratings_Numbers!$A$1:$B$21,2,FALSE)</f>
        <v>8</v>
      </c>
      <c r="P1123" s="10">
        <v>32492.405599999998</v>
      </c>
      <c r="Q1123" s="8"/>
      <c r="R1123" s="8"/>
      <c r="S1123" s="8"/>
      <c r="T1123" s="8"/>
    </row>
    <row r="1124" spans="1:20" ht="46.5" customHeight="1" thickBot="1" x14ac:dyDescent="0.4">
      <c r="A1124" s="11">
        <v>1.02</v>
      </c>
      <c r="B1124" s="11">
        <v>1.53</v>
      </c>
      <c r="C1124" s="11">
        <v>1.29</v>
      </c>
      <c r="D1124" s="11">
        <v>9.1</v>
      </c>
      <c r="E1124" s="11">
        <v>5.61</v>
      </c>
      <c r="F1124" s="11">
        <v>7.03</v>
      </c>
      <c r="G1124" s="11">
        <v>106</v>
      </c>
      <c r="H1124" s="11">
        <v>30.21</v>
      </c>
      <c r="I1124" s="11">
        <v>40.46</v>
      </c>
      <c r="J1124" s="11">
        <v>25.94</v>
      </c>
      <c r="K1124" s="11">
        <v>13.7</v>
      </c>
      <c r="L1124" s="11">
        <v>56</v>
      </c>
      <c r="M1124" s="11">
        <v>35.9</v>
      </c>
      <c r="N1124" s="11">
        <v>18.97</v>
      </c>
      <c r="O1124" s="8">
        <f>VLOOKUP('Curr Rating Data'!C1094,Ratings_Numbers!$A$1:$B$21,2,FALSE)</f>
        <v>8</v>
      </c>
      <c r="P1124" s="10">
        <v>36977.809200000003</v>
      </c>
      <c r="Q1124" s="8"/>
      <c r="R1124" s="8"/>
      <c r="S1124" s="8"/>
      <c r="T1124" s="8"/>
    </row>
    <row r="1125" spans="1:20" ht="46.5" customHeight="1" thickBot="1" x14ac:dyDescent="0.4">
      <c r="A1125" s="11">
        <v>0.99</v>
      </c>
      <c r="B1125" s="11">
        <v>1.5</v>
      </c>
      <c r="C1125" s="11">
        <v>1.26</v>
      </c>
      <c r="D1125" s="11">
        <v>9.34</v>
      </c>
      <c r="E1125" s="11">
        <v>7.01</v>
      </c>
      <c r="F1125" s="11">
        <v>7.26</v>
      </c>
      <c r="G1125" s="11">
        <v>107</v>
      </c>
      <c r="H1125" s="11">
        <v>30.12</v>
      </c>
      <c r="I1125" s="11">
        <v>48.5</v>
      </c>
      <c r="J1125" s="11">
        <v>30.37</v>
      </c>
      <c r="K1125" s="11">
        <v>15.42</v>
      </c>
      <c r="L1125" s="11">
        <v>59.69</v>
      </c>
      <c r="M1125" s="11">
        <v>37.380000000000003</v>
      </c>
      <c r="N1125" s="11">
        <v>18.97</v>
      </c>
      <c r="O1125" s="8">
        <f>VLOOKUP('Curr Rating Data'!C1095,Ratings_Numbers!$A$1:$B$21,2,FALSE)</f>
        <v>8</v>
      </c>
      <c r="P1125" s="10">
        <v>34504.948799999998</v>
      </c>
      <c r="Q1125" s="8"/>
      <c r="R1125" s="8"/>
      <c r="S1125" s="8"/>
      <c r="T1125" s="8"/>
    </row>
    <row r="1126" spans="1:20" ht="46.5" customHeight="1" thickBot="1" x14ac:dyDescent="0.4">
      <c r="A1126" s="11">
        <v>0.94</v>
      </c>
      <c r="B1126" s="11">
        <v>1.47</v>
      </c>
      <c r="C1126" s="11">
        <v>1.18</v>
      </c>
      <c r="D1126" s="11">
        <v>11.14</v>
      </c>
      <c r="E1126" s="11">
        <v>8.83</v>
      </c>
      <c r="F1126" s="11">
        <v>9.07</v>
      </c>
      <c r="G1126" s="11">
        <v>109</v>
      </c>
      <c r="H1126" s="11">
        <v>31.31</v>
      </c>
      <c r="I1126" s="11">
        <v>45.13</v>
      </c>
      <c r="J1126" s="11">
        <v>28.64</v>
      </c>
      <c r="K1126" s="11">
        <v>14.87</v>
      </c>
      <c r="L1126" s="11">
        <v>57.56</v>
      </c>
      <c r="M1126" s="11">
        <v>36.53</v>
      </c>
      <c r="N1126" s="11">
        <v>18.96</v>
      </c>
      <c r="O1126" s="8">
        <f>VLOOKUP('Curr Rating Data'!C1096,Ratings_Numbers!$A$1:$B$21,2,FALSE)</f>
        <v>8</v>
      </c>
      <c r="P1126" s="10">
        <v>34501.504000000001</v>
      </c>
      <c r="Q1126" s="8"/>
      <c r="R1126" s="8"/>
      <c r="S1126" s="8"/>
      <c r="T1126" s="8"/>
    </row>
    <row r="1127" spans="1:20" ht="46.5" customHeight="1" thickBot="1" x14ac:dyDescent="0.4">
      <c r="A1127" s="11">
        <v>0.92</v>
      </c>
      <c r="B1127" s="11">
        <v>1.57</v>
      </c>
      <c r="C1127" s="11">
        <v>1.1599999999999999</v>
      </c>
      <c r="D1127" s="11">
        <v>10.42</v>
      </c>
      <c r="E1127" s="11">
        <v>8.0399999999999991</v>
      </c>
      <c r="F1127" s="11">
        <v>8.2200000000000006</v>
      </c>
      <c r="G1127" s="11">
        <v>100</v>
      </c>
      <c r="H1127" s="11">
        <v>31.69</v>
      </c>
      <c r="I1127" s="11">
        <v>43.74</v>
      </c>
      <c r="J1127" s="11">
        <v>27.48</v>
      </c>
      <c r="K1127" s="11">
        <v>14.56</v>
      </c>
      <c r="L1127" s="11">
        <v>59.17</v>
      </c>
      <c r="M1127" s="11">
        <v>37.18</v>
      </c>
      <c r="N1127" s="11">
        <v>19.7</v>
      </c>
      <c r="O1127" s="8">
        <f>VLOOKUP('Curr Rating Data'!C1097,Ratings_Numbers!$A$1:$B$21,2,FALSE)</f>
        <v>8</v>
      </c>
      <c r="P1127" s="10">
        <v>21787.0635</v>
      </c>
      <c r="Q1127" s="8"/>
      <c r="R1127" s="8"/>
      <c r="S1127" s="8"/>
      <c r="T1127" s="8"/>
    </row>
    <row r="1128" spans="1:20" ht="46.5" customHeight="1" thickBot="1" x14ac:dyDescent="0.4">
      <c r="A1128" s="11">
        <v>0.82</v>
      </c>
      <c r="B1128" s="11">
        <v>1.53</v>
      </c>
      <c r="C1128" s="11">
        <v>1.05</v>
      </c>
      <c r="D1128" s="11">
        <v>8.0299999999999994</v>
      </c>
      <c r="E1128" s="11">
        <v>6</v>
      </c>
      <c r="F1128" s="11">
        <v>5.86</v>
      </c>
      <c r="G1128" s="11">
        <v>110</v>
      </c>
      <c r="H1128" s="11">
        <v>31.03</v>
      </c>
      <c r="I1128" s="11">
        <v>45.33</v>
      </c>
      <c r="J1128" s="11">
        <v>29.61</v>
      </c>
      <c r="K1128" s="11">
        <v>15.71</v>
      </c>
      <c r="L1128" s="11">
        <v>53.05</v>
      </c>
      <c r="M1128" s="11">
        <v>34.659999999999997</v>
      </c>
      <c r="N1128" s="11">
        <v>18.39</v>
      </c>
      <c r="O1128" s="8">
        <f>VLOOKUP('Curr Rating Data'!C1098,Ratings_Numbers!$A$1:$B$21,2,FALSE)</f>
        <v>8</v>
      </c>
      <c r="P1128" s="10">
        <v>30515.636200000001</v>
      </c>
      <c r="Q1128" s="8"/>
      <c r="R1128" s="8"/>
      <c r="S1128" s="8"/>
      <c r="T1128" s="8"/>
    </row>
    <row r="1129" spans="1:20" ht="46.5" customHeight="1" thickBot="1" x14ac:dyDescent="0.4">
      <c r="A1129" s="11">
        <v>0.8</v>
      </c>
      <c r="B1129" s="11">
        <v>1.42</v>
      </c>
      <c r="C1129" s="11">
        <v>1.01</v>
      </c>
      <c r="D1129" s="11">
        <v>9.82</v>
      </c>
      <c r="E1129" s="11">
        <v>7.92</v>
      </c>
      <c r="F1129" s="11">
        <v>8.0500000000000007</v>
      </c>
      <c r="G1129" s="11">
        <v>99</v>
      </c>
      <c r="H1129" s="11">
        <v>32.01</v>
      </c>
      <c r="I1129" s="11">
        <v>45.67</v>
      </c>
      <c r="J1129" s="11">
        <v>30.27</v>
      </c>
      <c r="K1129" s="11">
        <v>15.34</v>
      </c>
      <c r="L1129" s="11">
        <v>50.88</v>
      </c>
      <c r="M1129" s="11">
        <v>33.72</v>
      </c>
      <c r="N1129" s="11">
        <v>17.100000000000001</v>
      </c>
      <c r="O1129" s="8">
        <f>VLOOKUP('Curr Rating Data'!C1099,Ratings_Numbers!$A$1:$B$21,2,FALSE)</f>
        <v>8</v>
      </c>
      <c r="P1129" s="10">
        <v>35086.137799999997</v>
      </c>
      <c r="Q1129" s="8"/>
      <c r="R1129" s="8"/>
      <c r="S1129" s="8"/>
      <c r="T1129" s="8"/>
    </row>
    <row r="1130" spans="1:20" ht="46.5" customHeight="1" thickBot="1" x14ac:dyDescent="0.4">
      <c r="A1130" s="11">
        <v>0.75</v>
      </c>
      <c r="B1130" s="11">
        <v>1.51</v>
      </c>
      <c r="C1130" s="11">
        <v>0.94</v>
      </c>
      <c r="D1130" s="11">
        <v>12.71</v>
      </c>
      <c r="E1130" s="11">
        <v>10.9</v>
      </c>
      <c r="F1130" s="11">
        <v>10.74</v>
      </c>
      <c r="G1130" s="11">
        <v>96</v>
      </c>
      <c r="H1130" s="11">
        <v>32.28</v>
      </c>
      <c r="I1130" s="11">
        <v>48.5</v>
      </c>
      <c r="J1130" s="11">
        <v>31.91</v>
      </c>
      <c r="K1130" s="11">
        <v>16.39</v>
      </c>
      <c r="L1130" s="11">
        <v>52.02</v>
      </c>
      <c r="M1130" s="11">
        <v>34.22</v>
      </c>
      <c r="N1130" s="11">
        <v>17.57</v>
      </c>
      <c r="O1130" s="8" t="e">
        <f>VLOOKUP('Curr Rating Data'!C1100,Ratings_Numbers!$A$1:$B$21,2,FALSE)</f>
        <v>#N/A</v>
      </c>
      <c r="P1130" s="10">
        <v>32029.991699999999</v>
      </c>
      <c r="Q1130" s="8"/>
      <c r="R1130" s="8"/>
      <c r="S1130" s="8"/>
      <c r="T1130" s="8"/>
    </row>
    <row r="1131" spans="1:20" ht="46.5" customHeight="1" thickBot="1" x14ac:dyDescent="0.4">
      <c r="A1131" s="11">
        <v>0.64</v>
      </c>
      <c r="B1131" s="11">
        <v>1.44</v>
      </c>
      <c r="C1131" s="11">
        <v>0.78</v>
      </c>
      <c r="D1131" s="11">
        <v>12.63</v>
      </c>
      <c r="E1131" s="11">
        <v>10.89</v>
      </c>
      <c r="F1131" s="11">
        <v>10.77</v>
      </c>
      <c r="G1131" s="11">
        <v>93</v>
      </c>
      <c r="H1131" s="11">
        <v>33.96</v>
      </c>
      <c r="I1131" s="11">
        <v>46.2</v>
      </c>
      <c r="J1131" s="11">
        <v>30.87</v>
      </c>
      <c r="K1131" s="11">
        <v>16.38</v>
      </c>
      <c r="L1131" s="11">
        <v>49.66</v>
      </c>
      <c r="M1131" s="11">
        <v>33.18</v>
      </c>
      <c r="N1131" s="11">
        <v>17.61</v>
      </c>
      <c r="O1131" s="8">
        <f>VLOOKUP('Curr Rating Data'!C1101,Ratings_Numbers!$A$1:$B$21,2,FALSE)</f>
        <v>6</v>
      </c>
      <c r="P1131" s="10">
        <v>26757.335899999998</v>
      </c>
      <c r="Q1131" s="8"/>
      <c r="R1131" s="8"/>
      <c r="S1131" s="8"/>
      <c r="T1131" s="8"/>
    </row>
    <row r="1132" spans="1:20" ht="46.5" customHeight="1" thickBot="1" x14ac:dyDescent="0.4">
      <c r="A1132" s="11">
        <v>0.64</v>
      </c>
      <c r="B1132" s="11">
        <v>1.33</v>
      </c>
      <c r="C1132" s="11">
        <v>0.76</v>
      </c>
      <c r="D1132" s="11">
        <v>10.94</v>
      </c>
      <c r="E1132" s="11">
        <v>8.99</v>
      </c>
      <c r="F1132" s="11">
        <v>8.89</v>
      </c>
      <c r="G1132" s="11">
        <v>93</v>
      </c>
      <c r="H1132" s="11">
        <v>28.72</v>
      </c>
      <c r="I1132" s="11">
        <v>49.42</v>
      </c>
      <c r="J1132" s="11">
        <v>32.520000000000003</v>
      </c>
      <c r="K1132" s="11">
        <v>15.92</v>
      </c>
      <c r="L1132" s="11">
        <v>52</v>
      </c>
      <c r="M1132" s="11">
        <v>34.21</v>
      </c>
      <c r="N1132" s="11">
        <v>16.75</v>
      </c>
      <c r="O1132" s="8">
        <f>VLOOKUP('Curr Rating Data'!C1102,Ratings_Numbers!$A$1:$B$21,2,FALSE)</f>
        <v>6</v>
      </c>
      <c r="P1132" s="10">
        <v>29088.2628</v>
      </c>
      <c r="Q1132" s="8"/>
      <c r="R1132" s="8"/>
      <c r="S1132" s="8"/>
      <c r="T1132" s="8"/>
    </row>
    <row r="1133" spans="1:20" ht="46.5" customHeight="1" thickBot="1" x14ac:dyDescent="0.4">
      <c r="A1133" s="11">
        <v>0.67</v>
      </c>
      <c r="B1133" s="11">
        <v>1.33</v>
      </c>
      <c r="C1133" s="11">
        <v>0.81</v>
      </c>
      <c r="D1133" s="11">
        <v>11.18</v>
      </c>
      <c r="E1133" s="11">
        <v>9.89</v>
      </c>
      <c r="F1133" s="11">
        <v>9.1999999999999993</v>
      </c>
      <c r="G1133" s="11">
        <v>91</v>
      </c>
      <c r="H1133" s="11">
        <v>29.21</v>
      </c>
      <c r="I1133" s="11">
        <v>47.75</v>
      </c>
      <c r="J1133" s="11">
        <v>31.72</v>
      </c>
      <c r="K1133" s="11">
        <v>15.59</v>
      </c>
      <c r="L1133" s="11">
        <v>50.56</v>
      </c>
      <c r="M1133" s="11">
        <v>33.58</v>
      </c>
      <c r="N1133" s="11">
        <v>16.5</v>
      </c>
      <c r="O1133" s="8">
        <f>VLOOKUP('Curr Rating Data'!C1103,Ratings_Numbers!$A$1:$B$21,2,FALSE)</f>
        <v>6</v>
      </c>
      <c r="P1133" s="10">
        <v>27034.915300000001</v>
      </c>
      <c r="Q1133" s="8"/>
      <c r="R1133" s="8"/>
      <c r="S1133" s="8"/>
      <c r="T1133" s="8"/>
    </row>
    <row r="1134" spans="1:20" ht="46.5" customHeight="1" thickBot="1" x14ac:dyDescent="0.4">
      <c r="A1134" s="11">
        <v>0.56000000000000005</v>
      </c>
      <c r="B1134" s="11">
        <v>1.32</v>
      </c>
      <c r="C1134" s="11">
        <v>0.67</v>
      </c>
      <c r="D1134" s="11">
        <v>13.12</v>
      </c>
      <c r="E1134" s="11">
        <v>11.34</v>
      </c>
      <c r="F1134" s="11">
        <v>11.11</v>
      </c>
      <c r="G1134" s="11">
        <v>93</v>
      </c>
      <c r="H1134" s="11">
        <v>30.82</v>
      </c>
      <c r="I1134" s="11">
        <v>43.7</v>
      </c>
      <c r="J1134" s="11">
        <v>29.9</v>
      </c>
      <c r="K1134" s="11">
        <v>14.98</v>
      </c>
      <c r="L1134" s="11">
        <v>46.18</v>
      </c>
      <c r="M1134" s="11">
        <v>31.59</v>
      </c>
      <c r="N1134" s="11">
        <v>15.83</v>
      </c>
      <c r="O1134" s="8">
        <f>VLOOKUP('Curr Rating Data'!C1104,Ratings_Numbers!$A$1:$B$21,2,FALSE)</f>
        <v>6</v>
      </c>
      <c r="P1134" s="10">
        <v>33206.166400000002</v>
      </c>
      <c r="Q1134" s="8"/>
      <c r="R1134" s="8"/>
      <c r="S1134" s="8"/>
      <c r="T1134" s="8"/>
    </row>
    <row r="1135" spans="1:20" ht="46.5" customHeight="1" thickBot="1" x14ac:dyDescent="0.4">
      <c r="A1135" s="11">
        <v>0.9</v>
      </c>
      <c r="B1135" s="11">
        <v>1.46</v>
      </c>
      <c r="C1135" s="11">
        <v>1.08</v>
      </c>
      <c r="D1135" s="11">
        <v>13.17</v>
      </c>
      <c r="E1135" s="11">
        <v>11.84</v>
      </c>
      <c r="F1135" s="11">
        <v>11.03</v>
      </c>
      <c r="G1135" s="11">
        <v>95</v>
      </c>
      <c r="H1135" s="11">
        <v>29.71</v>
      </c>
      <c r="I1135" s="11">
        <v>41.5</v>
      </c>
      <c r="J1135" s="11">
        <v>27.91</v>
      </c>
      <c r="K1135" s="11">
        <v>13.65</v>
      </c>
      <c r="L1135" s="11">
        <v>48.69</v>
      </c>
      <c r="M1135" s="11">
        <v>32.75</v>
      </c>
      <c r="N1135" s="11">
        <v>16.02</v>
      </c>
      <c r="O1135" s="8">
        <f>VLOOKUP('Curr Rating Data'!C1105,Ratings_Numbers!$A$1:$B$21,2,FALSE)</f>
        <v>6</v>
      </c>
      <c r="P1135" s="10">
        <v>36364.799500000001</v>
      </c>
      <c r="Q1135" s="8"/>
      <c r="R1135" s="8"/>
      <c r="S1135" s="8"/>
      <c r="T1135" s="8"/>
    </row>
    <row r="1136" spans="1:20" ht="46.5" customHeight="1" thickBot="1" x14ac:dyDescent="0.4">
      <c r="A1136" s="11">
        <v>0.79</v>
      </c>
      <c r="B1136" s="11">
        <v>1.38</v>
      </c>
      <c r="C1136" s="11">
        <v>0.96</v>
      </c>
      <c r="D1136" s="11">
        <v>12.04</v>
      </c>
      <c r="E1136" s="11">
        <v>9.67</v>
      </c>
      <c r="F1136" s="11">
        <v>9.66</v>
      </c>
      <c r="G1136" s="11">
        <v>96</v>
      </c>
      <c r="H1136" s="11">
        <v>33.19</v>
      </c>
      <c r="I1136" s="11">
        <v>34.29</v>
      </c>
      <c r="J1136" s="11">
        <v>24.03</v>
      </c>
      <c r="K1136" s="11">
        <v>12.07</v>
      </c>
      <c r="L1136" s="11">
        <v>42.69</v>
      </c>
      <c r="M1136" s="11">
        <v>29.92</v>
      </c>
      <c r="N1136" s="11">
        <v>15.03</v>
      </c>
      <c r="O1136" s="8">
        <f>VLOOKUP('Curr Rating Data'!C1106,Ratings_Numbers!$A$1:$B$21,2,FALSE)</f>
        <v>6</v>
      </c>
      <c r="P1136" s="10">
        <v>48717.655700000003</v>
      </c>
      <c r="Q1136" s="8"/>
      <c r="R1136" s="8"/>
      <c r="S1136" s="8"/>
      <c r="T1136" s="8"/>
    </row>
    <row r="1137" spans="1:20" ht="46.5" customHeight="1" thickBot="1" x14ac:dyDescent="0.4">
      <c r="A1137" s="11">
        <v>0.67</v>
      </c>
      <c r="B1137" s="11">
        <v>1.26</v>
      </c>
      <c r="C1137" s="11">
        <v>0.82</v>
      </c>
      <c r="D1137" s="11">
        <v>14.08</v>
      </c>
      <c r="E1137" s="11">
        <v>12.24</v>
      </c>
      <c r="F1137" s="11">
        <v>11.07</v>
      </c>
      <c r="G1137" s="11">
        <v>87</v>
      </c>
      <c r="H1137" s="11">
        <v>33.64</v>
      </c>
      <c r="I1137" s="11">
        <v>33.07</v>
      </c>
      <c r="J1137" s="11">
        <v>23.82</v>
      </c>
      <c r="K1137" s="11">
        <v>11.86</v>
      </c>
      <c r="L1137" s="11">
        <v>38.85</v>
      </c>
      <c r="M1137" s="11">
        <v>27.98</v>
      </c>
      <c r="N1137" s="11">
        <v>13.93</v>
      </c>
      <c r="O1137" s="8">
        <f>VLOOKUP('Curr Rating Data'!C1107,Ratings_Numbers!$A$1:$B$21,2,FALSE)</f>
        <v>6</v>
      </c>
      <c r="P1137" s="10">
        <v>44354.230199999998</v>
      </c>
      <c r="Q1137" s="8"/>
      <c r="R1137" s="8"/>
      <c r="S1137" s="8"/>
      <c r="T1137" s="8"/>
    </row>
    <row r="1138" spans="1:20" ht="46.5" customHeight="1" thickBot="1" x14ac:dyDescent="0.4">
      <c r="A1138" s="11">
        <v>0.56999999999999995</v>
      </c>
      <c r="B1138" s="11">
        <v>1.19</v>
      </c>
      <c r="C1138" s="11">
        <v>0.7</v>
      </c>
      <c r="D1138" s="11">
        <v>16.510000000000002</v>
      </c>
      <c r="E1138" s="11">
        <v>14.4</v>
      </c>
      <c r="F1138" s="11">
        <v>13.74</v>
      </c>
      <c r="G1138" s="11">
        <v>91</v>
      </c>
      <c r="H1138" s="11">
        <v>34.01</v>
      </c>
      <c r="I1138" s="11">
        <v>31.95</v>
      </c>
      <c r="J1138" s="11">
        <v>23.26</v>
      </c>
      <c r="K1138" s="11">
        <v>11.57</v>
      </c>
      <c r="L1138" s="11">
        <v>37.35</v>
      </c>
      <c r="M1138" s="11">
        <v>27.2</v>
      </c>
      <c r="N1138" s="11">
        <v>13.53</v>
      </c>
      <c r="O1138" s="8">
        <f>VLOOKUP('Curr Rating Data'!C1108,Ratings_Numbers!$A$1:$B$21,2,FALSE)</f>
        <v>6</v>
      </c>
      <c r="P1138" s="10">
        <v>46804.003900000003</v>
      </c>
      <c r="Q1138" s="8"/>
      <c r="R1138" s="8"/>
      <c r="S1138" s="8"/>
      <c r="T1138" s="8"/>
    </row>
    <row r="1139" spans="1:20" ht="46.5" customHeight="1" thickBot="1" x14ac:dyDescent="0.4">
      <c r="A1139" s="11">
        <v>0.51</v>
      </c>
      <c r="B1139" s="11">
        <v>1.1599999999999999</v>
      </c>
      <c r="C1139" s="11">
        <v>0.62</v>
      </c>
      <c r="D1139" s="11">
        <v>16.45</v>
      </c>
      <c r="E1139" s="11">
        <v>14.11</v>
      </c>
      <c r="F1139" s="11">
        <v>13.87</v>
      </c>
      <c r="G1139" s="11">
        <v>89</v>
      </c>
      <c r="H1139" s="11">
        <v>34.65</v>
      </c>
      <c r="I1139" s="11">
        <v>30.66</v>
      </c>
      <c r="J1139" s="11">
        <v>22.47</v>
      </c>
      <c r="K1139" s="11">
        <v>11.3</v>
      </c>
      <c r="L1139" s="11">
        <v>36.46</v>
      </c>
      <c r="M1139" s="11">
        <v>26.72</v>
      </c>
      <c r="N1139" s="11">
        <v>13.44</v>
      </c>
      <c r="O1139" s="8">
        <f>VLOOKUP('Curr Rating Data'!C1109,Ratings_Numbers!$A$1:$B$21,2,FALSE)</f>
        <v>6</v>
      </c>
      <c r="P1139" s="10">
        <v>47721.195299999999</v>
      </c>
      <c r="Q1139" s="8"/>
      <c r="R1139" s="8"/>
      <c r="S1139" s="8"/>
      <c r="T1139" s="8"/>
    </row>
    <row r="1140" spans="1:20" ht="46.5" customHeight="1" thickBot="1" x14ac:dyDescent="0.4">
      <c r="A1140" s="11">
        <v>0.61</v>
      </c>
      <c r="B1140" s="11">
        <v>1.25</v>
      </c>
      <c r="C1140" s="11">
        <v>0.74</v>
      </c>
      <c r="D1140" s="11">
        <v>13.21</v>
      </c>
      <c r="E1140" s="11">
        <v>9.33</v>
      </c>
      <c r="F1140" s="11">
        <v>10.77</v>
      </c>
      <c r="G1140" s="11">
        <v>96</v>
      </c>
      <c r="H1140" s="11">
        <v>35.28</v>
      </c>
      <c r="I1140" s="11">
        <v>27.88</v>
      </c>
      <c r="J1140" s="11">
        <v>20.37</v>
      </c>
      <c r="K1140" s="11">
        <v>10.46</v>
      </c>
      <c r="L1140" s="11">
        <v>36.840000000000003</v>
      </c>
      <c r="M1140" s="11">
        <v>26.92</v>
      </c>
      <c r="N1140" s="11">
        <v>13.83</v>
      </c>
      <c r="O1140" s="8">
        <f>VLOOKUP('Curr Rating Data'!C1110,Ratings_Numbers!$A$1:$B$21,2,FALSE)</f>
        <v>6</v>
      </c>
      <c r="P1140" s="10">
        <v>52821.978300000002</v>
      </c>
      <c r="Q1140" s="8"/>
      <c r="R1140" s="8"/>
      <c r="S1140" s="8"/>
      <c r="T1140" s="8"/>
    </row>
    <row r="1141" spans="1:20" ht="46.5" customHeight="1" thickBot="1" x14ac:dyDescent="0.4">
      <c r="A1141" s="11">
        <v>0.52</v>
      </c>
      <c r="B1141" s="11">
        <v>1.05</v>
      </c>
      <c r="C1141" s="11">
        <v>0.63</v>
      </c>
      <c r="D1141" s="11">
        <v>13.14</v>
      </c>
      <c r="E1141" s="11">
        <v>11.17</v>
      </c>
      <c r="F1141" s="11">
        <v>10.88</v>
      </c>
      <c r="G1141" s="11">
        <v>100</v>
      </c>
      <c r="H1141" s="11">
        <v>36.26</v>
      </c>
      <c r="I1141" s="11">
        <v>27.02</v>
      </c>
      <c r="J1141" s="11">
        <v>20.63</v>
      </c>
      <c r="K1141" s="11">
        <v>10.42</v>
      </c>
      <c r="L1141" s="11">
        <v>31</v>
      </c>
      <c r="M1141" s="11">
        <v>23.67</v>
      </c>
      <c r="N1141" s="11">
        <v>11.95</v>
      </c>
      <c r="O1141" s="8">
        <f>VLOOKUP('Curr Rating Data'!C1111,Ratings_Numbers!$A$1:$B$21,2,FALSE)</f>
        <v>6</v>
      </c>
      <c r="P1141" s="10">
        <v>52031.940399999999</v>
      </c>
      <c r="Q1141" s="8"/>
      <c r="R1141" s="8"/>
      <c r="S1141" s="8"/>
      <c r="T1141" s="8"/>
    </row>
    <row r="1142" spans="1:20" ht="46.5" customHeight="1" thickBot="1" x14ac:dyDescent="0.4">
      <c r="A1142" s="11">
        <v>0.91</v>
      </c>
      <c r="B1142" s="11">
        <v>1.49</v>
      </c>
      <c r="C1142" s="11">
        <v>1.08</v>
      </c>
      <c r="D1142" s="11">
        <v>14.38</v>
      </c>
      <c r="E1142" s="11">
        <v>12.44</v>
      </c>
      <c r="F1142" s="11">
        <v>12.41</v>
      </c>
      <c r="G1142" s="11">
        <v>120</v>
      </c>
      <c r="H1142" s="11">
        <v>34.1</v>
      </c>
      <c r="I1142" s="11">
        <v>40.840000000000003</v>
      </c>
      <c r="J1142" s="11">
        <v>28.26</v>
      </c>
      <c r="K1142" s="11">
        <v>14.77</v>
      </c>
      <c r="L1142" s="11">
        <v>44.54</v>
      </c>
      <c r="M1142" s="11">
        <v>30.81</v>
      </c>
      <c r="N1142" s="11">
        <v>16.100000000000001</v>
      </c>
      <c r="O1142" s="8">
        <f>VLOOKUP('Curr Rating Data'!C1112,Ratings_Numbers!$A$1:$B$21,2,FALSE)</f>
        <v>6</v>
      </c>
      <c r="P1142" s="10">
        <v>52621.355199999998</v>
      </c>
      <c r="Q1142" s="8"/>
      <c r="R1142" s="8"/>
      <c r="S1142" s="8"/>
      <c r="T1142" s="8"/>
    </row>
    <row r="1143" spans="1:20" ht="46.5" customHeight="1" thickBot="1" x14ac:dyDescent="0.4">
      <c r="A1143" s="11">
        <v>0.96</v>
      </c>
      <c r="B1143" s="11">
        <v>1.56</v>
      </c>
      <c r="C1143" s="11">
        <v>1.1399999999999999</v>
      </c>
      <c r="D1143" s="11">
        <v>12.21</v>
      </c>
      <c r="E1143" s="11">
        <v>10.07</v>
      </c>
      <c r="F1143" s="11">
        <v>10.25</v>
      </c>
      <c r="G1143" s="11">
        <v>135</v>
      </c>
      <c r="H1143" s="11">
        <v>34.18</v>
      </c>
      <c r="I1143" s="11">
        <v>38.22</v>
      </c>
      <c r="J1143" s="11">
        <v>26.02</v>
      </c>
      <c r="K1143" s="11">
        <v>13.82</v>
      </c>
      <c r="L1143" s="11">
        <v>46.9</v>
      </c>
      <c r="M1143" s="11">
        <v>31.93</v>
      </c>
      <c r="N1143" s="11">
        <v>16.96</v>
      </c>
      <c r="O1143" s="8">
        <f>VLOOKUP('Curr Rating Data'!C1113,Ratings_Numbers!$A$1:$B$21,2,FALSE)</f>
        <v>6</v>
      </c>
      <c r="P1143" s="10">
        <v>52806.946900000003</v>
      </c>
      <c r="Q1143" s="8"/>
      <c r="R1143" s="8"/>
      <c r="S1143" s="8"/>
      <c r="T1143" s="8"/>
    </row>
    <row r="1144" spans="1:20" ht="46.5" customHeight="1" thickBot="1" x14ac:dyDescent="0.4">
      <c r="A1144" s="11">
        <v>0.97</v>
      </c>
      <c r="B1144" s="11">
        <v>1.59</v>
      </c>
      <c r="C1144" s="11">
        <v>1.1599999999999999</v>
      </c>
      <c r="D1144" s="11">
        <v>10.33</v>
      </c>
      <c r="E1144" s="11">
        <v>7.7</v>
      </c>
      <c r="F1144" s="11">
        <v>8.5399999999999991</v>
      </c>
      <c r="G1144" s="11">
        <v>143</v>
      </c>
      <c r="H1144" s="11">
        <v>37</v>
      </c>
      <c r="I1144" s="11">
        <v>33.4</v>
      </c>
      <c r="J1144" s="11">
        <v>22.82</v>
      </c>
      <c r="K1144" s="11">
        <v>12.92</v>
      </c>
      <c r="L1144" s="11">
        <v>46.37</v>
      </c>
      <c r="M1144" s="11">
        <v>31.68</v>
      </c>
      <c r="N1144" s="11">
        <v>17.940000000000001</v>
      </c>
      <c r="O1144" s="8">
        <f>VLOOKUP('Curr Rating Data'!C1114,Ratings_Numbers!$A$1:$B$21,2,FALSE)</f>
        <v>6</v>
      </c>
      <c r="P1144" s="10">
        <v>56684.521200000003</v>
      </c>
      <c r="Q1144" s="8"/>
      <c r="R1144" s="8"/>
      <c r="S1144" s="8"/>
      <c r="T1144" s="8"/>
    </row>
    <row r="1145" spans="1:20" ht="46.5" customHeight="1" thickBot="1" x14ac:dyDescent="0.4">
      <c r="A1145" s="11">
        <v>0.92</v>
      </c>
      <c r="B1145" s="11">
        <v>1.54</v>
      </c>
      <c r="C1145" s="11">
        <v>1.0900000000000001</v>
      </c>
      <c r="D1145" s="11">
        <v>10.89</v>
      </c>
      <c r="E1145" s="11">
        <v>9.09</v>
      </c>
      <c r="F1145" s="11">
        <v>9.0299999999999994</v>
      </c>
      <c r="G1145" s="11">
        <v>142</v>
      </c>
      <c r="H1145" s="11">
        <v>36.909999999999997</v>
      </c>
      <c r="I1145" s="11">
        <v>32.79</v>
      </c>
      <c r="J1145" s="11">
        <v>22.53</v>
      </c>
      <c r="K1145" s="11">
        <v>12.66</v>
      </c>
      <c r="L1145" s="11">
        <v>45.56</v>
      </c>
      <c r="M1145" s="11">
        <v>31.3</v>
      </c>
      <c r="N1145" s="11">
        <v>17.59</v>
      </c>
      <c r="O1145" s="8">
        <f>VLOOKUP('Curr Rating Data'!C1115,Ratings_Numbers!$A$1:$B$21,2,FALSE)</f>
        <v>6</v>
      </c>
      <c r="P1145" s="10">
        <v>58600.036999999997</v>
      </c>
      <c r="Q1145" s="8"/>
      <c r="R1145" s="8"/>
      <c r="S1145" s="8"/>
      <c r="T1145" s="8"/>
    </row>
    <row r="1146" spans="1:20" ht="46.5" customHeight="1" thickBot="1" x14ac:dyDescent="0.4">
      <c r="A1146" s="11">
        <v>0.88</v>
      </c>
      <c r="B1146" s="11">
        <v>1.56</v>
      </c>
      <c r="C1146" s="11">
        <v>1.04</v>
      </c>
      <c r="D1146" s="11">
        <v>12.88</v>
      </c>
      <c r="E1146" s="11">
        <v>11.12</v>
      </c>
      <c r="F1146" s="11">
        <v>11.23</v>
      </c>
      <c r="G1146" s="11">
        <v>155</v>
      </c>
      <c r="H1146" s="11">
        <v>37.520000000000003</v>
      </c>
      <c r="I1146" s="11">
        <v>36.630000000000003</v>
      </c>
      <c r="J1146" s="11">
        <v>25.19</v>
      </c>
      <c r="K1146" s="11">
        <v>14.36</v>
      </c>
      <c r="L1146" s="11">
        <v>45.44</v>
      </c>
      <c r="M1146" s="11">
        <v>31.24</v>
      </c>
      <c r="N1146" s="11">
        <v>17.82</v>
      </c>
      <c r="O1146" s="8">
        <f>VLOOKUP('Curr Rating Data'!C1116,Ratings_Numbers!$A$1:$B$21,2,FALSE)</f>
        <v>6</v>
      </c>
      <c r="P1146" s="10">
        <v>64144.873</v>
      </c>
      <c r="Q1146" s="8"/>
      <c r="R1146" s="8"/>
      <c r="S1146" s="8"/>
      <c r="T1146" s="8"/>
    </row>
    <row r="1147" spans="1:20" ht="46.5" customHeight="1" thickBot="1" x14ac:dyDescent="0.4">
      <c r="A1147" s="11">
        <v>0.78</v>
      </c>
      <c r="B1147" s="11">
        <v>1.41</v>
      </c>
      <c r="C1147" s="11">
        <v>0.91</v>
      </c>
      <c r="D1147" s="11">
        <v>12.17</v>
      </c>
      <c r="E1147" s="11">
        <v>10.72</v>
      </c>
      <c r="F1147" s="11">
        <v>10.56</v>
      </c>
      <c r="G1147" s="11">
        <v>156</v>
      </c>
      <c r="H1147" s="11">
        <v>38.18</v>
      </c>
      <c r="I1147" s="11">
        <v>35.72</v>
      </c>
      <c r="J1147" s="11">
        <v>25.17</v>
      </c>
      <c r="K1147" s="11">
        <v>14.25</v>
      </c>
      <c r="L1147" s="11">
        <v>41.91</v>
      </c>
      <c r="M1147" s="11">
        <v>29.53</v>
      </c>
      <c r="N1147" s="11">
        <v>16.72</v>
      </c>
      <c r="O1147" s="8">
        <f>VLOOKUP('Curr Rating Data'!C1117,Ratings_Numbers!$A$1:$B$21,2,FALSE)</f>
        <v>6</v>
      </c>
      <c r="P1147" s="10">
        <v>63581.282599999999</v>
      </c>
      <c r="Q1147" s="8"/>
      <c r="R1147" s="8"/>
      <c r="S1147" s="8"/>
      <c r="T1147" s="8"/>
    </row>
    <row r="1148" spans="1:20" ht="46.5" customHeight="1" thickBot="1" x14ac:dyDescent="0.4">
      <c r="A1148" s="11">
        <v>0.76</v>
      </c>
      <c r="B1148" s="11">
        <v>1.3</v>
      </c>
      <c r="C1148" s="11">
        <v>0.88</v>
      </c>
      <c r="D1148" s="11">
        <v>11.04</v>
      </c>
      <c r="E1148" s="11">
        <v>8.52</v>
      </c>
      <c r="F1148" s="11">
        <v>9.33</v>
      </c>
      <c r="G1148" s="11">
        <v>153</v>
      </c>
      <c r="H1148" s="11">
        <v>36.69</v>
      </c>
      <c r="I1148" s="11">
        <v>38.81</v>
      </c>
      <c r="J1148" s="11">
        <v>27</v>
      </c>
      <c r="K1148" s="11">
        <v>14.93</v>
      </c>
      <c r="L1148" s="11">
        <v>43.74</v>
      </c>
      <c r="M1148" s="11">
        <v>30.43</v>
      </c>
      <c r="N1148" s="11">
        <v>16.82</v>
      </c>
      <c r="O1148" s="8">
        <f>VLOOKUP('Curr Rating Data'!C1118,Ratings_Numbers!$A$1:$B$21,2,FALSE)</f>
        <v>6</v>
      </c>
      <c r="P1148" s="10">
        <v>62251.163999999997</v>
      </c>
      <c r="Q1148" s="8"/>
      <c r="R1148" s="8"/>
      <c r="S1148" s="8"/>
      <c r="T1148" s="8"/>
    </row>
    <row r="1149" spans="1:20" ht="46.5" customHeight="1" thickBot="1" x14ac:dyDescent="0.4">
      <c r="A1149" s="11">
        <v>0.78</v>
      </c>
      <c r="B1149" s="11">
        <v>1.31</v>
      </c>
      <c r="C1149" s="11">
        <v>0.92</v>
      </c>
      <c r="D1149" s="11">
        <v>11.88</v>
      </c>
      <c r="E1149" s="11">
        <v>10.220000000000001</v>
      </c>
      <c r="F1149" s="11">
        <v>10.029999999999999</v>
      </c>
      <c r="G1149" s="11">
        <v>150</v>
      </c>
      <c r="H1149" s="11">
        <v>37.270000000000003</v>
      </c>
      <c r="I1149" s="11">
        <v>37.1</v>
      </c>
      <c r="J1149" s="11">
        <v>25.84</v>
      </c>
      <c r="K1149" s="11">
        <v>14.48</v>
      </c>
      <c r="L1149" s="11">
        <v>43.59</v>
      </c>
      <c r="M1149" s="11">
        <v>30.36</v>
      </c>
      <c r="N1149" s="11">
        <v>17.010000000000002</v>
      </c>
      <c r="O1149" s="8">
        <f>VLOOKUP('Curr Rating Data'!C1119,Ratings_Numbers!$A$1:$B$21,2,FALSE)</f>
        <v>6</v>
      </c>
      <c r="P1149" s="10">
        <v>64637.973899999997</v>
      </c>
      <c r="Q1149" s="8"/>
      <c r="R1149" s="8"/>
      <c r="S1149" s="8"/>
      <c r="T1149" s="8"/>
    </row>
    <row r="1150" spans="1:20" ht="46.5" customHeight="1" thickBot="1" x14ac:dyDescent="0.4">
      <c r="A1150" s="11">
        <v>0.71</v>
      </c>
      <c r="B1150" s="11">
        <v>1.33</v>
      </c>
      <c r="C1150" s="11">
        <v>0.82</v>
      </c>
      <c r="D1150" s="11">
        <v>13.14</v>
      </c>
      <c r="E1150" s="11">
        <v>11.6</v>
      </c>
      <c r="F1150" s="11">
        <v>11.44</v>
      </c>
      <c r="G1150" s="11">
        <v>163</v>
      </c>
      <c r="H1150" s="11">
        <v>37.97</v>
      </c>
      <c r="I1150" s="11">
        <v>35.08</v>
      </c>
      <c r="J1150" s="11">
        <v>24.57</v>
      </c>
      <c r="K1150" s="11">
        <v>13.93</v>
      </c>
      <c r="L1150" s="11">
        <v>42.79</v>
      </c>
      <c r="M1150" s="11">
        <v>29.97</v>
      </c>
      <c r="N1150" s="11">
        <v>17</v>
      </c>
      <c r="O1150" s="8">
        <f>VLOOKUP('Curr Rating Data'!C1120,Ratings_Numbers!$A$1:$B$21,2,FALSE)</f>
        <v>6</v>
      </c>
      <c r="P1150" s="10">
        <v>68518.38</v>
      </c>
      <c r="Q1150" s="8"/>
      <c r="R1150" s="8"/>
      <c r="S1150" s="8"/>
      <c r="T1150" s="8"/>
    </row>
    <row r="1151" spans="1:20" ht="46.5" customHeight="1" thickBot="1" x14ac:dyDescent="0.4">
      <c r="A1151" s="11">
        <v>0.83</v>
      </c>
      <c r="B1151" s="11">
        <v>1.4</v>
      </c>
      <c r="C1151" s="11">
        <v>0.97</v>
      </c>
      <c r="D1151" s="11">
        <v>12.27</v>
      </c>
      <c r="E1151" s="11">
        <v>10.25</v>
      </c>
      <c r="F1151" s="11">
        <v>10.55</v>
      </c>
      <c r="G1151" s="11">
        <v>179</v>
      </c>
      <c r="H1151" s="11">
        <v>37.9</v>
      </c>
      <c r="I1151" s="11">
        <v>33.39</v>
      </c>
      <c r="J1151" s="11">
        <v>23.17</v>
      </c>
      <c r="K1151" s="11">
        <v>13.2</v>
      </c>
      <c r="L1151" s="11">
        <v>44.12</v>
      </c>
      <c r="M1151" s="11">
        <v>30.61</v>
      </c>
      <c r="N1151" s="11">
        <v>17.43</v>
      </c>
      <c r="O1151" s="8">
        <f>VLOOKUP('Curr Rating Data'!C1121,Ratings_Numbers!$A$1:$B$21,2,FALSE)</f>
        <v>6</v>
      </c>
      <c r="P1151" s="10">
        <v>79555.131999999998</v>
      </c>
      <c r="Q1151" s="8"/>
      <c r="R1151" s="8"/>
      <c r="S1151" s="8"/>
      <c r="T1151" s="8"/>
    </row>
    <row r="1152" spans="1:20" ht="46.5" customHeight="1" thickBot="1" x14ac:dyDescent="0.4">
      <c r="A1152" s="11">
        <v>0.76</v>
      </c>
      <c r="B1152" s="11">
        <v>1.3</v>
      </c>
      <c r="C1152" s="11">
        <v>0.89</v>
      </c>
      <c r="D1152" s="11">
        <v>12.09</v>
      </c>
      <c r="E1152" s="11">
        <v>9.25</v>
      </c>
      <c r="F1152" s="11">
        <v>10.3</v>
      </c>
      <c r="G1152" s="11">
        <v>174</v>
      </c>
      <c r="H1152" s="11">
        <v>39.130000000000003</v>
      </c>
      <c r="I1152" s="11">
        <v>35.99</v>
      </c>
      <c r="J1152" s="11">
        <v>25.51</v>
      </c>
      <c r="K1152" s="11">
        <v>14.69</v>
      </c>
      <c r="L1152" s="11">
        <v>41.08</v>
      </c>
      <c r="M1152" s="11">
        <v>29.12</v>
      </c>
      <c r="N1152" s="11">
        <v>16.760000000000002</v>
      </c>
      <c r="O1152" s="8">
        <f>VLOOKUP('Curr Rating Data'!C1122,Ratings_Numbers!$A$1:$B$21,2,FALSE)</f>
        <v>6</v>
      </c>
      <c r="P1152" s="10">
        <v>75280.687399999995</v>
      </c>
      <c r="Q1152" s="8"/>
      <c r="R1152" s="8"/>
      <c r="S1152" s="8"/>
      <c r="T1152" s="8"/>
    </row>
    <row r="1153" spans="1:20" ht="46.5" customHeight="1" thickBot="1" x14ac:dyDescent="0.4">
      <c r="A1153" s="11">
        <v>0.82</v>
      </c>
      <c r="B1153" s="11">
        <v>1.39</v>
      </c>
      <c r="C1153" s="11">
        <v>0.95</v>
      </c>
      <c r="D1153" s="11">
        <v>12.08</v>
      </c>
      <c r="E1153" s="11">
        <v>10.33</v>
      </c>
      <c r="F1153" s="11">
        <v>10.15</v>
      </c>
      <c r="G1153" s="11">
        <v>165</v>
      </c>
      <c r="H1153" s="11">
        <v>37.83</v>
      </c>
      <c r="I1153" s="11">
        <v>35.51</v>
      </c>
      <c r="J1153" s="11">
        <v>24.59</v>
      </c>
      <c r="K1153" s="11">
        <v>14.05</v>
      </c>
      <c r="L1153" s="11">
        <v>44.38</v>
      </c>
      <c r="M1153" s="11">
        <v>30.74</v>
      </c>
      <c r="N1153" s="11">
        <v>17.559999999999999</v>
      </c>
      <c r="O1153" s="8">
        <f>VLOOKUP('Curr Rating Data'!C1123,Ratings_Numbers!$A$1:$B$21,2,FALSE)</f>
        <v>6</v>
      </c>
      <c r="P1153" s="10">
        <v>66975.874800000005</v>
      </c>
      <c r="Q1153" s="8"/>
      <c r="R1153" s="8"/>
      <c r="S1153" s="8"/>
      <c r="T1153" s="8"/>
    </row>
    <row r="1154" spans="1:20" ht="46.5" customHeight="1" thickBot="1" x14ac:dyDescent="0.4">
      <c r="A1154" s="11">
        <v>0.84</v>
      </c>
      <c r="B1154" s="11">
        <v>1.44</v>
      </c>
      <c r="C1154" s="11">
        <v>0.98</v>
      </c>
      <c r="D1154" s="11">
        <v>13.78</v>
      </c>
      <c r="E1154" s="11">
        <v>11.71</v>
      </c>
      <c r="F1154" s="11">
        <v>11.93</v>
      </c>
      <c r="G1154" s="11">
        <v>176</v>
      </c>
      <c r="H1154" s="11">
        <v>37.47</v>
      </c>
      <c r="I1154" s="11">
        <v>35.450000000000003</v>
      </c>
      <c r="J1154" s="11">
        <v>24.13</v>
      </c>
      <c r="K1154" s="11">
        <v>13.86</v>
      </c>
      <c r="L1154" s="11">
        <v>46.92</v>
      </c>
      <c r="M1154" s="11">
        <v>31.94</v>
      </c>
      <c r="N1154" s="11">
        <v>18.350000000000001</v>
      </c>
      <c r="O1154" s="8">
        <f>VLOOKUP('Curr Rating Data'!C1124,Ratings_Numbers!$A$1:$B$21,2,FALSE)</f>
        <v>6</v>
      </c>
      <c r="P1154" s="10">
        <v>59500.814899999998</v>
      </c>
      <c r="Q1154" s="8"/>
      <c r="R1154" s="8"/>
      <c r="S1154" s="8"/>
      <c r="T1154" s="8"/>
    </row>
    <row r="1155" spans="1:20" ht="46.5" customHeight="1" thickBot="1" x14ac:dyDescent="0.4">
      <c r="A1155" s="11">
        <v>0.76</v>
      </c>
      <c r="B1155" s="11">
        <v>1.36</v>
      </c>
      <c r="C1155" s="11">
        <v>0.89</v>
      </c>
      <c r="D1155" s="11">
        <v>13.42</v>
      </c>
      <c r="E1155" s="11">
        <v>11.64</v>
      </c>
      <c r="F1155" s="11">
        <v>11.58</v>
      </c>
      <c r="G1155" s="11">
        <v>177</v>
      </c>
      <c r="H1155" s="11">
        <v>37.11</v>
      </c>
      <c r="I1155" s="11">
        <v>36.799999999999997</v>
      </c>
      <c r="J1155" s="11">
        <v>25.03</v>
      </c>
      <c r="K1155" s="11">
        <v>14.28</v>
      </c>
      <c r="L1155" s="11">
        <v>47.05</v>
      </c>
      <c r="M1155" s="11">
        <v>32</v>
      </c>
      <c r="N1155" s="11">
        <v>18.260000000000002</v>
      </c>
      <c r="O1155" s="8">
        <f>VLOOKUP('Curr Rating Data'!C1125,Ratings_Numbers!$A$1:$B$21,2,FALSE)</f>
        <v>6</v>
      </c>
      <c r="P1155" s="10">
        <v>57093.999900000003</v>
      </c>
      <c r="Q1155" s="8"/>
      <c r="R1155" s="8"/>
      <c r="S1155" s="8"/>
      <c r="T1155" s="8"/>
    </row>
    <row r="1156" spans="1:20" ht="46.5" customHeight="1" thickBot="1" x14ac:dyDescent="0.4">
      <c r="A1156" s="11">
        <v>0.8</v>
      </c>
      <c r="B1156" s="11">
        <v>1.51</v>
      </c>
      <c r="C1156" s="11">
        <v>0.94</v>
      </c>
      <c r="D1156" s="11">
        <v>12.59</v>
      </c>
      <c r="E1156" s="11">
        <v>9.93</v>
      </c>
      <c r="F1156" s="11">
        <v>10.54</v>
      </c>
      <c r="G1156" s="11">
        <v>171</v>
      </c>
      <c r="H1156" s="11">
        <v>27.73</v>
      </c>
      <c r="I1156" s="11">
        <v>55.16</v>
      </c>
      <c r="J1156" s="11">
        <v>32.869999999999997</v>
      </c>
      <c r="K1156" s="11">
        <v>16.43</v>
      </c>
      <c r="L1156" s="11">
        <v>67.8</v>
      </c>
      <c r="M1156" s="11">
        <v>40.409999999999997</v>
      </c>
      <c r="N1156" s="11">
        <v>20.190000000000001</v>
      </c>
      <c r="O1156" s="8">
        <f>VLOOKUP('Curr Rating Data'!C1126,Ratings_Numbers!$A$1:$B$21,2,FALSE)</f>
        <v>6</v>
      </c>
      <c r="P1156" s="10">
        <v>50209.371200000001</v>
      </c>
      <c r="Q1156" s="8"/>
      <c r="R1156" s="8"/>
      <c r="S1156" s="8"/>
      <c r="T1156" s="8"/>
    </row>
    <row r="1157" spans="1:20" ht="46.5" customHeight="1" thickBot="1" x14ac:dyDescent="0.4">
      <c r="A1157" s="11">
        <v>0.89</v>
      </c>
      <c r="B1157" s="11">
        <v>1.5</v>
      </c>
      <c r="C1157" s="11">
        <v>1.05</v>
      </c>
      <c r="D1157" s="11">
        <v>8.89</v>
      </c>
      <c r="E1157" s="11">
        <v>7.72</v>
      </c>
      <c r="F1157" s="11">
        <v>7.14</v>
      </c>
      <c r="G1157" s="11">
        <v>175</v>
      </c>
      <c r="H1157" s="11">
        <v>28.86</v>
      </c>
      <c r="I1157" s="11">
        <v>55.49</v>
      </c>
      <c r="J1157" s="11">
        <v>33.729999999999997</v>
      </c>
      <c r="K1157" s="11">
        <v>17</v>
      </c>
      <c r="L1157" s="11">
        <v>64.5</v>
      </c>
      <c r="M1157" s="11">
        <v>39.21</v>
      </c>
      <c r="N1157" s="11">
        <v>19.760000000000002</v>
      </c>
      <c r="O1157" s="8">
        <f>VLOOKUP('Curr Rating Data'!C1127,Ratings_Numbers!$A$1:$B$21,2,FALSE)</f>
        <v>6</v>
      </c>
      <c r="P1157" s="10">
        <v>40488.692999999999</v>
      </c>
      <c r="Q1157" s="8"/>
      <c r="R1157" s="8"/>
      <c r="S1157" s="8"/>
      <c r="T1157" s="8"/>
    </row>
    <row r="1158" spans="1:20" ht="46.5" customHeight="1" thickBot="1" x14ac:dyDescent="0.4">
      <c r="A1158" s="11">
        <v>0.85</v>
      </c>
      <c r="B1158" s="11">
        <v>1.6</v>
      </c>
      <c r="C1158" s="11">
        <v>1.01</v>
      </c>
      <c r="D1158" s="11">
        <v>10.96</v>
      </c>
      <c r="E1158" s="11">
        <v>9.7100000000000009</v>
      </c>
      <c r="F1158" s="11">
        <v>9.25</v>
      </c>
      <c r="G1158" s="11">
        <v>177</v>
      </c>
      <c r="H1158" s="11">
        <v>30.73</v>
      </c>
      <c r="I1158" s="11">
        <v>47.38</v>
      </c>
      <c r="J1158" s="11">
        <v>29.84</v>
      </c>
      <c r="K1158" s="11">
        <v>15.42</v>
      </c>
      <c r="L1158" s="11">
        <v>58.76</v>
      </c>
      <c r="M1158" s="11">
        <v>37.01</v>
      </c>
      <c r="N1158" s="11">
        <v>19.13</v>
      </c>
      <c r="O1158" s="8">
        <f>VLOOKUP('Curr Rating Data'!C1128,Ratings_Numbers!$A$1:$B$21,2,FALSE)</f>
        <v>6</v>
      </c>
      <c r="P1158" s="10">
        <v>48908.565900000001</v>
      </c>
      <c r="Q1158" s="8"/>
      <c r="R1158" s="8"/>
      <c r="S1158" s="8"/>
      <c r="T1158" s="8"/>
    </row>
    <row r="1159" spans="1:20" ht="46.5" customHeight="1" thickBot="1" x14ac:dyDescent="0.4">
      <c r="A1159" s="11">
        <v>0.75</v>
      </c>
      <c r="B1159" s="11">
        <v>1.61</v>
      </c>
      <c r="C1159" s="11">
        <v>0.9</v>
      </c>
      <c r="D1159" s="11">
        <v>12.28</v>
      </c>
      <c r="E1159" s="11">
        <v>11.07</v>
      </c>
      <c r="F1159" s="11">
        <v>10.42</v>
      </c>
      <c r="G1159" s="11">
        <v>170</v>
      </c>
      <c r="H1159" s="11">
        <v>32.11</v>
      </c>
      <c r="I1159" s="11">
        <v>44.43</v>
      </c>
      <c r="J1159" s="11">
        <v>29.02</v>
      </c>
      <c r="K1159" s="11">
        <v>15.16</v>
      </c>
      <c r="L1159" s="11">
        <v>53.1</v>
      </c>
      <c r="M1159" s="11">
        <v>34.68</v>
      </c>
      <c r="N1159" s="11">
        <v>18.12</v>
      </c>
      <c r="O1159" s="8">
        <f>VLOOKUP('Curr Rating Data'!C1129,Ratings_Numbers!$A$1:$B$21,2,FALSE)</f>
        <v>6</v>
      </c>
      <c r="P1159" s="10">
        <v>57124.276700000002</v>
      </c>
      <c r="Q1159" s="8"/>
      <c r="R1159" s="8"/>
      <c r="S1159" s="8"/>
      <c r="T1159" s="8"/>
    </row>
    <row r="1160" spans="1:20" ht="46.5" customHeight="1" thickBot="1" x14ac:dyDescent="0.4">
      <c r="A1160" s="11">
        <v>0.69</v>
      </c>
      <c r="B1160" s="11">
        <v>1.51</v>
      </c>
      <c r="C1160" s="11">
        <v>0.82</v>
      </c>
      <c r="D1160" s="11">
        <v>11.69</v>
      </c>
      <c r="E1160" s="11">
        <v>9.7100000000000009</v>
      </c>
      <c r="F1160" s="11">
        <v>9.8699999999999992</v>
      </c>
      <c r="G1160" s="11">
        <v>183</v>
      </c>
      <c r="H1160" s="11">
        <v>35.99</v>
      </c>
      <c r="I1160" s="11">
        <v>38.61</v>
      </c>
      <c r="J1160" s="11">
        <v>26.52</v>
      </c>
      <c r="K1160" s="11">
        <v>14.81</v>
      </c>
      <c r="L1160" s="11">
        <v>45.56</v>
      </c>
      <c r="M1160" s="11">
        <v>31.3</v>
      </c>
      <c r="N1160" s="11">
        <v>17.47</v>
      </c>
      <c r="O1160" s="8">
        <f>VLOOKUP('Curr Rating Data'!C1130,Ratings_Numbers!$A$1:$B$21,2,FALSE)</f>
        <v>6</v>
      </c>
      <c r="P1160" s="10">
        <v>65019.262199999997</v>
      </c>
      <c r="Q1160" s="8"/>
      <c r="R1160" s="8"/>
      <c r="S1160" s="8"/>
      <c r="T1160" s="8"/>
    </row>
    <row r="1161" spans="1:20" ht="46.5" customHeight="1" thickBot="1" x14ac:dyDescent="0.4">
      <c r="A1161" s="11">
        <v>0.89</v>
      </c>
      <c r="B1161" s="11">
        <v>1.77</v>
      </c>
      <c r="C1161" s="11">
        <v>1.06</v>
      </c>
      <c r="D1161" s="11">
        <v>9.9499999999999993</v>
      </c>
      <c r="E1161" s="11">
        <v>8.9600000000000009</v>
      </c>
      <c r="F1161" s="11">
        <v>8.19</v>
      </c>
      <c r="G1161" s="11">
        <v>186</v>
      </c>
      <c r="H1161" s="11">
        <v>34.19</v>
      </c>
      <c r="I1161" s="11">
        <v>46.96</v>
      </c>
      <c r="J1161" s="11">
        <v>30.08</v>
      </c>
      <c r="K1161" s="11">
        <v>17.13</v>
      </c>
      <c r="L1161" s="11">
        <v>56.11</v>
      </c>
      <c r="M1161" s="11">
        <v>35.94</v>
      </c>
      <c r="N1161" s="11">
        <v>20.47</v>
      </c>
      <c r="O1161" s="8">
        <f>VLOOKUP('Curr Rating Data'!C1131,Ratings_Numbers!$A$1:$B$21,2,FALSE)</f>
        <v>6</v>
      </c>
      <c r="P1161" s="10">
        <v>68684.022299999997</v>
      </c>
      <c r="Q1161" s="8"/>
      <c r="R1161" s="8"/>
      <c r="S1161" s="8"/>
      <c r="T1161" s="8"/>
    </row>
    <row r="1162" spans="1:20" ht="46.5" customHeight="1" thickBot="1" x14ac:dyDescent="0.4">
      <c r="A1162" s="11">
        <v>0.85</v>
      </c>
      <c r="B1162" s="11">
        <v>1.73</v>
      </c>
      <c r="C1162" s="11">
        <v>1.01</v>
      </c>
      <c r="D1162" s="11">
        <v>11.57</v>
      </c>
      <c r="E1162" s="11">
        <v>10.49</v>
      </c>
      <c r="F1162" s="11">
        <v>9.8000000000000007</v>
      </c>
      <c r="G1162" s="11">
        <v>192</v>
      </c>
      <c r="H1162" s="11">
        <v>34.17</v>
      </c>
      <c r="I1162" s="11">
        <v>48</v>
      </c>
      <c r="J1162" s="11">
        <v>30.44</v>
      </c>
      <c r="K1162" s="11">
        <v>17.21</v>
      </c>
      <c r="L1162" s="11">
        <v>57.69</v>
      </c>
      <c r="M1162" s="11">
        <v>36.58</v>
      </c>
      <c r="N1162" s="11">
        <v>20.68</v>
      </c>
      <c r="O1162" s="8">
        <f>VLOOKUP('Curr Rating Data'!C1132,Ratings_Numbers!$A$1:$B$21,2,FALSE)</f>
        <v>6</v>
      </c>
      <c r="P1162" s="10">
        <v>60305.915300000001</v>
      </c>
      <c r="Q1162" s="8"/>
      <c r="R1162" s="8"/>
      <c r="S1162" s="8"/>
      <c r="T1162" s="8"/>
    </row>
    <row r="1163" spans="1:20" ht="46.5" customHeight="1" thickBot="1" x14ac:dyDescent="0.4">
      <c r="A1163" s="11">
        <v>0.77</v>
      </c>
      <c r="B1163" s="11">
        <v>1.72</v>
      </c>
      <c r="C1163" s="11">
        <v>0.92</v>
      </c>
      <c r="D1163" s="11">
        <v>12.47</v>
      </c>
      <c r="E1163" s="11">
        <v>11.25</v>
      </c>
      <c r="F1163" s="11">
        <v>10.59</v>
      </c>
      <c r="G1163" s="11">
        <v>182</v>
      </c>
      <c r="H1163" s="11">
        <v>35.04</v>
      </c>
      <c r="I1163" s="11">
        <v>44.62</v>
      </c>
      <c r="J1163" s="11">
        <v>28.88</v>
      </c>
      <c r="K1163" s="11">
        <v>16.61</v>
      </c>
      <c r="L1163" s="11">
        <v>54.5</v>
      </c>
      <c r="M1163" s="11">
        <v>35.28</v>
      </c>
      <c r="N1163" s="11">
        <v>20.28</v>
      </c>
      <c r="O1163" s="8">
        <f>VLOOKUP('Curr Rating Data'!C1133,Ratings_Numbers!$A$1:$B$21,2,FALSE)</f>
        <v>6</v>
      </c>
      <c r="P1163" s="10">
        <v>65774.287299999996</v>
      </c>
      <c r="Q1163" s="8"/>
      <c r="R1163" s="8"/>
      <c r="S1163" s="8"/>
      <c r="T1163" s="8"/>
    </row>
    <row r="1164" spans="1:20" ht="46.5" customHeight="1" thickBot="1" x14ac:dyDescent="0.4">
      <c r="A1164" s="11">
        <v>0.73</v>
      </c>
      <c r="B1164" s="11">
        <v>1.43</v>
      </c>
      <c r="C1164" s="11">
        <v>0.86</v>
      </c>
      <c r="D1164" s="11">
        <v>13.18</v>
      </c>
      <c r="E1164" s="11">
        <v>10.61</v>
      </c>
      <c r="F1164" s="11">
        <v>11.1</v>
      </c>
      <c r="G1164" s="11">
        <v>167</v>
      </c>
      <c r="H1164" s="11">
        <v>36.56</v>
      </c>
      <c r="I1164" s="11">
        <v>44.2</v>
      </c>
      <c r="J1164" s="11">
        <v>30.39</v>
      </c>
      <c r="K1164" s="11">
        <v>17.11</v>
      </c>
      <c r="L1164" s="11">
        <v>45.43</v>
      </c>
      <c r="M1164" s="11">
        <v>31.24</v>
      </c>
      <c r="N1164" s="11">
        <v>17.59</v>
      </c>
      <c r="O1164" s="8">
        <f>VLOOKUP('Curr Rating Data'!C1134,Ratings_Numbers!$A$1:$B$21,2,FALSE)</f>
        <v>6</v>
      </c>
      <c r="P1164" s="10">
        <v>72522.295700000002</v>
      </c>
      <c r="Q1164" s="8"/>
      <c r="R1164" s="8"/>
      <c r="S1164" s="8"/>
      <c r="T1164" s="8"/>
    </row>
    <row r="1165" spans="1:20" ht="46.5" customHeight="1" thickBot="1" x14ac:dyDescent="0.4">
      <c r="A1165" s="11">
        <v>0.7</v>
      </c>
      <c r="B1165" s="11">
        <v>1.43</v>
      </c>
      <c r="C1165" s="11">
        <v>0.82</v>
      </c>
      <c r="D1165" s="11">
        <v>12.15</v>
      </c>
      <c r="E1165" s="11">
        <v>10.78</v>
      </c>
      <c r="F1165" s="11">
        <v>10.23</v>
      </c>
      <c r="G1165" s="11">
        <v>165</v>
      </c>
      <c r="H1165" s="11">
        <v>36.47</v>
      </c>
      <c r="I1165" s="11">
        <v>42.59</v>
      </c>
      <c r="J1165" s="11">
        <v>29.43</v>
      </c>
      <c r="K1165" s="11">
        <v>16.46</v>
      </c>
      <c r="L1165" s="11">
        <v>44.73</v>
      </c>
      <c r="M1165" s="11">
        <v>30.91</v>
      </c>
      <c r="N1165" s="11">
        <v>17.29</v>
      </c>
      <c r="O1165" s="8">
        <f>VLOOKUP('Curr Rating Data'!C1135,Ratings_Numbers!$A$1:$B$21,2,FALSE)</f>
        <v>6</v>
      </c>
      <c r="P1165" s="10">
        <v>77476.9231</v>
      </c>
      <c r="Q1165" s="8"/>
      <c r="R1165" s="8"/>
      <c r="S1165" s="8"/>
      <c r="T1165" s="8"/>
    </row>
    <row r="1166" spans="1:20" ht="46.5" customHeight="1" thickBot="1" x14ac:dyDescent="0.4">
      <c r="A1166" s="11">
        <v>0.67</v>
      </c>
      <c r="B1166" s="11">
        <v>1.5</v>
      </c>
      <c r="C1166" s="11">
        <v>0.79</v>
      </c>
      <c r="D1166" s="11">
        <v>14.97</v>
      </c>
      <c r="E1166" s="11">
        <v>13.32</v>
      </c>
      <c r="F1166" s="11">
        <v>13.11</v>
      </c>
      <c r="G1166" s="11">
        <v>164</v>
      </c>
      <c r="H1166" s="11">
        <v>36.56</v>
      </c>
      <c r="I1166" s="11">
        <v>39.409999999999997</v>
      </c>
      <c r="J1166" s="11">
        <v>26.75</v>
      </c>
      <c r="K1166" s="11">
        <v>15.27</v>
      </c>
      <c r="L1166" s="11">
        <v>47.32</v>
      </c>
      <c r="M1166" s="11">
        <v>32.119999999999997</v>
      </c>
      <c r="N1166" s="11">
        <v>18.34</v>
      </c>
      <c r="O1166" s="8">
        <f>VLOOKUP('Curr Rating Data'!C1136,Ratings_Numbers!$A$1:$B$21,2,FALSE)</f>
        <v>6</v>
      </c>
      <c r="P1166" s="10">
        <v>80430.181500000006</v>
      </c>
      <c r="Q1166" s="8"/>
      <c r="R1166" s="8"/>
      <c r="S1166" s="8"/>
      <c r="T1166" s="8"/>
    </row>
    <row r="1167" spans="1:20" ht="46.5" customHeight="1" thickBot="1" x14ac:dyDescent="0.4">
      <c r="A1167" s="11">
        <v>0.59</v>
      </c>
      <c r="B1167" s="11">
        <v>1.45</v>
      </c>
      <c r="C1167" s="11">
        <v>0.69</v>
      </c>
      <c r="D1167" s="11">
        <v>15.01</v>
      </c>
      <c r="E1167" s="11">
        <v>13.44</v>
      </c>
      <c r="F1167" s="11">
        <v>12.96</v>
      </c>
      <c r="G1167" s="11">
        <v>166</v>
      </c>
      <c r="H1167" s="11">
        <v>36.47</v>
      </c>
      <c r="I1167" s="11">
        <v>39.729999999999997</v>
      </c>
      <c r="J1167" s="11">
        <v>26.93</v>
      </c>
      <c r="K1167" s="11">
        <v>15.34</v>
      </c>
      <c r="L1167" s="11">
        <v>47.52</v>
      </c>
      <c r="M1167" s="11">
        <v>32.21</v>
      </c>
      <c r="N1167" s="11">
        <v>18.34</v>
      </c>
      <c r="O1167" s="8">
        <f>VLOOKUP('Curr Rating Data'!C1137,Ratings_Numbers!$A$1:$B$21,2,FALSE)</f>
        <v>6</v>
      </c>
      <c r="P1167" s="10">
        <v>63752.328399999999</v>
      </c>
      <c r="Q1167" s="8"/>
      <c r="R1167" s="8"/>
      <c r="S1167" s="8"/>
      <c r="T1167" s="8"/>
    </row>
    <row r="1168" spans="1:20" ht="46.5" customHeight="1" thickBot="1" x14ac:dyDescent="0.4">
      <c r="A1168" s="11">
        <v>0.47</v>
      </c>
      <c r="B1168" s="11">
        <v>1.31</v>
      </c>
      <c r="C1168" s="11">
        <v>0.55000000000000004</v>
      </c>
      <c r="D1168" s="11">
        <v>12.12</v>
      </c>
      <c r="E1168" s="11">
        <v>9.82</v>
      </c>
      <c r="F1168" s="11">
        <v>10.42</v>
      </c>
      <c r="G1168" s="11">
        <v>177</v>
      </c>
      <c r="H1168" s="11">
        <v>35.61</v>
      </c>
      <c r="I1168" s="11">
        <v>40.99</v>
      </c>
      <c r="J1168" s="11">
        <v>28.41</v>
      </c>
      <c r="K1168" s="11">
        <v>15.46</v>
      </c>
      <c r="L1168" s="11">
        <v>44.27</v>
      </c>
      <c r="M1168" s="11">
        <v>30.68</v>
      </c>
      <c r="N1168" s="11">
        <v>16.7</v>
      </c>
      <c r="O1168" s="8">
        <f>VLOOKUP('Curr Rating Data'!C1138,Ratings_Numbers!$A$1:$B$21,2,FALSE)</f>
        <v>6</v>
      </c>
      <c r="P1168" s="10">
        <v>66308.856</v>
      </c>
      <c r="Q1168" s="8"/>
      <c r="R1168" s="8"/>
      <c r="S1168" s="8"/>
      <c r="T1168" s="8"/>
    </row>
    <row r="1169" spans="1:20" ht="46.5" customHeight="1" thickBot="1" x14ac:dyDescent="0.4">
      <c r="A1169" s="11">
        <v>0.38</v>
      </c>
      <c r="B1169" s="11">
        <v>1.25</v>
      </c>
      <c r="C1169" s="11">
        <v>0.45</v>
      </c>
      <c r="D1169" s="11">
        <v>12.38</v>
      </c>
      <c r="E1169" s="11">
        <v>10.91</v>
      </c>
      <c r="F1169" s="11">
        <v>10.45</v>
      </c>
      <c r="G1169" s="11">
        <v>164</v>
      </c>
      <c r="H1169" s="11">
        <v>36.44</v>
      </c>
      <c r="I1169" s="11">
        <v>39.89</v>
      </c>
      <c r="J1169" s="11">
        <v>28.26</v>
      </c>
      <c r="K1169" s="11">
        <v>15.38</v>
      </c>
      <c r="L1169" s="11">
        <v>41.15</v>
      </c>
      <c r="M1169" s="11">
        <v>29.15</v>
      </c>
      <c r="N1169" s="11">
        <v>15.86</v>
      </c>
      <c r="O1169" s="8">
        <f>VLOOKUP('Curr Rating Data'!C1139,Ratings_Numbers!$A$1:$B$21,2,FALSE)</f>
        <v>6</v>
      </c>
      <c r="P1169" s="10">
        <v>75588.045100000003</v>
      </c>
      <c r="Q1169" s="8"/>
      <c r="R1169" s="8"/>
      <c r="S1169" s="8"/>
      <c r="T1169" s="8"/>
    </row>
    <row r="1170" spans="1:20" ht="46.5" customHeight="1" thickBot="1" x14ac:dyDescent="0.4">
      <c r="A1170" s="11">
        <v>1.61</v>
      </c>
      <c r="B1170" s="11">
        <v>2.63</v>
      </c>
      <c r="C1170" s="11">
        <v>1.87</v>
      </c>
      <c r="D1170" s="11">
        <v>13.07</v>
      </c>
      <c r="E1170" s="11">
        <v>11.49</v>
      </c>
      <c r="F1170" s="11">
        <v>11.47</v>
      </c>
      <c r="G1170" s="11">
        <v>190</v>
      </c>
      <c r="H1170" s="11">
        <v>30.28</v>
      </c>
      <c r="I1170" s="11">
        <v>85.34</v>
      </c>
      <c r="J1170" s="11">
        <v>45.77</v>
      </c>
      <c r="K1170" s="11">
        <v>27.39</v>
      </c>
      <c r="L1170" s="11">
        <v>86.47</v>
      </c>
      <c r="M1170" s="11">
        <v>46.37</v>
      </c>
      <c r="N1170" s="11">
        <v>27.76</v>
      </c>
      <c r="O1170" s="8">
        <f>VLOOKUP('Curr Rating Data'!C1140,Ratings_Numbers!$A$1:$B$21,2,FALSE)</f>
        <v>6</v>
      </c>
      <c r="P1170" s="10">
        <v>68867.289900000003</v>
      </c>
      <c r="Q1170" s="8"/>
      <c r="R1170" s="8"/>
      <c r="S1170" s="8"/>
      <c r="T1170" s="8"/>
    </row>
    <row r="1171" spans="1:20" ht="46.5" customHeight="1" thickBot="1" x14ac:dyDescent="0.4">
      <c r="A1171" s="11">
        <v>2.46</v>
      </c>
      <c r="B1171" s="11">
        <v>3.69</v>
      </c>
      <c r="C1171" s="11">
        <v>2.89</v>
      </c>
      <c r="D1171" s="11">
        <v>9.4700000000000006</v>
      </c>
      <c r="E1171" s="11">
        <v>8.1</v>
      </c>
      <c r="F1171" s="11">
        <v>7.85</v>
      </c>
      <c r="G1171" s="11">
        <v>260</v>
      </c>
      <c r="H1171" s="11">
        <v>27.14</v>
      </c>
      <c r="I1171" s="11">
        <v>88.93</v>
      </c>
      <c r="J1171" s="11">
        <v>42.54</v>
      </c>
      <c r="K1171" s="11">
        <v>25.46</v>
      </c>
      <c r="L1171" s="11">
        <v>109.03</v>
      </c>
      <c r="M1171" s="11">
        <v>52.16</v>
      </c>
      <c r="N1171" s="11">
        <v>31.21</v>
      </c>
      <c r="O1171" s="8">
        <f>VLOOKUP('Curr Rating Data'!C1141,Ratings_Numbers!$A$1:$B$21,2,FALSE)</f>
        <v>6</v>
      </c>
      <c r="P1171" s="10">
        <v>71756.271099999998</v>
      </c>
      <c r="Q1171" s="8"/>
      <c r="R1171" s="8"/>
      <c r="S1171" s="8"/>
      <c r="T1171" s="8"/>
    </row>
    <row r="1172" spans="1:20" ht="46.5" customHeight="1" thickBot="1" x14ac:dyDescent="0.4">
      <c r="A1172" s="11">
        <v>2</v>
      </c>
      <c r="B1172" s="11">
        <v>3.02</v>
      </c>
      <c r="C1172" s="11">
        <v>2.39</v>
      </c>
      <c r="D1172" s="11">
        <v>7.99</v>
      </c>
      <c r="E1172" s="11">
        <v>5.61</v>
      </c>
      <c r="F1172" s="11">
        <v>6.28</v>
      </c>
      <c r="G1172" s="11">
        <v>279</v>
      </c>
      <c r="H1172" s="11">
        <v>28.98</v>
      </c>
      <c r="I1172" s="11">
        <v>79.09</v>
      </c>
      <c r="J1172" s="11">
        <v>42.74</v>
      </c>
      <c r="K1172" s="11">
        <v>24.16</v>
      </c>
      <c r="L1172" s="11">
        <v>85.04</v>
      </c>
      <c r="M1172" s="11">
        <v>45.96</v>
      </c>
      <c r="N1172" s="11">
        <v>25.97</v>
      </c>
      <c r="O1172" s="8">
        <f>VLOOKUP('Curr Rating Data'!C1142,Ratings_Numbers!$A$1:$B$21,2,FALSE)</f>
        <v>6</v>
      </c>
      <c r="P1172" s="10">
        <v>75354.806500000006</v>
      </c>
      <c r="Q1172" s="8"/>
      <c r="R1172" s="8"/>
      <c r="S1172" s="8"/>
      <c r="T1172" s="8"/>
    </row>
    <row r="1173" spans="1:20" ht="46.5" customHeight="1" thickBot="1" x14ac:dyDescent="0.4">
      <c r="A1173" s="11">
        <v>1.88</v>
      </c>
      <c r="B1173" s="11">
        <v>2.86</v>
      </c>
      <c r="C1173" s="11">
        <v>2.2599999999999998</v>
      </c>
      <c r="D1173" s="11">
        <v>9.61</v>
      </c>
      <c r="E1173" s="11">
        <v>8.26</v>
      </c>
      <c r="F1173" s="11">
        <v>7.87</v>
      </c>
      <c r="G1173" s="11">
        <v>255</v>
      </c>
      <c r="H1173" s="11">
        <v>29.59</v>
      </c>
      <c r="I1173" s="11">
        <v>77.55</v>
      </c>
      <c r="J1173" s="11">
        <v>42.6</v>
      </c>
      <c r="K1173" s="11">
        <v>24.37</v>
      </c>
      <c r="L1173" s="11">
        <v>82.05</v>
      </c>
      <c r="M1173" s="11">
        <v>45.07</v>
      </c>
      <c r="N1173" s="11">
        <v>25.79</v>
      </c>
      <c r="O1173" s="8">
        <f>VLOOKUP('Curr Rating Data'!C1143,Ratings_Numbers!$A$1:$B$21,2,FALSE)</f>
        <v>6</v>
      </c>
      <c r="P1173" s="10">
        <v>85890.265299999999</v>
      </c>
      <c r="Q1173" s="8"/>
      <c r="R1173" s="8"/>
      <c r="S1173" s="8"/>
      <c r="T1173" s="8"/>
    </row>
    <row r="1174" spans="1:20" ht="46.5" customHeight="1" thickBot="1" x14ac:dyDescent="0.4">
      <c r="A1174" s="11">
        <v>1.66</v>
      </c>
      <c r="B1174" s="11">
        <v>2.61</v>
      </c>
      <c r="C1174" s="11">
        <v>2.02</v>
      </c>
      <c r="D1174" s="11">
        <v>10.83</v>
      </c>
      <c r="E1174" s="11">
        <v>9.27</v>
      </c>
      <c r="F1174" s="11">
        <v>9.2200000000000006</v>
      </c>
      <c r="G1174" s="11">
        <v>272</v>
      </c>
      <c r="H1174" s="11">
        <v>30.41</v>
      </c>
      <c r="I1174" s="11">
        <v>71.38</v>
      </c>
      <c r="J1174" s="11">
        <v>40.590000000000003</v>
      </c>
      <c r="K1174" s="11">
        <v>22.96</v>
      </c>
      <c r="L1174" s="11">
        <v>75.87</v>
      </c>
      <c r="M1174" s="11">
        <v>43.14</v>
      </c>
      <c r="N1174" s="11">
        <v>24.4</v>
      </c>
      <c r="O1174" s="8">
        <f>VLOOKUP('Curr Rating Data'!C1144,Ratings_Numbers!$A$1:$B$21,2,FALSE)</f>
        <v>6</v>
      </c>
      <c r="P1174" s="10">
        <v>85273.315700000006</v>
      </c>
      <c r="Q1174" s="8"/>
      <c r="R1174" s="8"/>
      <c r="S1174" s="8"/>
      <c r="T1174" s="8"/>
    </row>
    <row r="1175" spans="1:20" ht="46.5" customHeight="1" thickBot="1" x14ac:dyDescent="0.4">
      <c r="A1175" s="11">
        <v>1.59</v>
      </c>
      <c r="B1175" s="11">
        <v>2.46</v>
      </c>
      <c r="C1175" s="11">
        <v>1.92</v>
      </c>
      <c r="D1175" s="11">
        <v>11.36</v>
      </c>
      <c r="E1175" s="11">
        <v>9.6199999999999992</v>
      </c>
      <c r="F1175" s="11">
        <v>9.5399999999999991</v>
      </c>
      <c r="G1175" s="11">
        <v>248</v>
      </c>
      <c r="H1175" s="11">
        <v>31.64</v>
      </c>
      <c r="I1175" s="11">
        <v>65.86</v>
      </c>
      <c r="J1175" s="11">
        <v>38.619999999999997</v>
      </c>
      <c r="K1175" s="11">
        <v>21.9</v>
      </c>
      <c r="L1175" s="11">
        <v>70.53</v>
      </c>
      <c r="M1175" s="11">
        <v>41.36</v>
      </c>
      <c r="N1175" s="11">
        <v>23.46</v>
      </c>
      <c r="O1175" s="8">
        <f>VLOOKUP('Curr Rating Data'!C1145,Ratings_Numbers!$A$1:$B$21,2,FALSE)</f>
        <v>6</v>
      </c>
      <c r="P1175" s="10">
        <v>98933.6875</v>
      </c>
      <c r="Q1175" s="8"/>
      <c r="R1175" s="8"/>
      <c r="S1175" s="8"/>
      <c r="T1175" s="8"/>
    </row>
    <row r="1176" spans="1:20" ht="46.5" customHeight="1" thickBot="1" x14ac:dyDescent="0.4">
      <c r="A1176" s="11">
        <v>1.42</v>
      </c>
      <c r="B1176" s="11">
        <v>2.2000000000000002</v>
      </c>
      <c r="C1176" s="11">
        <v>1.7</v>
      </c>
      <c r="D1176" s="11">
        <v>10.87</v>
      </c>
      <c r="E1176" s="11">
        <v>8.24</v>
      </c>
      <c r="F1176" s="11">
        <v>9</v>
      </c>
      <c r="G1176" s="11">
        <v>259</v>
      </c>
      <c r="H1176" s="11">
        <v>35.17</v>
      </c>
      <c r="I1176" s="11">
        <v>59.23</v>
      </c>
      <c r="J1176" s="11">
        <v>36.85</v>
      </c>
      <c r="K1176" s="11">
        <v>21.79</v>
      </c>
      <c r="L1176" s="11">
        <v>60.73</v>
      </c>
      <c r="M1176" s="11">
        <v>37.78</v>
      </c>
      <c r="N1176" s="11">
        <v>22.34</v>
      </c>
      <c r="O1176" s="8">
        <f>VLOOKUP('Curr Rating Data'!C1146,Ratings_Numbers!$A$1:$B$21,2,FALSE)</f>
        <v>6</v>
      </c>
      <c r="P1176" s="10">
        <v>104318.8668</v>
      </c>
      <c r="Q1176" s="8"/>
      <c r="R1176" s="8"/>
      <c r="S1176" s="8"/>
      <c r="T1176" s="8"/>
    </row>
    <row r="1177" spans="1:20" ht="46.5" customHeight="1" thickBot="1" x14ac:dyDescent="0.4">
      <c r="A1177" s="11">
        <v>1.4</v>
      </c>
      <c r="B1177" s="11">
        <v>2.15</v>
      </c>
      <c r="C1177" s="11">
        <v>1.67</v>
      </c>
      <c r="D1177" s="11">
        <v>10.56</v>
      </c>
      <c r="E1177" s="11">
        <v>8.9600000000000009</v>
      </c>
      <c r="F1177" s="11">
        <v>8.6300000000000008</v>
      </c>
      <c r="G1177" s="11">
        <v>243</v>
      </c>
      <c r="H1177" s="11">
        <v>35.42</v>
      </c>
      <c r="I1177" s="11">
        <v>58.34</v>
      </c>
      <c r="J1177" s="11">
        <v>36.64</v>
      </c>
      <c r="K1177" s="11">
        <v>21.64</v>
      </c>
      <c r="L1177" s="11">
        <v>59.24</v>
      </c>
      <c r="M1177" s="11">
        <v>37.200000000000003</v>
      </c>
      <c r="N1177" s="11">
        <v>21.97</v>
      </c>
      <c r="O1177" s="8">
        <f>VLOOKUP('Curr Rating Data'!C1147,Ratings_Numbers!$A$1:$B$21,2,FALSE)</f>
        <v>6</v>
      </c>
      <c r="P1177" s="10">
        <v>107110.8885</v>
      </c>
      <c r="Q1177" s="8"/>
      <c r="R1177" s="8"/>
      <c r="S1177" s="8"/>
      <c r="T1177" s="8"/>
    </row>
    <row r="1178" spans="1:20" ht="46.5" customHeight="1" thickBot="1" x14ac:dyDescent="0.4">
      <c r="A1178" s="11">
        <v>1.37</v>
      </c>
      <c r="B1178" s="11">
        <v>2.19</v>
      </c>
      <c r="C1178" s="11">
        <v>1.65</v>
      </c>
      <c r="D1178" s="11">
        <v>11.52</v>
      </c>
      <c r="E1178" s="11">
        <v>9.59</v>
      </c>
      <c r="F1178" s="11">
        <v>9.61</v>
      </c>
      <c r="G1178" s="11">
        <v>245</v>
      </c>
      <c r="H1178" s="11">
        <v>36.67</v>
      </c>
      <c r="I1178" s="11">
        <v>50.47</v>
      </c>
      <c r="J1178" s="11">
        <v>32.19</v>
      </c>
      <c r="K1178" s="11">
        <v>19.36</v>
      </c>
      <c r="L1178" s="11">
        <v>56.8</v>
      </c>
      <c r="M1178" s="11">
        <v>36.22</v>
      </c>
      <c r="N1178" s="11">
        <v>21.78</v>
      </c>
      <c r="O1178" s="8">
        <f>VLOOKUP('Curr Rating Data'!C1148,Ratings_Numbers!$A$1:$B$21,2,FALSE)</f>
        <v>6</v>
      </c>
      <c r="P1178" s="10">
        <v>105614.81630000001</v>
      </c>
      <c r="Q1178" s="8"/>
      <c r="R1178" s="8"/>
      <c r="S1178" s="8"/>
      <c r="T1178" s="8"/>
    </row>
    <row r="1179" spans="1:20" ht="46.5" customHeight="1" thickBot="1" x14ac:dyDescent="0.4">
      <c r="A1179" s="11">
        <v>1.33</v>
      </c>
      <c r="B1179" s="11">
        <v>2.13</v>
      </c>
      <c r="C1179" s="11">
        <v>1.59</v>
      </c>
      <c r="D1179" s="11">
        <v>12.89</v>
      </c>
      <c r="E1179" s="11">
        <v>11.22</v>
      </c>
      <c r="F1179" s="11">
        <v>11.11</v>
      </c>
      <c r="G1179" s="11">
        <v>235</v>
      </c>
      <c r="H1179" s="11">
        <v>37.1</v>
      </c>
      <c r="I1179" s="11">
        <v>50.26</v>
      </c>
      <c r="J1179" s="11">
        <v>32.159999999999997</v>
      </c>
      <c r="K1179" s="11">
        <v>19.46</v>
      </c>
      <c r="L1179" s="11">
        <v>56.28</v>
      </c>
      <c r="M1179" s="11">
        <v>36.01</v>
      </c>
      <c r="N1179" s="11">
        <v>21.79</v>
      </c>
      <c r="O1179" s="8">
        <f>VLOOKUP('Curr Rating Data'!C1149,Ratings_Numbers!$A$1:$B$21,2,FALSE)</f>
        <v>6</v>
      </c>
      <c r="P1179" s="10">
        <v>96271.119099999996</v>
      </c>
      <c r="Q1179" s="8"/>
      <c r="R1179" s="8"/>
      <c r="S1179" s="8"/>
      <c r="T1179" s="8"/>
    </row>
    <row r="1180" spans="1:20" ht="46.5" customHeight="1" thickBot="1" x14ac:dyDescent="0.4">
      <c r="A1180" s="11">
        <v>1.3</v>
      </c>
      <c r="B1180" s="11">
        <v>2.11</v>
      </c>
      <c r="C1180" s="11">
        <v>1.55</v>
      </c>
      <c r="D1180" s="11">
        <v>7.29</v>
      </c>
      <c r="E1180" s="11">
        <v>5.79</v>
      </c>
      <c r="F1180" s="11">
        <v>6.05</v>
      </c>
      <c r="G1180" s="11">
        <v>377</v>
      </c>
      <c r="H1180" s="11">
        <v>34.22</v>
      </c>
      <c r="I1180" s="11">
        <v>54.38</v>
      </c>
      <c r="J1180" s="11">
        <v>33.94</v>
      </c>
      <c r="K1180" s="11">
        <v>19.5</v>
      </c>
      <c r="L1180" s="11">
        <v>60.24</v>
      </c>
      <c r="M1180" s="11">
        <v>37.590000000000003</v>
      </c>
      <c r="N1180" s="11">
        <v>21.6</v>
      </c>
      <c r="O1180" s="8">
        <f>VLOOKUP('Curr Rating Data'!C1150,Ratings_Numbers!$A$1:$B$21,2,FALSE)</f>
        <v>6</v>
      </c>
      <c r="P1180" s="10">
        <v>104578.125</v>
      </c>
      <c r="Q1180" s="8"/>
      <c r="R1180" s="8"/>
      <c r="S1180" s="8"/>
      <c r="T1180" s="8"/>
    </row>
    <row r="1181" spans="1:20" ht="46.5" customHeight="1" thickBot="1" x14ac:dyDescent="0.4">
      <c r="A1181" s="11">
        <v>1.49</v>
      </c>
      <c r="B1181" s="11">
        <v>2.33</v>
      </c>
      <c r="C1181" s="11">
        <v>1.77</v>
      </c>
      <c r="D1181" s="11">
        <v>11.05</v>
      </c>
      <c r="E1181" s="11">
        <v>9.3800000000000008</v>
      </c>
      <c r="F1181" s="11">
        <v>9.1300000000000008</v>
      </c>
      <c r="G1181" s="11">
        <v>239</v>
      </c>
      <c r="H1181" s="11">
        <v>31.37</v>
      </c>
      <c r="I1181" s="11">
        <v>58.77</v>
      </c>
      <c r="J1181" s="11">
        <v>34.049999999999997</v>
      </c>
      <c r="K1181" s="11">
        <v>19.5</v>
      </c>
      <c r="L1181" s="11">
        <v>72.58</v>
      </c>
      <c r="M1181" s="11">
        <v>42.06</v>
      </c>
      <c r="N1181" s="11">
        <v>24.08</v>
      </c>
      <c r="O1181" s="8">
        <f>VLOOKUP('Curr Rating Data'!C1151,Ratings_Numbers!$A$1:$B$21,2,FALSE)</f>
        <v>6</v>
      </c>
      <c r="P1181" s="10">
        <v>104331.65029999999</v>
      </c>
      <c r="Q1181" s="8"/>
      <c r="R1181" s="8"/>
      <c r="S1181" s="8"/>
      <c r="T1181" s="8"/>
    </row>
    <row r="1182" spans="1:20" ht="46.5" customHeight="1" thickBot="1" x14ac:dyDescent="0.4">
      <c r="A1182" s="11">
        <v>1.46</v>
      </c>
      <c r="B1182" s="11">
        <v>2.37</v>
      </c>
      <c r="C1182" s="11">
        <v>1.74</v>
      </c>
      <c r="D1182" s="11">
        <v>11.72</v>
      </c>
      <c r="E1182" s="11">
        <v>10.119999999999999</v>
      </c>
      <c r="F1182" s="11">
        <v>9.86</v>
      </c>
      <c r="G1182" s="11">
        <v>245</v>
      </c>
      <c r="H1182" s="11">
        <v>32.74</v>
      </c>
      <c r="I1182" s="11">
        <v>60.77</v>
      </c>
      <c r="J1182" s="11">
        <v>35.75</v>
      </c>
      <c r="K1182" s="11">
        <v>21.01</v>
      </c>
      <c r="L1182" s="11">
        <v>69.98</v>
      </c>
      <c r="M1182" s="11">
        <v>41.17</v>
      </c>
      <c r="N1182" s="11">
        <v>24.19</v>
      </c>
      <c r="O1182" s="8">
        <f>VLOOKUP('Curr Rating Data'!C1152,Ratings_Numbers!$A$1:$B$21,2,FALSE)</f>
        <v>6</v>
      </c>
      <c r="P1182" s="10">
        <v>98794.007899999997</v>
      </c>
      <c r="Q1182" s="8"/>
      <c r="R1182" s="8"/>
      <c r="S1182" s="8"/>
      <c r="T1182" s="8"/>
    </row>
    <row r="1183" spans="1:20" ht="46.5" customHeight="1" thickBot="1" x14ac:dyDescent="0.4">
      <c r="A1183" s="11">
        <v>1.56</v>
      </c>
      <c r="B1183" s="11">
        <v>2.4700000000000002</v>
      </c>
      <c r="C1183" s="11">
        <v>1.87</v>
      </c>
      <c r="D1183" s="11">
        <v>12.31</v>
      </c>
      <c r="E1183" s="11">
        <v>10.47</v>
      </c>
      <c r="F1183" s="11">
        <v>10.32</v>
      </c>
      <c r="G1183" s="11">
        <v>223</v>
      </c>
      <c r="H1183" s="11">
        <v>33.130000000000003</v>
      </c>
      <c r="I1183" s="11">
        <v>60.37</v>
      </c>
      <c r="J1183" s="11">
        <v>35.42</v>
      </c>
      <c r="K1183" s="11">
        <v>21.09</v>
      </c>
      <c r="L1183" s="11">
        <v>70.430000000000007</v>
      </c>
      <c r="M1183" s="11">
        <v>41.33</v>
      </c>
      <c r="N1183" s="11">
        <v>24.6</v>
      </c>
      <c r="O1183" s="8">
        <f>VLOOKUP('Curr Rating Data'!C1153,Ratings_Numbers!$A$1:$B$21,2,FALSE)</f>
        <v>6</v>
      </c>
      <c r="P1183" s="10">
        <v>78935.993199999997</v>
      </c>
      <c r="Q1183" s="8"/>
      <c r="R1183" s="8"/>
      <c r="S1183" s="8"/>
      <c r="T1183" s="8"/>
    </row>
    <row r="1184" spans="1:20" ht="46.5" customHeight="1" thickBot="1" x14ac:dyDescent="0.4">
      <c r="A1184" s="11">
        <v>1.47</v>
      </c>
      <c r="B1184" s="11">
        <v>2.8</v>
      </c>
      <c r="C1184" s="11">
        <v>1.83</v>
      </c>
      <c r="D1184" s="11">
        <v>3.59</v>
      </c>
      <c r="E1184" s="11">
        <v>1.01</v>
      </c>
      <c r="F1184" s="11">
        <v>1.65</v>
      </c>
      <c r="G1184" s="11">
        <v>238</v>
      </c>
      <c r="H1184" s="11">
        <v>31.27</v>
      </c>
      <c r="I1184" s="11">
        <v>66.7</v>
      </c>
      <c r="J1184" s="11">
        <v>39.119999999999997</v>
      </c>
      <c r="K1184" s="11">
        <v>22.08</v>
      </c>
      <c r="L1184" s="11">
        <v>70.510000000000005</v>
      </c>
      <c r="M1184" s="11">
        <v>41.35</v>
      </c>
      <c r="N1184" s="11">
        <v>23.35</v>
      </c>
      <c r="O1184" s="8">
        <f>VLOOKUP('Curr Rating Data'!C1154,Ratings_Numbers!$A$1:$B$21,2,FALSE)</f>
        <v>6</v>
      </c>
      <c r="P1184" s="10">
        <v>80539.708100000003</v>
      </c>
      <c r="Q1184" s="8"/>
      <c r="R1184" s="8"/>
      <c r="S1184" s="8"/>
      <c r="T1184" s="8"/>
    </row>
    <row r="1185" spans="1:20" ht="46.5" customHeight="1" thickBot="1" x14ac:dyDescent="0.4">
      <c r="A1185" s="11">
        <v>1.78</v>
      </c>
      <c r="B1185" s="11">
        <v>3.27</v>
      </c>
      <c r="C1185" s="11">
        <v>2.2400000000000002</v>
      </c>
      <c r="D1185" s="11">
        <v>10</v>
      </c>
      <c r="E1185" s="11">
        <v>8.5</v>
      </c>
      <c r="F1185" s="11">
        <v>8.07</v>
      </c>
      <c r="G1185" s="11">
        <v>241</v>
      </c>
      <c r="H1185" s="11">
        <v>32.01</v>
      </c>
      <c r="I1185" s="11">
        <v>72.22</v>
      </c>
      <c r="J1185" s="11">
        <v>40.86</v>
      </c>
      <c r="K1185" s="11">
        <v>24.49</v>
      </c>
      <c r="L1185" s="11">
        <v>76.760000000000005</v>
      </c>
      <c r="M1185" s="11">
        <v>43.43</v>
      </c>
      <c r="N1185" s="11">
        <v>26.03</v>
      </c>
      <c r="O1185" s="8">
        <f>VLOOKUP('Curr Rating Data'!C1155,Ratings_Numbers!$A$1:$B$21,2,FALSE)</f>
        <v>6</v>
      </c>
      <c r="P1185" s="10">
        <v>83770.255000000005</v>
      </c>
      <c r="Q1185" s="8"/>
      <c r="R1185" s="8"/>
      <c r="S1185" s="8"/>
      <c r="T1185" s="8"/>
    </row>
    <row r="1186" spans="1:20" ht="46.5" customHeight="1" thickBot="1" x14ac:dyDescent="0.4">
      <c r="A1186" s="11">
        <v>1.78</v>
      </c>
      <c r="B1186" s="11">
        <v>3.23</v>
      </c>
      <c r="C1186" s="11">
        <v>2.2599999999999998</v>
      </c>
      <c r="D1186" s="11">
        <v>11.42</v>
      </c>
      <c r="E1186" s="11">
        <v>9.68</v>
      </c>
      <c r="F1186" s="11">
        <v>9.42</v>
      </c>
      <c r="G1186" s="11">
        <v>248</v>
      </c>
      <c r="H1186" s="11">
        <v>32.51</v>
      </c>
      <c r="I1186" s="11">
        <v>65.02</v>
      </c>
      <c r="J1186" s="11">
        <v>37.630000000000003</v>
      </c>
      <c r="K1186" s="11">
        <v>22.5</v>
      </c>
      <c r="L1186" s="11">
        <v>72.790000000000006</v>
      </c>
      <c r="M1186" s="11">
        <v>42.13</v>
      </c>
      <c r="N1186" s="11">
        <v>25.19</v>
      </c>
      <c r="O1186" s="8">
        <f>VLOOKUP('Curr Rating Data'!C1156,Ratings_Numbers!$A$1:$B$21,2,FALSE)</f>
        <v>6</v>
      </c>
      <c r="P1186" s="10">
        <v>85826.858600000007</v>
      </c>
      <c r="Q1186" s="8"/>
      <c r="R1186" s="8"/>
      <c r="S1186" s="8"/>
      <c r="T1186" s="8"/>
    </row>
    <row r="1187" spans="1:20" ht="46.5" customHeight="1" thickBot="1" x14ac:dyDescent="0.4">
      <c r="A1187" s="11">
        <v>1.76</v>
      </c>
      <c r="B1187" s="11">
        <v>3.27</v>
      </c>
      <c r="C1187" s="11">
        <v>2.25</v>
      </c>
      <c r="D1187" s="11">
        <v>10.9</v>
      </c>
      <c r="E1187" s="11">
        <v>8.98</v>
      </c>
      <c r="F1187" s="11">
        <v>8.93</v>
      </c>
      <c r="G1187" s="11">
        <v>252</v>
      </c>
      <c r="H1187" s="11">
        <v>32.409999999999997</v>
      </c>
      <c r="I1187" s="11">
        <v>64.959999999999994</v>
      </c>
      <c r="J1187" s="11">
        <v>37.57</v>
      </c>
      <c r="K1187" s="11">
        <v>22.42</v>
      </c>
      <c r="L1187" s="11">
        <v>72.930000000000007</v>
      </c>
      <c r="M1187" s="11">
        <v>42.17</v>
      </c>
      <c r="N1187" s="11">
        <v>25.17</v>
      </c>
      <c r="O1187" s="8">
        <f>VLOOKUP('Curr Rating Data'!C1157,Ratings_Numbers!$A$1:$B$21,2,FALSE)</f>
        <v>6</v>
      </c>
      <c r="P1187" s="10">
        <v>83658.017800000001</v>
      </c>
      <c r="Q1187" s="8"/>
      <c r="R1187" s="8"/>
      <c r="S1187" s="8"/>
      <c r="T1187" s="8"/>
    </row>
    <row r="1188" spans="1:20" ht="14.25" customHeight="1" thickBot="1" x14ac:dyDescent="0.4">
      <c r="A1188" s="12"/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8"/>
      <c r="P1188" s="8"/>
      <c r="Q1188" s="8"/>
      <c r="R1188" s="8"/>
      <c r="S1188" s="8"/>
      <c r="T1188" s="8"/>
    </row>
    <row r="1189" spans="1:20" ht="37.5" customHeight="1" thickBot="1" x14ac:dyDescent="0.4">
      <c r="A1189" s="11">
        <v>1.36</v>
      </c>
      <c r="B1189" s="11">
        <v>2.7</v>
      </c>
      <c r="C1189" s="11">
        <v>1.79</v>
      </c>
      <c r="D1189" s="11">
        <v>5.74</v>
      </c>
      <c r="E1189" s="11">
        <v>2.91</v>
      </c>
      <c r="F1189" s="11">
        <v>3.96</v>
      </c>
      <c r="G1189" s="11">
        <v>47</v>
      </c>
      <c r="H1189" s="11">
        <v>30.39</v>
      </c>
      <c r="I1189" s="11">
        <v>131.91999999999999</v>
      </c>
      <c r="J1189" s="11">
        <v>56.79</v>
      </c>
      <c r="K1189" s="11">
        <v>40.090000000000003</v>
      </c>
      <c r="L1189" s="11">
        <v>132.29</v>
      </c>
      <c r="M1189" s="11">
        <v>56.95</v>
      </c>
      <c r="N1189" s="11">
        <v>40.200000000000003</v>
      </c>
      <c r="O1189" s="8">
        <f>VLOOKUP('Curr Rating Data'!C1158,Ratings_Numbers!$A$1:$B$21,2,FALSE)</f>
        <v>6</v>
      </c>
      <c r="P1189" s="10">
        <v>5461.29</v>
      </c>
      <c r="Q1189" s="8"/>
      <c r="R1189" s="8"/>
      <c r="S1189" s="8"/>
      <c r="T1189" s="8"/>
    </row>
    <row r="1190" spans="1:20" ht="37.5" customHeight="1" thickBot="1" x14ac:dyDescent="0.4">
      <c r="A1190" s="11">
        <v>1.81</v>
      </c>
      <c r="B1190" s="11">
        <v>2.74</v>
      </c>
      <c r="C1190" s="11">
        <v>2.38</v>
      </c>
      <c r="D1190" s="11">
        <v>2.8</v>
      </c>
      <c r="E1190" s="11">
        <v>-0.25</v>
      </c>
      <c r="F1190" s="11">
        <v>0.93</v>
      </c>
      <c r="G1190" s="11">
        <v>44</v>
      </c>
      <c r="H1190" s="11">
        <v>27.58</v>
      </c>
      <c r="I1190" s="11">
        <v>148.26</v>
      </c>
      <c r="J1190" s="11">
        <v>59.72</v>
      </c>
      <c r="K1190" s="11">
        <v>40.909999999999997</v>
      </c>
      <c r="L1190" s="11">
        <v>148.26</v>
      </c>
      <c r="M1190" s="11">
        <v>59.72</v>
      </c>
      <c r="N1190" s="11">
        <v>40.909999999999997</v>
      </c>
      <c r="O1190" s="8">
        <f>VLOOKUP('Curr Rating Data'!C1159,Ratings_Numbers!$A$1:$B$21,2,FALSE)</f>
        <v>6</v>
      </c>
      <c r="P1190" s="10">
        <v>3905.48</v>
      </c>
      <c r="Q1190" s="8"/>
      <c r="R1190" s="8"/>
      <c r="S1190" s="8"/>
      <c r="T1190" s="8"/>
    </row>
    <row r="1191" spans="1:20" ht="37.5" customHeight="1" thickBot="1" x14ac:dyDescent="0.4">
      <c r="A1191" s="11">
        <v>1.85</v>
      </c>
      <c r="B1191" s="11">
        <v>4.92</v>
      </c>
      <c r="C1191" s="11">
        <v>2.93</v>
      </c>
      <c r="D1191" s="11">
        <v>5.52</v>
      </c>
      <c r="E1191" s="11">
        <v>3.88</v>
      </c>
      <c r="F1191" s="11">
        <v>3.44</v>
      </c>
      <c r="G1191" s="11">
        <v>44.6</v>
      </c>
      <c r="H1191" s="11">
        <v>26.88</v>
      </c>
      <c r="I1191" s="11">
        <v>154.51</v>
      </c>
      <c r="J1191" s="11">
        <v>60.71</v>
      </c>
      <c r="K1191" s="11">
        <v>41.55</v>
      </c>
      <c r="L1191" s="11">
        <v>154.51</v>
      </c>
      <c r="M1191" s="11">
        <v>60.71</v>
      </c>
      <c r="N1191" s="11">
        <v>41.55</v>
      </c>
      <c r="O1191" s="8">
        <f>VLOOKUP('Curr Rating Data'!C1160,Ratings_Numbers!$A$1:$B$21,2,FALSE)</f>
        <v>6</v>
      </c>
      <c r="P1191" s="10">
        <v>2542.3200000000002</v>
      </c>
      <c r="Q1191" s="8"/>
      <c r="R1191" s="8"/>
      <c r="S1191" s="8"/>
      <c r="T1191" s="8"/>
    </row>
    <row r="1192" spans="1:20" ht="37.5" customHeight="1" thickBot="1" x14ac:dyDescent="0.4">
      <c r="A1192" s="11">
        <v>2.46</v>
      </c>
      <c r="B1192" s="11">
        <v>6.51</v>
      </c>
      <c r="C1192" s="11">
        <v>4.41</v>
      </c>
      <c r="D1192" s="11">
        <v>2.56</v>
      </c>
      <c r="E1192" s="11">
        <v>1.74</v>
      </c>
      <c r="F1192" s="11">
        <v>1.05</v>
      </c>
      <c r="G1192" s="11">
        <v>62</v>
      </c>
      <c r="H1192" s="11">
        <v>27.53</v>
      </c>
      <c r="I1192" s="11">
        <v>157.53</v>
      </c>
      <c r="J1192" s="11">
        <v>61.17</v>
      </c>
      <c r="K1192" s="11">
        <v>43.37</v>
      </c>
      <c r="L1192" s="11">
        <v>157.53</v>
      </c>
      <c r="M1192" s="11">
        <v>61.17</v>
      </c>
      <c r="N1192" s="11">
        <v>43.37</v>
      </c>
      <c r="O1192" s="8">
        <f>VLOOKUP('Curr Rating Data'!C1161,Ratings_Numbers!$A$1:$B$21,2,FALSE)</f>
        <v>6</v>
      </c>
      <c r="P1192" s="10">
        <v>3574.2</v>
      </c>
      <c r="Q1192" s="8"/>
      <c r="R1192" s="8"/>
      <c r="S1192" s="8"/>
      <c r="T1192" s="8"/>
    </row>
    <row r="1193" spans="1:20" ht="37.5" customHeight="1" thickBot="1" x14ac:dyDescent="0.4">
      <c r="A1193" s="11">
        <v>2.17</v>
      </c>
      <c r="B1193" s="11">
        <v>7.79</v>
      </c>
      <c r="C1193" s="11">
        <v>4.08</v>
      </c>
      <c r="D1193" s="11">
        <v>4.4000000000000004</v>
      </c>
      <c r="E1193" s="11">
        <v>3.6</v>
      </c>
      <c r="F1193" s="11">
        <v>2.72</v>
      </c>
      <c r="G1193" s="11">
        <v>58</v>
      </c>
      <c r="H1193" s="11">
        <v>26.11</v>
      </c>
      <c r="I1193" s="11">
        <v>173.29</v>
      </c>
      <c r="J1193" s="11">
        <v>63.41</v>
      </c>
      <c r="K1193" s="11">
        <v>45.25</v>
      </c>
      <c r="L1193" s="11">
        <v>173.29</v>
      </c>
      <c r="M1193" s="11">
        <v>63.41</v>
      </c>
      <c r="N1193" s="11">
        <v>45.25</v>
      </c>
      <c r="O1193" s="8">
        <f>VLOOKUP('Curr Rating Data'!C1162,Ratings_Numbers!$A$1:$B$21,2,FALSE)</f>
        <v>6</v>
      </c>
      <c r="P1193" s="10">
        <v>4166.68</v>
      </c>
      <c r="Q1193" s="8"/>
      <c r="R1193" s="8"/>
      <c r="S1193" s="8"/>
      <c r="T1193" s="8"/>
    </row>
    <row r="1194" spans="1:20" ht="37.5" customHeight="1" thickBot="1" x14ac:dyDescent="0.4">
      <c r="A1194" s="11">
        <v>2.34</v>
      </c>
      <c r="B1194" s="11">
        <v>6.62</v>
      </c>
      <c r="C1194" s="11">
        <v>4.3899999999999997</v>
      </c>
      <c r="D1194" s="11">
        <v>2.79</v>
      </c>
      <c r="E1194" s="11">
        <v>1.66</v>
      </c>
      <c r="F1194" s="11">
        <v>1.05</v>
      </c>
      <c r="G1194" s="11">
        <v>56</v>
      </c>
      <c r="H1194" s="11">
        <v>26.88</v>
      </c>
      <c r="I1194" s="11">
        <v>154.41999999999999</v>
      </c>
      <c r="J1194" s="11">
        <v>60.7</v>
      </c>
      <c r="K1194" s="11">
        <v>41.53</v>
      </c>
      <c r="L1194" s="11">
        <v>154.41999999999999</v>
      </c>
      <c r="M1194" s="11">
        <v>60.7</v>
      </c>
      <c r="N1194" s="11">
        <v>41.53</v>
      </c>
      <c r="O1194" s="8">
        <f>VLOOKUP('Curr Rating Data'!C1163,Ratings_Numbers!$A$1:$B$21,2,FALSE)</f>
        <v>6</v>
      </c>
      <c r="P1194" s="10">
        <v>5667.2</v>
      </c>
      <c r="Q1194" s="8"/>
      <c r="R1194" s="8"/>
      <c r="S1194" s="8"/>
      <c r="T1194" s="8"/>
    </row>
    <row r="1195" spans="1:20" ht="37.5" customHeight="1" thickBot="1" x14ac:dyDescent="0.4">
      <c r="A1195" s="11">
        <v>0.73</v>
      </c>
      <c r="B1195" s="11">
        <v>3.14</v>
      </c>
      <c r="C1195" s="11">
        <v>1.06</v>
      </c>
      <c r="D1195" s="11">
        <v>11.27</v>
      </c>
      <c r="E1195" s="11">
        <v>10.58</v>
      </c>
      <c r="F1195" s="11">
        <v>9.5500000000000007</v>
      </c>
      <c r="G1195" s="11">
        <v>61.3</v>
      </c>
      <c r="H1195" s="11">
        <v>30.43</v>
      </c>
      <c r="I1195" s="11">
        <v>124.68</v>
      </c>
      <c r="J1195" s="11">
        <v>55.49</v>
      </c>
      <c r="K1195" s="11">
        <v>37.96</v>
      </c>
      <c r="L1195" s="11">
        <v>124.68</v>
      </c>
      <c r="M1195" s="11">
        <v>55.49</v>
      </c>
      <c r="N1195" s="11">
        <v>37.96</v>
      </c>
      <c r="O1195" s="8">
        <f>VLOOKUP('Curr Rating Data'!C1164,Ratings_Numbers!$A$1:$B$21,2,FALSE)</f>
        <v>6</v>
      </c>
      <c r="P1195" s="10">
        <v>6143.46</v>
      </c>
      <c r="Q1195" s="8"/>
      <c r="R1195" s="8"/>
      <c r="S1195" s="8"/>
      <c r="T1195" s="8"/>
    </row>
    <row r="1196" spans="1:20" ht="37.5" customHeight="1" thickBot="1" x14ac:dyDescent="0.4">
      <c r="A1196" s="11">
        <v>0.96</v>
      </c>
      <c r="B1196" s="11">
        <v>2.5499999999999998</v>
      </c>
      <c r="C1196" s="11">
        <v>1.35</v>
      </c>
      <c r="D1196" s="11">
        <v>4.62</v>
      </c>
      <c r="E1196" s="11">
        <v>3.9</v>
      </c>
      <c r="F1196" s="11">
        <v>3.03</v>
      </c>
      <c r="G1196" s="11">
        <v>61</v>
      </c>
      <c r="H1196" s="11">
        <v>29.99</v>
      </c>
      <c r="I1196" s="11">
        <v>127.62</v>
      </c>
      <c r="J1196" s="11">
        <v>56.07</v>
      </c>
      <c r="K1196" s="11">
        <v>38.270000000000003</v>
      </c>
      <c r="L1196" s="11">
        <v>127.62</v>
      </c>
      <c r="M1196" s="11">
        <v>56.07</v>
      </c>
      <c r="N1196" s="11">
        <v>38.270000000000003</v>
      </c>
      <c r="O1196" s="8">
        <f>VLOOKUP('Curr Rating Data'!C1165,Ratings_Numbers!$A$1:$B$21,2,FALSE)</f>
        <v>6</v>
      </c>
      <c r="P1196" s="10">
        <v>8710</v>
      </c>
      <c r="Q1196" s="8"/>
      <c r="R1196" s="8"/>
      <c r="S1196" s="8"/>
      <c r="T1196" s="8"/>
    </row>
    <row r="1197" spans="1:20" ht="37.5" customHeight="1" thickBot="1" x14ac:dyDescent="0.4">
      <c r="A1197" s="11">
        <v>0.84</v>
      </c>
      <c r="B1197" s="11">
        <v>2.38</v>
      </c>
      <c r="C1197" s="11">
        <v>1.1599999999999999</v>
      </c>
      <c r="D1197" s="11">
        <v>6.53</v>
      </c>
      <c r="E1197" s="11">
        <v>5.24</v>
      </c>
      <c r="F1197" s="11">
        <v>4.63</v>
      </c>
      <c r="G1197" s="11">
        <v>51</v>
      </c>
      <c r="H1197" s="11">
        <v>30.84</v>
      </c>
      <c r="I1197" s="11">
        <v>122.14</v>
      </c>
      <c r="J1197" s="11">
        <v>54.98</v>
      </c>
      <c r="K1197" s="11">
        <v>37.67</v>
      </c>
      <c r="L1197" s="11">
        <v>122.14</v>
      </c>
      <c r="M1197" s="11">
        <v>54.98</v>
      </c>
      <c r="N1197" s="11">
        <v>37.67</v>
      </c>
      <c r="O1197" s="8">
        <f>VLOOKUP('Curr Rating Data'!C1166,Ratings_Numbers!$A$1:$B$21,2,FALSE)</f>
        <v>6</v>
      </c>
      <c r="P1197" s="10">
        <v>8281.7199999999993</v>
      </c>
      <c r="Q1197" s="8"/>
      <c r="R1197" s="8"/>
      <c r="S1197" s="8"/>
      <c r="T1197" s="8"/>
    </row>
    <row r="1198" spans="1:20" ht="37.5" customHeight="1" thickBot="1" x14ac:dyDescent="0.4">
      <c r="A1198" s="11">
        <v>0.99</v>
      </c>
      <c r="B1198" s="11">
        <v>2.1800000000000002</v>
      </c>
      <c r="C1198" s="11">
        <v>1.32</v>
      </c>
      <c r="D1198" s="11">
        <v>5.13</v>
      </c>
      <c r="E1198" s="11">
        <v>3.31</v>
      </c>
      <c r="F1198" s="11">
        <v>3.1</v>
      </c>
      <c r="G1198" s="11">
        <v>48</v>
      </c>
      <c r="H1198" s="11">
        <v>29.65</v>
      </c>
      <c r="I1198" s="11">
        <v>123.24</v>
      </c>
      <c r="J1198" s="11">
        <v>55.2</v>
      </c>
      <c r="K1198" s="11">
        <v>36.549999999999997</v>
      </c>
      <c r="L1198" s="11">
        <v>123.24</v>
      </c>
      <c r="M1198" s="11">
        <v>55.2</v>
      </c>
      <c r="N1198" s="11">
        <v>36.549999999999997</v>
      </c>
      <c r="O1198" s="8">
        <f>VLOOKUP('Curr Rating Data'!C1167,Ratings_Numbers!$A$1:$B$21,2,FALSE)</f>
        <v>6</v>
      </c>
      <c r="P1198" s="10">
        <v>9434.19</v>
      </c>
      <c r="Q1198" s="8"/>
      <c r="R1198" s="8"/>
      <c r="S1198" s="8"/>
      <c r="T1198" s="8"/>
    </row>
    <row r="1199" spans="1:20" ht="37.5" customHeight="1" thickBot="1" x14ac:dyDescent="0.4">
      <c r="A1199" s="11">
        <v>0.82</v>
      </c>
      <c r="B1199" s="11">
        <v>1.95</v>
      </c>
      <c r="C1199" s="11">
        <v>1.07</v>
      </c>
      <c r="D1199" s="11">
        <v>16.91</v>
      </c>
      <c r="E1199" s="11">
        <v>15.31</v>
      </c>
      <c r="F1199" s="11">
        <v>14.77</v>
      </c>
      <c r="G1199" s="11">
        <v>48.3</v>
      </c>
      <c r="H1199" s="11">
        <v>22.88</v>
      </c>
      <c r="I1199" s="11">
        <v>169.74</v>
      </c>
      <c r="J1199" s="11">
        <v>62.93</v>
      </c>
      <c r="K1199" s="11">
        <v>38.86</v>
      </c>
      <c r="L1199" s="11">
        <v>169.74</v>
      </c>
      <c r="M1199" s="11">
        <v>62.93</v>
      </c>
      <c r="N1199" s="11">
        <v>38.86</v>
      </c>
      <c r="O1199" s="8">
        <f>VLOOKUP('Curr Rating Data'!C1168,Ratings_Numbers!$A$1:$B$21,2,FALSE)</f>
        <v>6</v>
      </c>
      <c r="P1199" s="10">
        <v>9283.32</v>
      </c>
      <c r="Q1199" s="8"/>
      <c r="R1199" s="8"/>
      <c r="S1199" s="8"/>
      <c r="T1199" s="8"/>
    </row>
    <row r="1200" spans="1:20" ht="37.5" customHeight="1" thickBot="1" x14ac:dyDescent="0.4">
      <c r="A1200" s="11">
        <v>1.1399999999999999</v>
      </c>
      <c r="B1200" s="11">
        <v>2.67</v>
      </c>
      <c r="C1200" s="11">
        <v>1.48</v>
      </c>
      <c r="D1200" s="11">
        <v>5.73</v>
      </c>
      <c r="E1200" s="11">
        <v>4.33</v>
      </c>
      <c r="F1200" s="11">
        <v>3.95</v>
      </c>
      <c r="G1200" s="11">
        <v>55</v>
      </c>
      <c r="H1200" s="11">
        <v>16.07</v>
      </c>
      <c r="I1200" s="11">
        <v>311.45</v>
      </c>
      <c r="J1200" s="11">
        <v>75.7</v>
      </c>
      <c r="K1200" s="11">
        <v>50.04</v>
      </c>
      <c r="L1200" s="11">
        <v>311.45</v>
      </c>
      <c r="M1200" s="11">
        <v>75.7</v>
      </c>
      <c r="N1200" s="11">
        <v>50.04</v>
      </c>
      <c r="O1200" s="8">
        <f>VLOOKUP('Curr Rating Data'!C1169,Ratings_Numbers!$A$1:$B$21,2,FALSE)</f>
        <v>6</v>
      </c>
      <c r="P1200" s="10">
        <v>12677.28</v>
      </c>
      <c r="Q1200" s="8"/>
      <c r="R1200" s="8"/>
      <c r="S1200" s="8"/>
      <c r="T1200" s="8"/>
    </row>
    <row r="1201" spans="1:20" ht="37.5" customHeight="1" thickBot="1" x14ac:dyDescent="0.4">
      <c r="A1201" s="11">
        <v>1.49</v>
      </c>
      <c r="B1201" s="11">
        <v>2.77</v>
      </c>
      <c r="C1201" s="11">
        <v>1.95</v>
      </c>
      <c r="D1201" s="11">
        <v>4.5599999999999996</v>
      </c>
      <c r="E1201" s="11">
        <v>3.23</v>
      </c>
      <c r="F1201" s="11">
        <v>3.03</v>
      </c>
      <c r="G1201" s="11">
        <v>64</v>
      </c>
      <c r="H1201" s="11">
        <v>9.6199999999999992</v>
      </c>
      <c r="I1201" s="11">
        <v>563.84</v>
      </c>
      <c r="J1201" s="11">
        <v>84.94</v>
      </c>
      <c r="K1201" s="11">
        <v>54.22</v>
      </c>
      <c r="L1201" s="11">
        <v>563.84</v>
      </c>
      <c r="M1201" s="11">
        <v>84.94</v>
      </c>
      <c r="N1201" s="11">
        <v>54.22</v>
      </c>
      <c r="O1201" s="8">
        <f>VLOOKUP('Curr Rating Data'!C1170,Ratings_Numbers!$A$1:$B$21,2,FALSE)</f>
        <v>6</v>
      </c>
      <c r="P1201" s="10">
        <v>11395.86</v>
      </c>
      <c r="Q1201" s="8"/>
      <c r="R1201" s="8"/>
      <c r="S1201" s="8"/>
      <c r="T1201" s="8"/>
    </row>
    <row r="1202" spans="1:20" ht="37.5" customHeight="1" thickBot="1" x14ac:dyDescent="0.4">
      <c r="A1202" s="11">
        <v>1.78</v>
      </c>
      <c r="B1202" s="11">
        <v>2.7</v>
      </c>
      <c r="C1202" s="11">
        <v>2.3199999999999998</v>
      </c>
      <c r="D1202" s="11">
        <v>4.38</v>
      </c>
      <c r="E1202" s="11">
        <v>1.63</v>
      </c>
      <c r="F1202" s="11">
        <v>2.91</v>
      </c>
      <c r="G1202" s="11">
        <v>64</v>
      </c>
      <c r="H1202" s="11">
        <v>7.98</v>
      </c>
      <c r="I1202" s="11">
        <v>678.69</v>
      </c>
      <c r="J1202" s="11">
        <v>87.16</v>
      </c>
      <c r="K1202" s="11">
        <v>54.26</v>
      </c>
      <c r="L1202" s="11">
        <v>678.69</v>
      </c>
      <c r="M1202" s="11">
        <v>87.16</v>
      </c>
      <c r="N1202" s="11">
        <v>54.26</v>
      </c>
      <c r="O1202" s="8">
        <f>VLOOKUP('Curr Rating Data'!C1171,Ratings_Numbers!$A$1:$B$21,2,FALSE)</f>
        <v>6</v>
      </c>
      <c r="P1202" s="10">
        <v>13035.33</v>
      </c>
      <c r="Q1202" s="8"/>
      <c r="R1202" s="8"/>
      <c r="S1202" s="8"/>
      <c r="T1202" s="8"/>
    </row>
    <row r="1203" spans="1:20" ht="37.5" customHeight="1" thickBot="1" x14ac:dyDescent="0.4">
      <c r="A1203" s="11">
        <v>1.6</v>
      </c>
      <c r="B1203" s="11">
        <v>2.86</v>
      </c>
      <c r="C1203" s="11">
        <v>2.1</v>
      </c>
      <c r="D1203" s="11">
        <v>11.69</v>
      </c>
      <c r="E1203" s="11">
        <v>10.3</v>
      </c>
      <c r="F1203" s="11">
        <v>10.1</v>
      </c>
      <c r="G1203" s="11">
        <v>63.5</v>
      </c>
      <c r="H1203" s="11">
        <v>2.2400000000000002</v>
      </c>
      <c r="I1203" s="11">
        <v>2522.46</v>
      </c>
      <c r="J1203" s="11">
        <v>94.7</v>
      </c>
      <c r="K1203" s="11">
        <v>56.99</v>
      </c>
      <c r="L1203" s="11">
        <v>2563.77</v>
      </c>
      <c r="M1203" s="11">
        <v>96.25</v>
      </c>
      <c r="N1203" s="11">
        <v>57.92</v>
      </c>
      <c r="O1203" s="8">
        <f>VLOOKUP('Curr Rating Data'!C1172,Ratings_Numbers!$A$1:$B$21,2,FALSE)</f>
        <v>6</v>
      </c>
      <c r="P1203" s="10">
        <v>12230.7</v>
      </c>
      <c r="Q1203" s="8"/>
      <c r="R1203" s="8"/>
      <c r="S1203" s="8"/>
      <c r="T1203" s="8"/>
    </row>
    <row r="1204" spans="1:20" ht="14.25" customHeight="1" thickBot="1" x14ac:dyDescent="0.4">
      <c r="A1204" s="12"/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8"/>
      <c r="P1204" s="8"/>
      <c r="Q1204" s="8"/>
      <c r="R1204" s="8"/>
      <c r="S1204" s="8"/>
      <c r="T1204" s="8"/>
    </row>
    <row r="1205" spans="1:20" ht="37.5" customHeight="1" thickBot="1" x14ac:dyDescent="0.4">
      <c r="A1205" s="11">
        <v>-2.0499999999999998</v>
      </c>
      <c r="B1205" s="11">
        <v>3.84</v>
      </c>
      <c r="C1205" s="11">
        <v>-2.93</v>
      </c>
      <c r="D1205" s="11">
        <v>7.05</v>
      </c>
      <c r="E1205" s="11">
        <v>2.3199999999999998</v>
      </c>
      <c r="F1205" s="11">
        <v>5.05</v>
      </c>
      <c r="G1205" s="11">
        <v>3.1</v>
      </c>
      <c r="H1205" s="11">
        <v>38.04</v>
      </c>
      <c r="I1205" s="11">
        <v>54.24</v>
      </c>
      <c r="J1205" s="11">
        <v>35.11</v>
      </c>
      <c r="K1205" s="11">
        <v>20.63</v>
      </c>
      <c r="L1205" s="11">
        <v>54.5</v>
      </c>
      <c r="M1205" s="11">
        <v>35.28</v>
      </c>
      <c r="N1205" s="11">
        <v>20.73</v>
      </c>
      <c r="O1205" s="8">
        <f>VLOOKUP('Curr Rating Data'!C1173,Ratings_Numbers!$A$1:$B$21,2,FALSE)</f>
        <v>6</v>
      </c>
      <c r="P1205" s="10">
        <v>911.98030000000006</v>
      </c>
      <c r="Q1205" s="8"/>
      <c r="R1205" s="8"/>
      <c r="S1205" s="8"/>
      <c r="T1205" s="8"/>
    </row>
    <row r="1206" spans="1:20" ht="37.5" customHeight="1" thickBot="1" x14ac:dyDescent="0.4">
      <c r="A1206" s="11">
        <v>-0.93</v>
      </c>
      <c r="B1206" s="11">
        <v>3.34</v>
      </c>
      <c r="C1206" s="11">
        <v>-1.31</v>
      </c>
      <c r="D1206" s="11">
        <v>4.93</v>
      </c>
      <c r="E1206" s="11">
        <v>1.47</v>
      </c>
      <c r="F1206" s="11">
        <v>3.33</v>
      </c>
      <c r="G1206" s="11">
        <v>4.2</v>
      </c>
      <c r="H1206" s="11">
        <v>37.24</v>
      </c>
      <c r="I1206" s="11">
        <v>51.19</v>
      </c>
      <c r="J1206" s="11">
        <v>33.799999999999997</v>
      </c>
      <c r="K1206" s="11">
        <v>19.059999999999999</v>
      </c>
      <c r="L1206" s="11">
        <v>51.44</v>
      </c>
      <c r="M1206" s="11">
        <v>33.97</v>
      </c>
      <c r="N1206" s="11">
        <v>19.16</v>
      </c>
      <c r="O1206" s="8">
        <f>VLOOKUP('Curr Rating Data'!C1174,Ratings_Numbers!$A$1:$B$21,2,FALSE)</f>
        <v>6</v>
      </c>
      <c r="P1206" s="10">
        <v>935.28510000000006</v>
      </c>
      <c r="Q1206" s="8"/>
      <c r="R1206" s="8"/>
      <c r="S1206" s="8"/>
      <c r="T1206" s="8"/>
    </row>
    <row r="1207" spans="1:20" ht="37.5" customHeight="1" thickBot="1" x14ac:dyDescent="0.4">
      <c r="A1207" s="11">
        <v>-1.36</v>
      </c>
      <c r="B1207" s="11">
        <v>3.18</v>
      </c>
      <c r="C1207" s="11">
        <v>-1.9</v>
      </c>
      <c r="D1207" s="11">
        <v>7.5</v>
      </c>
      <c r="E1207" s="11">
        <v>4.53</v>
      </c>
      <c r="F1207" s="11">
        <v>5.73</v>
      </c>
      <c r="G1207" s="11">
        <v>4.2</v>
      </c>
      <c r="H1207" s="11">
        <v>37.61</v>
      </c>
      <c r="I1207" s="11">
        <v>49.23</v>
      </c>
      <c r="J1207" s="11">
        <v>32.94</v>
      </c>
      <c r="K1207" s="11">
        <v>18.52</v>
      </c>
      <c r="L1207" s="11">
        <v>49.48</v>
      </c>
      <c r="M1207" s="11">
        <v>33.1</v>
      </c>
      <c r="N1207" s="11">
        <v>18.61</v>
      </c>
      <c r="O1207" s="8">
        <f>VLOOKUP('Curr Rating Data'!C1175,Ratings_Numbers!$A$1:$B$21,2,FALSE)</f>
        <v>6</v>
      </c>
      <c r="P1207" s="10">
        <v>935.60860000000002</v>
      </c>
      <c r="Q1207" s="8"/>
      <c r="R1207" s="8"/>
      <c r="S1207" s="8"/>
      <c r="T1207" s="8"/>
    </row>
    <row r="1208" spans="1:20" ht="37.5" customHeight="1" thickBot="1" x14ac:dyDescent="0.4">
      <c r="A1208" s="11">
        <v>-1.3</v>
      </c>
      <c r="B1208" s="11">
        <v>3.88</v>
      </c>
      <c r="C1208" s="11">
        <v>-1.98</v>
      </c>
      <c r="D1208" s="11">
        <v>1.75</v>
      </c>
      <c r="E1208" s="11">
        <v>-1.21</v>
      </c>
      <c r="F1208" s="11">
        <v>-0.06</v>
      </c>
      <c r="G1208" s="11">
        <v>4.0999999999999996</v>
      </c>
      <c r="H1208" s="11">
        <v>37</v>
      </c>
      <c r="I1208" s="11">
        <v>49.73</v>
      </c>
      <c r="J1208" s="11">
        <v>33.159999999999997</v>
      </c>
      <c r="K1208" s="11">
        <v>18.399999999999999</v>
      </c>
      <c r="L1208" s="11">
        <v>49.96</v>
      </c>
      <c r="M1208" s="11">
        <v>33.32</v>
      </c>
      <c r="N1208" s="11">
        <v>18.489999999999998</v>
      </c>
      <c r="O1208" s="8">
        <f>VLOOKUP('Curr Rating Data'!C1176,Ratings_Numbers!$A$1:$B$21,2,FALSE)</f>
        <v>6</v>
      </c>
      <c r="P1208" s="10">
        <v>1198.2454</v>
      </c>
      <c r="Q1208" s="8"/>
      <c r="R1208" s="8"/>
      <c r="S1208" s="8"/>
      <c r="T1208" s="8"/>
    </row>
    <row r="1209" spans="1:20" ht="37.5" customHeight="1" thickBot="1" x14ac:dyDescent="0.4">
      <c r="A1209" s="11">
        <v>-1.05</v>
      </c>
      <c r="B1209" s="11">
        <v>2.92</v>
      </c>
      <c r="C1209" s="11">
        <v>-1.47</v>
      </c>
      <c r="D1209" s="11">
        <v>11.04</v>
      </c>
      <c r="E1209" s="11">
        <v>6.06</v>
      </c>
      <c r="F1209" s="11">
        <v>9.09</v>
      </c>
      <c r="G1209" s="11">
        <v>4</v>
      </c>
      <c r="H1209" s="11">
        <v>38.909999999999997</v>
      </c>
      <c r="I1209" s="11">
        <v>48.69</v>
      </c>
      <c r="J1209" s="11">
        <v>32.729999999999997</v>
      </c>
      <c r="K1209" s="11">
        <v>18.940000000000001</v>
      </c>
      <c r="L1209" s="11">
        <v>48.79</v>
      </c>
      <c r="M1209" s="11">
        <v>32.79</v>
      </c>
      <c r="N1209" s="11">
        <v>18.98</v>
      </c>
      <c r="O1209" s="8">
        <f>VLOOKUP('Curr Rating Data'!C1177,Ratings_Numbers!$A$1:$B$21,2,FALSE)</f>
        <v>6</v>
      </c>
      <c r="P1209" s="10">
        <v>605.33510000000001</v>
      </c>
      <c r="Q1209" s="8"/>
      <c r="R1209" s="8"/>
      <c r="S1209" s="8"/>
      <c r="T1209" s="8"/>
    </row>
    <row r="1210" spans="1:20" ht="37.5" customHeight="1" thickBot="1" x14ac:dyDescent="0.4">
      <c r="A1210" s="11">
        <v>-1.72</v>
      </c>
      <c r="B1210" s="11">
        <v>2.5299999999999998</v>
      </c>
      <c r="C1210" s="11">
        <v>-2.33</v>
      </c>
      <c r="D1210" s="11">
        <v>8.93</v>
      </c>
      <c r="E1210" s="11">
        <v>5.32</v>
      </c>
      <c r="F1210" s="11">
        <v>6.86</v>
      </c>
      <c r="G1210" s="11">
        <v>4.0999999999999996</v>
      </c>
      <c r="H1210" s="11">
        <v>37.840000000000003</v>
      </c>
      <c r="I1210" s="11">
        <v>48.23</v>
      </c>
      <c r="J1210" s="11">
        <v>32.520000000000003</v>
      </c>
      <c r="K1210" s="11">
        <v>18.25</v>
      </c>
      <c r="L1210" s="11">
        <v>48.31</v>
      </c>
      <c r="M1210" s="11">
        <v>32.57</v>
      </c>
      <c r="N1210" s="11">
        <v>18.28</v>
      </c>
      <c r="O1210" s="8">
        <f>VLOOKUP('Curr Rating Data'!C1178,Ratings_Numbers!$A$1:$B$21,2,FALSE)</f>
        <v>6</v>
      </c>
      <c r="P1210" s="10">
        <v>726.36699999999996</v>
      </c>
      <c r="Q1210" s="8"/>
      <c r="R1210" s="8"/>
      <c r="S1210" s="8"/>
      <c r="T1210" s="8"/>
    </row>
    <row r="1211" spans="1:20" ht="37.5" customHeight="1" thickBot="1" x14ac:dyDescent="0.4">
      <c r="A1211" s="11">
        <v>-1.44</v>
      </c>
      <c r="B1211" s="11">
        <v>2.61</v>
      </c>
      <c r="C1211" s="11">
        <v>-1.94</v>
      </c>
      <c r="D1211" s="11">
        <v>9.5299999999999994</v>
      </c>
      <c r="E1211" s="11">
        <v>5.41</v>
      </c>
      <c r="F1211" s="11">
        <v>7.29</v>
      </c>
      <c r="G1211" s="11">
        <v>4.4000000000000004</v>
      </c>
      <c r="H1211" s="11">
        <v>35.17</v>
      </c>
      <c r="I1211" s="11">
        <v>52.28</v>
      </c>
      <c r="J1211" s="11">
        <v>34.32</v>
      </c>
      <c r="K1211" s="11">
        <v>18.39</v>
      </c>
      <c r="L1211" s="11">
        <v>52.34</v>
      </c>
      <c r="M1211" s="11">
        <v>34.36</v>
      </c>
      <c r="N1211" s="11">
        <v>18.41</v>
      </c>
      <c r="O1211" s="8">
        <f>VLOOKUP('Curr Rating Data'!C1179,Ratings_Numbers!$A$1:$B$21,2,FALSE)</f>
        <v>6</v>
      </c>
      <c r="P1211" s="10">
        <v>885.21010000000001</v>
      </c>
      <c r="Q1211" s="8"/>
      <c r="R1211" s="8"/>
      <c r="S1211" s="8"/>
      <c r="T1211" s="8"/>
    </row>
    <row r="1212" spans="1:20" ht="37.5" customHeight="1" thickBot="1" x14ac:dyDescent="0.4">
      <c r="A1212" s="11">
        <v>-1.29</v>
      </c>
      <c r="B1212" s="11">
        <v>2.0099999999999998</v>
      </c>
      <c r="C1212" s="11">
        <v>-1.64</v>
      </c>
      <c r="D1212" s="11">
        <v>10.59</v>
      </c>
      <c r="E1212" s="11">
        <v>7.62</v>
      </c>
      <c r="F1212" s="11">
        <v>8.3699999999999992</v>
      </c>
      <c r="G1212" s="11">
        <v>4.2</v>
      </c>
      <c r="H1212" s="11">
        <v>34.54</v>
      </c>
      <c r="I1212" s="11">
        <v>52.79</v>
      </c>
      <c r="J1212" s="11">
        <v>34.54</v>
      </c>
      <c r="K1212" s="11">
        <v>18.239999999999998</v>
      </c>
      <c r="L1212" s="11">
        <v>52.84</v>
      </c>
      <c r="M1212" s="11">
        <v>34.57</v>
      </c>
      <c r="N1212" s="11">
        <v>18.25</v>
      </c>
      <c r="O1212" s="8">
        <f>VLOOKUP('Curr Rating Data'!C1180,Ratings_Numbers!$A$1:$B$21,2,FALSE)</f>
        <v>6</v>
      </c>
      <c r="P1212" s="10">
        <v>847.28880000000004</v>
      </c>
      <c r="Q1212" s="8"/>
      <c r="R1212" s="8"/>
      <c r="S1212" s="8"/>
      <c r="T1212" s="8"/>
    </row>
    <row r="1213" spans="1:20" ht="37.5" customHeight="1" thickBot="1" x14ac:dyDescent="0.4">
      <c r="A1213" s="11">
        <v>-0.73</v>
      </c>
      <c r="B1213" s="11">
        <v>2.2999999999999998</v>
      </c>
      <c r="C1213" s="11">
        <v>-0.95</v>
      </c>
      <c r="D1213" s="11">
        <v>10.32</v>
      </c>
      <c r="E1213" s="11">
        <v>7.52</v>
      </c>
      <c r="F1213" s="11">
        <v>7.76</v>
      </c>
      <c r="G1213" s="11">
        <v>4</v>
      </c>
      <c r="H1213" s="11">
        <v>33.89</v>
      </c>
      <c r="I1213" s="11">
        <v>49.08</v>
      </c>
      <c r="J1213" s="11">
        <v>32.11</v>
      </c>
      <c r="K1213" s="11">
        <v>17.37</v>
      </c>
      <c r="L1213" s="11">
        <v>52.83</v>
      </c>
      <c r="M1213" s="11">
        <v>34.57</v>
      </c>
      <c r="N1213" s="11">
        <v>18.7</v>
      </c>
      <c r="O1213" s="8">
        <f>VLOOKUP('Curr Rating Data'!C1181,Ratings_Numbers!$A$1:$B$21,2,FALSE)</f>
        <v>6</v>
      </c>
      <c r="P1213" s="10">
        <v>777.72749999999996</v>
      </c>
      <c r="Q1213" s="8"/>
      <c r="R1213" s="8"/>
      <c r="S1213" s="8"/>
      <c r="T1213" s="8"/>
    </row>
    <row r="1214" spans="1:20" ht="37.5" customHeight="1" thickBot="1" x14ac:dyDescent="0.4">
      <c r="A1214" s="11">
        <v>-0.91</v>
      </c>
      <c r="B1214" s="11">
        <v>2.23</v>
      </c>
      <c r="C1214" s="11">
        <v>-1.2</v>
      </c>
      <c r="D1214" s="11">
        <v>10.119999999999999</v>
      </c>
      <c r="E1214" s="11">
        <v>5.63</v>
      </c>
      <c r="F1214" s="11">
        <v>7.56</v>
      </c>
      <c r="G1214" s="11">
        <v>4.2</v>
      </c>
      <c r="H1214" s="11">
        <v>34.4</v>
      </c>
      <c r="I1214" s="11">
        <v>49.32</v>
      </c>
      <c r="J1214" s="11">
        <v>33.020000000000003</v>
      </c>
      <c r="K1214" s="11">
        <v>18.190000000000001</v>
      </c>
      <c r="L1214" s="11">
        <v>49.36</v>
      </c>
      <c r="M1214" s="11">
        <v>33.049999999999997</v>
      </c>
      <c r="N1214" s="11">
        <v>18.2</v>
      </c>
      <c r="O1214" s="8">
        <f>VLOOKUP('Curr Rating Data'!C1182,Ratings_Numbers!$A$1:$B$21,2,FALSE)</f>
        <v>6</v>
      </c>
      <c r="P1214" s="10">
        <v>858.65219999999999</v>
      </c>
      <c r="Q1214" s="8"/>
      <c r="R1214" s="8"/>
      <c r="S1214" s="8"/>
      <c r="T1214" s="8"/>
    </row>
    <row r="1215" spans="1:20" ht="37.5" customHeight="1" thickBot="1" x14ac:dyDescent="0.4">
      <c r="A1215" s="11">
        <v>-0.89</v>
      </c>
      <c r="B1215" s="11">
        <v>2.04</v>
      </c>
      <c r="C1215" s="11">
        <v>-1.1599999999999999</v>
      </c>
      <c r="D1215" s="11">
        <v>11.79</v>
      </c>
      <c r="E1215" s="11">
        <v>8.6300000000000008</v>
      </c>
      <c r="F1215" s="11">
        <v>9.35</v>
      </c>
      <c r="G1215" s="11">
        <v>4.0999999999999996</v>
      </c>
      <c r="H1215" s="11">
        <v>35.119999999999997</v>
      </c>
      <c r="I1215" s="11">
        <v>46.64</v>
      </c>
      <c r="J1215" s="11">
        <v>31.78</v>
      </c>
      <c r="K1215" s="11">
        <v>16.920000000000002</v>
      </c>
      <c r="L1215" s="11">
        <v>46.75</v>
      </c>
      <c r="M1215" s="11">
        <v>31.86</v>
      </c>
      <c r="N1215" s="11">
        <v>16.96</v>
      </c>
      <c r="O1215" s="8">
        <f>VLOOKUP('Curr Rating Data'!C1183,Ratings_Numbers!$A$1:$B$21,2,FALSE)</f>
        <v>7</v>
      </c>
      <c r="P1215" s="10">
        <v>859.92089999999996</v>
      </c>
      <c r="Q1215" s="8"/>
      <c r="R1215" s="8"/>
      <c r="S1215" s="8"/>
      <c r="T1215" s="8"/>
    </row>
    <row r="1216" spans="1:20" ht="37.5" customHeight="1" thickBot="1" x14ac:dyDescent="0.4">
      <c r="A1216" s="11">
        <v>-0.73</v>
      </c>
      <c r="B1216" s="11">
        <v>2.23</v>
      </c>
      <c r="C1216" s="11">
        <v>-0.96</v>
      </c>
      <c r="D1216" s="11">
        <v>12.41</v>
      </c>
      <c r="E1216" s="11">
        <v>2.57</v>
      </c>
      <c r="F1216" s="11">
        <v>9.1999999999999993</v>
      </c>
      <c r="G1216" s="11">
        <v>4.0999999999999996</v>
      </c>
      <c r="H1216" s="11">
        <v>35.29</v>
      </c>
      <c r="I1216" s="11">
        <v>49.58</v>
      </c>
      <c r="J1216" s="11">
        <v>33.119999999999997</v>
      </c>
      <c r="K1216" s="11">
        <v>18.04</v>
      </c>
      <c r="L1216" s="11">
        <v>49.68</v>
      </c>
      <c r="M1216" s="11">
        <v>33.19</v>
      </c>
      <c r="N1216" s="11">
        <v>18.079999999999998</v>
      </c>
      <c r="O1216" s="8">
        <f>VLOOKUP('Curr Rating Data'!C1184,Ratings_Numbers!$A$1:$B$21,2,FALSE)</f>
        <v>7</v>
      </c>
      <c r="P1216" s="10">
        <v>965.21190000000001</v>
      </c>
      <c r="Q1216" s="8"/>
      <c r="R1216" s="8"/>
      <c r="S1216" s="8"/>
      <c r="T1216" s="8"/>
    </row>
    <row r="1217" spans="1:20" ht="37.5" customHeight="1" thickBot="1" x14ac:dyDescent="0.4">
      <c r="A1217" s="11">
        <v>-0.86</v>
      </c>
      <c r="B1217" s="11">
        <v>1.7</v>
      </c>
      <c r="C1217" s="11">
        <v>-1.1499999999999999</v>
      </c>
      <c r="D1217" s="11">
        <v>11.05</v>
      </c>
      <c r="E1217" s="11">
        <v>4.47</v>
      </c>
      <c r="F1217" s="11">
        <v>7.77</v>
      </c>
      <c r="G1217" s="11">
        <v>3.8</v>
      </c>
      <c r="H1217" s="11">
        <v>42.37</v>
      </c>
      <c r="I1217" s="11">
        <v>30.96</v>
      </c>
      <c r="J1217" s="11">
        <v>23.63</v>
      </c>
      <c r="K1217" s="11">
        <v>13.41</v>
      </c>
      <c r="L1217" s="11">
        <v>31.05</v>
      </c>
      <c r="M1217" s="11">
        <v>23.69</v>
      </c>
      <c r="N1217" s="11">
        <v>13.45</v>
      </c>
      <c r="O1217" s="8">
        <f>VLOOKUP('Curr Rating Data'!C1185,Ratings_Numbers!$A$1:$B$21,2,FALSE)</f>
        <v>7</v>
      </c>
      <c r="P1217" s="10">
        <v>1179.1618000000001</v>
      </c>
      <c r="Q1217" s="8"/>
      <c r="R1217" s="8"/>
      <c r="S1217" s="8"/>
      <c r="T1217" s="8"/>
    </row>
    <row r="1218" spans="1:20" ht="37.5" customHeight="1" thickBot="1" x14ac:dyDescent="0.4">
      <c r="A1218" s="11">
        <v>-0.21</v>
      </c>
      <c r="B1218" s="11">
        <v>1.72</v>
      </c>
      <c r="C1218" s="11">
        <v>-0.28000000000000003</v>
      </c>
      <c r="D1218" s="11">
        <v>13.98</v>
      </c>
      <c r="E1218" s="11">
        <v>3.02</v>
      </c>
      <c r="F1218" s="11">
        <v>10.78</v>
      </c>
      <c r="G1218" s="11">
        <v>3.9</v>
      </c>
      <c r="H1218" s="11">
        <v>44.03</v>
      </c>
      <c r="I1218" s="11">
        <v>32.35</v>
      </c>
      <c r="J1218" s="11">
        <v>24.42</v>
      </c>
      <c r="K1218" s="11">
        <v>14.54</v>
      </c>
      <c r="L1218" s="11">
        <v>32.44</v>
      </c>
      <c r="M1218" s="11">
        <v>24.5</v>
      </c>
      <c r="N1218" s="11">
        <v>14.58</v>
      </c>
      <c r="O1218" s="8">
        <f>VLOOKUP('Curr Rating Data'!C1186,Ratings_Numbers!$A$1:$B$21,2,FALSE)</f>
        <v>7</v>
      </c>
      <c r="P1218" s="10">
        <v>1058.0259000000001</v>
      </c>
      <c r="Q1218" s="8"/>
      <c r="R1218" s="8"/>
      <c r="S1218" s="8"/>
      <c r="T1218" s="8"/>
    </row>
    <row r="1219" spans="1:20" ht="37.5" customHeight="1" thickBot="1" x14ac:dyDescent="0.4">
      <c r="A1219" s="11">
        <v>-0.82</v>
      </c>
      <c r="B1219" s="11">
        <v>1.77</v>
      </c>
      <c r="C1219" s="11">
        <v>-1.1000000000000001</v>
      </c>
      <c r="D1219" s="11">
        <v>11.11</v>
      </c>
      <c r="E1219" s="11">
        <v>4.3</v>
      </c>
      <c r="F1219" s="11">
        <v>8.2799999999999994</v>
      </c>
      <c r="G1219" s="11">
        <v>4.9000000000000004</v>
      </c>
      <c r="H1219" s="11">
        <v>44.02</v>
      </c>
      <c r="I1219" s="11">
        <v>32.78</v>
      </c>
      <c r="J1219" s="11">
        <v>24.67</v>
      </c>
      <c r="K1219" s="11">
        <v>14.68</v>
      </c>
      <c r="L1219" s="11">
        <v>32.86</v>
      </c>
      <c r="M1219" s="11">
        <v>24.73</v>
      </c>
      <c r="N1219" s="11">
        <v>14.72</v>
      </c>
      <c r="O1219" s="8">
        <f>VLOOKUP('Curr Rating Data'!C1187,Ratings_Numbers!$A$1:$B$21,2,FALSE)</f>
        <v>7</v>
      </c>
      <c r="P1219" s="10">
        <v>1162.182</v>
      </c>
      <c r="Q1219" s="8"/>
      <c r="R1219" s="8"/>
      <c r="S1219" s="8"/>
      <c r="T1219" s="8"/>
    </row>
    <row r="1220" spans="1:20" ht="37.5" customHeight="1" thickBot="1" x14ac:dyDescent="0.4">
      <c r="A1220" s="11">
        <v>-0.6</v>
      </c>
      <c r="B1220" s="11">
        <v>2.11</v>
      </c>
      <c r="C1220" s="11">
        <v>-0.79</v>
      </c>
      <c r="D1220" s="11">
        <v>10.8</v>
      </c>
      <c r="E1220" s="11">
        <v>5.92</v>
      </c>
      <c r="F1220" s="11">
        <v>8.35</v>
      </c>
      <c r="G1220" s="11">
        <v>5.5</v>
      </c>
      <c r="H1220" s="11">
        <v>40.840000000000003</v>
      </c>
      <c r="I1220" s="11">
        <v>41.13</v>
      </c>
      <c r="J1220" s="11">
        <v>29.07</v>
      </c>
      <c r="K1220" s="11">
        <v>16.86</v>
      </c>
      <c r="L1220" s="11">
        <v>41.48</v>
      </c>
      <c r="M1220" s="11">
        <v>29.32</v>
      </c>
      <c r="N1220" s="11">
        <v>17.010000000000002</v>
      </c>
      <c r="O1220" s="8" t="e">
        <f>VLOOKUP('Curr Rating Data'!C1188,Ratings_Numbers!$A$1:$B$21,2,FALSE)</f>
        <v>#N/A</v>
      </c>
      <c r="P1220" s="10">
        <v>1257.2902999999999</v>
      </c>
      <c r="Q1220" s="8"/>
      <c r="R1220" s="8"/>
      <c r="S1220" s="8"/>
      <c r="T1220" s="8"/>
    </row>
    <row r="1221" spans="1:20" ht="37.5" customHeight="1" thickBot="1" x14ac:dyDescent="0.4">
      <c r="A1221" s="11">
        <v>-1.0900000000000001</v>
      </c>
      <c r="B1221" s="11">
        <v>1.83</v>
      </c>
      <c r="C1221" s="11">
        <v>-1.44</v>
      </c>
      <c r="D1221" s="11">
        <v>9.3800000000000008</v>
      </c>
      <c r="E1221" s="11">
        <v>6.42</v>
      </c>
      <c r="F1221" s="11">
        <v>6.87</v>
      </c>
      <c r="G1221" s="11">
        <v>5.7</v>
      </c>
      <c r="H1221" s="11">
        <v>41.37</v>
      </c>
      <c r="I1221" s="11">
        <v>36.369999999999997</v>
      </c>
      <c r="J1221" s="11">
        <v>26.6</v>
      </c>
      <c r="K1221" s="11">
        <v>15.09</v>
      </c>
      <c r="L1221" s="11">
        <v>36.74</v>
      </c>
      <c r="M1221" s="11">
        <v>26.87</v>
      </c>
      <c r="N1221" s="11">
        <v>15.24</v>
      </c>
      <c r="O1221" s="8">
        <f>VLOOKUP('Curr Rating Data'!C1189,Ratings_Numbers!$A$1:$B$21,2,FALSE)</f>
        <v>12</v>
      </c>
      <c r="P1221" s="10">
        <v>1647.8575000000001</v>
      </c>
      <c r="Q1221" s="8"/>
      <c r="R1221" s="8"/>
      <c r="S1221" s="8"/>
      <c r="T1221" s="8"/>
    </row>
    <row r="1222" spans="1:20" ht="37.5" customHeight="1" thickBot="1" x14ac:dyDescent="0.4">
      <c r="A1222" s="11">
        <v>-0.91</v>
      </c>
      <c r="B1222" s="11">
        <v>1.89</v>
      </c>
      <c r="C1222" s="11">
        <v>-1.19</v>
      </c>
      <c r="D1222" s="11">
        <v>13.23</v>
      </c>
      <c r="E1222" s="11">
        <v>8.08</v>
      </c>
      <c r="F1222" s="11">
        <v>10.52</v>
      </c>
      <c r="G1222" s="11">
        <v>5.3</v>
      </c>
      <c r="H1222" s="11">
        <v>43.2</v>
      </c>
      <c r="I1222" s="11">
        <v>38.659999999999997</v>
      </c>
      <c r="J1222" s="11">
        <v>27.81</v>
      </c>
      <c r="K1222" s="11">
        <v>16.739999999999998</v>
      </c>
      <c r="L1222" s="11">
        <v>39.03</v>
      </c>
      <c r="M1222" s="11">
        <v>28.07</v>
      </c>
      <c r="N1222" s="11">
        <v>16.89</v>
      </c>
      <c r="O1222" s="8">
        <f>VLOOKUP('Curr Rating Data'!C1190,Ratings_Numbers!$A$1:$B$21,2,FALSE)</f>
        <v>12</v>
      </c>
      <c r="P1222" s="10">
        <v>1786.9929999999999</v>
      </c>
      <c r="Q1222" s="8"/>
      <c r="R1222" s="8"/>
      <c r="S1222" s="8"/>
      <c r="T1222" s="8"/>
    </row>
    <row r="1223" spans="1:20" ht="37.5" customHeight="1" thickBot="1" x14ac:dyDescent="0.4">
      <c r="A1223" s="11">
        <v>-0.84</v>
      </c>
      <c r="B1223" s="11">
        <v>1.86</v>
      </c>
      <c r="C1223" s="11">
        <v>-1.1000000000000001</v>
      </c>
      <c r="D1223" s="11">
        <v>13.79</v>
      </c>
      <c r="E1223" s="11">
        <v>9.02</v>
      </c>
      <c r="F1223" s="11">
        <v>10.62</v>
      </c>
      <c r="G1223" s="11">
        <v>4.5999999999999996</v>
      </c>
      <c r="H1223" s="11">
        <v>44.3</v>
      </c>
      <c r="I1223" s="11">
        <v>38.5</v>
      </c>
      <c r="J1223" s="11">
        <v>27.73</v>
      </c>
      <c r="K1223" s="11">
        <v>17.079999999999998</v>
      </c>
      <c r="L1223" s="11">
        <v>38.86</v>
      </c>
      <c r="M1223" s="11">
        <v>27.98</v>
      </c>
      <c r="N1223" s="11">
        <v>17.239999999999998</v>
      </c>
      <c r="O1223" s="8">
        <f>VLOOKUP('Curr Rating Data'!C1191,Ratings_Numbers!$A$1:$B$21,2,FALSE)</f>
        <v>12</v>
      </c>
      <c r="P1223" s="10">
        <v>1444.3308</v>
      </c>
      <c r="Q1223" s="8"/>
      <c r="R1223" s="8"/>
      <c r="S1223" s="8"/>
      <c r="T1223" s="8"/>
    </row>
    <row r="1224" spans="1:20" ht="37.5" customHeight="1" thickBot="1" x14ac:dyDescent="0.4">
      <c r="A1224" s="11">
        <v>-1.42</v>
      </c>
      <c r="B1224" s="11">
        <v>1.85</v>
      </c>
      <c r="C1224" s="11">
        <v>-1.85</v>
      </c>
      <c r="D1224" s="11">
        <v>13.06</v>
      </c>
      <c r="E1224" s="11">
        <v>9.56</v>
      </c>
      <c r="F1224" s="11">
        <v>9.8800000000000008</v>
      </c>
      <c r="G1224" s="11">
        <v>4.8</v>
      </c>
      <c r="H1224" s="11">
        <v>42.72</v>
      </c>
      <c r="I1224" s="11">
        <v>37.200000000000003</v>
      </c>
      <c r="J1224" s="11">
        <v>27.05</v>
      </c>
      <c r="K1224" s="11">
        <v>15.9</v>
      </c>
      <c r="L1224" s="11">
        <v>37.54</v>
      </c>
      <c r="M1224" s="11">
        <v>27.3</v>
      </c>
      <c r="N1224" s="11">
        <v>16.05</v>
      </c>
      <c r="O1224" s="8">
        <f>VLOOKUP('Curr Rating Data'!C1192,Ratings_Numbers!$A$1:$B$21,2,FALSE)</f>
        <v>11</v>
      </c>
      <c r="P1224" s="10">
        <v>2013.7302</v>
      </c>
      <c r="Q1224" s="8"/>
      <c r="R1224" s="8"/>
      <c r="S1224" s="8"/>
      <c r="T1224" s="8"/>
    </row>
    <row r="1225" spans="1:20" ht="37.5" customHeight="1" thickBot="1" x14ac:dyDescent="0.4">
      <c r="A1225" s="11">
        <v>-0.85</v>
      </c>
      <c r="B1225" s="11">
        <v>1.89</v>
      </c>
      <c r="C1225" s="11">
        <v>-1.1299999999999999</v>
      </c>
      <c r="D1225" s="11">
        <v>10.59</v>
      </c>
      <c r="E1225" s="11">
        <v>7.47</v>
      </c>
      <c r="F1225" s="11">
        <v>7.13</v>
      </c>
      <c r="G1225" s="11">
        <v>4.8</v>
      </c>
      <c r="H1225" s="11">
        <v>42.91</v>
      </c>
      <c r="I1225" s="11">
        <v>35.46</v>
      </c>
      <c r="J1225" s="11">
        <v>26.11</v>
      </c>
      <c r="K1225" s="11">
        <v>15.21</v>
      </c>
      <c r="L1225" s="11">
        <v>35.79</v>
      </c>
      <c r="M1225" s="11">
        <v>26.36</v>
      </c>
      <c r="N1225" s="11">
        <v>15.35</v>
      </c>
      <c r="O1225" s="8">
        <f>VLOOKUP('Curr Rating Data'!C1193,Ratings_Numbers!$A$1:$B$21,2,FALSE)</f>
        <v>11</v>
      </c>
      <c r="P1225" s="10">
        <v>2519.9227999999998</v>
      </c>
      <c r="Q1225" s="8"/>
      <c r="R1225" s="8"/>
      <c r="S1225" s="8"/>
      <c r="T1225" s="8"/>
    </row>
    <row r="1226" spans="1:20" ht="37.5" customHeight="1" thickBot="1" x14ac:dyDescent="0.4">
      <c r="A1226" s="11">
        <v>-1.1299999999999999</v>
      </c>
      <c r="B1226" s="11">
        <v>4.9000000000000004</v>
      </c>
      <c r="C1226" s="11">
        <v>-1.99</v>
      </c>
      <c r="D1226" s="11">
        <v>-6.35</v>
      </c>
      <c r="E1226" s="11">
        <v>-15.31</v>
      </c>
      <c r="F1226" s="11">
        <v>-9.86</v>
      </c>
      <c r="G1226" s="11">
        <v>4.7</v>
      </c>
      <c r="H1226" s="11">
        <v>38.840000000000003</v>
      </c>
      <c r="I1226" s="11">
        <v>42.77</v>
      </c>
      <c r="J1226" s="11">
        <v>29.88</v>
      </c>
      <c r="K1226" s="11">
        <v>16.55</v>
      </c>
      <c r="L1226" s="11">
        <v>43.12</v>
      </c>
      <c r="M1226" s="11">
        <v>30.13</v>
      </c>
      <c r="N1226" s="11">
        <v>16.690000000000001</v>
      </c>
      <c r="O1226" s="8">
        <f>VLOOKUP('Curr Rating Data'!C1194,Ratings_Numbers!$A$1:$B$21,2,FALSE)</f>
        <v>11</v>
      </c>
      <c r="P1226" s="10">
        <v>1554.9611</v>
      </c>
      <c r="Q1226" s="8"/>
      <c r="R1226" s="8"/>
      <c r="S1226" s="8"/>
      <c r="T1226" s="8"/>
    </row>
    <row r="1227" spans="1:20" ht="37.5" customHeight="1" thickBot="1" x14ac:dyDescent="0.4">
      <c r="A1227" s="11">
        <v>-7.48</v>
      </c>
      <c r="B1227" s="11">
        <v>55</v>
      </c>
      <c r="C1227" s="11">
        <v>-75.3</v>
      </c>
      <c r="D1227" s="11">
        <v>-2.27</v>
      </c>
      <c r="E1227" s="11">
        <v>-4.9800000000000004</v>
      </c>
      <c r="F1227" s="11">
        <v>-5.69</v>
      </c>
      <c r="G1227" s="11">
        <v>4.9000000000000004</v>
      </c>
      <c r="H1227" s="11">
        <v>35.82</v>
      </c>
      <c r="I1227" s="11">
        <v>40.96</v>
      </c>
      <c r="J1227" s="11">
        <v>28.98</v>
      </c>
      <c r="K1227" s="11">
        <v>14.57</v>
      </c>
      <c r="L1227" s="11">
        <v>41.3</v>
      </c>
      <c r="M1227" s="11">
        <v>29.23</v>
      </c>
      <c r="N1227" s="11">
        <v>14.69</v>
      </c>
      <c r="O1227" s="8">
        <f>VLOOKUP('Curr Rating Data'!C1195,Ratings_Numbers!$A$1:$B$21,2,FALSE)</f>
        <v>11</v>
      </c>
      <c r="P1227" s="10">
        <v>1931.5795000000001</v>
      </c>
      <c r="Q1227" s="8"/>
      <c r="R1227" s="8"/>
      <c r="S1227" s="8"/>
      <c r="T1227" s="8"/>
    </row>
    <row r="1228" spans="1:20" ht="37.5" customHeight="1" thickBot="1" x14ac:dyDescent="0.4">
      <c r="A1228" s="11">
        <v>-1.56</v>
      </c>
      <c r="B1228" s="11">
        <v>5.17</v>
      </c>
      <c r="C1228" s="11">
        <v>-2.52</v>
      </c>
      <c r="D1228" s="11">
        <v>12.22</v>
      </c>
      <c r="E1228" s="11">
        <v>9.4700000000000006</v>
      </c>
      <c r="F1228" s="11">
        <v>9.77</v>
      </c>
      <c r="G1228" s="11">
        <v>7</v>
      </c>
      <c r="H1228" s="11">
        <v>36.72</v>
      </c>
      <c r="I1228" s="11">
        <v>48.87</v>
      </c>
      <c r="J1228" s="11">
        <v>32.770000000000003</v>
      </c>
      <c r="K1228" s="11">
        <v>18.010000000000002</v>
      </c>
      <c r="L1228" s="11">
        <v>49.14</v>
      </c>
      <c r="M1228" s="11">
        <v>32.950000000000003</v>
      </c>
      <c r="N1228" s="11">
        <v>18.11</v>
      </c>
      <c r="O1228" s="8">
        <f>VLOOKUP('Curr Rating Data'!C1196,Ratings_Numbers!$A$1:$B$21,2,FALSE)</f>
        <v>12</v>
      </c>
      <c r="P1228" s="10">
        <v>2865.7710000000002</v>
      </c>
      <c r="Q1228" s="8"/>
      <c r="R1228" s="8"/>
      <c r="S1228" s="8"/>
      <c r="T1228" s="8"/>
    </row>
    <row r="1229" spans="1:20" ht="37.5" customHeight="1" thickBot="1" x14ac:dyDescent="0.4">
      <c r="A1229" s="11">
        <v>-1.21</v>
      </c>
      <c r="B1229" s="11">
        <v>2.39</v>
      </c>
      <c r="C1229" s="11">
        <v>-1.57</v>
      </c>
      <c r="D1229" s="11">
        <v>15.34</v>
      </c>
      <c r="E1229" s="11">
        <v>12.87</v>
      </c>
      <c r="F1229" s="11">
        <v>12.72</v>
      </c>
      <c r="G1229" s="11">
        <v>6.6</v>
      </c>
      <c r="H1229" s="11">
        <v>37.58</v>
      </c>
      <c r="I1229" s="11">
        <v>43.7</v>
      </c>
      <c r="J1229" s="11">
        <v>30.36</v>
      </c>
      <c r="K1229" s="11">
        <v>16.5</v>
      </c>
      <c r="L1229" s="11">
        <v>43.96</v>
      </c>
      <c r="M1229" s="11">
        <v>30.54</v>
      </c>
      <c r="N1229" s="11">
        <v>16.600000000000001</v>
      </c>
      <c r="O1229" s="8">
        <f>VLOOKUP('Curr Rating Data'!C1197,Ratings_Numbers!$A$1:$B$21,2,FALSE)</f>
        <v>12</v>
      </c>
      <c r="P1229" s="10">
        <v>3502.9326000000001</v>
      </c>
      <c r="Q1229" s="8"/>
      <c r="R1229" s="8"/>
      <c r="S1229" s="8"/>
      <c r="T1229" s="8"/>
    </row>
    <row r="1230" spans="1:20" ht="37.5" customHeight="1" thickBot="1" x14ac:dyDescent="0.4">
      <c r="A1230" s="11">
        <v>-1.37</v>
      </c>
      <c r="B1230" s="11">
        <v>2.41</v>
      </c>
      <c r="C1230" s="11">
        <v>-1.7</v>
      </c>
      <c r="D1230" s="11">
        <v>15.28</v>
      </c>
      <c r="E1230" s="11">
        <v>12.07</v>
      </c>
      <c r="F1230" s="11">
        <v>12.71</v>
      </c>
      <c r="G1230" s="11">
        <v>6.7</v>
      </c>
      <c r="H1230" s="11">
        <v>34.97</v>
      </c>
      <c r="I1230" s="11">
        <v>53.54</v>
      </c>
      <c r="J1230" s="11">
        <v>34.81</v>
      </c>
      <c r="K1230" s="11">
        <v>18.86</v>
      </c>
      <c r="L1230" s="11">
        <v>53.78</v>
      </c>
      <c r="M1230" s="11">
        <v>34.97</v>
      </c>
      <c r="N1230" s="11">
        <v>18.95</v>
      </c>
      <c r="O1230" s="8">
        <f>VLOOKUP('Curr Rating Data'!C1198,Ratings_Numbers!$A$1:$B$21,2,FALSE)</f>
        <v>12</v>
      </c>
      <c r="P1230" s="10">
        <v>3261.0691000000002</v>
      </c>
      <c r="Q1230" s="8"/>
      <c r="R1230" s="8"/>
      <c r="S1230" s="8"/>
      <c r="T1230" s="8"/>
    </row>
    <row r="1231" spans="1:20" ht="37.5" customHeight="1" thickBot="1" x14ac:dyDescent="0.4">
      <c r="A1231" s="11">
        <v>-1.46</v>
      </c>
      <c r="B1231" s="11">
        <v>2.65</v>
      </c>
      <c r="C1231" s="11">
        <v>-1.8</v>
      </c>
      <c r="D1231" s="11">
        <v>12.87</v>
      </c>
      <c r="E1231" s="11">
        <v>10.29</v>
      </c>
      <c r="F1231" s="11">
        <v>9.9700000000000006</v>
      </c>
      <c r="G1231" s="11">
        <v>7</v>
      </c>
      <c r="H1231" s="11">
        <v>31.77</v>
      </c>
      <c r="I1231" s="11">
        <v>52.56</v>
      </c>
      <c r="J1231" s="11">
        <v>34.36</v>
      </c>
      <c r="K1231" s="11">
        <v>18.239999999999998</v>
      </c>
      <c r="L1231" s="11">
        <v>52.96</v>
      </c>
      <c r="M1231" s="11">
        <v>34.619999999999997</v>
      </c>
      <c r="N1231" s="11">
        <v>18.38</v>
      </c>
      <c r="O1231" s="8">
        <f>VLOOKUP('Curr Rating Data'!C1199,Ratings_Numbers!$A$1:$B$21,2,FALSE)</f>
        <v>12</v>
      </c>
      <c r="P1231" s="10">
        <v>3589.1507000000001</v>
      </c>
      <c r="Q1231" s="8"/>
      <c r="R1231" s="8"/>
      <c r="S1231" s="8"/>
      <c r="T1231" s="8"/>
    </row>
    <row r="1232" spans="1:20" ht="37.5" customHeight="1" thickBot="1" x14ac:dyDescent="0.4">
      <c r="A1232" s="11">
        <v>-1.21</v>
      </c>
      <c r="B1232" s="11">
        <v>2.69</v>
      </c>
      <c r="C1232" s="11">
        <v>-1.49</v>
      </c>
      <c r="D1232" s="11">
        <v>13.3</v>
      </c>
      <c r="E1232" s="11">
        <v>10.58</v>
      </c>
      <c r="F1232" s="11">
        <v>10.77</v>
      </c>
      <c r="G1232" s="11">
        <v>8.6</v>
      </c>
      <c r="H1232" s="11">
        <v>31.52</v>
      </c>
      <c r="I1232" s="11">
        <v>55.11</v>
      </c>
      <c r="J1232" s="11">
        <v>35.44</v>
      </c>
      <c r="K1232" s="11">
        <v>18.899999999999999</v>
      </c>
      <c r="L1232" s="11">
        <v>55.49</v>
      </c>
      <c r="M1232" s="11">
        <v>35.69</v>
      </c>
      <c r="N1232" s="11">
        <v>19.03</v>
      </c>
      <c r="O1232" s="8">
        <f>VLOOKUP('Curr Rating Data'!C1200,Ratings_Numbers!$A$1:$B$21,2,FALSE)</f>
        <v>12</v>
      </c>
      <c r="P1232" s="10">
        <v>4373.1251000000002</v>
      </c>
      <c r="Q1232" s="8"/>
      <c r="R1232" s="8"/>
      <c r="S1232" s="8"/>
      <c r="T1232" s="8"/>
    </row>
    <row r="1233" spans="1:20" ht="37.5" customHeight="1" thickBot="1" x14ac:dyDescent="0.4">
      <c r="A1233" s="11">
        <v>-1.82</v>
      </c>
      <c r="B1233" s="11">
        <v>2.68</v>
      </c>
      <c r="C1233" s="11">
        <v>-2.2400000000000002</v>
      </c>
      <c r="D1233" s="11">
        <v>14.1</v>
      </c>
      <c r="E1233" s="11">
        <v>11.19</v>
      </c>
      <c r="F1233" s="11">
        <v>11.63</v>
      </c>
      <c r="G1233" s="11">
        <v>9.3000000000000007</v>
      </c>
      <c r="H1233" s="11">
        <v>29.98</v>
      </c>
      <c r="I1233" s="11">
        <v>53.31</v>
      </c>
      <c r="J1233" s="11">
        <v>34.71</v>
      </c>
      <c r="K1233" s="11">
        <v>17.440000000000001</v>
      </c>
      <c r="L1233" s="11">
        <v>53.6</v>
      </c>
      <c r="M1233" s="11">
        <v>34.89</v>
      </c>
      <c r="N1233" s="11">
        <v>17.53</v>
      </c>
      <c r="O1233" s="8">
        <f>VLOOKUP('Curr Rating Data'!C1201,Ratings_Numbers!$A$1:$B$21,2,FALSE)</f>
        <v>12</v>
      </c>
      <c r="P1233" s="10">
        <v>4852.3307999999997</v>
      </c>
      <c r="Q1233" s="8"/>
      <c r="R1233" s="8"/>
      <c r="S1233" s="8"/>
      <c r="T1233" s="8"/>
    </row>
    <row r="1234" spans="1:20" ht="37.5" customHeight="1" thickBot="1" x14ac:dyDescent="0.4">
      <c r="A1234" s="11">
        <v>-1.64</v>
      </c>
      <c r="B1234" s="11">
        <v>1.89</v>
      </c>
      <c r="C1234" s="11">
        <v>-1.95</v>
      </c>
      <c r="D1234" s="11">
        <v>21.8</v>
      </c>
      <c r="E1234" s="11">
        <v>18.350000000000001</v>
      </c>
      <c r="F1234" s="11">
        <v>19.399999999999999</v>
      </c>
      <c r="G1234" s="11">
        <v>10</v>
      </c>
      <c r="H1234" s="11">
        <v>29.95</v>
      </c>
      <c r="I1234" s="11">
        <v>46.22</v>
      </c>
      <c r="J1234" s="11">
        <v>31.55</v>
      </c>
      <c r="K1234" s="11">
        <v>15.01</v>
      </c>
      <c r="L1234" s="11">
        <v>46.48</v>
      </c>
      <c r="M1234" s="11">
        <v>31.73</v>
      </c>
      <c r="N1234" s="11">
        <v>15.09</v>
      </c>
      <c r="O1234" s="8">
        <f>VLOOKUP('Curr Rating Data'!C1202,Ratings_Numbers!$A$1:$B$21,2,FALSE)</f>
        <v>12</v>
      </c>
      <c r="P1234" s="10">
        <v>6149.6550999999999</v>
      </c>
      <c r="Q1234" s="8"/>
      <c r="R1234" s="8"/>
      <c r="S1234" s="8"/>
      <c r="T1234" s="8"/>
    </row>
    <row r="1235" spans="1:20" ht="37.5" customHeight="1" thickBot="1" x14ac:dyDescent="0.4">
      <c r="A1235" s="11">
        <v>-1.1100000000000001</v>
      </c>
      <c r="B1235" s="11">
        <v>2.15</v>
      </c>
      <c r="C1235" s="11">
        <v>-1.32</v>
      </c>
      <c r="D1235" s="11">
        <v>15.6</v>
      </c>
      <c r="E1235" s="11">
        <v>12.9</v>
      </c>
      <c r="F1235" s="11">
        <v>12.9</v>
      </c>
      <c r="G1235" s="11">
        <v>10</v>
      </c>
      <c r="H1235" s="11">
        <v>27.43</v>
      </c>
      <c r="I1235" s="11">
        <v>56.38</v>
      </c>
      <c r="J1235" s="11">
        <v>35.99</v>
      </c>
      <c r="K1235" s="11">
        <v>16.77</v>
      </c>
      <c r="L1235" s="11">
        <v>56.63</v>
      </c>
      <c r="M1235" s="11">
        <v>36.15</v>
      </c>
      <c r="N1235" s="11">
        <v>16.850000000000001</v>
      </c>
      <c r="O1235" s="8">
        <f>VLOOKUP('Curr Rating Data'!C1203,Ratings_Numbers!$A$1:$B$21,2,FALSE)</f>
        <v>12</v>
      </c>
      <c r="P1235" s="10">
        <v>8404.1157999999996</v>
      </c>
      <c r="Q1235" s="8"/>
      <c r="R1235" s="8"/>
      <c r="S1235" s="8"/>
      <c r="T1235" s="8"/>
    </row>
    <row r="1236" spans="1:20" ht="37.5" customHeight="1" thickBot="1" x14ac:dyDescent="0.4">
      <c r="A1236" s="11">
        <v>-1.32</v>
      </c>
      <c r="B1236" s="11">
        <v>1.89</v>
      </c>
      <c r="C1236" s="11">
        <v>-1.59</v>
      </c>
      <c r="D1236" s="11">
        <v>20.55</v>
      </c>
      <c r="E1236" s="11">
        <v>15.27</v>
      </c>
      <c r="F1236" s="11">
        <v>15.73</v>
      </c>
      <c r="G1236" s="11">
        <v>11</v>
      </c>
      <c r="H1236" s="11">
        <v>27.63</v>
      </c>
      <c r="I1236" s="11">
        <v>54.37</v>
      </c>
      <c r="J1236" s="11">
        <v>35.17</v>
      </c>
      <c r="K1236" s="11">
        <v>16.22</v>
      </c>
      <c r="L1236" s="11">
        <v>54.61</v>
      </c>
      <c r="M1236" s="11">
        <v>35.32</v>
      </c>
      <c r="N1236" s="11">
        <v>16.29</v>
      </c>
      <c r="O1236" s="8" t="e">
        <f>VLOOKUP('Curr Rating Data'!C1204,Ratings_Numbers!$A$1:$B$21,2,FALSE)</f>
        <v>#N/A</v>
      </c>
      <c r="P1236" s="10">
        <v>9574.6707000000006</v>
      </c>
      <c r="Q1236" s="8"/>
      <c r="R1236" s="8"/>
      <c r="S1236" s="8"/>
      <c r="T1236" s="8"/>
    </row>
    <row r="1237" spans="1:20" ht="37.5" customHeight="1" thickBot="1" x14ac:dyDescent="0.4">
      <c r="A1237" s="11">
        <v>-0.67</v>
      </c>
      <c r="B1237" s="11">
        <v>1.89</v>
      </c>
      <c r="C1237" s="11">
        <v>-0.8</v>
      </c>
      <c r="D1237" s="11">
        <v>19.27</v>
      </c>
      <c r="E1237" s="11">
        <v>15.36</v>
      </c>
      <c r="F1237" s="11">
        <v>16.64</v>
      </c>
      <c r="G1237" s="11">
        <v>11</v>
      </c>
      <c r="H1237" s="11">
        <v>28.01</v>
      </c>
      <c r="I1237" s="11">
        <v>57.76</v>
      </c>
      <c r="J1237" s="11">
        <v>36.56</v>
      </c>
      <c r="K1237" s="11">
        <v>17.43</v>
      </c>
      <c r="L1237" s="11">
        <v>57.99</v>
      </c>
      <c r="M1237" s="11">
        <v>36.700000000000003</v>
      </c>
      <c r="N1237" s="11">
        <v>17.5</v>
      </c>
      <c r="O1237" s="8">
        <f>VLOOKUP('Curr Rating Data'!C1205,Ratings_Numbers!$A$1:$B$21,2,FALSE)</f>
        <v>13</v>
      </c>
      <c r="P1237" s="10">
        <v>6464.3005999999996</v>
      </c>
      <c r="Q1237" s="8"/>
      <c r="R1237" s="8"/>
      <c r="S1237" s="8"/>
      <c r="T1237" s="8"/>
    </row>
    <row r="1238" spans="1:20" ht="37.5" customHeight="1" thickBot="1" x14ac:dyDescent="0.4">
      <c r="A1238" s="11">
        <v>-0.85</v>
      </c>
      <c r="B1238" s="11">
        <v>1.73</v>
      </c>
      <c r="C1238" s="11">
        <v>-1.01</v>
      </c>
      <c r="D1238" s="11">
        <v>22.64</v>
      </c>
      <c r="E1238" s="11">
        <v>20</v>
      </c>
      <c r="F1238" s="11">
        <v>20</v>
      </c>
      <c r="G1238" s="11">
        <v>11</v>
      </c>
      <c r="H1238" s="11">
        <v>29.39</v>
      </c>
      <c r="I1238" s="11">
        <v>52.32</v>
      </c>
      <c r="J1238" s="11">
        <v>34.299999999999997</v>
      </c>
      <c r="K1238" s="11">
        <v>16.57</v>
      </c>
      <c r="L1238" s="11">
        <v>52.54</v>
      </c>
      <c r="M1238" s="11">
        <v>34.44</v>
      </c>
      <c r="N1238" s="11">
        <v>16.64</v>
      </c>
      <c r="O1238" s="8">
        <f>VLOOKUP('Curr Rating Data'!C1206,Ratings_Numbers!$A$1:$B$21,2,FALSE)</f>
        <v>13</v>
      </c>
      <c r="P1238" s="10">
        <v>7919.7716</v>
      </c>
      <c r="Q1238" s="8"/>
      <c r="R1238" s="8"/>
      <c r="S1238" s="8"/>
      <c r="T1238" s="8"/>
    </row>
    <row r="1239" spans="1:20" ht="37.5" customHeight="1" thickBot="1" x14ac:dyDescent="0.4">
      <c r="A1239" s="11">
        <v>0.77</v>
      </c>
      <c r="B1239" s="11">
        <v>7.18</v>
      </c>
      <c r="C1239" s="11">
        <v>0.96</v>
      </c>
      <c r="D1239" s="11">
        <v>1.67</v>
      </c>
      <c r="E1239" s="11">
        <v>0.3</v>
      </c>
      <c r="F1239" s="11">
        <v>0.61</v>
      </c>
      <c r="G1239" s="11">
        <v>33</v>
      </c>
      <c r="H1239" s="11">
        <v>28.4</v>
      </c>
      <c r="I1239" s="11">
        <v>78.42</v>
      </c>
      <c r="J1239" s="11">
        <v>43.93</v>
      </c>
      <c r="K1239" s="11">
        <v>22.93</v>
      </c>
      <c r="L1239" s="11">
        <v>78.489999999999995</v>
      </c>
      <c r="M1239" s="11">
        <v>43.97</v>
      </c>
      <c r="N1239" s="11">
        <v>22.95</v>
      </c>
      <c r="O1239" s="8">
        <f>VLOOKUP('Curr Rating Data'!C1207,Ratings_Numbers!$A$1:$B$21,2,FALSE)</f>
        <v>13</v>
      </c>
      <c r="P1239" s="10">
        <v>10494.5723</v>
      </c>
      <c r="Q1239" s="8"/>
      <c r="R1239" s="8"/>
      <c r="S1239" s="8"/>
      <c r="T1239" s="8"/>
    </row>
    <row r="1240" spans="1:20" ht="37.5" customHeight="1" thickBot="1" x14ac:dyDescent="0.4">
      <c r="A1240" s="11">
        <v>1.38</v>
      </c>
      <c r="B1240" s="11">
        <v>5.62</v>
      </c>
      <c r="C1240" s="11">
        <v>1.68</v>
      </c>
      <c r="D1240" s="11">
        <v>8.7100000000000009</v>
      </c>
      <c r="E1240" s="11">
        <v>7.77</v>
      </c>
      <c r="F1240" s="11">
        <v>7.25</v>
      </c>
      <c r="G1240" s="11">
        <v>52</v>
      </c>
      <c r="H1240" s="11">
        <v>28.36</v>
      </c>
      <c r="I1240" s="11">
        <v>64.16</v>
      </c>
      <c r="J1240" s="11">
        <v>35.840000000000003</v>
      </c>
      <c r="K1240" s="11">
        <v>18.72</v>
      </c>
      <c r="L1240" s="11">
        <v>79.02</v>
      </c>
      <c r="M1240" s="11">
        <v>44.14</v>
      </c>
      <c r="N1240" s="11">
        <v>23.05</v>
      </c>
      <c r="O1240" s="8">
        <f>VLOOKUP('Curr Rating Data'!C1208,Ratings_Numbers!$A$1:$B$21,2,FALSE)</f>
        <v>13</v>
      </c>
      <c r="P1240" s="10">
        <v>12179.538699999999</v>
      </c>
      <c r="Q1240" s="8"/>
      <c r="R1240" s="8"/>
      <c r="S1240" s="8"/>
      <c r="T1240" s="8"/>
    </row>
    <row r="1241" spans="1:20" ht="37.5" customHeight="1" thickBot="1" x14ac:dyDescent="0.4">
      <c r="A1241" s="11">
        <v>1.02</v>
      </c>
      <c r="B1241" s="11">
        <v>4.79</v>
      </c>
      <c r="C1241" s="11">
        <v>1.25</v>
      </c>
      <c r="D1241" s="11">
        <v>7.37</v>
      </c>
      <c r="E1241" s="11">
        <v>5.32</v>
      </c>
      <c r="F1241" s="11">
        <v>6</v>
      </c>
      <c r="G1241" s="11">
        <v>57</v>
      </c>
      <c r="H1241" s="11">
        <v>29.08</v>
      </c>
      <c r="I1241" s="11">
        <v>63.76</v>
      </c>
      <c r="J1241" s="11">
        <v>35.79</v>
      </c>
      <c r="K1241" s="11">
        <v>19.07</v>
      </c>
      <c r="L1241" s="11">
        <v>78.150000000000006</v>
      </c>
      <c r="M1241" s="11">
        <v>43.87</v>
      </c>
      <c r="N1241" s="11">
        <v>23.37</v>
      </c>
      <c r="O1241" s="8">
        <f>VLOOKUP('Curr Rating Data'!C1209,Ratings_Numbers!$A$1:$B$21,2,FALSE)</f>
        <v>13</v>
      </c>
      <c r="P1241" s="10">
        <v>11440.835999999999</v>
      </c>
      <c r="Q1241" s="8"/>
      <c r="R1241" s="8"/>
      <c r="S1241" s="8"/>
      <c r="T1241" s="8"/>
    </row>
    <row r="1242" spans="1:20" ht="14.25" customHeight="1" thickBot="1" x14ac:dyDescent="0.4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</row>
    <row r="1243" spans="1:20" ht="37.5" customHeight="1" thickBot="1" x14ac:dyDescent="0.4">
      <c r="A1243" s="11">
        <v>4.1100000000000003</v>
      </c>
      <c r="B1243" s="11">
        <v>6.55</v>
      </c>
      <c r="C1243" s="11">
        <v>5.67</v>
      </c>
      <c r="D1243" s="11">
        <v>8.27</v>
      </c>
      <c r="E1243" s="11">
        <v>7.51</v>
      </c>
      <c r="F1243" s="11">
        <v>7.22</v>
      </c>
      <c r="G1243" s="11">
        <v>156</v>
      </c>
      <c r="H1243" s="11">
        <v>20.43</v>
      </c>
      <c r="I1243" s="11">
        <v>316.29000000000002</v>
      </c>
      <c r="J1243" s="11">
        <v>75</v>
      </c>
      <c r="K1243" s="11">
        <v>65.569999999999993</v>
      </c>
      <c r="L1243" s="11">
        <v>321.74</v>
      </c>
      <c r="M1243" s="11">
        <v>76.290000000000006</v>
      </c>
      <c r="N1243" s="11">
        <v>66.7</v>
      </c>
      <c r="O1243" s="8">
        <f>VLOOKUP('Curr Rating Data'!C1210,Ratings_Numbers!$A$1:$B$21,2,FALSE)</f>
        <v>13</v>
      </c>
      <c r="P1243" s="10">
        <v>8620.9845000000005</v>
      </c>
      <c r="Q1243" s="8"/>
      <c r="R1243" s="8"/>
      <c r="S1243" s="8"/>
      <c r="T1243" s="8"/>
    </row>
    <row r="1244" spans="1:20" ht="37.5" customHeight="1" thickBot="1" x14ac:dyDescent="0.4">
      <c r="A1244" s="11">
        <v>4</v>
      </c>
      <c r="B1244" s="11">
        <v>5.67</v>
      </c>
      <c r="C1244" s="11">
        <v>5.31</v>
      </c>
      <c r="D1244" s="11">
        <v>3.59</v>
      </c>
      <c r="E1244" s="11">
        <v>2.69</v>
      </c>
      <c r="F1244" s="11">
        <v>2.5299999999999998</v>
      </c>
      <c r="G1244" s="11">
        <v>154</v>
      </c>
      <c r="H1244" s="11">
        <v>18.38</v>
      </c>
      <c r="I1244" s="11">
        <v>323.02999999999997</v>
      </c>
      <c r="J1244" s="11">
        <v>75.33</v>
      </c>
      <c r="K1244" s="11">
        <v>60.31</v>
      </c>
      <c r="L1244" s="11">
        <v>328.83</v>
      </c>
      <c r="M1244" s="11">
        <v>76.680000000000007</v>
      </c>
      <c r="N1244" s="11">
        <v>61.39</v>
      </c>
      <c r="O1244" s="8">
        <f>VLOOKUP('Curr Rating Data'!C1211,Ratings_Numbers!$A$1:$B$21,2,FALSE)</f>
        <v>13</v>
      </c>
      <c r="P1244" s="10">
        <v>8451.9176000000007</v>
      </c>
      <c r="Q1244" s="8"/>
      <c r="R1244" s="8"/>
      <c r="S1244" s="8"/>
      <c r="T1244" s="8"/>
    </row>
    <row r="1245" spans="1:20" ht="37.5" customHeight="1" thickBot="1" x14ac:dyDescent="0.4">
      <c r="A1245" s="11">
        <v>4.09</v>
      </c>
      <c r="B1245" s="11">
        <v>5.83</v>
      </c>
      <c r="C1245" s="11">
        <v>5.43</v>
      </c>
      <c r="D1245" s="11">
        <v>2.19</v>
      </c>
      <c r="E1245" s="11">
        <v>1.1399999999999999</v>
      </c>
      <c r="F1245" s="11">
        <v>1.08</v>
      </c>
      <c r="G1245" s="11">
        <v>154</v>
      </c>
      <c r="H1245" s="11">
        <v>17.149999999999999</v>
      </c>
      <c r="I1245" s="11">
        <v>359.44</v>
      </c>
      <c r="J1245" s="11">
        <v>77.2</v>
      </c>
      <c r="K1245" s="11">
        <v>62.67</v>
      </c>
      <c r="L1245" s="11">
        <v>365.59</v>
      </c>
      <c r="M1245" s="11">
        <v>78.52</v>
      </c>
      <c r="N1245" s="11">
        <v>63.74</v>
      </c>
      <c r="O1245" s="8">
        <f>VLOOKUP('Curr Rating Data'!C1212,Ratings_Numbers!$A$1:$B$21,2,FALSE)</f>
        <v>13</v>
      </c>
      <c r="P1245" s="10">
        <v>8549.6604000000007</v>
      </c>
      <c r="Q1245" s="8"/>
      <c r="R1245" s="8"/>
      <c r="S1245" s="8"/>
      <c r="T1245" s="8"/>
    </row>
    <row r="1246" spans="1:20" ht="37.5" customHeight="1" thickBot="1" x14ac:dyDescent="0.4">
      <c r="A1246" s="11">
        <v>4.42</v>
      </c>
      <c r="B1246" s="11">
        <v>6.21</v>
      </c>
      <c r="C1246" s="11">
        <v>5.98</v>
      </c>
      <c r="D1246" s="11">
        <v>2.35</v>
      </c>
      <c r="E1246" s="11">
        <v>1.57</v>
      </c>
      <c r="F1246" s="11">
        <v>1.27</v>
      </c>
      <c r="G1246" s="11">
        <v>158</v>
      </c>
      <c r="H1246" s="11">
        <v>16.579999999999998</v>
      </c>
      <c r="I1246" s="11">
        <v>382.97</v>
      </c>
      <c r="J1246" s="11">
        <v>78.23</v>
      </c>
      <c r="K1246" s="11">
        <v>64.72</v>
      </c>
      <c r="L1246" s="11">
        <v>389.57</v>
      </c>
      <c r="M1246" s="11">
        <v>79.569999999999993</v>
      </c>
      <c r="N1246" s="11">
        <v>65.84</v>
      </c>
      <c r="O1246" s="8">
        <f>VLOOKUP('Curr Rating Data'!C1213,Ratings_Numbers!$A$1:$B$21,2,FALSE)</f>
        <v>13</v>
      </c>
      <c r="P1246" s="10">
        <v>6497.0955999999996</v>
      </c>
      <c r="Q1246" s="8"/>
      <c r="R1246" s="8"/>
      <c r="S1246" s="8"/>
      <c r="T1246" s="8"/>
    </row>
    <row r="1247" spans="1:20" ht="37.5" customHeight="1" thickBot="1" x14ac:dyDescent="0.4">
      <c r="A1247" s="11">
        <v>5.78</v>
      </c>
      <c r="B1247" s="11">
        <v>9.5399999999999991</v>
      </c>
      <c r="C1247" s="11">
        <v>9</v>
      </c>
      <c r="D1247" s="11">
        <v>4.04</v>
      </c>
      <c r="E1247" s="11">
        <v>3.15</v>
      </c>
      <c r="F1247" s="11">
        <v>2.93</v>
      </c>
      <c r="G1247" s="11">
        <v>159</v>
      </c>
      <c r="H1247" s="11">
        <v>17.62</v>
      </c>
      <c r="I1247" s="11">
        <v>357.05</v>
      </c>
      <c r="J1247" s="11">
        <v>77.08</v>
      </c>
      <c r="K1247" s="11">
        <v>64.06</v>
      </c>
      <c r="L1247" s="11">
        <v>363.25</v>
      </c>
      <c r="M1247" s="11">
        <v>78.41</v>
      </c>
      <c r="N1247" s="11">
        <v>65.17</v>
      </c>
      <c r="O1247" s="8">
        <f>VLOOKUP('Curr Rating Data'!C1214,Ratings_Numbers!$A$1:$B$21,2,FALSE)</f>
        <v>13</v>
      </c>
      <c r="P1247" s="10">
        <v>5224.3464999999997</v>
      </c>
      <c r="Q1247" s="8"/>
      <c r="R1247" s="8"/>
      <c r="S1247" s="8"/>
      <c r="T1247" s="8"/>
    </row>
    <row r="1248" spans="1:20" ht="37.5" customHeight="1" thickBot="1" x14ac:dyDescent="0.4">
      <c r="A1248" s="11">
        <v>6.94</v>
      </c>
      <c r="B1248" s="11">
        <v>14.14</v>
      </c>
      <c r="C1248" s="11">
        <v>13.08</v>
      </c>
      <c r="D1248" s="11">
        <v>1.66</v>
      </c>
      <c r="E1248" s="11">
        <v>-1.22</v>
      </c>
      <c r="F1248" s="11">
        <v>0.14000000000000001</v>
      </c>
      <c r="G1248" s="11">
        <v>157</v>
      </c>
      <c r="H1248" s="11">
        <v>16.510000000000002</v>
      </c>
      <c r="I1248" s="11">
        <v>374.74</v>
      </c>
      <c r="J1248" s="11">
        <v>77.790000000000006</v>
      </c>
      <c r="K1248" s="11">
        <v>63.02</v>
      </c>
      <c r="L1248" s="11">
        <v>381.72</v>
      </c>
      <c r="M1248" s="11">
        <v>79.239999999999995</v>
      </c>
      <c r="N1248" s="11">
        <v>64.19</v>
      </c>
      <c r="O1248" s="8">
        <f>VLOOKUP('Curr Rating Data'!C1215,Ratings_Numbers!$A$1:$B$21,2,FALSE)</f>
        <v>13</v>
      </c>
      <c r="P1248" s="10">
        <v>5160.8991999999998</v>
      </c>
      <c r="Q1248" s="8"/>
      <c r="R1248" s="8"/>
      <c r="S1248" s="8"/>
      <c r="T1248" s="8"/>
    </row>
    <row r="1249" spans="1:20" ht="37.5" customHeight="1" thickBot="1" x14ac:dyDescent="0.4">
      <c r="A1249" s="11">
        <v>7.73</v>
      </c>
      <c r="B1249" s="11">
        <v>17.16</v>
      </c>
      <c r="C1249" s="11">
        <v>16.809999999999999</v>
      </c>
      <c r="D1249" s="11">
        <v>1.46</v>
      </c>
      <c r="E1249" s="11">
        <v>0.6</v>
      </c>
      <c r="F1249" s="11">
        <v>0.02</v>
      </c>
      <c r="G1249" s="11">
        <v>157</v>
      </c>
      <c r="H1249" s="11">
        <v>15.62</v>
      </c>
      <c r="I1249" s="11">
        <v>392.6</v>
      </c>
      <c r="J1249" s="11">
        <v>78.599999999999994</v>
      </c>
      <c r="K1249" s="11">
        <v>62.55</v>
      </c>
      <c r="L1249" s="11">
        <v>399.5</v>
      </c>
      <c r="M1249" s="11">
        <v>79.98</v>
      </c>
      <c r="N1249" s="11">
        <v>63.65</v>
      </c>
      <c r="O1249" s="8">
        <f>VLOOKUP('Curr Rating Data'!C1216,Ratings_Numbers!$A$1:$B$21,2,FALSE)</f>
        <v>13</v>
      </c>
      <c r="P1249" s="10">
        <v>5446.4456</v>
      </c>
      <c r="Q1249" s="8"/>
      <c r="R1249" s="8"/>
      <c r="S1249" s="8"/>
      <c r="T1249" s="8"/>
    </row>
    <row r="1250" spans="1:20" ht="37.5" customHeight="1" thickBot="1" x14ac:dyDescent="0.4">
      <c r="A1250" s="11">
        <v>7.72</v>
      </c>
      <c r="B1250" s="11">
        <v>18.77</v>
      </c>
      <c r="C1250" s="11">
        <v>18.420000000000002</v>
      </c>
      <c r="D1250" s="11">
        <v>2.38</v>
      </c>
      <c r="E1250" s="11">
        <v>-1.5</v>
      </c>
      <c r="F1250" s="11">
        <v>0.89</v>
      </c>
      <c r="G1250" s="11">
        <v>157</v>
      </c>
      <c r="H1250" s="11">
        <v>16.07</v>
      </c>
      <c r="I1250" s="11">
        <v>394.44</v>
      </c>
      <c r="J1250" s="11">
        <v>78.709999999999994</v>
      </c>
      <c r="K1250" s="11">
        <v>64.760000000000005</v>
      </c>
      <c r="L1250" s="11">
        <v>401.12</v>
      </c>
      <c r="M1250" s="11">
        <v>80.040000000000006</v>
      </c>
      <c r="N1250" s="11">
        <v>65.86</v>
      </c>
      <c r="O1250" s="8">
        <f>VLOOKUP('Curr Rating Data'!C1217,Ratings_Numbers!$A$1:$B$21,2,FALSE)</f>
        <v>12</v>
      </c>
      <c r="P1250" s="10">
        <v>5297.3141999999998</v>
      </c>
      <c r="Q1250" s="8"/>
      <c r="R1250" s="8"/>
      <c r="S1250" s="8"/>
      <c r="T1250" s="8"/>
    </row>
    <row r="1251" spans="1:20" ht="37.5" customHeight="1" thickBot="1" x14ac:dyDescent="0.4">
      <c r="A1251" s="11">
        <v>7.33</v>
      </c>
      <c r="B1251" s="11">
        <v>18.850000000000001</v>
      </c>
      <c r="C1251" s="11">
        <v>17.96</v>
      </c>
      <c r="D1251" s="11">
        <v>4.2699999999999996</v>
      </c>
      <c r="E1251" s="11">
        <v>3.44</v>
      </c>
      <c r="F1251" s="11">
        <v>2.92</v>
      </c>
      <c r="G1251" s="11">
        <v>158</v>
      </c>
      <c r="H1251" s="11">
        <v>17.809999999999999</v>
      </c>
      <c r="I1251" s="11">
        <v>355.33</v>
      </c>
      <c r="J1251" s="11">
        <v>77.02</v>
      </c>
      <c r="K1251" s="11">
        <v>64.62</v>
      </c>
      <c r="L1251" s="11">
        <v>361.36</v>
      </c>
      <c r="M1251" s="11">
        <v>78.319999999999993</v>
      </c>
      <c r="N1251" s="11">
        <v>65.709999999999994</v>
      </c>
      <c r="O1251" s="8">
        <f>VLOOKUP('Curr Rating Data'!C1218,Ratings_Numbers!$A$1:$B$21,2,FALSE)</f>
        <v>12</v>
      </c>
      <c r="P1251" s="10">
        <v>4538.7718999999997</v>
      </c>
      <c r="Q1251" s="8"/>
      <c r="R1251" s="8"/>
      <c r="S1251" s="8"/>
      <c r="T1251" s="8"/>
    </row>
    <row r="1252" spans="1:20" ht="14.25" customHeight="1" thickBot="1" x14ac:dyDescent="0.4">
      <c r="A1252" s="12"/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8"/>
      <c r="P1252" s="8"/>
      <c r="Q1252" s="8"/>
      <c r="R1252" s="8"/>
      <c r="S1252" s="8"/>
      <c r="T1252" s="8"/>
    </row>
    <row r="1253" spans="1:20" ht="46.5" customHeight="1" thickBot="1" x14ac:dyDescent="0.4">
      <c r="A1253" s="11">
        <v>5.84</v>
      </c>
      <c r="B1253" s="11">
        <v>16.91</v>
      </c>
      <c r="C1253" s="11">
        <v>15.58</v>
      </c>
      <c r="D1253" s="11">
        <v>2.2200000000000002</v>
      </c>
      <c r="E1253" s="11">
        <v>0.14000000000000001</v>
      </c>
      <c r="F1253" s="11">
        <v>0.43</v>
      </c>
      <c r="G1253" s="11">
        <v>23.2</v>
      </c>
      <c r="H1253" s="11">
        <v>33.409999999999997</v>
      </c>
      <c r="I1253" s="11">
        <v>102.17</v>
      </c>
      <c r="J1253" s="11">
        <v>50.35</v>
      </c>
      <c r="K1253" s="11">
        <v>35.33</v>
      </c>
      <c r="L1253" s="11">
        <v>102.92</v>
      </c>
      <c r="M1253" s="11">
        <v>50.72</v>
      </c>
      <c r="N1253" s="11">
        <v>35.590000000000003</v>
      </c>
      <c r="O1253" s="8">
        <f>VLOOKUP('Curr Rating Data'!C1219,Ratings_Numbers!$A$1:$B$21,2,FALSE)</f>
        <v>12</v>
      </c>
      <c r="P1253" s="10">
        <v>1118.9304999999999</v>
      </c>
      <c r="Q1253" s="8"/>
      <c r="R1253" s="8"/>
      <c r="S1253" s="8"/>
      <c r="T1253" s="8"/>
    </row>
    <row r="1254" spans="1:20" ht="46.5" customHeight="1" thickBot="1" x14ac:dyDescent="0.4">
      <c r="A1254" s="11">
        <v>5.27</v>
      </c>
      <c r="B1254" s="11">
        <v>14.33</v>
      </c>
      <c r="C1254" s="11">
        <v>13.39</v>
      </c>
      <c r="D1254" s="11">
        <v>2.79</v>
      </c>
      <c r="E1254" s="11">
        <v>-0.34</v>
      </c>
      <c r="F1254" s="11">
        <v>0.83</v>
      </c>
      <c r="G1254" s="11">
        <v>25.8</v>
      </c>
      <c r="H1254" s="11">
        <v>32.520000000000003</v>
      </c>
      <c r="I1254" s="11">
        <v>106.42</v>
      </c>
      <c r="J1254" s="11">
        <v>51.37</v>
      </c>
      <c r="K1254" s="11">
        <v>35.67</v>
      </c>
      <c r="L1254" s="11">
        <v>107.18</v>
      </c>
      <c r="M1254" s="11">
        <v>51.73</v>
      </c>
      <c r="N1254" s="11">
        <v>35.92</v>
      </c>
      <c r="O1254" s="8">
        <f>VLOOKUP('Curr Rating Data'!C1220,Ratings_Numbers!$A$1:$B$21,2,FALSE)</f>
        <v>12</v>
      </c>
      <c r="P1254" s="10">
        <v>449.2054</v>
      </c>
      <c r="Q1254" s="8"/>
      <c r="R1254" s="8"/>
      <c r="S1254" s="8"/>
      <c r="T1254" s="8"/>
    </row>
    <row r="1255" spans="1:20" ht="46.5" customHeight="1" thickBot="1" x14ac:dyDescent="0.4">
      <c r="A1255" s="11">
        <v>7.31</v>
      </c>
      <c r="B1255" s="11">
        <v>88.77</v>
      </c>
      <c r="C1255" s="11">
        <v>82.32</v>
      </c>
      <c r="D1255" s="11">
        <v>-0.12</v>
      </c>
      <c r="E1255" s="11">
        <v>-2.2400000000000002</v>
      </c>
      <c r="F1255" s="11">
        <v>-2.08</v>
      </c>
      <c r="G1255" s="11">
        <v>26.2</v>
      </c>
      <c r="H1255" s="11">
        <v>31.14</v>
      </c>
      <c r="I1255" s="11">
        <v>116</v>
      </c>
      <c r="J1255" s="11">
        <v>53.51</v>
      </c>
      <c r="K1255" s="11">
        <v>37.020000000000003</v>
      </c>
      <c r="L1255" s="11">
        <v>116.81</v>
      </c>
      <c r="M1255" s="11">
        <v>53.88</v>
      </c>
      <c r="N1255" s="11">
        <v>37.270000000000003</v>
      </c>
      <c r="O1255" s="8">
        <f>VLOOKUP('Curr Rating Data'!C1221,Ratings_Numbers!$A$1:$B$21,2,FALSE)</f>
        <v>12</v>
      </c>
      <c r="P1255" s="10">
        <v>613.40530000000001</v>
      </c>
      <c r="Q1255" s="8"/>
      <c r="R1255" s="8"/>
      <c r="S1255" s="8"/>
      <c r="T1255" s="8"/>
    </row>
    <row r="1256" spans="1:20" ht="46.5" customHeight="1" thickBot="1" x14ac:dyDescent="0.4">
      <c r="A1256" s="11">
        <v>6.7</v>
      </c>
      <c r="B1256" s="11">
        <v>45.35</v>
      </c>
      <c r="C1256" s="11">
        <v>42.22</v>
      </c>
      <c r="D1256" s="11">
        <v>4.1399999999999997</v>
      </c>
      <c r="E1256" s="11">
        <v>2.91</v>
      </c>
      <c r="F1256" s="11">
        <v>2.2400000000000002</v>
      </c>
      <c r="G1256" s="11">
        <v>26.6</v>
      </c>
      <c r="H1256" s="11">
        <v>30.85</v>
      </c>
      <c r="I1256" s="11">
        <v>123.3</v>
      </c>
      <c r="J1256" s="11">
        <v>55.02</v>
      </c>
      <c r="K1256" s="11">
        <v>38.93</v>
      </c>
      <c r="L1256" s="11">
        <v>124.08</v>
      </c>
      <c r="M1256" s="11">
        <v>55.37</v>
      </c>
      <c r="N1256" s="11">
        <v>39.18</v>
      </c>
      <c r="O1256" s="8">
        <f>VLOOKUP('Curr Rating Data'!C1222,Ratings_Numbers!$A$1:$B$21,2,FALSE)</f>
        <v>12</v>
      </c>
      <c r="P1256" s="10">
        <v>457.05599999999998</v>
      </c>
      <c r="Q1256" s="8"/>
      <c r="R1256" s="8"/>
      <c r="S1256" s="8"/>
      <c r="T1256" s="8"/>
    </row>
    <row r="1257" spans="1:20" ht="46.5" customHeight="1" thickBot="1" x14ac:dyDescent="0.4">
      <c r="A1257" s="11">
        <v>5.46</v>
      </c>
      <c r="B1257" s="11">
        <v>21.69</v>
      </c>
      <c r="C1257" s="11">
        <v>20.190000000000001</v>
      </c>
      <c r="D1257" s="11">
        <v>3.83</v>
      </c>
      <c r="E1257" s="11">
        <v>2.29</v>
      </c>
      <c r="F1257" s="11">
        <v>1.85</v>
      </c>
      <c r="G1257" s="11">
        <v>26.7</v>
      </c>
      <c r="H1257" s="11">
        <v>31.2</v>
      </c>
      <c r="I1257" s="11">
        <v>121.15</v>
      </c>
      <c r="J1257" s="11">
        <v>54.61</v>
      </c>
      <c r="K1257" s="11">
        <v>38.619999999999997</v>
      </c>
      <c r="L1257" s="11">
        <v>121.86</v>
      </c>
      <c r="M1257" s="11">
        <v>54.93</v>
      </c>
      <c r="N1257" s="11">
        <v>38.840000000000003</v>
      </c>
      <c r="O1257" s="8">
        <f>VLOOKUP('Curr Rating Data'!C1223,Ratings_Numbers!$A$1:$B$21,2,FALSE)</f>
        <v>12</v>
      </c>
      <c r="P1257" s="10">
        <v>520.64599999999996</v>
      </c>
      <c r="Q1257" s="8"/>
      <c r="R1257" s="8"/>
      <c r="S1257" s="8"/>
      <c r="T1257" s="8"/>
    </row>
    <row r="1258" spans="1:20" ht="46.5" customHeight="1" thickBot="1" x14ac:dyDescent="0.4">
      <c r="A1258" s="11">
        <v>5</v>
      </c>
      <c r="B1258" s="11">
        <v>17.45</v>
      </c>
      <c r="C1258" s="11">
        <v>16.21</v>
      </c>
      <c r="D1258" s="11">
        <v>3.43</v>
      </c>
      <c r="E1258" s="11">
        <v>1.88</v>
      </c>
      <c r="F1258" s="11">
        <v>1.44</v>
      </c>
      <c r="G1258" s="11">
        <v>26.7</v>
      </c>
      <c r="H1258" s="11">
        <v>31.08</v>
      </c>
      <c r="I1258" s="11">
        <v>117.43</v>
      </c>
      <c r="J1258" s="11">
        <v>53.85</v>
      </c>
      <c r="K1258" s="11">
        <v>37.479999999999997</v>
      </c>
      <c r="L1258" s="11">
        <v>118.07</v>
      </c>
      <c r="M1258" s="11">
        <v>54.14</v>
      </c>
      <c r="N1258" s="11">
        <v>37.69</v>
      </c>
      <c r="O1258" s="8">
        <f>VLOOKUP('Curr Rating Data'!C1224,Ratings_Numbers!$A$1:$B$21,2,FALSE)</f>
        <v>12</v>
      </c>
      <c r="P1258" s="10">
        <v>606.22400000000005</v>
      </c>
      <c r="Q1258" s="8"/>
      <c r="R1258" s="8"/>
      <c r="S1258" s="8"/>
      <c r="T1258" s="8"/>
    </row>
    <row r="1259" spans="1:20" ht="46.5" customHeight="1" thickBot="1" x14ac:dyDescent="0.4">
      <c r="A1259" s="11">
        <v>5.01</v>
      </c>
      <c r="B1259" s="11">
        <v>17.940000000000001</v>
      </c>
      <c r="C1259" s="11">
        <v>16.46</v>
      </c>
      <c r="D1259" s="11">
        <v>0</v>
      </c>
      <c r="E1259" s="11">
        <v>-1.81</v>
      </c>
      <c r="F1259" s="11">
        <v>-1.97</v>
      </c>
      <c r="G1259" s="11">
        <v>27.9</v>
      </c>
      <c r="H1259" s="11">
        <v>29.64</v>
      </c>
      <c r="I1259" s="11">
        <v>127.53</v>
      </c>
      <c r="J1259" s="11">
        <v>55.88</v>
      </c>
      <c r="K1259" s="11">
        <v>38.9</v>
      </c>
      <c r="L1259" s="11">
        <v>128.22</v>
      </c>
      <c r="M1259" s="11">
        <v>56.18</v>
      </c>
      <c r="N1259" s="11">
        <v>39.11</v>
      </c>
      <c r="O1259" s="8">
        <f>VLOOKUP('Curr Rating Data'!C1225,Ratings_Numbers!$A$1:$B$21,2,FALSE)</f>
        <v>12</v>
      </c>
      <c r="P1259" s="10">
        <v>576.4896</v>
      </c>
      <c r="Q1259" s="8"/>
      <c r="R1259" s="8"/>
      <c r="S1259" s="8"/>
      <c r="T1259" s="8"/>
    </row>
    <row r="1260" spans="1:20" ht="46.5" customHeight="1" thickBot="1" x14ac:dyDescent="0.4">
      <c r="A1260" s="11">
        <v>5.27</v>
      </c>
      <c r="B1260" s="11">
        <v>21.73</v>
      </c>
      <c r="C1260" s="11">
        <v>20</v>
      </c>
      <c r="D1260" s="11">
        <v>3.54</v>
      </c>
      <c r="E1260" s="11">
        <v>2.66</v>
      </c>
      <c r="F1260" s="11">
        <v>1.58</v>
      </c>
      <c r="G1260" s="11">
        <v>28.2</v>
      </c>
      <c r="H1260" s="11">
        <v>29.43</v>
      </c>
      <c r="I1260" s="11">
        <v>129.02000000000001</v>
      </c>
      <c r="J1260" s="11">
        <v>56.18</v>
      </c>
      <c r="K1260" s="11">
        <v>39.07</v>
      </c>
      <c r="L1260" s="11">
        <v>129.66999999999999</v>
      </c>
      <c r="M1260" s="11">
        <v>56.46</v>
      </c>
      <c r="N1260" s="11">
        <v>39.270000000000003</v>
      </c>
      <c r="O1260" s="8">
        <f>VLOOKUP('Curr Rating Data'!C1226,Ratings_Numbers!$A$1:$B$21,2,FALSE)</f>
        <v>12</v>
      </c>
      <c r="P1260" s="10">
        <v>569.11490000000003</v>
      </c>
      <c r="Q1260" s="8"/>
      <c r="R1260" s="8"/>
      <c r="S1260" s="8"/>
      <c r="T1260" s="8"/>
    </row>
    <row r="1261" spans="1:20" ht="46.5" customHeight="1" thickBot="1" x14ac:dyDescent="0.4">
      <c r="A1261" s="11">
        <v>5.27</v>
      </c>
      <c r="B1261" s="11">
        <v>21.33</v>
      </c>
      <c r="C1261" s="11">
        <v>19.649999999999999</v>
      </c>
      <c r="D1261" s="11">
        <v>3.48</v>
      </c>
      <c r="E1261" s="11">
        <v>2.71</v>
      </c>
      <c r="F1261" s="11">
        <v>1.74</v>
      </c>
      <c r="G1261" s="11">
        <v>29.1</v>
      </c>
      <c r="H1261" s="11">
        <v>29.98</v>
      </c>
      <c r="I1261" s="11">
        <v>127.95</v>
      </c>
      <c r="J1261" s="11">
        <v>55.97</v>
      </c>
      <c r="K1261" s="11">
        <v>39.44</v>
      </c>
      <c r="L1261" s="11">
        <v>128.59</v>
      </c>
      <c r="M1261" s="11">
        <v>56.25</v>
      </c>
      <c r="N1261" s="11">
        <v>39.64</v>
      </c>
      <c r="O1261" s="8">
        <f>VLOOKUP('Curr Rating Data'!C1227,Ratings_Numbers!$A$1:$B$21,2,FALSE)</f>
        <v>12</v>
      </c>
      <c r="P1261" s="10">
        <v>709.70280000000002</v>
      </c>
      <c r="Q1261" s="8"/>
      <c r="R1261" s="8"/>
      <c r="S1261" s="8"/>
      <c r="T1261" s="8"/>
    </row>
    <row r="1262" spans="1:20" ht="46.5" customHeight="1" thickBot="1" x14ac:dyDescent="0.4">
      <c r="A1262" s="11">
        <v>5.0599999999999996</v>
      </c>
      <c r="B1262" s="11">
        <v>32.99</v>
      </c>
      <c r="C1262" s="11">
        <v>29.71</v>
      </c>
      <c r="D1262" s="11">
        <v>1.82</v>
      </c>
      <c r="E1262" s="11">
        <v>0.79</v>
      </c>
      <c r="F1262" s="11">
        <v>0.08</v>
      </c>
      <c r="G1262" s="11">
        <v>25.6</v>
      </c>
      <c r="H1262" s="11">
        <v>29.79</v>
      </c>
      <c r="I1262" s="11">
        <v>116.39</v>
      </c>
      <c r="J1262" s="11">
        <v>53.62</v>
      </c>
      <c r="K1262" s="11">
        <v>35.770000000000003</v>
      </c>
      <c r="L1262" s="11">
        <v>117.08</v>
      </c>
      <c r="M1262" s="11">
        <v>53.93</v>
      </c>
      <c r="N1262" s="11">
        <v>35.979999999999997</v>
      </c>
      <c r="O1262" s="8">
        <f>VLOOKUP('Curr Rating Data'!C1228,Ratings_Numbers!$A$1:$B$21,2,FALSE)</f>
        <v>12</v>
      </c>
      <c r="P1262" s="10">
        <v>727.22109999999998</v>
      </c>
      <c r="Q1262" s="8"/>
      <c r="R1262" s="8"/>
      <c r="S1262" s="8"/>
      <c r="T1262" s="8"/>
    </row>
    <row r="1263" spans="1:20" ht="46.5" customHeight="1" thickBot="1" x14ac:dyDescent="0.4">
      <c r="A1263" s="11">
        <v>6.01</v>
      </c>
      <c r="B1263" s="11">
        <v>31.82</v>
      </c>
      <c r="C1263" s="11">
        <v>29.17</v>
      </c>
      <c r="D1263" s="11">
        <v>-0.2</v>
      </c>
      <c r="E1263" s="11">
        <v>-1.76</v>
      </c>
      <c r="F1263" s="11">
        <v>-1.88</v>
      </c>
      <c r="G1263" s="11">
        <v>25.2</v>
      </c>
      <c r="H1263" s="11">
        <v>27.44</v>
      </c>
      <c r="I1263" s="11">
        <v>140.86000000000001</v>
      </c>
      <c r="J1263" s="11">
        <v>58.31</v>
      </c>
      <c r="K1263" s="11">
        <v>40.03</v>
      </c>
      <c r="L1263" s="11">
        <v>141.6</v>
      </c>
      <c r="M1263" s="11">
        <v>58.61</v>
      </c>
      <c r="N1263" s="11">
        <v>40.229999999999997</v>
      </c>
      <c r="O1263" s="8">
        <f>VLOOKUP('Curr Rating Data'!C1229,Ratings_Numbers!$A$1:$B$21,2,FALSE)</f>
        <v>12</v>
      </c>
      <c r="P1263" s="10">
        <v>1069.2171000000001</v>
      </c>
      <c r="Q1263" s="8"/>
      <c r="R1263" s="8"/>
      <c r="S1263" s="8"/>
      <c r="T1263" s="8"/>
    </row>
    <row r="1264" spans="1:20" ht="46.5" customHeight="1" thickBot="1" x14ac:dyDescent="0.4">
      <c r="A1264" s="11">
        <v>6.18</v>
      </c>
      <c r="B1264" s="11">
        <v>24.53</v>
      </c>
      <c r="C1264" s="11">
        <v>22.4</v>
      </c>
      <c r="D1264" s="11">
        <v>4.0199999999999996</v>
      </c>
      <c r="E1264" s="11">
        <v>3.16</v>
      </c>
      <c r="F1264" s="11">
        <v>2.42</v>
      </c>
      <c r="G1264" s="11">
        <v>25.8</v>
      </c>
      <c r="H1264" s="11">
        <v>27.17</v>
      </c>
      <c r="I1264" s="11">
        <v>147.49</v>
      </c>
      <c r="J1264" s="11">
        <v>59.42</v>
      </c>
      <c r="K1264" s="11">
        <v>41.55</v>
      </c>
      <c r="L1264" s="11">
        <v>148.22</v>
      </c>
      <c r="M1264" s="11">
        <v>59.71</v>
      </c>
      <c r="N1264" s="11">
        <v>41.76</v>
      </c>
      <c r="O1264" s="8">
        <f>VLOOKUP('Curr Rating Data'!C1230,Ratings_Numbers!$A$1:$B$21,2,FALSE)</f>
        <v>12</v>
      </c>
      <c r="P1264" s="10">
        <v>1282.8773000000001</v>
      </c>
      <c r="Q1264" s="8"/>
      <c r="R1264" s="8"/>
      <c r="S1264" s="8"/>
      <c r="T1264" s="8"/>
    </row>
    <row r="1265" spans="1:20" ht="46.5" customHeight="1" thickBot="1" x14ac:dyDescent="0.4">
      <c r="A1265" s="11">
        <v>5.93</v>
      </c>
      <c r="B1265" s="11">
        <v>25.13</v>
      </c>
      <c r="C1265" s="11">
        <v>22.86</v>
      </c>
      <c r="D1265" s="11">
        <v>1.1299999999999999</v>
      </c>
      <c r="E1265" s="11">
        <v>0.82</v>
      </c>
      <c r="F1265" s="11">
        <v>0.54</v>
      </c>
      <c r="G1265" s="11">
        <v>80.5</v>
      </c>
      <c r="H1265" s="11">
        <v>31.07</v>
      </c>
      <c r="I1265" s="11">
        <v>118.11</v>
      </c>
      <c r="J1265" s="11">
        <v>53.96</v>
      </c>
      <c r="K1265" s="11">
        <v>37.950000000000003</v>
      </c>
      <c r="L1265" s="11">
        <v>118.9</v>
      </c>
      <c r="M1265" s="11">
        <v>54.32</v>
      </c>
      <c r="N1265" s="11">
        <v>38.200000000000003</v>
      </c>
      <c r="O1265" s="8">
        <f>VLOOKUP('Curr Rating Data'!C1231,Ratings_Numbers!$A$1:$B$21,2,FALSE)</f>
        <v>12</v>
      </c>
      <c r="P1265" s="10">
        <v>1473.4104</v>
      </c>
      <c r="Q1265" s="8"/>
      <c r="R1265" s="8"/>
      <c r="S1265" s="8"/>
      <c r="T1265" s="8"/>
    </row>
    <row r="1266" spans="1:20" ht="46.5" customHeight="1" thickBot="1" x14ac:dyDescent="0.4">
      <c r="A1266" s="11">
        <v>5.05</v>
      </c>
      <c r="B1266" s="11">
        <v>16.57</v>
      </c>
      <c r="C1266" s="11">
        <v>14.61</v>
      </c>
      <c r="D1266" s="11">
        <v>3.17</v>
      </c>
      <c r="E1266" s="11">
        <v>2.15</v>
      </c>
      <c r="F1266" s="11">
        <v>1.38</v>
      </c>
      <c r="G1266" s="11">
        <v>22.5</v>
      </c>
      <c r="H1266" s="11">
        <v>31.31</v>
      </c>
      <c r="I1266" s="11">
        <v>113.88</v>
      </c>
      <c r="J1266" s="11">
        <v>53.05</v>
      </c>
      <c r="K1266" s="11">
        <v>36.880000000000003</v>
      </c>
      <c r="L1266" s="11">
        <v>114.67</v>
      </c>
      <c r="M1266" s="11">
        <v>53.42</v>
      </c>
      <c r="N1266" s="11">
        <v>37.14</v>
      </c>
      <c r="O1266" s="8">
        <f>VLOOKUP('Curr Rating Data'!C1232,Ratings_Numbers!$A$1:$B$21,2,FALSE)</f>
        <v>12</v>
      </c>
      <c r="P1266" s="10">
        <v>1253.4728</v>
      </c>
      <c r="Q1266" s="8"/>
      <c r="R1266" s="8"/>
      <c r="S1266" s="8"/>
      <c r="T1266" s="8"/>
    </row>
    <row r="1267" spans="1:20" ht="46.5" customHeight="1" thickBot="1" x14ac:dyDescent="0.4">
      <c r="A1267" s="11">
        <v>7.81</v>
      </c>
      <c r="B1267" s="11">
        <v>17.3</v>
      </c>
      <c r="C1267" s="11">
        <v>15.71</v>
      </c>
      <c r="D1267" s="11">
        <v>1.71</v>
      </c>
      <c r="E1267" s="11">
        <v>1.05</v>
      </c>
      <c r="F1267" s="11">
        <v>0.73</v>
      </c>
      <c r="G1267" s="11">
        <v>39.9</v>
      </c>
      <c r="H1267" s="11">
        <v>25.51</v>
      </c>
      <c r="I1267" s="11">
        <v>191.96</v>
      </c>
      <c r="J1267" s="11">
        <v>65.38</v>
      </c>
      <c r="K1267" s="11">
        <v>50.46</v>
      </c>
      <c r="L1267" s="11">
        <v>193.62</v>
      </c>
      <c r="M1267" s="11">
        <v>65.94</v>
      </c>
      <c r="N1267" s="11">
        <v>50.9</v>
      </c>
      <c r="O1267" s="8">
        <f>VLOOKUP('Curr Rating Data'!C1233,Ratings_Numbers!$A$1:$B$21,2,FALSE)</f>
        <v>12</v>
      </c>
      <c r="P1267" s="10">
        <v>1272.1819</v>
      </c>
      <c r="Q1267" s="8"/>
      <c r="R1267" s="8"/>
      <c r="S1267" s="8"/>
      <c r="T1267" s="8"/>
    </row>
    <row r="1268" spans="1:20" ht="46.5" customHeight="1" thickBot="1" x14ac:dyDescent="0.4">
      <c r="A1268" s="11">
        <v>17.88</v>
      </c>
      <c r="B1268" s="11">
        <v>1175.04</v>
      </c>
      <c r="C1268" s="11">
        <v>1100.72</v>
      </c>
      <c r="D1268" s="11">
        <v>-0.94</v>
      </c>
      <c r="E1268" s="11">
        <v>-1.37</v>
      </c>
      <c r="F1268" s="11">
        <v>-1.62</v>
      </c>
      <c r="G1268" s="11">
        <v>62.5</v>
      </c>
      <c r="H1268" s="11">
        <v>22.14</v>
      </c>
      <c r="I1268" s="11">
        <v>196.69</v>
      </c>
      <c r="J1268" s="11">
        <v>65.849999999999994</v>
      </c>
      <c r="K1268" s="11">
        <v>49.27</v>
      </c>
      <c r="L1268" s="11">
        <v>198.71</v>
      </c>
      <c r="M1268" s="11">
        <v>66.52</v>
      </c>
      <c r="N1268" s="11">
        <v>49.78</v>
      </c>
      <c r="O1268" s="8">
        <f>VLOOKUP('Curr Rating Data'!C1234,Ratings_Numbers!$A$1:$B$21,2,FALSE)</f>
        <v>12</v>
      </c>
      <c r="P1268" s="10">
        <v>1984.6569999999999</v>
      </c>
      <c r="Q1268" s="8"/>
      <c r="R1268" s="8"/>
      <c r="S1268" s="8"/>
      <c r="T1268" s="8"/>
    </row>
    <row r="1269" spans="1:20" ht="46.5" customHeight="1" thickBot="1" x14ac:dyDescent="0.4">
      <c r="A1269" s="11">
        <v>13</v>
      </c>
      <c r="B1269" s="11">
        <v>44.78</v>
      </c>
      <c r="C1269" s="11">
        <v>41.7</v>
      </c>
      <c r="D1269" s="11">
        <v>2.67</v>
      </c>
      <c r="E1269" s="11">
        <v>2.23</v>
      </c>
      <c r="F1269" s="11">
        <v>1.99</v>
      </c>
      <c r="G1269" s="11">
        <v>57.2</v>
      </c>
      <c r="H1269" s="11">
        <v>22.39</v>
      </c>
      <c r="I1269" s="11">
        <v>192.7</v>
      </c>
      <c r="J1269" s="11">
        <v>65.400000000000006</v>
      </c>
      <c r="K1269" s="11">
        <v>48.78</v>
      </c>
      <c r="L1269" s="11">
        <v>194.63</v>
      </c>
      <c r="M1269" s="11">
        <v>66.06</v>
      </c>
      <c r="N1269" s="11">
        <v>49.27</v>
      </c>
      <c r="O1269" s="8">
        <f>VLOOKUP('Curr Rating Data'!C1235,Ratings_Numbers!$A$1:$B$21,2,FALSE)</f>
        <v>12</v>
      </c>
      <c r="P1269" s="10">
        <v>1698.1310000000001</v>
      </c>
      <c r="Q1269" s="8"/>
      <c r="R1269" s="8"/>
      <c r="S1269" s="8"/>
      <c r="T1269" s="8"/>
    </row>
    <row r="1270" spans="1:20" ht="46.5" customHeight="1" thickBot="1" x14ac:dyDescent="0.4">
      <c r="A1270" s="11">
        <v>11.19</v>
      </c>
      <c r="B1270" s="11">
        <v>30.8</v>
      </c>
      <c r="C1270" s="11">
        <v>28.61</v>
      </c>
      <c r="D1270" s="11">
        <v>1.78</v>
      </c>
      <c r="E1270" s="11">
        <v>1.05</v>
      </c>
      <c r="F1270" s="11">
        <v>1.08</v>
      </c>
      <c r="G1270" s="11">
        <v>56.4</v>
      </c>
      <c r="H1270" s="11">
        <v>22.39</v>
      </c>
      <c r="I1270" s="11">
        <v>189.42</v>
      </c>
      <c r="J1270" s="11">
        <v>65.010000000000005</v>
      </c>
      <c r="K1270" s="11">
        <v>48.07</v>
      </c>
      <c r="L1270" s="11">
        <v>191.39</v>
      </c>
      <c r="M1270" s="11">
        <v>65.680000000000007</v>
      </c>
      <c r="N1270" s="11">
        <v>48.57</v>
      </c>
      <c r="O1270" s="8">
        <f>VLOOKUP('Curr Rating Data'!C1236,Ratings_Numbers!$A$1:$B$21,2,FALSE)</f>
        <v>12</v>
      </c>
      <c r="P1270" s="10">
        <v>1319.2043000000001</v>
      </c>
      <c r="Q1270" s="8"/>
      <c r="R1270" s="8"/>
      <c r="S1270" s="8"/>
      <c r="T1270" s="8"/>
    </row>
    <row r="1271" spans="1:20" ht="46.5" customHeight="1" thickBot="1" x14ac:dyDescent="0.4">
      <c r="A1271" s="11">
        <v>10.18</v>
      </c>
      <c r="B1271" s="11">
        <v>23.97</v>
      </c>
      <c r="C1271" s="11">
        <v>22.41</v>
      </c>
      <c r="D1271" s="11">
        <v>1.71</v>
      </c>
      <c r="E1271" s="11">
        <v>0.84</v>
      </c>
      <c r="F1271" s="11">
        <v>1.04</v>
      </c>
      <c r="G1271" s="11">
        <v>56.3</v>
      </c>
      <c r="H1271" s="11">
        <v>23.01</v>
      </c>
      <c r="I1271" s="11">
        <v>183.88</v>
      </c>
      <c r="J1271" s="11">
        <v>64.45</v>
      </c>
      <c r="K1271" s="11">
        <v>48.12</v>
      </c>
      <c r="L1271" s="11">
        <v>185.32</v>
      </c>
      <c r="M1271" s="11">
        <v>64.95</v>
      </c>
      <c r="N1271" s="11">
        <v>48.5</v>
      </c>
      <c r="O1271" s="8">
        <f>VLOOKUP('Curr Rating Data'!C1237,Ratings_Numbers!$A$1:$B$21,2,FALSE)</f>
        <v>12</v>
      </c>
      <c r="P1271" s="10">
        <v>997.96270000000004</v>
      </c>
      <c r="Q1271" s="8"/>
      <c r="R1271" s="8"/>
      <c r="S1271" s="8"/>
      <c r="T1271" s="8"/>
    </row>
    <row r="1272" spans="1:20" ht="46.5" customHeight="1" thickBot="1" x14ac:dyDescent="0.4">
      <c r="A1272" s="11">
        <v>6.55</v>
      </c>
      <c r="B1272" s="11">
        <v>10.35</v>
      </c>
      <c r="C1272" s="11">
        <v>9.6999999999999993</v>
      </c>
      <c r="D1272" s="11">
        <v>2.34</v>
      </c>
      <c r="E1272" s="11">
        <v>1.85</v>
      </c>
      <c r="F1272" s="11">
        <v>1.63</v>
      </c>
      <c r="G1272" s="11">
        <v>57.5</v>
      </c>
      <c r="H1272" s="11">
        <v>22.71</v>
      </c>
      <c r="I1272" s="11">
        <v>196.54</v>
      </c>
      <c r="J1272" s="11">
        <v>65.95</v>
      </c>
      <c r="K1272" s="11">
        <v>50.8</v>
      </c>
      <c r="L1272" s="11">
        <v>198.02</v>
      </c>
      <c r="M1272" s="11">
        <v>66.45</v>
      </c>
      <c r="N1272" s="11">
        <v>51.18</v>
      </c>
      <c r="O1272" s="8">
        <f>VLOOKUP('Curr Rating Data'!C1238,Ratings_Numbers!$A$1:$B$21,2,FALSE)</f>
        <v>12</v>
      </c>
      <c r="P1272" s="10">
        <v>1051.8619000000001</v>
      </c>
      <c r="Q1272" s="8"/>
      <c r="R1272" s="8"/>
      <c r="S1272" s="8"/>
      <c r="T1272" s="8"/>
    </row>
    <row r="1273" spans="1:20" ht="46.5" customHeight="1" thickBot="1" x14ac:dyDescent="0.4">
      <c r="A1273" s="11">
        <v>6.34</v>
      </c>
      <c r="B1273" s="11">
        <v>10.07</v>
      </c>
      <c r="C1273" s="11">
        <v>9.4600000000000009</v>
      </c>
      <c r="D1273" s="11">
        <v>2.58</v>
      </c>
      <c r="E1273" s="11">
        <v>1.93</v>
      </c>
      <c r="F1273" s="11">
        <v>1.88</v>
      </c>
      <c r="G1273" s="11">
        <v>58.1</v>
      </c>
      <c r="H1273" s="11">
        <v>23.23</v>
      </c>
      <c r="I1273" s="11">
        <v>186.1</v>
      </c>
      <c r="J1273" s="11">
        <v>64.680000000000007</v>
      </c>
      <c r="K1273" s="11">
        <v>49.16</v>
      </c>
      <c r="L1273" s="11">
        <v>187.71</v>
      </c>
      <c r="M1273" s="11">
        <v>65.239999999999995</v>
      </c>
      <c r="N1273" s="11">
        <v>49.58</v>
      </c>
      <c r="O1273" s="8">
        <f>VLOOKUP('Curr Rating Data'!C1239,Ratings_Numbers!$A$1:$B$21,2,FALSE)</f>
        <v>12</v>
      </c>
      <c r="P1273" s="10">
        <v>962.65309999999999</v>
      </c>
      <c r="Q1273" s="8"/>
      <c r="R1273" s="8"/>
      <c r="S1273" s="8"/>
      <c r="T1273" s="8"/>
    </row>
    <row r="1274" spans="1:20" ht="14.25" customHeight="1" thickBot="1" x14ac:dyDescent="0.4">
      <c r="A1274" s="12"/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8"/>
      <c r="P1274" s="8"/>
      <c r="Q1274" s="8"/>
      <c r="R1274" s="8"/>
      <c r="S1274" s="8"/>
      <c r="T1274" s="8"/>
    </row>
    <row r="1275" spans="1:20" ht="46.5" customHeight="1" thickBot="1" x14ac:dyDescent="0.4">
      <c r="A1275" s="11">
        <v>0.69</v>
      </c>
      <c r="B1275" s="11">
        <v>1.36</v>
      </c>
      <c r="C1275" s="11">
        <v>1.26</v>
      </c>
      <c r="D1275" s="11">
        <v>82.15</v>
      </c>
      <c r="E1275" s="11">
        <v>43.18</v>
      </c>
      <c r="F1275" s="11">
        <v>42.27</v>
      </c>
      <c r="G1275" s="11">
        <v>4.5</v>
      </c>
      <c r="H1275" s="11">
        <v>28.43</v>
      </c>
      <c r="I1275" s="11">
        <v>210.79</v>
      </c>
      <c r="J1275" s="11">
        <v>67.819999999999993</v>
      </c>
      <c r="K1275" s="11">
        <v>59.93</v>
      </c>
      <c r="L1275" s="11">
        <v>210.79</v>
      </c>
      <c r="M1275" s="11">
        <v>67.819999999999993</v>
      </c>
      <c r="N1275" s="11">
        <v>59.93</v>
      </c>
      <c r="O1275" s="8">
        <f>VLOOKUP('Curr Rating Data'!C1240,Ratings_Numbers!$A$1:$B$21,2,FALSE)</f>
        <v>12</v>
      </c>
      <c r="P1275" s="10">
        <v>814.19370000000004</v>
      </c>
      <c r="Q1275" s="8"/>
      <c r="R1275" s="8"/>
      <c r="S1275" s="8"/>
      <c r="T1275" s="8"/>
    </row>
    <row r="1276" spans="1:20" ht="46.5" customHeight="1" thickBot="1" x14ac:dyDescent="0.4">
      <c r="A1276" s="11">
        <v>3.46</v>
      </c>
      <c r="B1276" s="11">
        <v>5.67</v>
      </c>
      <c r="C1276" s="11">
        <v>5.29</v>
      </c>
      <c r="D1276" s="11">
        <v>4.3099999999999996</v>
      </c>
      <c r="E1276" s="11">
        <v>3.31</v>
      </c>
      <c r="F1276" s="11">
        <v>2.95</v>
      </c>
      <c r="G1276" s="11">
        <v>91.4</v>
      </c>
      <c r="H1276" s="11">
        <v>7.39</v>
      </c>
      <c r="I1276" s="11">
        <v>908.66</v>
      </c>
      <c r="J1276" s="11">
        <v>89.77</v>
      </c>
      <c r="K1276" s="11">
        <v>67.11</v>
      </c>
      <c r="L1276" s="11">
        <v>912.18</v>
      </c>
      <c r="M1276" s="11">
        <v>90.12</v>
      </c>
      <c r="N1276" s="11">
        <v>67.37</v>
      </c>
      <c r="O1276" s="8">
        <f>VLOOKUP('Curr Rating Data'!C1241,Ratings_Numbers!$A$1:$B$21,2,FALSE)</f>
        <v>12</v>
      </c>
      <c r="P1276" s="10">
        <v>6288.9920000000002</v>
      </c>
      <c r="Q1276" s="8"/>
      <c r="R1276" s="8"/>
      <c r="S1276" s="8"/>
      <c r="T1276" s="8"/>
    </row>
    <row r="1277" spans="1:20" ht="46.5" customHeight="1" thickBot="1" x14ac:dyDescent="0.4">
      <c r="A1277" s="11">
        <v>3.48</v>
      </c>
      <c r="B1277" s="11">
        <v>5.4</v>
      </c>
      <c r="C1277" s="11">
        <v>5.0199999999999996</v>
      </c>
      <c r="D1277" s="11">
        <v>3.24</v>
      </c>
      <c r="E1277" s="11">
        <v>2.5299999999999998</v>
      </c>
      <c r="F1277" s="11">
        <v>2.85</v>
      </c>
      <c r="G1277" s="11">
        <v>109.7</v>
      </c>
      <c r="H1277" s="11">
        <v>5.85</v>
      </c>
      <c r="I1277" s="11">
        <v>1161.3900000000001</v>
      </c>
      <c r="J1277" s="11">
        <v>91.57</v>
      </c>
      <c r="K1277" s="11">
        <v>67.94</v>
      </c>
      <c r="L1277" s="11">
        <v>1168.24</v>
      </c>
      <c r="M1277" s="11">
        <v>92.12</v>
      </c>
      <c r="N1277" s="11">
        <v>68.34</v>
      </c>
      <c r="O1277" s="8" t="e">
        <f>VLOOKUP('Curr Rating Data'!C1242,Ratings_Numbers!$A$1:$B$21,2,FALSE)</f>
        <v>#N/A</v>
      </c>
      <c r="P1277" s="10">
        <v>6780.0959999999995</v>
      </c>
      <c r="Q1277" s="8"/>
      <c r="R1277" s="8"/>
      <c r="S1277" s="8"/>
      <c r="T1277" s="8"/>
    </row>
    <row r="1278" spans="1:20" ht="46.5" customHeight="1" thickBot="1" x14ac:dyDescent="0.4">
      <c r="A1278" s="11">
        <v>3.35</v>
      </c>
      <c r="B1278" s="11">
        <v>5.25</v>
      </c>
      <c r="C1278" s="11">
        <v>4.8600000000000003</v>
      </c>
      <c r="D1278" s="11">
        <v>3.48</v>
      </c>
      <c r="E1278" s="11">
        <v>2.79</v>
      </c>
      <c r="F1278" s="11">
        <v>2.39</v>
      </c>
      <c r="G1278" s="11">
        <v>114.7</v>
      </c>
      <c r="H1278" s="11">
        <v>5.78</v>
      </c>
      <c r="I1278" s="11">
        <v>1184.33</v>
      </c>
      <c r="J1278" s="11">
        <v>91.6</v>
      </c>
      <c r="K1278" s="11">
        <v>68.45</v>
      </c>
      <c r="L1278" s="11">
        <v>1192.9100000000001</v>
      </c>
      <c r="M1278" s="11">
        <v>92.27</v>
      </c>
      <c r="N1278" s="11">
        <v>68.94</v>
      </c>
      <c r="O1278" s="8">
        <f>VLOOKUP('Curr Rating Data'!C1243,Ratings_Numbers!$A$1:$B$21,2,FALSE)</f>
        <v>16</v>
      </c>
      <c r="P1278" s="10">
        <v>7011.5370000000003</v>
      </c>
      <c r="Q1278" s="8"/>
      <c r="R1278" s="8"/>
      <c r="S1278" s="8"/>
      <c r="T1278" s="8"/>
    </row>
    <row r="1279" spans="1:20" ht="46.5" customHeight="1" thickBot="1" x14ac:dyDescent="0.4">
      <c r="A1279" s="11">
        <v>3.19</v>
      </c>
      <c r="B1279" s="11">
        <v>4.7699999999999996</v>
      </c>
      <c r="C1279" s="11">
        <v>4.3499999999999996</v>
      </c>
      <c r="D1279" s="11">
        <v>3.9</v>
      </c>
      <c r="E1279" s="11">
        <v>2.97</v>
      </c>
      <c r="F1279" s="11">
        <v>2.72</v>
      </c>
      <c r="G1279" s="11">
        <v>108.1</v>
      </c>
      <c r="H1279" s="11">
        <v>5.91</v>
      </c>
      <c r="I1279" s="11">
        <v>1148.79</v>
      </c>
      <c r="J1279" s="11">
        <v>91.23</v>
      </c>
      <c r="K1279" s="11">
        <v>67.94</v>
      </c>
      <c r="L1279" s="11">
        <v>1159.2</v>
      </c>
      <c r="M1279" s="11">
        <v>92.06</v>
      </c>
      <c r="N1279" s="11">
        <v>68.56</v>
      </c>
      <c r="O1279" s="8">
        <f>VLOOKUP('Curr Rating Data'!C1244,Ratings_Numbers!$A$1:$B$21,2,FALSE)</f>
        <v>16</v>
      </c>
      <c r="P1279" s="10">
        <v>7046.424</v>
      </c>
      <c r="Q1279" s="8"/>
      <c r="R1279" s="8"/>
      <c r="S1279" s="8"/>
      <c r="T1279" s="8"/>
    </row>
    <row r="1280" spans="1:20" ht="46.5" customHeight="1" thickBot="1" x14ac:dyDescent="0.4">
      <c r="A1280" s="11">
        <v>3.52</v>
      </c>
      <c r="B1280" s="11">
        <v>4.8600000000000003</v>
      </c>
      <c r="C1280" s="11">
        <v>4.8</v>
      </c>
      <c r="D1280" s="11">
        <v>3.86</v>
      </c>
      <c r="E1280" s="11">
        <v>3.01</v>
      </c>
      <c r="F1280" s="11">
        <v>2.65</v>
      </c>
      <c r="G1280" s="11">
        <v>109.6</v>
      </c>
      <c r="H1280" s="11">
        <v>5.55</v>
      </c>
      <c r="I1280" s="11">
        <v>1222.5899999999999</v>
      </c>
      <c r="J1280" s="11">
        <v>91.46</v>
      </c>
      <c r="K1280" s="11">
        <v>67.900000000000006</v>
      </c>
      <c r="L1280" s="11">
        <v>1236.74</v>
      </c>
      <c r="M1280" s="11">
        <v>92.52</v>
      </c>
      <c r="N1280" s="11">
        <v>68.680000000000007</v>
      </c>
      <c r="O1280" s="8">
        <f>VLOOKUP('Curr Rating Data'!C1245,Ratings_Numbers!$A$1:$B$21,2,FALSE)</f>
        <v>16</v>
      </c>
      <c r="P1280" s="10">
        <v>6736.652</v>
      </c>
      <c r="Q1280" s="8"/>
      <c r="R1280" s="8"/>
      <c r="S1280" s="8"/>
      <c r="T1280" s="8"/>
    </row>
    <row r="1281" spans="1:20" ht="46.5" customHeight="1" thickBot="1" x14ac:dyDescent="0.4">
      <c r="A1281" s="11">
        <v>3.16</v>
      </c>
      <c r="B1281" s="11">
        <v>4.6100000000000003</v>
      </c>
      <c r="C1281" s="11">
        <v>4.54</v>
      </c>
      <c r="D1281" s="11">
        <v>3.8</v>
      </c>
      <c r="E1281" s="11">
        <v>2.91</v>
      </c>
      <c r="F1281" s="11">
        <v>2.71</v>
      </c>
      <c r="G1281" s="11">
        <v>112</v>
      </c>
      <c r="H1281" s="11">
        <v>8.49</v>
      </c>
      <c r="I1281" s="11">
        <v>761.82</v>
      </c>
      <c r="J1281" s="11">
        <v>88.04</v>
      </c>
      <c r="K1281" s="11">
        <v>64.69</v>
      </c>
      <c r="L1281" s="11">
        <v>765.29</v>
      </c>
      <c r="M1281" s="11">
        <v>88.44</v>
      </c>
      <c r="N1281" s="11">
        <v>64.98</v>
      </c>
      <c r="O1281" s="8">
        <f>VLOOKUP('Curr Rating Data'!C1246,Ratings_Numbers!$A$1:$B$21,2,FALSE)</f>
        <v>16</v>
      </c>
      <c r="P1281" s="10">
        <v>5917.59</v>
      </c>
      <c r="Q1281" s="8"/>
      <c r="R1281" s="8"/>
      <c r="S1281" s="8"/>
      <c r="T1281" s="8"/>
    </row>
    <row r="1282" spans="1:20" ht="46.5" customHeight="1" thickBot="1" x14ac:dyDescent="0.4">
      <c r="A1282" s="11">
        <v>3.14</v>
      </c>
      <c r="B1282" s="11">
        <v>4.5199999999999996</v>
      </c>
      <c r="C1282" s="11">
        <v>4.4800000000000004</v>
      </c>
      <c r="D1282" s="11">
        <v>4.01</v>
      </c>
      <c r="E1282" s="11">
        <v>3.46</v>
      </c>
      <c r="F1282" s="11">
        <v>2.84</v>
      </c>
      <c r="G1282" s="11">
        <v>105</v>
      </c>
      <c r="H1282" s="11">
        <v>7.31</v>
      </c>
      <c r="I1282" s="11">
        <v>897.97</v>
      </c>
      <c r="J1282" s="11">
        <v>89.61</v>
      </c>
      <c r="K1282" s="11">
        <v>65.61</v>
      </c>
      <c r="L1282" s="11">
        <v>902.05</v>
      </c>
      <c r="M1282" s="11">
        <v>90.02</v>
      </c>
      <c r="N1282" s="11">
        <v>65.91</v>
      </c>
      <c r="O1282" s="8">
        <f>VLOOKUP('Curr Rating Data'!C1247,Ratings_Numbers!$A$1:$B$21,2,FALSE)</f>
        <v>16</v>
      </c>
      <c r="P1282" s="10">
        <v>5345.2349999999997</v>
      </c>
      <c r="Q1282" s="8"/>
      <c r="R1282" s="8"/>
      <c r="S1282" s="8"/>
      <c r="T1282" s="8"/>
    </row>
    <row r="1283" spans="1:20" ht="46.5" customHeight="1" thickBot="1" x14ac:dyDescent="0.4">
      <c r="A1283" s="11">
        <v>3.14</v>
      </c>
      <c r="B1283" s="11">
        <v>4.53</v>
      </c>
      <c r="C1283" s="11">
        <v>4.4800000000000004</v>
      </c>
      <c r="D1283" s="11">
        <v>4.04</v>
      </c>
      <c r="E1283" s="11">
        <v>3.28</v>
      </c>
      <c r="F1283" s="11">
        <v>2.84</v>
      </c>
      <c r="G1283" s="11">
        <v>103.6</v>
      </c>
      <c r="H1283" s="11">
        <v>6.25</v>
      </c>
      <c r="I1283" s="11">
        <v>1064.05</v>
      </c>
      <c r="J1283" s="11">
        <v>91.03</v>
      </c>
      <c r="K1283" s="11">
        <v>66.47</v>
      </c>
      <c r="L1283" s="11">
        <v>1068.8800000000001</v>
      </c>
      <c r="M1283" s="11">
        <v>91.44</v>
      </c>
      <c r="N1283" s="11">
        <v>66.77</v>
      </c>
      <c r="O1283" s="8">
        <f>VLOOKUP('Curr Rating Data'!C1248,Ratings_Numbers!$A$1:$B$21,2,FALSE)</f>
        <v>16</v>
      </c>
      <c r="P1283" s="10">
        <v>5424.6639999999998</v>
      </c>
      <c r="Q1283" s="8"/>
      <c r="R1283" s="8"/>
      <c r="S1283" s="8"/>
      <c r="T1283" s="8"/>
    </row>
    <row r="1284" spans="1:20" ht="46.5" customHeight="1" thickBot="1" x14ac:dyDescent="0.4">
      <c r="A1284" s="11">
        <v>3.18</v>
      </c>
      <c r="B1284" s="11">
        <v>4.62</v>
      </c>
      <c r="C1284" s="11">
        <v>4.53</v>
      </c>
      <c r="D1284" s="11">
        <v>3.83</v>
      </c>
      <c r="E1284" s="11">
        <v>2.98</v>
      </c>
      <c r="F1284" s="11">
        <v>2.63</v>
      </c>
      <c r="G1284" s="11">
        <v>103.3</v>
      </c>
      <c r="H1284" s="11">
        <v>6.71</v>
      </c>
      <c r="I1284" s="11">
        <v>993.6</v>
      </c>
      <c r="J1284" s="11">
        <v>90.48</v>
      </c>
      <c r="K1284" s="11">
        <v>66.64</v>
      </c>
      <c r="L1284" s="11">
        <v>998.09</v>
      </c>
      <c r="M1284" s="11">
        <v>90.89</v>
      </c>
      <c r="N1284" s="11">
        <v>66.94</v>
      </c>
      <c r="O1284" s="8">
        <f>VLOOKUP('Curr Rating Data'!C1249,Ratings_Numbers!$A$1:$B$21,2,FALSE)</f>
        <v>15</v>
      </c>
      <c r="P1284" s="10">
        <v>4807.0360000000001</v>
      </c>
      <c r="Q1284" s="8"/>
      <c r="R1284" s="8"/>
      <c r="S1284" s="8"/>
      <c r="T1284" s="8"/>
    </row>
    <row r="1285" spans="1:20" ht="46.5" customHeight="1" thickBot="1" x14ac:dyDescent="0.4">
      <c r="A1285" s="11">
        <v>3.1</v>
      </c>
      <c r="B1285" s="11">
        <v>4.6900000000000004</v>
      </c>
      <c r="C1285" s="11">
        <v>4.43</v>
      </c>
      <c r="D1285" s="11">
        <v>3.89</v>
      </c>
      <c r="E1285" s="11">
        <v>2.94</v>
      </c>
      <c r="F1285" s="11">
        <v>2.71</v>
      </c>
      <c r="G1285" s="11">
        <v>104.5</v>
      </c>
      <c r="H1285" s="11">
        <v>3.15</v>
      </c>
      <c r="I1285" s="11">
        <v>2123.7399999999998</v>
      </c>
      <c r="J1285" s="11">
        <v>95.09</v>
      </c>
      <c r="K1285" s="11">
        <v>66.900000000000006</v>
      </c>
      <c r="L1285" s="11">
        <v>2133.37</v>
      </c>
      <c r="M1285" s="11">
        <v>95.52</v>
      </c>
      <c r="N1285" s="11">
        <v>67.2</v>
      </c>
      <c r="O1285" s="8">
        <f>VLOOKUP('Curr Rating Data'!C1250,Ratings_Numbers!$A$1:$B$21,2,FALSE)</f>
        <v>15</v>
      </c>
      <c r="P1285" s="10">
        <v>4042.48</v>
      </c>
      <c r="Q1285" s="8"/>
      <c r="R1285" s="8"/>
      <c r="S1285" s="8"/>
      <c r="T1285" s="8"/>
    </row>
    <row r="1286" spans="1:20" ht="46.5" customHeight="1" thickBot="1" x14ac:dyDescent="0.4">
      <c r="A1286" s="11">
        <v>3.16</v>
      </c>
      <c r="B1286" s="11">
        <v>4.88</v>
      </c>
      <c r="C1286" s="11">
        <v>4.5999999999999996</v>
      </c>
      <c r="D1286" s="11">
        <v>3.86</v>
      </c>
      <c r="E1286" s="11">
        <v>3.21</v>
      </c>
      <c r="F1286" s="11">
        <v>2.5299999999999998</v>
      </c>
      <c r="G1286" s="11">
        <v>99.7</v>
      </c>
      <c r="H1286" s="11">
        <v>2.82</v>
      </c>
      <c r="I1286" s="11">
        <v>2399.2399999999998</v>
      </c>
      <c r="J1286" s="11">
        <v>95.58</v>
      </c>
      <c r="K1286" s="11">
        <v>67.739999999999995</v>
      </c>
      <c r="L1286" s="11">
        <v>2410.08</v>
      </c>
      <c r="M1286" s="11">
        <v>96.02</v>
      </c>
      <c r="N1286" s="11">
        <v>68.05</v>
      </c>
      <c r="O1286" s="8">
        <f>VLOOKUP('Curr Rating Data'!C1251,Ratings_Numbers!$A$1:$B$21,2,FALSE)</f>
        <v>15</v>
      </c>
      <c r="P1286" s="10">
        <v>3532.6979999999999</v>
      </c>
      <c r="Q1286" s="8"/>
      <c r="R1286" s="8"/>
      <c r="S1286" s="8"/>
      <c r="T1286" s="8"/>
    </row>
    <row r="1287" spans="1:20" ht="46.5" customHeight="1" thickBot="1" x14ac:dyDescent="0.4">
      <c r="A1287" s="11">
        <v>3.18</v>
      </c>
      <c r="B1287" s="11">
        <v>4.97</v>
      </c>
      <c r="C1287" s="11">
        <v>4.74</v>
      </c>
      <c r="D1287" s="11">
        <v>3.86</v>
      </c>
      <c r="E1287" s="11">
        <v>3.07</v>
      </c>
      <c r="F1287" s="11">
        <v>2.5</v>
      </c>
      <c r="G1287" s="11">
        <v>97.8</v>
      </c>
      <c r="H1287" s="11">
        <v>2.91</v>
      </c>
      <c r="I1287" s="11">
        <v>2297.6999999999998</v>
      </c>
      <c r="J1287" s="11">
        <v>95.4</v>
      </c>
      <c r="K1287" s="11">
        <v>66.78</v>
      </c>
      <c r="L1287" s="11">
        <v>2308.39</v>
      </c>
      <c r="M1287" s="11">
        <v>95.85</v>
      </c>
      <c r="N1287" s="11">
        <v>67.09</v>
      </c>
      <c r="O1287" s="8" t="e">
        <f>VLOOKUP('Curr Rating Data'!C1252,Ratings_Numbers!$A$1:$B$21,2,FALSE)</f>
        <v>#N/A</v>
      </c>
      <c r="P1287" s="10">
        <v>3650.8119999999999</v>
      </c>
      <c r="Q1287" s="8"/>
      <c r="R1287" s="8"/>
      <c r="S1287" s="8"/>
      <c r="T1287" s="8"/>
    </row>
    <row r="1288" spans="1:20" ht="46.5" customHeight="1" thickBot="1" x14ac:dyDescent="0.4">
      <c r="A1288" s="11">
        <v>3.23</v>
      </c>
      <c r="B1288" s="11">
        <v>5.2</v>
      </c>
      <c r="C1288" s="11">
        <v>4.91</v>
      </c>
      <c r="D1288" s="11">
        <v>3.68</v>
      </c>
      <c r="E1288" s="11">
        <v>2.98</v>
      </c>
      <c r="F1288" s="11">
        <v>2.31</v>
      </c>
      <c r="G1288" s="11">
        <v>97.5</v>
      </c>
      <c r="H1288" s="11">
        <v>2.44</v>
      </c>
      <c r="I1288" s="11">
        <v>2739.2</v>
      </c>
      <c r="J1288" s="11">
        <v>96.05</v>
      </c>
      <c r="K1288" s="11">
        <v>66.930000000000007</v>
      </c>
      <c r="L1288" s="11">
        <v>2751.9</v>
      </c>
      <c r="M1288" s="11">
        <v>96.49</v>
      </c>
      <c r="N1288" s="11">
        <v>67.239999999999995</v>
      </c>
      <c r="O1288" s="8">
        <f>VLOOKUP('Curr Rating Data'!C1253,Ratings_Numbers!$A$1:$B$21,2,FALSE)</f>
        <v>16</v>
      </c>
      <c r="P1288" s="10">
        <v>4408.576</v>
      </c>
      <c r="Q1288" s="8"/>
      <c r="R1288" s="8"/>
      <c r="S1288" s="8"/>
      <c r="T1288" s="8"/>
    </row>
    <row r="1289" spans="1:20" ht="46.5" customHeight="1" thickBot="1" x14ac:dyDescent="0.4">
      <c r="A1289" s="11">
        <v>3.5</v>
      </c>
      <c r="B1289" s="11">
        <v>6.58</v>
      </c>
      <c r="C1289" s="11">
        <v>5.47</v>
      </c>
      <c r="D1289" s="11">
        <v>3.24</v>
      </c>
      <c r="E1289" s="11">
        <v>2.44</v>
      </c>
      <c r="F1289" s="11">
        <v>2.04</v>
      </c>
      <c r="G1289" s="11">
        <v>115.2</v>
      </c>
      <c r="H1289" s="11">
        <v>2.85</v>
      </c>
      <c r="I1289" s="11">
        <v>2405.6</v>
      </c>
      <c r="J1289" s="11">
        <v>95.66</v>
      </c>
      <c r="K1289" s="11">
        <v>68.569999999999993</v>
      </c>
      <c r="L1289" s="11">
        <v>2414.73</v>
      </c>
      <c r="M1289" s="11">
        <v>96.02</v>
      </c>
      <c r="N1289" s="11">
        <v>68.83</v>
      </c>
      <c r="O1289" s="8">
        <f>VLOOKUP('Curr Rating Data'!C1254,Ratings_Numbers!$A$1:$B$21,2,FALSE)</f>
        <v>16</v>
      </c>
      <c r="P1289" s="10">
        <v>4800.4319999999998</v>
      </c>
      <c r="Q1289" s="8"/>
      <c r="R1289" s="8"/>
      <c r="S1289" s="8"/>
      <c r="T1289" s="8"/>
    </row>
    <row r="1290" spans="1:20" ht="46.5" customHeight="1" thickBot="1" x14ac:dyDescent="0.4">
      <c r="A1290" s="11">
        <v>3.78</v>
      </c>
      <c r="B1290" s="11">
        <v>6.62</v>
      </c>
      <c r="C1290" s="11">
        <v>6.01</v>
      </c>
      <c r="D1290" s="11">
        <v>3.27</v>
      </c>
      <c r="E1290" s="11">
        <v>2.77</v>
      </c>
      <c r="F1290" s="11">
        <v>2.0099999999999998</v>
      </c>
      <c r="G1290" s="11">
        <v>123</v>
      </c>
      <c r="H1290" s="11">
        <v>4.32</v>
      </c>
      <c r="I1290" s="11">
        <v>1555.4</v>
      </c>
      <c r="J1290" s="11">
        <v>93.56</v>
      </c>
      <c r="K1290" s="11">
        <v>67.19</v>
      </c>
      <c r="L1290" s="11">
        <v>1562.42</v>
      </c>
      <c r="M1290" s="11">
        <v>93.98</v>
      </c>
      <c r="N1290" s="11">
        <v>67.489999999999995</v>
      </c>
      <c r="O1290" s="8">
        <f>VLOOKUP('Curr Rating Data'!C1255,Ratings_Numbers!$A$1:$B$21,2,FALSE)</f>
        <v>16</v>
      </c>
      <c r="P1290" s="10">
        <v>4972.3739999999998</v>
      </c>
      <c r="Q1290" s="8"/>
      <c r="R1290" s="8"/>
      <c r="S1290" s="8"/>
      <c r="T1290" s="8"/>
    </row>
    <row r="1291" spans="1:20" ht="46.5" customHeight="1" thickBot="1" x14ac:dyDescent="0.4">
      <c r="A1291" s="11">
        <v>4.2</v>
      </c>
      <c r="B1291" s="11">
        <v>6.86</v>
      </c>
      <c r="C1291" s="11">
        <v>6.8</v>
      </c>
      <c r="D1291" s="11">
        <v>3.41</v>
      </c>
      <c r="E1291" s="11">
        <v>2.6</v>
      </c>
      <c r="F1291" s="11">
        <v>2.06</v>
      </c>
      <c r="G1291" s="11">
        <v>123.6</v>
      </c>
      <c r="H1291" s="11">
        <v>6.36</v>
      </c>
      <c r="I1291" s="11">
        <v>1022.75</v>
      </c>
      <c r="J1291" s="11">
        <v>90.74</v>
      </c>
      <c r="K1291" s="11">
        <v>65.069999999999993</v>
      </c>
      <c r="L1291" s="11">
        <v>1027.1300000000001</v>
      </c>
      <c r="M1291" s="11">
        <v>91.13</v>
      </c>
      <c r="N1291" s="11">
        <v>65.349999999999994</v>
      </c>
      <c r="O1291" s="8">
        <f>VLOOKUP('Curr Rating Data'!C1256,Ratings_Numbers!$A$1:$B$21,2,FALSE)</f>
        <v>16</v>
      </c>
      <c r="P1291" s="10">
        <v>5102.5919999999996</v>
      </c>
      <c r="Q1291" s="8"/>
      <c r="R1291" s="8"/>
      <c r="S1291" s="8"/>
      <c r="T1291" s="8"/>
    </row>
    <row r="1292" spans="1:20" ht="46.5" customHeight="1" thickBot="1" x14ac:dyDescent="0.4">
      <c r="A1292" s="11">
        <v>3.96</v>
      </c>
      <c r="B1292" s="11">
        <v>6.65</v>
      </c>
      <c r="C1292" s="11">
        <v>6.49</v>
      </c>
      <c r="D1292" s="11">
        <v>3.4</v>
      </c>
      <c r="E1292" s="11">
        <v>2.5299999999999998</v>
      </c>
      <c r="F1292" s="11">
        <v>2.04</v>
      </c>
      <c r="G1292" s="11">
        <v>132.30000000000001</v>
      </c>
      <c r="H1292" s="11">
        <v>6.07</v>
      </c>
      <c r="I1292" s="11">
        <v>1065.29</v>
      </c>
      <c r="J1292" s="11">
        <v>89.78</v>
      </c>
      <c r="K1292" s="11">
        <v>64.7</v>
      </c>
      <c r="L1292" s="11">
        <v>1086.5</v>
      </c>
      <c r="M1292" s="11">
        <v>91.57</v>
      </c>
      <c r="N1292" s="11">
        <v>65.989999999999995</v>
      </c>
      <c r="O1292" s="8">
        <f>VLOOKUP('Curr Rating Data'!C1257,Ratings_Numbers!$A$1:$B$21,2,FALSE)</f>
        <v>16</v>
      </c>
      <c r="P1292" s="10">
        <v>5943.4637000000002</v>
      </c>
      <c r="Q1292" s="8"/>
      <c r="R1292" s="8"/>
      <c r="S1292" s="8"/>
      <c r="T1292" s="8"/>
    </row>
    <row r="1293" spans="1:20" ht="46.5" customHeight="1" thickBot="1" x14ac:dyDescent="0.4">
      <c r="A1293" s="11">
        <v>4.29</v>
      </c>
      <c r="B1293" s="11">
        <v>7.29</v>
      </c>
      <c r="C1293" s="11">
        <v>7.25</v>
      </c>
      <c r="D1293" s="11">
        <v>2.97</v>
      </c>
      <c r="E1293" s="11">
        <v>1.98</v>
      </c>
      <c r="F1293" s="11">
        <v>1.63</v>
      </c>
      <c r="G1293" s="11">
        <v>142.80000000000001</v>
      </c>
      <c r="H1293" s="11">
        <v>7.35</v>
      </c>
      <c r="I1293" s="11">
        <v>864.81</v>
      </c>
      <c r="J1293" s="11">
        <v>88.11</v>
      </c>
      <c r="K1293" s="11">
        <v>63.58</v>
      </c>
      <c r="L1293" s="11">
        <v>881.56</v>
      </c>
      <c r="M1293" s="11">
        <v>89.81</v>
      </c>
      <c r="N1293" s="11">
        <v>64.81</v>
      </c>
      <c r="O1293" s="8">
        <f>VLOOKUP('Curr Rating Data'!C1258,Ratings_Numbers!$A$1:$B$21,2,FALSE)</f>
        <v>16</v>
      </c>
      <c r="P1293" s="10">
        <v>7029.942</v>
      </c>
      <c r="Q1293" s="8"/>
      <c r="R1293" s="8"/>
      <c r="S1293" s="8"/>
      <c r="T1293" s="8"/>
    </row>
    <row r="1294" spans="1:20" ht="46.5" customHeight="1" thickBot="1" x14ac:dyDescent="0.4">
      <c r="A1294" s="11">
        <v>4.12</v>
      </c>
      <c r="B1294" s="11">
        <v>7.07</v>
      </c>
      <c r="C1294" s="11">
        <v>7.04</v>
      </c>
      <c r="D1294" s="11">
        <v>3.39</v>
      </c>
      <c r="E1294" s="11">
        <v>2.2999999999999998</v>
      </c>
      <c r="F1294" s="11">
        <v>1.99</v>
      </c>
      <c r="G1294" s="11">
        <v>146.5</v>
      </c>
      <c r="H1294" s="11">
        <v>7.1</v>
      </c>
      <c r="I1294" s="11">
        <v>905.23</v>
      </c>
      <c r="J1294" s="11">
        <v>88.54</v>
      </c>
      <c r="K1294" s="11">
        <v>64.23</v>
      </c>
      <c r="L1294" s="11">
        <v>922.34</v>
      </c>
      <c r="M1294" s="11">
        <v>90.22</v>
      </c>
      <c r="N1294" s="11">
        <v>65.44</v>
      </c>
      <c r="O1294" s="8">
        <f>VLOOKUP('Curr Rating Data'!C1259,Ratings_Numbers!$A$1:$B$21,2,FALSE)</f>
        <v>16</v>
      </c>
      <c r="P1294" s="10">
        <v>6568.8</v>
      </c>
      <c r="Q1294" s="8"/>
      <c r="R1294" s="8"/>
      <c r="S1294" s="8"/>
      <c r="T1294" s="8"/>
    </row>
    <row r="1295" spans="1:20" ht="46.5" customHeight="1" thickBot="1" x14ac:dyDescent="0.4">
      <c r="A1295" s="11">
        <v>3.92</v>
      </c>
      <c r="B1295" s="11">
        <v>6.73</v>
      </c>
      <c r="C1295" s="11">
        <v>6.69</v>
      </c>
      <c r="D1295" s="11">
        <v>3.63</v>
      </c>
      <c r="E1295" s="11">
        <v>2.35</v>
      </c>
      <c r="F1295" s="11">
        <v>2.19</v>
      </c>
      <c r="G1295" s="11">
        <v>136.4</v>
      </c>
      <c r="H1295" s="11">
        <v>7.06</v>
      </c>
      <c r="I1295" s="11">
        <v>902.61</v>
      </c>
      <c r="J1295" s="11">
        <v>88.45</v>
      </c>
      <c r="K1295" s="11">
        <v>63.77</v>
      </c>
      <c r="L1295" s="11">
        <v>920.44</v>
      </c>
      <c r="M1295" s="11">
        <v>90.2</v>
      </c>
      <c r="N1295" s="11">
        <v>65.03</v>
      </c>
      <c r="O1295" s="8">
        <f>VLOOKUP('Curr Rating Data'!C1260,Ratings_Numbers!$A$1:$B$21,2,FALSE)</f>
        <v>16</v>
      </c>
      <c r="P1295" s="10">
        <v>6609.6</v>
      </c>
      <c r="Q1295" s="8"/>
      <c r="R1295" s="8"/>
      <c r="S1295" s="8"/>
      <c r="T1295" s="8"/>
    </row>
    <row r="1296" spans="1:20" ht="46.5" customHeight="1" thickBot="1" x14ac:dyDescent="0.4">
      <c r="A1296" s="11">
        <v>3.85</v>
      </c>
      <c r="B1296" s="11">
        <v>6.67</v>
      </c>
      <c r="C1296" s="11">
        <v>6.64</v>
      </c>
      <c r="D1296" s="11">
        <v>3.58</v>
      </c>
      <c r="E1296" s="11">
        <v>2.23</v>
      </c>
      <c r="F1296" s="11">
        <v>2.0699999999999998</v>
      </c>
      <c r="G1296" s="11">
        <v>134.19999999999999</v>
      </c>
      <c r="H1296" s="11">
        <v>7.2</v>
      </c>
      <c r="I1296" s="11">
        <v>887.02</v>
      </c>
      <c r="J1296" s="11">
        <v>89.38</v>
      </c>
      <c r="K1296" s="11">
        <v>63.9</v>
      </c>
      <c r="L1296" s="11">
        <v>892.46</v>
      </c>
      <c r="M1296" s="11">
        <v>89.92</v>
      </c>
      <c r="N1296" s="11">
        <v>64.290000000000006</v>
      </c>
      <c r="O1296" s="8">
        <f>VLOOKUP('Curr Rating Data'!C1261,Ratings_Numbers!$A$1:$B$21,2,FALSE)</f>
        <v>16</v>
      </c>
      <c r="P1296" s="10">
        <v>6009.07</v>
      </c>
      <c r="Q1296" s="8"/>
      <c r="R1296" s="8"/>
      <c r="S1296" s="8"/>
      <c r="T1296" s="8"/>
    </row>
    <row r="1297" spans="1:20" ht="46.5" customHeight="1" thickBot="1" x14ac:dyDescent="0.4">
      <c r="A1297" s="11">
        <v>4.93</v>
      </c>
      <c r="B1297" s="11">
        <v>9.5</v>
      </c>
      <c r="C1297" s="11">
        <v>9.26</v>
      </c>
      <c r="D1297" s="11">
        <v>2.39</v>
      </c>
      <c r="E1297" s="11">
        <v>0.98</v>
      </c>
      <c r="F1297" s="11">
        <v>0.68</v>
      </c>
      <c r="G1297" s="11">
        <v>141.19999999999999</v>
      </c>
      <c r="H1297" s="11">
        <v>10.39</v>
      </c>
      <c r="I1297" s="11">
        <v>597.65</v>
      </c>
      <c r="J1297" s="11">
        <v>83.95</v>
      </c>
      <c r="K1297" s="11">
        <v>62.09</v>
      </c>
      <c r="L1297" s="11">
        <v>611.94000000000005</v>
      </c>
      <c r="M1297" s="11">
        <v>85.95</v>
      </c>
      <c r="N1297" s="11">
        <v>63.58</v>
      </c>
      <c r="O1297" s="8">
        <f>VLOOKUP('Curr Rating Data'!C1262,Ratings_Numbers!$A$1:$B$21,2,FALSE)</f>
        <v>16</v>
      </c>
      <c r="P1297" s="10">
        <v>6883.1620000000003</v>
      </c>
      <c r="Q1297" s="8"/>
      <c r="R1297" s="8"/>
      <c r="S1297" s="8"/>
      <c r="T1297" s="8"/>
    </row>
    <row r="1298" spans="1:20" ht="46.5" customHeight="1" thickBot="1" x14ac:dyDescent="0.4">
      <c r="A1298" s="11">
        <v>4.7</v>
      </c>
      <c r="B1298" s="11">
        <v>9.65</v>
      </c>
      <c r="C1298" s="11">
        <v>9.58</v>
      </c>
      <c r="D1298" s="11">
        <v>3.56</v>
      </c>
      <c r="E1298" s="11">
        <v>2.1</v>
      </c>
      <c r="F1298" s="11">
        <v>1.57</v>
      </c>
      <c r="G1298" s="11">
        <v>156.5</v>
      </c>
      <c r="H1298" s="11">
        <v>10.210000000000001</v>
      </c>
      <c r="I1298" s="11">
        <v>616.23</v>
      </c>
      <c r="J1298" s="11">
        <v>85.48</v>
      </c>
      <c r="K1298" s="11">
        <v>62.92</v>
      </c>
      <c r="L1298" s="11">
        <v>620.86</v>
      </c>
      <c r="M1298" s="11">
        <v>86.13</v>
      </c>
      <c r="N1298" s="11">
        <v>63.4</v>
      </c>
      <c r="O1298" s="8">
        <f>VLOOKUP('Curr Rating Data'!C1263,Ratings_Numbers!$A$1:$B$21,2,FALSE)</f>
        <v>16</v>
      </c>
      <c r="P1298" s="10">
        <v>6886.0514999999996</v>
      </c>
      <c r="Q1298" s="8"/>
      <c r="R1298" s="8"/>
      <c r="S1298" s="8"/>
      <c r="T1298" s="8"/>
    </row>
    <row r="1299" spans="1:20" ht="46.5" customHeight="1" thickBot="1" x14ac:dyDescent="0.4">
      <c r="A1299" s="11">
        <v>4.57</v>
      </c>
      <c r="B1299" s="11">
        <v>10.39</v>
      </c>
      <c r="C1299" s="11">
        <v>10.35</v>
      </c>
      <c r="D1299" s="11">
        <v>3.61</v>
      </c>
      <c r="E1299" s="11">
        <v>1.78</v>
      </c>
      <c r="F1299" s="11">
        <v>1.52</v>
      </c>
      <c r="G1299" s="11">
        <v>153.5</v>
      </c>
      <c r="H1299" s="11">
        <v>9.6</v>
      </c>
      <c r="I1299" s="11">
        <v>657.57</v>
      </c>
      <c r="J1299" s="11">
        <v>86.24</v>
      </c>
      <c r="K1299" s="11">
        <v>63.14</v>
      </c>
      <c r="L1299" s="11">
        <v>662.49</v>
      </c>
      <c r="M1299" s="11">
        <v>86.89</v>
      </c>
      <c r="N1299" s="11">
        <v>63.62</v>
      </c>
      <c r="O1299" s="8">
        <f>VLOOKUP('Curr Rating Data'!C1264,Ratings_Numbers!$A$1:$B$21,2,FALSE)</f>
        <v>16</v>
      </c>
      <c r="P1299" s="10">
        <v>5681.0460000000003</v>
      </c>
      <c r="Q1299" s="8"/>
      <c r="R1299" s="8"/>
      <c r="S1299" s="8"/>
      <c r="T1299" s="8"/>
    </row>
    <row r="1300" spans="1:20" ht="46.5" customHeight="1" thickBot="1" x14ac:dyDescent="0.4">
      <c r="A1300" s="11">
        <v>4.43</v>
      </c>
      <c r="B1300" s="11">
        <v>11.13</v>
      </c>
      <c r="C1300" s="11">
        <v>10.98</v>
      </c>
      <c r="D1300" s="11">
        <v>3.62</v>
      </c>
      <c r="E1300" s="11">
        <v>1.57</v>
      </c>
      <c r="F1300" s="11">
        <v>1.52</v>
      </c>
      <c r="G1300" s="11">
        <v>155.4</v>
      </c>
      <c r="H1300" s="11">
        <v>8.8699999999999992</v>
      </c>
      <c r="I1300" s="11">
        <v>630.59</v>
      </c>
      <c r="J1300" s="11">
        <v>76.38</v>
      </c>
      <c r="K1300" s="11">
        <v>55.95</v>
      </c>
      <c r="L1300" s="11">
        <v>725.6</v>
      </c>
      <c r="M1300" s="11">
        <v>87.89</v>
      </c>
      <c r="N1300" s="11">
        <v>64.38</v>
      </c>
      <c r="O1300" s="8">
        <f>VLOOKUP('Curr Rating Data'!C1265,Ratings_Numbers!$A$1:$B$21,2,FALSE)</f>
        <v>16</v>
      </c>
      <c r="P1300" s="10">
        <v>5933.9290000000001</v>
      </c>
      <c r="Q1300" s="8"/>
      <c r="R1300" s="8"/>
      <c r="S1300" s="8"/>
      <c r="T1300" s="8"/>
    </row>
    <row r="1301" spans="1:20" ht="46.5" customHeight="1" thickBot="1" x14ac:dyDescent="0.4">
      <c r="A1301" s="11">
        <v>4.04</v>
      </c>
      <c r="B1301" s="11">
        <v>10.11</v>
      </c>
      <c r="C1301" s="11">
        <v>9.9600000000000009</v>
      </c>
      <c r="D1301" s="11">
        <v>3.2</v>
      </c>
      <c r="E1301" s="11">
        <v>1.32</v>
      </c>
      <c r="F1301" s="11">
        <v>1.07</v>
      </c>
      <c r="G1301" s="11">
        <v>159.69999999999999</v>
      </c>
      <c r="H1301" s="11">
        <v>7.9</v>
      </c>
      <c r="I1301" s="11">
        <v>733.15</v>
      </c>
      <c r="J1301" s="11">
        <v>80.430000000000007</v>
      </c>
      <c r="K1301" s="11">
        <v>57.93</v>
      </c>
      <c r="L1301" s="11">
        <v>811.53</v>
      </c>
      <c r="M1301" s="11">
        <v>89.03</v>
      </c>
      <c r="N1301" s="11">
        <v>64.12</v>
      </c>
      <c r="O1301" s="8">
        <f>VLOOKUP('Curr Rating Data'!C1266,Ratings_Numbers!$A$1:$B$21,2,FALSE)</f>
        <v>16</v>
      </c>
      <c r="P1301" s="10">
        <v>4870.2960000000003</v>
      </c>
      <c r="Q1301" s="8"/>
      <c r="R1301" s="8"/>
      <c r="S1301" s="8"/>
      <c r="T1301" s="8"/>
    </row>
    <row r="1302" spans="1:20" ht="46.5" customHeight="1" thickBot="1" x14ac:dyDescent="0.4">
      <c r="A1302" s="11">
        <v>4.08</v>
      </c>
      <c r="B1302" s="11">
        <v>10.26</v>
      </c>
      <c r="C1302" s="11">
        <v>10.199999999999999</v>
      </c>
      <c r="D1302" s="11">
        <v>3.35</v>
      </c>
      <c r="E1302" s="11">
        <v>1.89</v>
      </c>
      <c r="F1302" s="11">
        <v>1.4</v>
      </c>
      <c r="G1302" s="11">
        <v>168.9</v>
      </c>
      <c r="H1302" s="11">
        <v>7.46</v>
      </c>
      <c r="I1302" s="11">
        <v>791.94</v>
      </c>
      <c r="J1302" s="11">
        <v>80.92</v>
      </c>
      <c r="K1302" s="11">
        <v>59.09</v>
      </c>
      <c r="L1302" s="11">
        <v>878.67</v>
      </c>
      <c r="M1302" s="11">
        <v>89.78</v>
      </c>
      <c r="N1302" s="11">
        <v>65.56</v>
      </c>
      <c r="O1302" s="8">
        <f>VLOOKUP('Curr Rating Data'!C1267,Ratings_Numbers!$A$1:$B$21,2,FALSE)</f>
        <v>15</v>
      </c>
      <c r="P1302" s="10">
        <v>4700.1109999999999</v>
      </c>
      <c r="Q1302" s="8"/>
      <c r="R1302" s="8"/>
      <c r="S1302" s="8"/>
      <c r="T1302" s="8"/>
    </row>
    <row r="1303" spans="1:20" ht="46.5" customHeight="1" thickBot="1" x14ac:dyDescent="0.4">
      <c r="A1303" s="11">
        <v>4.03</v>
      </c>
      <c r="B1303" s="11">
        <v>10.27</v>
      </c>
      <c r="C1303" s="11">
        <v>10.18</v>
      </c>
      <c r="D1303" s="11">
        <v>3.45</v>
      </c>
      <c r="E1303" s="11">
        <v>2.0099999999999998</v>
      </c>
      <c r="F1303" s="11">
        <v>1.4</v>
      </c>
      <c r="G1303" s="11">
        <v>162</v>
      </c>
      <c r="H1303" s="11">
        <v>6.94</v>
      </c>
      <c r="I1303" s="11">
        <v>937.31</v>
      </c>
      <c r="J1303" s="11">
        <v>89.66</v>
      </c>
      <c r="K1303" s="11">
        <v>65.02</v>
      </c>
      <c r="L1303" s="11">
        <v>945.43</v>
      </c>
      <c r="M1303" s="11">
        <v>90.43</v>
      </c>
      <c r="N1303" s="11">
        <v>65.58</v>
      </c>
      <c r="O1303" s="8">
        <f>VLOOKUP('Curr Rating Data'!C1268,Ratings_Numbers!$A$1:$B$21,2,FALSE)</f>
        <v>15</v>
      </c>
      <c r="P1303" s="10">
        <v>4570.4880000000003</v>
      </c>
      <c r="Q1303" s="8"/>
      <c r="R1303" s="8"/>
      <c r="S1303" s="8"/>
      <c r="T1303" s="8"/>
    </row>
    <row r="1304" spans="1:20" ht="46.5" customHeight="1" thickBot="1" x14ac:dyDescent="0.4">
      <c r="A1304" s="11">
        <v>4</v>
      </c>
      <c r="B1304" s="11">
        <v>10.36</v>
      </c>
      <c r="C1304" s="11">
        <v>10.28</v>
      </c>
      <c r="D1304" s="11">
        <v>3.75</v>
      </c>
      <c r="E1304" s="11">
        <v>2.38</v>
      </c>
      <c r="F1304" s="11">
        <v>1.48</v>
      </c>
      <c r="G1304" s="11">
        <v>148.80000000000001</v>
      </c>
      <c r="H1304" s="11">
        <v>6.34</v>
      </c>
      <c r="I1304" s="11">
        <v>1024.8900000000001</v>
      </c>
      <c r="J1304" s="11">
        <v>90.3</v>
      </c>
      <c r="K1304" s="11">
        <v>64.959999999999994</v>
      </c>
      <c r="L1304" s="11">
        <v>1034.96</v>
      </c>
      <c r="M1304" s="11">
        <v>91.19</v>
      </c>
      <c r="N1304" s="11">
        <v>65.599999999999994</v>
      </c>
      <c r="O1304" s="8">
        <f>VLOOKUP('Curr Rating Data'!C1269,Ratings_Numbers!$A$1:$B$21,2,FALSE)</f>
        <v>15</v>
      </c>
      <c r="P1304" s="10">
        <v>4762.8389999999999</v>
      </c>
      <c r="Q1304" s="8"/>
      <c r="R1304" s="8"/>
      <c r="S1304" s="8"/>
      <c r="T1304" s="8"/>
    </row>
    <row r="1305" spans="1:20" ht="46.5" customHeight="1" thickBot="1" x14ac:dyDescent="0.4">
      <c r="A1305" s="11">
        <v>3.68</v>
      </c>
      <c r="B1305" s="11">
        <v>8.6300000000000008</v>
      </c>
      <c r="C1305" s="11">
        <v>8.58</v>
      </c>
      <c r="D1305" s="11">
        <v>4.51</v>
      </c>
      <c r="E1305" s="11">
        <v>3.26</v>
      </c>
      <c r="F1305" s="11">
        <v>2.21</v>
      </c>
      <c r="G1305" s="11">
        <v>148</v>
      </c>
      <c r="H1305" s="11">
        <v>6.25</v>
      </c>
      <c r="I1305" s="11">
        <v>1026.21</v>
      </c>
      <c r="J1305" s="11">
        <v>90.31</v>
      </c>
      <c r="K1305" s="11">
        <v>64.13</v>
      </c>
      <c r="L1305" s="11">
        <v>1036.32</v>
      </c>
      <c r="M1305" s="11">
        <v>91.2</v>
      </c>
      <c r="N1305" s="11">
        <v>64.760000000000005</v>
      </c>
      <c r="O1305" s="8">
        <f>VLOOKUP('Curr Rating Data'!C1270,Ratings_Numbers!$A$1:$B$21,2,FALSE)</f>
        <v>15</v>
      </c>
      <c r="P1305" s="10">
        <v>4757.6760000000004</v>
      </c>
      <c r="Q1305" s="8"/>
      <c r="R1305" s="8"/>
      <c r="S1305" s="8"/>
      <c r="T1305" s="8"/>
    </row>
    <row r="1306" spans="1:20" ht="46.5" customHeight="1" thickBot="1" x14ac:dyDescent="0.4">
      <c r="A1306" s="11">
        <v>3.77</v>
      </c>
      <c r="B1306" s="11">
        <v>9.25</v>
      </c>
      <c r="C1306" s="11">
        <v>9.18</v>
      </c>
      <c r="D1306" s="11">
        <v>3.57</v>
      </c>
      <c r="E1306" s="11">
        <v>2.4700000000000002</v>
      </c>
      <c r="F1306" s="11">
        <v>1.18</v>
      </c>
      <c r="G1306" s="11">
        <v>141.9</v>
      </c>
      <c r="H1306" s="11">
        <v>5.46</v>
      </c>
      <c r="I1306" s="11">
        <v>1192.42</v>
      </c>
      <c r="J1306" s="11">
        <v>91.39</v>
      </c>
      <c r="K1306" s="11">
        <v>65.09</v>
      </c>
      <c r="L1306" s="11">
        <v>1204.69</v>
      </c>
      <c r="M1306" s="11">
        <v>92.34</v>
      </c>
      <c r="N1306" s="11">
        <v>65.760000000000005</v>
      </c>
      <c r="O1306" s="8">
        <f>VLOOKUP('Curr Rating Data'!C1271,Ratings_Numbers!$A$1:$B$21,2,FALSE)</f>
        <v>16</v>
      </c>
      <c r="P1306" s="10">
        <v>4966.2479999999996</v>
      </c>
      <c r="Q1306" s="8"/>
      <c r="R1306" s="8"/>
      <c r="S1306" s="8"/>
      <c r="T1306" s="8"/>
    </row>
    <row r="1307" spans="1:20" ht="46.5" customHeight="1" thickBot="1" x14ac:dyDescent="0.4">
      <c r="A1307" s="11">
        <v>3.85</v>
      </c>
      <c r="B1307" s="11">
        <v>9.86</v>
      </c>
      <c r="C1307" s="11">
        <v>9.8000000000000007</v>
      </c>
      <c r="D1307" s="11">
        <v>3.59</v>
      </c>
      <c r="E1307" s="11">
        <v>2.13</v>
      </c>
      <c r="F1307" s="11">
        <v>1.17</v>
      </c>
      <c r="G1307" s="11">
        <v>142.5</v>
      </c>
      <c r="H1307" s="11">
        <v>4.54</v>
      </c>
      <c r="I1307" s="11">
        <v>1455.96</v>
      </c>
      <c r="J1307" s="11">
        <v>92.64</v>
      </c>
      <c r="K1307" s="11">
        <v>66.17</v>
      </c>
      <c r="L1307" s="11">
        <v>1471.64</v>
      </c>
      <c r="M1307" s="11">
        <v>93.64</v>
      </c>
      <c r="N1307" s="11">
        <v>66.89</v>
      </c>
      <c r="O1307" s="8">
        <f>VLOOKUP('Curr Rating Data'!C1272,Ratings_Numbers!$A$1:$B$21,2,FALSE)</f>
        <v>16</v>
      </c>
      <c r="P1307" s="10">
        <v>6002.8919999999998</v>
      </c>
      <c r="Q1307" s="8"/>
      <c r="R1307" s="8"/>
      <c r="S1307" s="8"/>
      <c r="T1307" s="8"/>
    </row>
    <row r="1308" spans="1:20" ht="46.5" customHeight="1" thickBot="1" x14ac:dyDescent="0.4">
      <c r="A1308" s="11">
        <v>3.92</v>
      </c>
      <c r="B1308" s="11">
        <v>10.65</v>
      </c>
      <c r="C1308" s="11">
        <v>10.52</v>
      </c>
      <c r="D1308" s="11">
        <v>3.49</v>
      </c>
      <c r="E1308" s="11">
        <v>2.12</v>
      </c>
      <c r="F1308" s="11">
        <v>1.06</v>
      </c>
      <c r="G1308" s="11">
        <v>143.4</v>
      </c>
      <c r="H1308" s="11">
        <v>3.58</v>
      </c>
      <c r="I1308" s="11">
        <v>1867.2</v>
      </c>
      <c r="J1308" s="11">
        <v>93.95</v>
      </c>
      <c r="K1308" s="11">
        <v>66.78</v>
      </c>
      <c r="L1308" s="11">
        <v>1887.36</v>
      </c>
      <c r="M1308" s="11">
        <v>94.97</v>
      </c>
      <c r="N1308" s="11">
        <v>67.5</v>
      </c>
      <c r="O1308" s="8">
        <f>VLOOKUP('Curr Rating Data'!C1273,Ratings_Numbers!$A$1:$B$21,2,FALSE)</f>
        <v>16</v>
      </c>
      <c r="P1308" s="10">
        <v>6496.0280000000002</v>
      </c>
      <c r="Q1308" s="8"/>
      <c r="R1308" s="8"/>
      <c r="S1308" s="8"/>
      <c r="T1308" s="8"/>
    </row>
    <row r="1309" spans="1:20" ht="46.5" customHeight="1" thickBot="1" x14ac:dyDescent="0.4">
      <c r="A1309" s="11">
        <v>4.55</v>
      </c>
      <c r="B1309" s="11">
        <v>17.05</v>
      </c>
      <c r="C1309" s="11">
        <v>16.989999999999998</v>
      </c>
      <c r="D1309" s="11">
        <v>2.61</v>
      </c>
      <c r="E1309" s="11">
        <v>0.95</v>
      </c>
      <c r="F1309" s="11">
        <v>0.14000000000000001</v>
      </c>
      <c r="G1309" s="11">
        <v>144</v>
      </c>
      <c r="H1309" s="11">
        <v>1.8</v>
      </c>
      <c r="I1309" s="11">
        <v>3526.47</v>
      </c>
      <c r="J1309" s="11">
        <v>89.38</v>
      </c>
      <c r="K1309" s="11">
        <v>63.32</v>
      </c>
      <c r="L1309" s="11">
        <v>3845.64</v>
      </c>
      <c r="M1309" s="11">
        <v>97.47</v>
      </c>
      <c r="N1309" s="11">
        <v>69.05</v>
      </c>
      <c r="O1309" s="8" t="e">
        <f>VLOOKUP('Curr Rating Data'!C1274,Ratings_Numbers!$A$1:$B$21,2,FALSE)</f>
        <v>#N/A</v>
      </c>
      <c r="P1309" s="10">
        <v>4968.7101000000002</v>
      </c>
      <c r="Q1309" s="8"/>
      <c r="R1309" s="8"/>
      <c r="S1309" s="8"/>
      <c r="T1309" s="8"/>
    </row>
    <row r="1310" spans="1:20" ht="46.5" customHeight="1" thickBot="1" x14ac:dyDescent="0.4">
      <c r="A1310" s="11">
        <v>4.7300000000000004</v>
      </c>
      <c r="B1310" s="11">
        <v>19.21</v>
      </c>
      <c r="C1310" s="11">
        <v>19.05</v>
      </c>
      <c r="D1310" s="11">
        <v>3.26</v>
      </c>
      <c r="E1310" s="11">
        <v>1.9</v>
      </c>
      <c r="F1310" s="11">
        <v>0.85</v>
      </c>
      <c r="G1310" s="11">
        <v>141.1</v>
      </c>
      <c r="H1310" s="11">
        <v>0.75</v>
      </c>
      <c r="I1310" s="11">
        <v>9187.4699999999993</v>
      </c>
      <c r="J1310" s="11">
        <v>97.9</v>
      </c>
      <c r="K1310" s="11">
        <v>69.17</v>
      </c>
      <c r="L1310" s="11">
        <v>9284.84</v>
      </c>
      <c r="M1310" s="11">
        <v>98.93</v>
      </c>
      <c r="N1310" s="11">
        <v>69.900000000000006</v>
      </c>
      <c r="O1310" s="8">
        <f>VLOOKUP('Curr Rating Data'!C1275,Ratings_Numbers!$A$1:$B$21,2,FALSE)</f>
        <v>13</v>
      </c>
      <c r="P1310" s="10">
        <v>4475.5110000000004</v>
      </c>
      <c r="Q1310" s="8"/>
      <c r="R1310" s="8"/>
      <c r="S1310" s="8"/>
      <c r="T1310" s="8"/>
    </row>
    <row r="1311" spans="1:20" ht="46.5" customHeight="1" thickBot="1" x14ac:dyDescent="0.4">
      <c r="A1311" s="11">
        <v>6.14</v>
      </c>
      <c r="B1311" s="11">
        <v>29.17</v>
      </c>
      <c r="C1311" s="11">
        <v>29.05</v>
      </c>
      <c r="D1311" s="11">
        <v>1.94</v>
      </c>
      <c r="E1311" s="11">
        <v>0.76</v>
      </c>
      <c r="F1311" s="11">
        <v>0.36</v>
      </c>
      <c r="G1311" s="11">
        <v>217.5</v>
      </c>
      <c r="H1311" s="11">
        <v>3.29</v>
      </c>
      <c r="I1311" s="11">
        <v>2455.9299999999998</v>
      </c>
      <c r="J1311" s="11">
        <v>94.82</v>
      </c>
      <c r="K1311" s="11">
        <v>80.91</v>
      </c>
      <c r="L1311" s="11">
        <v>2490.11</v>
      </c>
      <c r="M1311" s="11">
        <v>96.14</v>
      </c>
      <c r="N1311" s="11">
        <v>82.03</v>
      </c>
      <c r="O1311" s="8">
        <f>VLOOKUP('Curr Rating Data'!C1276,Ratings_Numbers!$A$1:$B$21,2,FALSE)</f>
        <v>13</v>
      </c>
      <c r="P1311" s="10">
        <v>664.15800000000002</v>
      </c>
      <c r="Q1311" s="8"/>
      <c r="R1311" s="8"/>
      <c r="S1311" s="8"/>
      <c r="T1311" s="8"/>
    </row>
    <row r="1312" spans="1:20" ht="46.5" customHeight="1" thickBot="1" x14ac:dyDescent="0.4">
      <c r="A1312" s="11">
        <v>6.02</v>
      </c>
      <c r="B1312" s="11">
        <v>27.26</v>
      </c>
      <c r="C1312" s="11">
        <v>27.01</v>
      </c>
      <c r="D1312" s="11">
        <v>2.2999999999999998</v>
      </c>
      <c r="E1312" s="11">
        <v>0.98</v>
      </c>
      <c r="F1312" s="11">
        <v>0.78</v>
      </c>
      <c r="G1312" s="11">
        <v>230.2</v>
      </c>
      <c r="H1312" s="11">
        <v>1.34</v>
      </c>
      <c r="I1312" s="11">
        <v>6139.41</v>
      </c>
      <c r="J1312" s="11">
        <v>97.04</v>
      </c>
      <c r="K1312" s="11">
        <v>82.29</v>
      </c>
      <c r="L1312" s="11">
        <v>6226.79</v>
      </c>
      <c r="M1312" s="11">
        <v>98.42</v>
      </c>
      <c r="N1312" s="11">
        <v>83.46</v>
      </c>
      <c r="O1312" s="8">
        <f>VLOOKUP('Curr Rating Data'!C1277,Ratings_Numbers!$A$1:$B$21,2,FALSE)</f>
        <v>13</v>
      </c>
      <c r="P1312" s="10">
        <v>620.14</v>
      </c>
      <c r="Q1312" s="8"/>
      <c r="R1312" s="8"/>
      <c r="S1312" s="8"/>
      <c r="T1312" s="8"/>
    </row>
    <row r="1313" spans="1:20" ht="46.5" customHeight="1" thickBot="1" x14ac:dyDescent="0.4">
      <c r="A1313" s="11">
        <v>5.49</v>
      </c>
      <c r="B1313" s="11">
        <v>20.27</v>
      </c>
      <c r="C1313" s="11">
        <v>20.2</v>
      </c>
      <c r="D1313" s="11">
        <v>2.0699999999999998</v>
      </c>
      <c r="E1313" s="11">
        <v>0.68</v>
      </c>
      <c r="F1313" s="11">
        <v>0.59</v>
      </c>
      <c r="G1313" s="11">
        <v>224.4</v>
      </c>
      <c r="H1313" s="11">
        <v>2.4500000000000002</v>
      </c>
      <c r="I1313" s="11">
        <v>3317.56</v>
      </c>
      <c r="J1313" s="11">
        <v>95.63</v>
      </c>
      <c r="K1313" s="11">
        <v>81.2</v>
      </c>
      <c r="L1313" s="11">
        <v>3369.32</v>
      </c>
      <c r="M1313" s="11">
        <v>97.12</v>
      </c>
      <c r="N1313" s="11">
        <v>82.47</v>
      </c>
      <c r="O1313" s="8">
        <f>VLOOKUP('Curr Rating Data'!C1278,Ratings_Numbers!$A$1:$B$21,2,FALSE)</f>
        <v>13</v>
      </c>
      <c r="P1313" s="10">
        <v>622.74800000000005</v>
      </c>
      <c r="Q1313" s="8"/>
      <c r="R1313" s="8"/>
      <c r="S1313" s="8"/>
      <c r="T1313" s="8"/>
    </row>
    <row r="1314" spans="1:20" ht="46.5" customHeight="1" thickBot="1" x14ac:dyDescent="0.4">
      <c r="A1314" s="11">
        <v>5.58</v>
      </c>
      <c r="B1314" s="11">
        <v>19.3</v>
      </c>
      <c r="C1314" s="11">
        <v>19.16</v>
      </c>
      <c r="D1314" s="11">
        <v>2.11</v>
      </c>
      <c r="E1314" s="11">
        <v>0.89</v>
      </c>
      <c r="F1314" s="11">
        <v>0.72</v>
      </c>
      <c r="G1314" s="11">
        <v>219.7</v>
      </c>
      <c r="H1314" s="11">
        <v>2.68</v>
      </c>
      <c r="I1314" s="11">
        <v>3077.55</v>
      </c>
      <c r="J1314" s="11">
        <v>95.36</v>
      </c>
      <c r="K1314" s="11">
        <v>82.41</v>
      </c>
      <c r="L1314" s="11">
        <v>3127.45</v>
      </c>
      <c r="M1314" s="11">
        <v>96.9</v>
      </c>
      <c r="N1314" s="11">
        <v>83.75</v>
      </c>
      <c r="O1314" s="8">
        <f>VLOOKUP('Curr Rating Data'!C1279,Ratings_Numbers!$A$1:$B$21,2,FALSE)</f>
        <v>13</v>
      </c>
      <c r="P1314" s="10">
        <v>739.58399999999995</v>
      </c>
      <c r="Q1314" s="8"/>
      <c r="R1314" s="8"/>
      <c r="S1314" s="8"/>
      <c r="T1314" s="8"/>
    </row>
    <row r="1315" spans="1:20" ht="46.5" customHeight="1" thickBot="1" x14ac:dyDescent="0.4">
      <c r="A1315" s="11">
        <v>5.0999999999999996</v>
      </c>
      <c r="B1315" s="11">
        <v>15.78</v>
      </c>
      <c r="C1315" s="11">
        <v>15.71</v>
      </c>
      <c r="D1315" s="11">
        <v>2.13</v>
      </c>
      <c r="E1315" s="11">
        <v>0.98</v>
      </c>
      <c r="F1315" s="11">
        <v>0.71</v>
      </c>
      <c r="G1315" s="11">
        <v>217.4</v>
      </c>
      <c r="H1315" s="11">
        <v>2.78</v>
      </c>
      <c r="I1315" s="11">
        <v>2931.35</v>
      </c>
      <c r="J1315" s="11">
        <v>95.06</v>
      </c>
      <c r="K1315" s="11">
        <v>81.63</v>
      </c>
      <c r="L1315" s="11">
        <v>2983.69</v>
      </c>
      <c r="M1315" s="11">
        <v>96.76</v>
      </c>
      <c r="N1315" s="11">
        <v>83.09</v>
      </c>
      <c r="O1315" s="8">
        <f>VLOOKUP('Curr Rating Data'!C1280,Ratings_Numbers!$A$1:$B$21,2,FALSE)</f>
        <v>13</v>
      </c>
      <c r="P1315" s="10">
        <v>893.62800000000004</v>
      </c>
      <c r="Q1315" s="8"/>
      <c r="R1315" s="8"/>
      <c r="S1315" s="8"/>
      <c r="T1315" s="8"/>
    </row>
    <row r="1316" spans="1:20" ht="46.5" customHeight="1" thickBot="1" x14ac:dyDescent="0.4">
      <c r="A1316" s="11">
        <v>5.35</v>
      </c>
      <c r="B1316" s="11">
        <v>17.28</v>
      </c>
      <c r="C1316" s="11">
        <v>17.170000000000002</v>
      </c>
      <c r="D1316" s="11">
        <v>2.08</v>
      </c>
      <c r="E1316" s="11">
        <v>0.95</v>
      </c>
      <c r="F1316" s="11">
        <v>0.6</v>
      </c>
      <c r="G1316" s="11">
        <v>216.4</v>
      </c>
      <c r="H1316" s="11">
        <v>2.12</v>
      </c>
      <c r="I1316" s="11">
        <v>3886.7</v>
      </c>
      <c r="J1316" s="11">
        <v>95.78</v>
      </c>
      <c r="K1316" s="11">
        <v>82.28</v>
      </c>
      <c r="L1316" s="11">
        <v>3957.77</v>
      </c>
      <c r="M1316" s="11">
        <v>97.54</v>
      </c>
      <c r="N1316" s="11">
        <v>83.78</v>
      </c>
      <c r="O1316" s="8">
        <f>VLOOKUP('Curr Rating Data'!C1281,Ratings_Numbers!$A$1:$B$21,2,FALSE)</f>
        <v>13</v>
      </c>
      <c r="P1316" s="10">
        <v>965.80499999999995</v>
      </c>
      <c r="Q1316" s="8"/>
      <c r="R1316" s="8"/>
      <c r="S1316" s="8"/>
      <c r="T1316" s="8"/>
    </row>
    <row r="1317" spans="1:20" ht="14.25" customHeight="1" thickBot="1" x14ac:dyDescent="0.4">
      <c r="A1317" s="12"/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8"/>
      <c r="P1317" s="8"/>
      <c r="Q1317" s="8"/>
      <c r="R1317" s="8"/>
      <c r="S1317" s="8"/>
      <c r="T1317" s="8"/>
    </row>
    <row r="1318" spans="1:20" ht="46.5" customHeight="1" thickBot="1" x14ac:dyDescent="0.4">
      <c r="A1318" s="11">
        <v>1.65</v>
      </c>
      <c r="B1318" s="11">
        <v>3.87</v>
      </c>
      <c r="C1318" s="11">
        <v>3.04</v>
      </c>
      <c r="D1318" s="11">
        <v>2.38</v>
      </c>
      <c r="E1318" s="11">
        <v>-0.42</v>
      </c>
      <c r="F1318" s="11">
        <v>0.22</v>
      </c>
      <c r="G1318" s="11">
        <v>5</v>
      </c>
      <c r="H1318" s="11">
        <v>25.12</v>
      </c>
      <c r="I1318" s="11">
        <v>88.13</v>
      </c>
      <c r="J1318" s="11">
        <v>43.96</v>
      </c>
      <c r="K1318" s="11">
        <v>22.14</v>
      </c>
      <c r="L1318" s="11">
        <v>100.49</v>
      </c>
      <c r="M1318" s="11">
        <v>50.12</v>
      </c>
      <c r="N1318" s="11">
        <v>25.25</v>
      </c>
      <c r="O1318" s="8">
        <f>VLOOKUP('Curr Rating Data'!C1282,Ratings_Numbers!$A$1:$B$21,2,FALSE)</f>
        <v>13</v>
      </c>
      <c r="P1318" s="10">
        <v>420</v>
      </c>
      <c r="Q1318" s="8"/>
      <c r="R1318" s="8"/>
      <c r="S1318" s="8"/>
      <c r="T1318" s="8"/>
    </row>
    <row r="1319" spans="1:20" ht="46.5" customHeight="1" thickBot="1" x14ac:dyDescent="0.4">
      <c r="A1319" s="11">
        <v>2.06</v>
      </c>
      <c r="B1319" s="11">
        <v>4.17</v>
      </c>
      <c r="C1319" s="11">
        <v>3.59</v>
      </c>
      <c r="D1319" s="11">
        <v>6.65</v>
      </c>
      <c r="E1319" s="11">
        <v>3.33</v>
      </c>
      <c r="F1319" s="11">
        <v>4.6100000000000003</v>
      </c>
      <c r="G1319" s="11">
        <v>5.4</v>
      </c>
      <c r="H1319" s="11">
        <v>24.15</v>
      </c>
      <c r="I1319" s="11">
        <v>79.760000000000005</v>
      </c>
      <c r="J1319" s="11">
        <v>36.21</v>
      </c>
      <c r="K1319" s="11">
        <v>19.260000000000002</v>
      </c>
      <c r="L1319" s="11">
        <v>120.24</v>
      </c>
      <c r="M1319" s="11">
        <v>54.6</v>
      </c>
      <c r="N1319" s="11">
        <v>29.04</v>
      </c>
      <c r="O1319" s="8">
        <f>VLOOKUP('Curr Rating Data'!C1283,Ratings_Numbers!$A$1:$B$21,2,FALSE)</f>
        <v>13</v>
      </c>
      <c r="P1319" s="10">
        <v>392.7944</v>
      </c>
      <c r="Q1319" s="8"/>
      <c r="R1319" s="8"/>
      <c r="S1319" s="8"/>
      <c r="T1319" s="8"/>
    </row>
    <row r="1320" spans="1:20" ht="46.5" customHeight="1" thickBot="1" x14ac:dyDescent="0.4">
      <c r="A1320" s="11">
        <v>1.81</v>
      </c>
      <c r="B1320" s="11">
        <v>3.95</v>
      </c>
      <c r="C1320" s="11">
        <v>3.18</v>
      </c>
      <c r="D1320" s="11">
        <v>6.31</v>
      </c>
      <c r="E1320" s="11">
        <v>3.87</v>
      </c>
      <c r="F1320" s="11">
        <v>4.5999999999999996</v>
      </c>
      <c r="G1320" s="11">
        <v>6.8</v>
      </c>
      <c r="H1320" s="11">
        <v>27.31</v>
      </c>
      <c r="I1320" s="11">
        <v>71.2</v>
      </c>
      <c r="J1320" s="11">
        <v>35.369999999999997</v>
      </c>
      <c r="K1320" s="11">
        <v>19.440000000000001</v>
      </c>
      <c r="L1320" s="11">
        <v>101.33</v>
      </c>
      <c r="M1320" s="11">
        <v>50.33</v>
      </c>
      <c r="N1320" s="11">
        <v>27.67</v>
      </c>
      <c r="O1320" s="8">
        <f>VLOOKUP('Curr Rating Data'!C1284,Ratings_Numbers!$A$1:$B$21,2,FALSE)</f>
        <v>13</v>
      </c>
      <c r="P1320" s="10">
        <v>430</v>
      </c>
      <c r="Q1320" s="8"/>
      <c r="R1320" s="8"/>
      <c r="S1320" s="8"/>
      <c r="T1320" s="8"/>
    </row>
    <row r="1321" spans="1:20" ht="46.5" customHeight="1" thickBot="1" x14ac:dyDescent="0.4">
      <c r="A1321" s="11">
        <v>1.04</v>
      </c>
      <c r="B1321" s="11">
        <v>2.64</v>
      </c>
      <c r="C1321" s="11">
        <v>1.78</v>
      </c>
      <c r="D1321" s="11">
        <v>4.08</v>
      </c>
      <c r="E1321" s="11">
        <v>1.03</v>
      </c>
      <c r="F1321" s="11">
        <v>1.68</v>
      </c>
      <c r="G1321" s="11">
        <v>5.9</v>
      </c>
      <c r="H1321" s="11">
        <v>28.2</v>
      </c>
      <c r="I1321" s="11">
        <v>69.349999999999994</v>
      </c>
      <c r="J1321" s="11">
        <v>40.93</v>
      </c>
      <c r="K1321" s="11">
        <v>19.559999999999999</v>
      </c>
      <c r="L1321" s="11">
        <v>69.430000000000007</v>
      </c>
      <c r="M1321" s="11">
        <v>40.98</v>
      </c>
      <c r="N1321" s="11">
        <v>19.579999999999998</v>
      </c>
      <c r="O1321" s="8">
        <f>VLOOKUP('Curr Rating Data'!C1285,Ratings_Numbers!$A$1:$B$21,2,FALSE)</f>
        <v>13</v>
      </c>
      <c r="P1321" s="10">
        <v>410.2303</v>
      </c>
      <c r="Q1321" s="8"/>
      <c r="R1321" s="8"/>
      <c r="S1321" s="8"/>
      <c r="T1321" s="8"/>
    </row>
    <row r="1322" spans="1:20" ht="46.5" customHeight="1" thickBot="1" x14ac:dyDescent="0.4">
      <c r="A1322" s="11">
        <v>1.1599999999999999</v>
      </c>
      <c r="B1322" s="11">
        <v>2.97</v>
      </c>
      <c r="C1322" s="11">
        <v>2.11</v>
      </c>
      <c r="D1322" s="11">
        <v>1.04</v>
      </c>
      <c r="E1322" s="11">
        <v>-1.69</v>
      </c>
      <c r="F1322" s="11">
        <v>-1.17</v>
      </c>
      <c r="G1322" s="11">
        <v>5.4</v>
      </c>
      <c r="H1322" s="11">
        <v>28.57</v>
      </c>
      <c r="I1322" s="11">
        <v>73.12</v>
      </c>
      <c r="J1322" s="11">
        <v>42.24</v>
      </c>
      <c r="K1322" s="11">
        <v>20.89</v>
      </c>
      <c r="L1322" s="11">
        <v>73.12</v>
      </c>
      <c r="M1322" s="11">
        <v>42.24</v>
      </c>
      <c r="N1322" s="11">
        <v>20.89</v>
      </c>
      <c r="O1322" s="8">
        <f>VLOOKUP('Curr Rating Data'!C1286,Ratings_Numbers!$A$1:$B$21,2,FALSE)</f>
        <v>13</v>
      </c>
      <c r="P1322" s="10">
        <v>385.29219999999998</v>
      </c>
      <c r="Q1322" s="8"/>
      <c r="R1322" s="8"/>
      <c r="S1322" s="8"/>
      <c r="T1322" s="8"/>
    </row>
    <row r="1323" spans="1:20" ht="46.5" customHeight="1" thickBot="1" x14ac:dyDescent="0.4">
      <c r="A1323" s="11">
        <v>1.53</v>
      </c>
      <c r="B1323" s="11">
        <v>4.26</v>
      </c>
      <c r="C1323" s="11">
        <v>3.41</v>
      </c>
      <c r="D1323" s="11">
        <v>4.95</v>
      </c>
      <c r="E1323" s="11">
        <v>1.66</v>
      </c>
      <c r="F1323" s="11">
        <v>1.66</v>
      </c>
      <c r="G1323" s="11">
        <v>4.0999999999999996</v>
      </c>
      <c r="H1323" s="11">
        <v>27.53</v>
      </c>
      <c r="I1323" s="11">
        <v>73.5</v>
      </c>
      <c r="J1323" s="11">
        <v>42.36</v>
      </c>
      <c r="K1323" s="11">
        <v>20.23</v>
      </c>
      <c r="L1323" s="11">
        <v>73.5</v>
      </c>
      <c r="M1323" s="11">
        <v>42.36</v>
      </c>
      <c r="N1323" s="11">
        <v>20.23</v>
      </c>
      <c r="O1323" s="8">
        <f>VLOOKUP('Curr Rating Data'!C1287,Ratings_Numbers!$A$1:$B$21,2,FALSE)</f>
        <v>13</v>
      </c>
      <c r="P1323" s="10">
        <v>365.255</v>
      </c>
      <c r="Q1323" s="8"/>
      <c r="R1323" s="8"/>
      <c r="S1323" s="8"/>
      <c r="T1323" s="8"/>
    </row>
    <row r="1324" spans="1:20" ht="46.5" customHeight="1" thickBot="1" x14ac:dyDescent="0.4">
      <c r="A1324" s="11">
        <v>2.23</v>
      </c>
      <c r="B1324" s="11">
        <v>26.89</v>
      </c>
      <c r="C1324" s="11">
        <v>20.11</v>
      </c>
      <c r="D1324" s="11">
        <v>2</v>
      </c>
      <c r="E1324" s="11">
        <v>-0.46</v>
      </c>
      <c r="F1324" s="11">
        <v>-0.79</v>
      </c>
      <c r="G1324" s="11">
        <v>4.8</v>
      </c>
      <c r="H1324" s="11">
        <v>27.2</v>
      </c>
      <c r="I1324" s="11">
        <v>75.599999999999994</v>
      </c>
      <c r="J1324" s="11">
        <v>43.05</v>
      </c>
      <c r="K1324" s="11">
        <v>20.56</v>
      </c>
      <c r="L1324" s="11">
        <v>75.599999999999994</v>
      </c>
      <c r="M1324" s="11">
        <v>43.05</v>
      </c>
      <c r="N1324" s="11">
        <v>20.56</v>
      </c>
      <c r="O1324" s="8">
        <f>VLOOKUP('Curr Rating Data'!C1288,Ratings_Numbers!$A$1:$B$21,2,FALSE)</f>
        <v>13</v>
      </c>
      <c r="P1324" s="10">
        <v>309.03750000000002</v>
      </c>
      <c r="Q1324" s="8"/>
      <c r="R1324" s="8"/>
      <c r="S1324" s="8"/>
      <c r="T1324" s="8"/>
    </row>
    <row r="1325" spans="1:20" ht="46.5" customHeight="1" thickBot="1" x14ac:dyDescent="0.4">
      <c r="A1325" s="11">
        <v>1.92</v>
      </c>
      <c r="B1325" s="11">
        <v>31.7</v>
      </c>
      <c r="C1325" s="11">
        <v>21</v>
      </c>
      <c r="D1325" s="11">
        <v>-1.59</v>
      </c>
      <c r="E1325" s="11">
        <v>-4.34</v>
      </c>
      <c r="F1325" s="11">
        <v>-4.4800000000000004</v>
      </c>
      <c r="G1325" s="11">
        <v>4.4000000000000004</v>
      </c>
      <c r="H1325" s="11">
        <v>27.25</v>
      </c>
      <c r="I1325" s="11">
        <v>79.78</v>
      </c>
      <c r="J1325" s="11">
        <v>44.38</v>
      </c>
      <c r="K1325" s="11">
        <v>21.74</v>
      </c>
      <c r="L1325" s="11">
        <v>79.78</v>
      </c>
      <c r="M1325" s="11">
        <v>44.38</v>
      </c>
      <c r="N1325" s="11">
        <v>21.74</v>
      </c>
      <c r="O1325" s="8">
        <f>VLOOKUP('Curr Rating Data'!C1289,Ratings_Numbers!$A$1:$B$21,2,FALSE)</f>
        <v>13</v>
      </c>
      <c r="P1325" s="10">
        <v>255.01240000000001</v>
      </c>
      <c r="Q1325" s="8"/>
      <c r="R1325" s="8"/>
      <c r="S1325" s="8"/>
      <c r="T1325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Data_to_Use</vt:lpstr>
      <vt:lpstr>Industry</vt:lpstr>
      <vt:lpstr>Curr Rating Data</vt:lpstr>
      <vt:lpstr>Sheet1</vt:lpstr>
      <vt:lpstr>Data 1Q Ahead Without Spaces</vt:lpstr>
      <vt:lpstr>Summary Statistics</vt:lpstr>
      <vt:lpstr>Ratings_Numbers</vt:lpstr>
      <vt:lpstr>Data_4_Labels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 Langfeld</dc:creator>
  <cp:lastModifiedBy>Garrett Langfeld</cp:lastModifiedBy>
  <dcterms:created xsi:type="dcterms:W3CDTF">2017-01-30T16:29:26Z</dcterms:created>
  <dcterms:modified xsi:type="dcterms:W3CDTF">2017-03-15T15:56:23Z</dcterms:modified>
</cp:coreProperties>
</file>