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"/>
    </mc:Choice>
  </mc:AlternateContent>
  <bookViews>
    <workbookView xWindow="0" yWindow="0" windowWidth="19200" windowHeight="6370" activeTab="5"/>
  </bookViews>
  <sheets>
    <sheet name="Data_to_use" sheetId="1" r:id="rId1"/>
    <sheet name="Sectors" sheetId="2" r:id="rId2"/>
    <sheet name="Ratings" sheetId="3" r:id="rId3"/>
    <sheet name="Sector_Rating_Count" sheetId="4" r:id="rId4"/>
    <sheet name="Rating_Avg_Stdev" sheetId="5" r:id="rId5"/>
    <sheet name="Correlations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6" l="1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8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M11" i="5" l="1" a="1"/>
  <c r="M11" i="5" s="1"/>
  <c r="M14" i="5" a="1"/>
  <c r="M14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B15" i="5" a="1"/>
  <c r="B15" i="5" s="1"/>
  <c r="F13" i="5" a="1"/>
  <c r="F13" i="5" s="1"/>
  <c r="E13" i="5" a="1"/>
  <c r="E13" i="5" s="1"/>
  <c r="D13" i="5" a="1"/>
  <c r="D13" i="5" s="1"/>
  <c r="C13" i="5" a="1"/>
  <c r="C13" i="5" s="1"/>
  <c r="B14" i="5" a="1"/>
  <c r="B14" i="5" s="1"/>
  <c r="G13" i="5" a="1"/>
  <c r="G13" i="5" s="1"/>
  <c r="H13" i="5" a="1"/>
  <c r="H13" i="5" s="1"/>
  <c r="I13" i="5" a="1"/>
  <c r="I13" i="5" s="1"/>
  <c r="J13" i="5" a="1"/>
  <c r="J13" i="5" s="1"/>
  <c r="K13" i="5" a="1"/>
  <c r="K13" i="5" s="1"/>
  <c r="L13" i="5" a="1"/>
  <c r="L13" i="5" s="1"/>
  <c r="M13" i="5" a="1"/>
  <c r="M13" i="5" s="1"/>
  <c r="N13" i="5" a="1"/>
  <c r="N13" i="5" s="1"/>
  <c r="O13" i="5" a="1"/>
  <c r="O13" i="5" s="1"/>
  <c r="P13" i="5" a="1"/>
  <c r="P13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J14" i="5" a="1"/>
  <c r="J14" i="5" s="1"/>
  <c r="K14" i="5" a="1"/>
  <c r="K14" i="5" s="1"/>
  <c r="L14" i="5" a="1"/>
  <c r="L14" i="5" s="1"/>
  <c r="N14" i="5" a="1"/>
  <c r="N14" i="5" s="1"/>
  <c r="O14" i="5" a="1"/>
  <c r="O14" i="5" s="1"/>
  <c r="P14" i="5" a="1"/>
  <c r="P14" i="5" s="1"/>
  <c r="B13" i="5" a="1"/>
  <c r="B13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J12" i="5" a="1"/>
  <c r="J12" i="5" s="1"/>
  <c r="K12" i="5" a="1"/>
  <c r="K12" i="5" s="1"/>
  <c r="L12" i="5" a="1"/>
  <c r="L12" i="5" s="1"/>
  <c r="M12" i="5" a="1"/>
  <c r="M12" i="5" s="1"/>
  <c r="N12" i="5" a="1"/>
  <c r="N12" i="5" s="1"/>
  <c r="O12" i="5" a="1"/>
  <c r="O12" i="5" s="1"/>
  <c r="P12" i="5" a="1"/>
  <c r="P12" i="5" s="1"/>
  <c r="B12" i="5" a="1"/>
  <c r="B12" i="5" s="1"/>
  <c r="P11" i="5" a="1"/>
  <c r="P11" i="5" s="1"/>
  <c r="O11" i="5" a="1"/>
  <c r="O11" i="5" s="1"/>
  <c r="N11" i="5" a="1"/>
  <c r="N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B11" i="5" a="1"/>
  <c r="B11" i="5" s="1"/>
  <c r="B4" i="5" l="1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3" i="5"/>
  <c r="G4" i="4" l="1"/>
  <c r="G5" i="4"/>
  <c r="G6" i="4"/>
  <c r="G7" i="4"/>
  <c r="G8" i="4"/>
  <c r="G9" i="4"/>
  <c r="G10" i="4"/>
  <c r="G11" i="4"/>
  <c r="C11" i="4"/>
  <c r="D11" i="4"/>
  <c r="E11" i="4"/>
  <c r="F11" i="4"/>
  <c r="B11" i="4"/>
  <c r="G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D3" i="4"/>
  <c r="E3" i="4"/>
  <c r="F3" i="4"/>
  <c r="C3" i="4"/>
  <c r="B3" i="4"/>
  <c r="D10" i="2" l="1"/>
  <c r="D3" i="2"/>
  <c r="D4" i="2"/>
  <c r="D5" i="2"/>
  <c r="D6" i="2"/>
  <c r="D7" i="2"/>
  <c r="D8" i="2"/>
  <c r="D9" i="2"/>
  <c r="D2" i="2"/>
</calcChain>
</file>

<file path=xl/sharedStrings.xml><?xml version="1.0" encoding="utf-8"?>
<sst xmlns="http://schemas.openxmlformats.org/spreadsheetml/2006/main" count="125" uniqueCount="58">
  <si>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</si>
  <si>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</si>
  <si>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</si>
  <si>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</si>
  <si>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</si>
  <si>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</si>
  <si>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</si>
  <si>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</si>
  <si>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</si>
  <si>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</si>
  <si>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</si>
  <si>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</si>
  <si>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</si>
  <si>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</si>
  <si>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</si>
  <si>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</si>
  <si>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</si>
  <si>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</si>
  <si>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</si>
  <si>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</si>
  <si>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</si>
  <si>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</si>
  <si>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</si>
  <si>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</si>
  <si>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</si>
  <si>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</si>
  <si>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</si>
  <si>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</si>
  <si>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</si>
  <si>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</si>
  <si>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</si>
  <si>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</si>
  <si>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</si>
  <si>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</si>
  <si>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</si>
  <si>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</si>
  <si>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</si>
  <si>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</si>
  <si>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</si>
  <si>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</si>
  <si>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</si>
  <si>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</si>
  <si>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</si>
  <si>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</si>
  <si>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</si>
  <si>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</si>
  <si>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</si>
  <si>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</si>
  <si>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</si>
  <si>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</si>
  <si>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</si>
  <si>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</si>
  <si>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</si>
  <si>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</si>
  <si>
    <t>Examples</t>
  </si>
  <si>
    <t>Total</t>
  </si>
  <si>
    <t>Averages</t>
  </si>
  <si>
    <t>Stdevs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</si>
</sst>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workbookViewId="0">
      <selection activeCell="R1" sqref="R1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2" sqref="B2:B9"/>
    </sheetView>
  </sheetViews>
  <sheetFormatPr defaultRowHeight="14.5" x14ac:dyDescent="0.35"/>
  <sheetData>
    <row r="1" spans="1:4" x14ac:dyDescent="0.35">
      <c r="A1" s="1" t="s">
        <v>18</v>
      </c>
      <c r="B1" s="1" t="s">
        <v>19</v>
      </c>
      <c r="C1" t="s">
        <v>53</v>
      </c>
      <c r="D1" t="s">
        <v>54</v>
      </c>
    </row>
    <row r="2" spans="1:4" x14ac:dyDescent="0.35">
      <c r="A2" t="s">
        <v>20</v>
      </c>
      <c r="B2">
        <v>1</v>
      </c>
      <c r="D2">
        <f>COUNTIF(Data_to_use!$S$2:$S$8783,Sectors!B2)</f>
        <v>827</v>
      </c>
    </row>
    <row r="3" spans="1:4" x14ac:dyDescent="0.35">
      <c r="A3" t="s">
        <v>21</v>
      </c>
      <c r="B3">
        <v>2</v>
      </c>
      <c r="D3">
        <f>COUNTIF(Data_to_use!$S$2:$S$8783,Sectors!B3)</f>
        <v>1355</v>
      </c>
    </row>
    <row r="4" spans="1:4" x14ac:dyDescent="0.35">
      <c r="A4" t="s">
        <v>22</v>
      </c>
      <c r="B4">
        <v>3</v>
      </c>
      <c r="D4">
        <f>COUNTIF(Data_to_use!$S$2:$S$8783,Sectors!B4)</f>
        <v>1298</v>
      </c>
    </row>
    <row r="5" spans="1:4" x14ac:dyDescent="0.35">
      <c r="A5" t="s">
        <v>23</v>
      </c>
      <c r="B5">
        <v>4</v>
      </c>
      <c r="D5">
        <f>COUNTIF(Data_to_use!$S$2:$S$8783,Sectors!B5)</f>
        <v>1304</v>
      </c>
    </row>
    <row r="6" spans="1:4" x14ac:dyDescent="0.35">
      <c r="A6" t="s">
        <v>24</v>
      </c>
      <c r="B6">
        <v>5</v>
      </c>
      <c r="D6">
        <f>COUNTIF(Data_to_use!$S$2:$S$8783,Sectors!B6)</f>
        <v>1322</v>
      </c>
    </row>
    <row r="7" spans="1:4" x14ac:dyDescent="0.35">
      <c r="A7" t="s">
        <v>25</v>
      </c>
      <c r="B7">
        <v>6</v>
      </c>
      <c r="D7">
        <f>COUNTIF(Data_to_use!$S$2:$S$8783,Sectors!B7)</f>
        <v>1126</v>
      </c>
    </row>
    <row r="8" spans="1:4" x14ac:dyDescent="0.35">
      <c r="A8" t="s">
        <v>26</v>
      </c>
      <c r="B8">
        <v>7</v>
      </c>
      <c r="D8">
        <f>COUNTIF(Data_to_use!$S$2:$S$8783,Sectors!B8)</f>
        <v>1046</v>
      </c>
    </row>
    <row r="9" spans="1:4" x14ac:dyDescent="0.35">
      <c r="A9" t="s">
        <v>27</v>
      </c>
      <c r="B9">
        <v>8</v>
      </c>
      <c r="D9">
        <f>COUNTIF(Data_to_use!$S$2:$S$8783,Sectors!B9)</f>
        <v>504</v>
      </c>
    </row>
    <row r="10" spans="1:4" x14ac:dyDescent="0.35">
      <c r="D10">
        <f>SUM(D2:D9)</f>
        <v>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20" sqref="H20"/>
    </sheetView>
  </sheetViews>
  <sheetFormatPr defaultRowHeight="14.5" x14ac:dyDescent="0.35"/>
  <sheetData>
    <row r="1" spans="1:7" x14ac:dyDescent="0.35">
      <c r="B1" t="s">
        <v>28</v>
      </c>
    </row>
    <row r="2" spans="1:7" x14ac:dyDescent="0.35">
      <c r="A2" t="s">
        <v>18</v>
      </c>
      <c r="B2">
        <v>0</v>
      </c>
      <c r="C2">
        <v>1</v>
      </c>
      <c r="D2">
        <v>2</v>
      </c>
      <c r="E2">
        <v>3</v>
      </c>
      <c r="F2">
        <v>4</v>
      </c>
      <c r="G2" t="s">
        <v>55</v>
      </c>
    </row>
    <row r="3" spans="1:7" x14ac:dyDescent="0.35">
      <c r="A3">
        <v>1</v>
      </c>
      <c r="B3">
        <f>COUNTIFS(Data_to_use!$S$2:$S$8783,"="&amp;Sector_Rating_Count!$A3,Data_to_use!$R$2:$R$8783,"="&amp;Sector_Rating_Count!B$2)</f>
        <v>0</v>
      </c>
      <c r="C3">
        <f>COUNTIFS(Data_to_use!$S$2:$S$8783,"="&amp;Sector_Rating_Count!$A3,Data_to_use!$R$2:$R$8783,"="&amp;Sector_Rating_Count!C$2)</f>
        <v>117</v>
      </c>
      <c r="D3">
        <f>COUNTIFS(Data_to_use!$S$2:$S$8783,"="&amp;Sector_Rating_Count!$A3,Data_to_use!$R$2:$R$8783,"="&amp;Sector_Rating_Count!D$2)</f>
        <v>255</v>
      </c>
      <c r="E3">
        <f>COUNTIFS(Data_to_use!$S$2:$S$8783,"="&amp;Sector_Rating_Count!$A3,Data_to_use!$R$2:$R$8783,"="&amp;Sector_Rating_Count!E$2)</f>
        <v>314</v>
      </c>
      <c r="F3">
        <f>COUNTIFS(Data_to_use!$S$2:$S$8783,"="&amp;Sector_Rating_Count!$A3,Data_to_use!$R$2:$R$8783,"="&amp;Sector_Rating_Count!F$2)</f>
        <v>141</v>
      </c>
      <c r="G3">
        <f>SUM(B3:F3)</f>
        <v>827</v>
      </c>
    </row>
    <row r="4" spans="1:7" x14ac:dyDescent="0.35">
      <c r="A4">
        <v>2</v>
      </c>
      <c r="B4">
        <f>COUNTIFS(Data_to_use!$S$2:$S$8783,"="&amp;Sector_Rating_Count!$A4,Data_to_use!$R$2:$R$8783,"="&amp;Sector_Rating_Count!B$2)</f>
        <v>186</v>
      </c>
      <c r="C4">
        <f>COUNTIFS(Data_to_use!$S$2:$S$8783,"="&amp;Sector_Rating_Count!$A4,Data_to_use!$R$2:$R$8783,"="&amp;Sector_Rating_Count!C$2)</f>
        <v>503</v>
      </c>
      <c r="D4">
        <f>COUNTIFS(Data_to_use!$S$2:$S$8783,"="&amp;Sector_Rating_Count!$A4,Data_to_use!$R$2:$R$8783,"="&amp;Sector_Rating_Count!D$2)</f>
        <v>357</v>
      </c>
      <c r="E4">
        <f>COUNTIFS(Data_to_use!$S$2:$S$8783,"="&amp;Sector_Rating_Count!$A4,Data_to_use!$R$2:$R$8783,"="&amp;Sector_Rating_Count!E$2)</f>
        <v>241</v>
      </c>
      <c r="F4">
        <f>COUNTIFS(Data_to_use!$S$2:$S$8783,"="&amp;Sector_Rating_Count!$A4,Data_to_use!$R$2:$R$8783,"="&amp;Sector_Rating_Count!F$2)</f>
        <v>68</v>
      </c>
      <c r="G4">
        <f t="shared" ref="G4:G10" si="0">SUM(B4:F4)</f>
        <v>1355</v>
      </c>
    </row>
    <row r="5" spans="1:7" x14ac:dyDescent="0.35">
      <c r="A5">
        <v>3</v>
      </c>
      <c r="B5">
        <f>COUNTIFS(Data_to_use!$S$2:$S$8783,"="&amp;Sector_Rating_Count!$A5,Data_to_use!$R$2:$R$8783,"="&amp;Sector_Rating_Count!B$2)</f>
        <v>196</v>
      </c>
      <c r="C5">
        <f>COUNTIFS(Data_to_use!$S$2:$S$8783,"="&amp;Sector_Rating_Count!$A5,Data_to_use!$R$2:$R$8783,"="&amp;Sector_Rating_Count!C$2)</f>
        <v>298</v>
      </c>
      <c r="D5">
        <f>COUNTIFS(Data_to_use!$S$2:$S$8783,"="&amp;Sector_Rating_Count!$A5,Data_to_use!$R$2:$R$8783,"="&amp;Sector_Rating_Count!D$2)</f>
        <v>451</v>
      </c>
      <c r="E5">
        <f>COUNTIFS(Data_to_use!$S$2:$S$8783,"="&amp;Sector_Rating_Count!$A5,Data_to_use!$R$2:$R$8783,"="&amp;Sector_Rating_Count!E$2)</f>
        <v>194</v>
      </c>
      <c r="F5">
        <f>COUNTIFS(Data_to_use!$S$2:$S$8783,"="&amp;Sector_Rating_Count!$A5,Data_to_use!$R$2:$R$8783,"="&amp;Sector_Rating_Count!F$2)</f>
        <v>159</v>
      </c>
      <c r="G5">
        <f t="shared" si="0"/>
        <v>1298</v>
      </c>
    </row>
    <row r="6" spans="1:7" x14ac:dyDescent="0.35">
      <c r="A6">
        <v>4</v>
      </c>
      <c r="B6">
        <f>COUNTIFS(Data_to_use!$S$2:$S$8783,"="&amp;Sector_Rating_Count!$A6,Data_to_use!$R$2:$R$8783,"="&amp;Sector_Rating_Count!B$2)</f>
        <v>408</v>
      </c>
      <c r="C6">
        <f>COUNTIFS(Data_to_use!$S$2:$S$8783,"="&amp;Sector_Rating_Count!$A6,Data_to_use!$R$2:$R$8783,"="&amp;Sector_Rating_Count!C$2)</f>
        <v>316</v>
      </c>
      <c r="D6">
        <f>COUNTIFS(Data_to_use!$S$2:$S$8783,"="&amp;Sector_Rating_Count!$A6,Data_to_use!$R$2:$R$8783,"="&amp;Sector_Rating_Count!D$2)</f>
        <v>316</v>
      </c>
      <c r="E6">
        <f>COUNTIFS(Data_to_use!$S$2:$S$8783,"="&amp;Sector_Rating_Count!$A6,Data_to_use!$R$2:$R$8783,"="&amp;Sector_Rating_Count!E$2)</f>
        <v>131</v>
      </c>
      <c r="F6">
        <f>COUNTIFS(Data_to_use!$S$2:$S$8783,"="&amp;Sector_Rating_Count!$A6,Data_to_use!$R$2:$R$8783,"="&amp;Sector_Rating_Count!F$2)</f>
        <v>133</v>
      </c>
      <c r="G6">
        <f t="shared" si="0"/>
        <v>1304</v>
      </c>
    </row>
    <row r="7" spans="1:7" x14ac:dyDescent="0.35">
      <c r="A7">
        <v>5</v>
      </c>
      <c r="B7">
        <f>COUNTIFS(Data_to_use!$S$2:$S$8783,"="&amp;Sector_Rating_Count!$A7,Data_to_use!$R$2:$R$8783,"="&amp;Sector_Rating_Count!B$2)</f>
        <v>194</v>
      </c>
      <c r="C7">
        <f>COUNTIFS(Data_to_use!$S$2:$S$8783,"="&amp;Sector_Rating_Count!$A7,Data_to_use!$R$2:$R$8783,"="&amp;Sector_Rating_Count!C$2)</f>
        <v>509</v>
      </c>
      <c r="D7">
        <f>COUNTIFS(Data_to_use!$S$2:$S$8783,"="&amp;Sector_Rating_Count!$A7,Data_to_use!$R$2:$R$8783,"="&amp;Sector_Rating_Count!D$2)</f>
        <v>421</v>
      </c>
      <c r="E7">
        <f>COUNTIFS(Data_to_use!$S$2:$S$8783,"="&amp;Sector_Rating_Count!$A7,Data_to_use!$R$2:$R$8783,"="&amp;Sector_Rating_Count!E$2)</f>
        <v>149</v>
      </c>
      <c r="F7">
        <f>COUNTIFS(Data_to_use!$S$2:$S$8783,"="&amp;Sector_Rating_Count!$A7,Data_to_use!$R$2:$R$8783,"="&amp;Sector_Rating_Count!F$2)</f>
        <v>49</v>
      </c>
      <c r="G7">
        <f t="shared" si="0"/>
        <v>1322</v>
      </c>
    </row>
    <row r="8" spans="1:7" x14ac:dyDescent="0.35">
      <c r="A8">
        <v>6</v>
      </c>
      <c r="B8">
        <f>COUNTIFS(Data_to_use!$S$2:$S$8783,"="&amp;Sector_Rating_Count!$A8,Data_to_use!$R$2:$R$8783,"="&amp;Sector_Rating_Count!B$2)</f>
        <v>63</v>
      </c>
      <c r="C8">
        <f>COUNTIFS(Data_to_use!$S$2:$S$8783,"="&amp;Sector_Rating_Count!$A8,Data_to_use!$R$2:$R$8783,"="&amp;Sector_Rating_Count!C$2)</f>
        <v>348</v>
      </c>
      <c r="D8">
        <f>COUNTIFS(Data_to_use!$S$2:$S$8783,"="&amp;Sector_Rating_Count!$A8,Data_to_use!$R$2:$R$8783,"="&amp;Sector_Rating_Count!D$2)</f>
        <v>343</v>
      </c>
      <c r="E8">
        <f>COUNTIFS(Data_to_use!$S$2:$S$8783,"="&amp;Sector_Rating_Count!$A8,Data_to_use!$R$2:$R$8783,"="&amp;Sector_Rating_Count!E$2)</f>
        <v>285</v>
      </c>
      <c r="F8">
        <f>COUNTIFS(Data_to_use!$S$2:$S$8783,"="&amp;Sector_Rating_Count!$A8,Data_to_use!$R$2:$R$8783,"="&amp;Sector_Rating_Count!F$2)</f>
        <v>87</v>
      </c>
      <c r="G8">
        <f t="shared" si="0"/>
        <v>1126</v>
      </c>
    </row>
    <row r="9" spans="1:7" x14ac:dyDescent="0.35">
      <c r="A9">
        <v>7</v>
      </c>
      <c r="B9">
        <f>COUNTIFS(Data_to_use!$S$2:$S$8783,"="&amp;Sector_Rating_Count!$A9,Data_to_use!$R$2:$R$8783,"="&amp;Sector_Rating_Count!B$2)</f>
        <v>56</v>
      </c>
      <c r="C9">
        <f>COUNTIFS(Data_to_use!$S$2:$S$8783,"="&amp;Sector_Rating_Count!$A9,Data_to_use!$R$2:$R$8783,"="&amp;Sector_Rating_Count!C$2)</f>
        <v>203</v>
      </c>
      <c r="D9">
        <f>COUNTIFS(Data_to_use!$S$2:$S$8783,"="&amp;Sector_Rating_Count!$A9,Data_to_use!$R$2:$R$8783,"="&amp;Sector_Rating_Count!D$2)</f>
        <v>397</v>
      </c>
      <c r="E9">
        <f>COUNTIFS(Data_to_use!$S$2:$S$8783,"="&amp;Sector_Rating_Count!$A9,Data_to_use!$R$2:$R$8783,"="&amp;Sector_Rating_Count!E$2)</f>
        <v>220</v>
      </c>
      <c r="F9">
        <f>COUNTIFS(Data_to_use!$S$2:$S$8783,"="&amp;Sector_Rating_Count!$A9,Data_to_use!$R$2:$R$8783,"="&amp;Sector_Rating_Count!F$2)</f>
        <v>170</v>
      </c>
      <c r="G9">
        <f t="shared" si="0"/>
        <v>1046</v>
      </c>
    </row>
    <row r="10" spans="1:7" x14ac:dyDescent="0.35">
      <c r="A10">
        <v>8</v>
      </c>
      <c r="B10">
        <f>COUNTIFS(Data_to_use!$S$2:$S$8783,"="&amp;Sector_Rating_Count!$A10,Data_to_use!$R$2:$R$8783,"="&amp;Sector_Rating_Count!B$2)</f>
        <v>65</v>
      </c>
      <c r="C10">
        <f>COUNTIFS(Data_to_use!$S$2:$S$8783,"="&amp;Sector_Rating_Count!$A10,Data_to_use!$R$2:$R$8783,"="&amp;Sector_Rating_Count!C$2)</f>
        <v>199</v>
      </c>
      <c r="D10">
        <f>COUNTIFS(Data_to_use!$S$2:$S$8783,"="&amp;Sector_Rating_Count!$A10,Data_to_use!$R$2:$R$8783,"="&amp;Sector_Rating_Count!D$2)</f>
        <v>150</v>
      </c>
      <c r="E10">
        <f>COUNTIFS(Data_to_use!$S$2:$S$8783,"="&amp;Sector_Rating_Count!$A10,Data_to_use!$R$2:$R$8783,"="&amp;Sector_Rating_Count!E$2)</f>
        <v>34</v>
      </c>
      <c r="F10">
        <f>COUNTIFS(Data_to_use!$S$2:$S$8783,"="&amp;Sector_Rating_Count!$A10,Data_to_use!$R$2:$R$8783,"="&amp;Sector_Rating_Count!F$2)</f>
        <v>56</v>
      </c>
      <c r="G10">
        <f t="shared" si="0"/>
        <v>504</v>
      </c>
    </row>
    <row r="11" spans="1:7" x14ac:dyDescent="0.35">
      <c r="A11" t="s">
        <v>55</v>
      </c>
      <c r="B11">
        <f>SUM(B3:B10)</f>
        <v>1168</v>
      </c>
      <c r="C11">
        <f t="shared" ref="C11:G11" si="1">SUM(C3:C10)</f>
        <v>2493</v>
      </c>
      <c r="D11">
        <f t="shared" si="1"/>
        <v>2690</v>
      </c>
      <c r="E11">
        <f t="shared" si="1"/>
        <v>1568</v>
      </c>
      <c r="F11">
        <f t="shared" si="1"/>
        <v>863</v>
      </c>
      <c r="G11">
        <f t="shared" si="1"/>
        <v>8782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11" sqref="M11"/>
    </sheetView>
  </sheetViews>
  <sheetFormatPr defaultRowHeight="14.5" x14ac:dyDescent="0.35"/>
  <sheetData>
    <row r="1" spans="1:16" x14ac:dyDescent="0.35">
      <c r="B1" t="s">
        <v>56</v>
      </c>
    </row>
    <row r="2" spans="1:16" x14ac:dyDescent="0.35">
      <c r="A2" t="s">
        <v>28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5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35">
      <c r="A3">
        <v>0</v>
      </c>
      <c r="B3">
        <f>AVERAGEIF(Data_to_use!$R$2:$R$8783,"="&amp;Rating_Avg_Stdev!$A3,Data_to_use!C$2:C$8783)</f>
        <v>0.27049999999999974</v>
      </c>
      <c r="C3">
        <f>AVERAGEIF(Data_to_use!$R$2:$R$8783,"="&amp;Rating_Avg_Stdev!$A3,Data_to_use!D$2:D$8783)</f>
        <v>0.44826541095890438</v>
      </c>
      <c r="D3">
        <f>AVERAGEIF(Data_to_use!$R$2:$R$8783,"="&amp;Rating_Avg_Stdev!$A3,Data_to_use!E$2:E$8783)</f>
        <v>0.37228938356164404</v>
      </c>
      <c r="E3">
        <f>AVERAGEIF(Data_to_use!$R$2:$R$8783,"="&amp;Rating_Avg_Stdev!$A3,Data_to_use!F$2:F$8783)</f>
        <v>0.23055993150684892</v>
      </c>
      <c r="F3">
        <f>AVERAGEIF(Data_to_use!$R$2:$R$8783,"="&amp;Rating_Avg_Stdev!$A3,Data_to_use!G$2:G$8783)</f>
        <v>1.579345034246578</v>
      </c>
      <c r="G3">
        <f>AVERAGEIF(Data_to_use!$R$2:$R$8783,"="&amp;Rating_Avg_Stdev!$A3,Data_to_use!H$2:H$8783)</f>
        <v>0.2328330479452054</v>
      </c>
      <c r="H3">
        <f>AVERAGEIF(Data_to_use!$R$2:$R$8783,"="&amp;Rating_Avg_Stdev!$A3,Data_to_use!I$2:I$8783)</f>
        <v>0.27364041095890473</v>
      </c>
      <c r="I3">
        <f>AVERAGEIF(Data_to_use!$R$2:$R$8783,"="&amp;Rating_Avg_Stdev!$A3,Data_to_use!J$2:J$8783)</f>
        <v>0.49363527397260237</v>
      </c>
      <c r="J3">
        <f>AVERAGEIF(Data_to_use!$R$2:$R$8783,"="&amp;Rating_Avg_Stdev!$A3,Data_to_use!K$2:K$8783)</f>
        <v>0.59255565068493099</v>
      </c>
      <c r="K3">
        <f>AVERAGEIF(Data_to_use!$R$2:$R$8783,"="&amp;Rating_Avg_Stdev!$A3,Data_to_use!L$2:L$8783)</f>
        <v>0.43597602739726027</v>
      </c>
      <c r="L3">
        <f>AVERAGEIF(Data_to_use!$R$2:$R$8783,"="&amp;Rating_Avg_Stdev!$A3,Data_to_use!M$2:M$8783)</f>
        <v>2.053546232876712</v>
      </c>
      <c r="M3">
        <f>AVERAGEIF(Data_to_use!$R$2:$R$8783,"="&amp;Rating_Avg_Stdev!$A3,Data_to_use!N$2:N$8783)</f>
        <v>24.750279965753425</v>
      </c>
      <c r="N3">
        <f>AVERAGEIF(Data_to_use!$R$2:$R$8783,"="&amp;Rating_Avg_Stdev!$A3,Data_to_use!O$2:O$8783)</f>
        <v>0.95971660958904059</v>
      </c>
      <c r="O3">
        <f>AVERAGEIF(Data_to_use!$R$2:$R$8783,"="&amp;Rating_Avg_Stdev!$A3,Data_to_use!P$2:P$8783)</f>
        <v>1.2488210616438356</v>
      </c>
      <c r="P3">
        <f>AVERAGEIF(Data_to_use!$R$2:$R$8783,"="&amp;Rating_Avg_Stdev!$A3,Data_to_use!Q$2:Q$8783)</f>
        <v>119.52817636986302</v>
      </c>
    </row>
    <row r="4" spans="1:16" x14ac:dyDescent="0.35">
      <c r="A4">
        <v>1</v>
      </c>
      <c r="B4">
        <f>AVERAGEIF(Data_to_use!$R$2:$R$8783,"="&amp;Rating_Avg_Stdev!$A4,Data_to_use!C$2:C$8783)</f>
        <v>0.36437464901724842</v>
      </c>
      <c r="C4">
        <f>AVERAGEIF(Data_to_use!$R$2:$R$8783,"="&amp;Rating_Avg_Stdev!$A4,Data_to_use!D$2:D$8783)</f>
        <v>0.48651584436422046</v>
      </c>
      <c r="D4">
        <f>AVERAGEIF(Data_to_use!$R$2:$R$8783,"="&amp;Rating_Avg_Stdev!$A4,Data_to_use!E$2:E$8783)</f>
        <v>0.39239029281989629</v>
      </c>
      <c r="E4">
        <f>AVERAGEIF(Data_to_use!$R$2:$R$8783,"="&amp;Rating_Avg_Stdev!$A4,Data_to_use!F$2:F$8783)</f>
        <v>0.26362133975130347</v>
      </c>
      <c r="F4">
        <f>AVERAGEIF(Data_to_use!$R$2:$R$8783,"="&amp;Rating_Avg_Stdev!$A4,Data_to_use!G$2:G$8783)</f>
        <v>1.8737809867629374</v>
      </c>
      <c r="G4">
        <f>AVERAGEIF(Data_to_use!$R$2:$R$8783,"="&amp;Rating_Avg_Stdev!$A4,Data_to_use!H$2:H$8783)</f>
        <v>0.31850862414761333</v>
      </c>
      <c r="H4">
        <f>AVERAGEIF(Data_to_use!$R$2:$R$8783,"="&amp;Rating_Avg_Stdev!$A4,Data_to_use!I$2:I$8783)</f>
        <v>0.20006979542719619</v>
      </c>
      <c r="I4">
        <f>AVERAGEIF(Data_to_use!$R$2:$R$8783,"="&amp;Rating_Avg_Stdev!$A4,Data_to_use!J$2:J$8783)</f>
        <v>0.72651664661050952</v>
      </c>
      <c r="J4">
        <f>AVERAGEIF(Data_to_use!$R$2:$R$8783,"="&amp;Rating_Avg_Stdev!$A4,Data_to_use!K$2:K$8783)</f>
        <v>0.63160328920978825</v>
      </c>
      <c r="K4">
        <f>AVERAGEIF(Data_to_use!$R$2:$R$8783,"="&amp;Rating_Avg_Stdev!$A4,Data_to_use!L$2:L$8783)</f>
        <v>0.51116726835138282</v>
      </c>
      <c r="L4">
        <f>AVERAGEIF(Data_to_use!$R$2:$R$8783,"="&amp;Rating_Avg_Stdev!$A4,Data_to_use!M$2:M$8783)</f>
        <v>2.0397055756117162</v>
      </c>
      <c r="M4">
        <f>AVERAGEIF(Data_to_use!$R$2:$R$8783,"="&amp;Rating_Avg_Stdev!$A4,Data_to_use!N$2:N$8783)</f>
        <v>20.070328519855611</v>
      </c>
      <c r="N4">
        <f>AVERAGEIF(Data_to_use!$R$2:$R$8783,"="&amp;Rating_Avg_Stdev!$A4,Data_to_use!O$2:O$8783)</f>
        <v>1.0207484957882065</v>
      </c>
      <c r="O4">
        <f>AVERAGEIF(Data_to_use!$R$2:$R$8783,"="&amp;Rating_Avg_Stdev!$A4,Data_to_use!P$2:P$8783)</f>
        <v>1.4144709185720015</v>
      </c>
      <c r="P4">
        <f>AVERAGEIF(Data_to_use!$R$2:$R$8783,"="&amp;Rating_Avg_Stdev!$A4,Data_to_use!Q$2:Q$8783)</f>
        <v>81.671582430806254</v>
      </c>
    </row>
    <row r="5" spans="1:16" x14ac:dyDescent="0.35">
      <c r="A5">
        <v>2</v>
      </c>
      <c r="B5">
        <f>AVERAGEIF(Data_to_use!$R$2:$R$8783,"="&amp;Rating_Avg_Stdev!$A5,Data_to_use!C$2:C$8783)</f>
        <v>0.37229405204460847</v>
      </c>
      <c r="C5">
        <f>AVERAGEIF(Data_to_use!$R$2:$R$8783,"="&amp;Rating_Avg_Stdev!$A5,Data_to_use!D$2:D$8783)</f>
        <v>0.42946765799256559</v>
      </c>
      <c r="D5">
        <f>AVERAGEIF(Data_to_use!$R$2:$R$8783,"="&amp;Rating_Avg_Stdev!$A5,Data_to_use!E$2:E$8783)</f>
        <v>0.42603011152416387</v>
      </c>
      <c r="E5">
        <f>AVERAGEIF(Data_to_use!$R$2:$R$8783,"="&amp;Rating_Avg_Stdev!$A5,Data_to_use!F$2:F$8783)</f>
        <v>0.27181152416356896</v>
      </c>
      <c r="F5">
        <f>AVERAGEIF(Data_to_use!$R$2:$R$8783,"="&amp;Rating_Avg_Stdev!$A5,Data_to_use!G$2:G$8783)</f>
        <v>2.2631394052044622</v>
      </c>
      <c r="G5">
        <f>AVERAGEIF(Data_to_use!$R$2:$R$8783,"="&amp;Rating_Avg_Stdev!$A5,Data_to_use!H$2:H$8783)</f>
        <v>0.40308252788104021</v>
      </c>
      <c r="H5">
        <f>AVERAGEIF(Data_to_use!$R$2:$R$8783,"="&amp;Rating_Avg_Stdev!$A5,Data_to_use!I$2:I$8783)</f>
        <v>0.20104460966542767</v>
      </c>
      <c r="I5">
        <f>AVERAGEIF(Data_to_use!$R$2:$R$8783,"="&amp;Rating_Avg_Stdev!$A5,Data_to_use!J$2:J$8783)</f>
        <v>0.66167286245353141</v>
      </c>
      <c r="J5">
        <f>AVERAGEIF(Data_to_use!$R$2:$R$8783,"="&amp;Rating_Avg_Stdev!$A5,Data_to_use!K$2:K$8783)</f>
        <v>0.58826654275092993</v>
      </c>
      <c r="K5">
        <f>AVERAGEIF(Data_to_use!$R$2:$R$8783,"="&amp;Rating_Avg_Stdev!$A5,Data_to_use!L$2:L$8783)</f>
        <v>0.47738884758364358</v>
      </c>
      <c r="L5">
        <f>AVERAGEIF(Data_to_use!$R$2:$R$8783,"="&amp;Rating_Avg_Stdev!$A5,Data_to_use!M$2:M$8783)</f>
        <v>1.9354174721189608</v>
      </c>
      <c r="M5">
        <f>AVERAGEIF(Data_to_use!$R$2:$R$8783,"="&amp;Rating_Avg_Stdev!$A5,Data_to_use!N$2:N$8783)</f>
        <v>15.413312639405186</v>
      </c>
      <c r="N5">
        <f>AVERAGEIF(Data_to_use!$R$2:$R$8783,"="&amp;Rating_Avg_Stdev!$A5,Data_to_use!O$2:O$8783)</f>
        <v>1.1368650557620821</v>
      </c>
      <c r="O5">
        <f>AVERAGEIF(Data_to_use!$R$2:$R$8783,"="&amp;Rating_Avg_Stdev!$A5,Data_to_use!P$2:P$8783)</f>
        <v>1.5345089219330872</v>
      </c>
      <c r="P5">
        <f>AVERAGEIF(Data_to_use!$R$2:$R$8783,"="&amp;Rating_Avg_Stdev!$A5,Data_to_use!Q$2:Q$8783)</f>
        <v>54.687766542750964</v>
      </c>
    </row>
    <row r="6" spans="1:16" x14ac:dyDescent="0.35">
      <c r="A6">
        <v>3</v>
      </c>
      <c r="B6">
        <f>AVERAGEIF(Data_to_use!$R$2:$R$8783,"="&amp;Rating_Avg_Stdev!$A6,Data_to_use!C$2:C$8783)</f>
        <v>0.4212563775510203</v>
      </c>
      <c r="C6">
        <f>AVERAGEIF(Data_to_use!$R$2:$R$8783,"="&amp;Rating_Avg_Stdev!$A6,Data_to_use!D$2:D$8783)</f>
        <v>0.47045727040816354</v>
      </c>
      <c r="D6">
        <f>AVERAGEIF(Data_to_use!$R$2:$R$8783,"="&amp;Rating_Avg_Stdev!$A6,Data_to_use!E$2:E$8783)</f>
        <v>0.33477359693877534</v>
      </c>
      <c r="E6">
        <f>AVERAGEIF(Data_to_use!$R$2:$R$8783,"="&amp;Rating_Avg_Stdev!$A6,Data_to_use!F$2:F$8783)</f>
        <v>0.31349553571428562</v>
      </c>
      <c r="F6">
        <f>AVERAGEIF(Data_to_use!$R$2:$R$8783,"="&amp;Rating_Avg_Stdev!$A6,Data_to_use!G$2:G$8783)</f>
        <v>3.6473418367346935</v>
      </c>
      <c r="G6">
        <f>AVERAGEIF(Data_to_use!$R$2:$R$8783,"="&amp;Rating_Avg_Stdev!$A6,Data_to_use!H$2:H$8783)</f>
        <v>0.46027933673469373</v>
      </c>
      <c r="H6">
        <f>AVERAGEIF(Data_to_use!$R$2:$R$8783,"="&amp;Rating_Avg_Stdev!$A6,Data_to_use!I$2:I$8783)</f>
        <v>0.15360714285714319</v>
      </c>
      <c r="I6">
        <f>AVERAGEIF(Data_to_use!$R$2:$R$8783,"="&amp;Rating_Avg_Stdev!$A6,Data_to_use!J$2:J$8783)</f>
        <v>1.3666262755102045</v>
      </c>
      <c r="J6">
        <f>AVERAGEIF(Data_to_use!$R$2:$R$8783,"="&amp;Rating_Avg_Stdev!$A6,Data_to_use!K$2:K$8783)</f>
        <v>0.60894961734693875</v>
      </c>
      <c r="K6">
        <f>AVERAGEIF(Data_to_use!$R$2:$R$8783,"="&amp;Rating_Avg_Stdev!$A6,Data_to_use!L$2:L$8783)</f>
        <v>0.5185089285714285</v>
      </c>
      <c r="L6">
        <f>AVERAGEIF(Data_to_use!$R$2:$R$8783,"="&amp;Rating_Avg_Stdev!$A6,Data_to_use!M$2:M$8783)</f>
        <v>1.3983985969387753</v>
      </c>
      <c r="M6">
        <f>AVERAGEIF(Data_to_use!$R$2:$R$8783,"="&amp;Rating_Avg_Stdev!$A6,Data_to_use!N$2:N$8783)</f>
        <v>10.93543176020408</v>
      </c>
      <c r="N6">
        <f>AVERAGEIF(Data_to_use!$R$2:$R$8783,"="&amp;Rating_Avg_Stdev!$A6,Data_to_use!O$2:O$8783)</f>
        <v>1.3212984693877552</v>
      </c>
      <c r="O6">
        <f>AVERAGEIF(Data_to_use!$R$2:$R$8783,"="&amp;Rating_Avg_Stdev!$A6,Data_to_use!P$2:P$8783)</f>
        <v>1.9951753826530594</v>
      </c>
      <c r="P6">
        <f>AVERAGEIF(Data_to_use!$R$2:$R$8783,"="&amp;Rating_Avg_Stdev!$A6,Data_to_use!Q$2:Q$8783)</f>
        <v>89.890046556122428</v>
      </c>
    </row>
    <row r="7" spans="1:16" x14ac:dyDescent="0.35">
      <c r="A7">
        <v>4</v>
      </c>
      <c r="B7">
        <f>AVERAGEIF(Data_to_use!$R$2:$R$8783,"="&amp;Rating_Avg_Stdev!$A7,Data_to_use!C$2:C$8783)</f>
        <v>22.964009269988342</v>
      </c>
      <c r="C7">
        <f>AVERAGEIF(Data_to_use!$R$2:$R$8783,"="&amp;Rating_Avg_Stdev!$A7,Data_to_use!D$2:D$8783)</f>
        <v>25.360476245654667</v>
      </c>
      <c r="D7">
        <f>AVERAGEIF(Data_to_use!$R$2:$R$8783,"="&amp;Rating_Avg_Stdev!$A7,Data_to_use!E$2:E$8783)</f>
        <v>0.38320973348783327</v>
      </c>
      <c r="E7">
        <f>AVERAGEIF(Data_to_use!$R$2:$R$8783,"="&amp;Rating_Avg_Stdev!$A7,Data_to_use!F$2:F$8783)</f>
        <v>0.45633603707995324</v>
      </c>
      <c r="F7">
        <f>AVERAGEIF(Data_to_use!$R$2:$R$8783,"="&amp;Rating_Avg_Stdev!$A7,Data_to_use!G$2:G$8783)</f>
        <v>3.7380301274623418</v>
      </c>
      <c r="G7">
        <f>AVERAGEIF(Data_to_use!$R$2:$R$8783,"="&amp;Rating_Avg_Stdev!$A7,Data_to_use!H$2:H$8783)</f>
        <v>0.55292815758980285</v>
      </c>
      <c r="H7">
        <f>AVERAGEIF(Data_to_use!$R$2:$R$8783,"="&amp;Rating_Avg_Stdev!$A7,Data_to_use!I$2:I$8783)</f>
        <v>9.7874855156431004E-2</v>
      </c>
      <c r="I7">
        <f>AVERAGEIF(Data_to_use!$R$2:$R$8783,"="&amp;Rating_Avg_Stdev!$A7,Data_to_use!J$2:J$8783)</f>
        <v>3.9921460023174924</v>
      </c>
      <c r="J7">
        <f>AVERAGEIF(Data_to_use!$R$2:$R$8783,"="&amp;Rating_Avg_Stdev!$A7,Data_to_use!K$2:K$8783)</f>
        <v>0.75172769409038187</v>
      </c>
      <c r="K7">
        <f>AVERAGEIF(Data_to_use!$R$2:$R$8783,"="&amp;Rating_Avg_Stdev!$A7,Data_to_use!L$2:L$8783)</f>
        <v>0.24677867902665149</v>
      </c>
      <c r="L7">
        <f>AVERAGEIF(Data_to_use!$R$2:$R$8783,"="&amp;Rating_Avg_Stdev!$A7,Data_to_use!M$2:M$8783)</f>
        <v>34.083099652375438</v>
      </c>
      <c r="M7">
        <f>AVERAGEIF(Data_to_use!$R$2:$R$8783,"="&amp;Rating_Avg_Stdev!$A7,Data_to_use!N$2:N$8783)</f>
        <v>1.652333719582852</v>
      </c>
      <c r="N7">
        <f>AVERAGEIF(Data_to_use!$R$2:$R$8783,"="&amp;Rating_Avg_Stdev!$A7,Data_to_use!O$2:O$8783)</f>
        <v>1.7027902665121675</v>
      </c>
      <c r="O7">
        <f>AVERAGEIF(Data_to_use!$R$2:$R$8783,"="&amp;Rating_Avg_Stdev!$A7,Data_to_use!P$2:P$8783)</f>
        <v>2.1425538818076477</v>
      </c>
      <c r="P7">
        <f>AVERAGEIF(Data_to_use!$R$2:$R$8783,"="&amp;Rating_Avg_Stdev!$A7,Data_to_use!Q$2:Q$8783)</f>
        <v>72.096831981459971</v>
      </c>
    </row>
    <row r="9" spans="1:16" x14ac:dyDescent="0.35">
      <c r="B9" t="s">
        <v>57</v>
      </c>
    </row>
    <row r="10" spans="1:16" x14ac:dyDescent="0.35">
      <c r="A10" t="s">
        <v>28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5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</row>
    <row r="11" spans="1:16" x14ac:dyDescent="0.35">
      <c r="A11">
        <v>0</v>
      </c>
      <c r="B11">
        <f t="array" ref="B11">_xlfn.STDEV.S(IF(Data_to_use!$R$2:$R$8783=Rating_Avg_Stdev!$A11,Data_to_use!C$2:C$8783,""))</f>
        <v>0.18571283726847465</v>
      </c>
      <c r="C11">
        <f t="array" ref="C11">_xlfn.STDEV.S(IF(Data_to_use!$R$2:$R$8783=Rating_Avg_Stdev!$A11,Data_to_use!D$2:D$8783,""))</f>
        <v>0.32874491107467968</v>
      </c>
      <c r="D11">
        <f t="array" ref="D11">_xlfn.STDEV.S(IF(Data_to_use!$R$2:$R$8783=Rating_Avg_Stdev!$A11,Data_to_use!E$2:E$8783,""))</f>
        <v>0.16167328811347459</v>
      </c>
      <c r="E11">
        <f t="array" ref="E11">_xlfn.STDEV.S(IF(Data_to_use!$R$2:$R$8783=Rating_Avg_Stdev!$A11,Data_to_use!F$2:F$8783,""))</f>
        <v>0.13007348725382364</v>
      </c>
      <c r="F11">
        <f t="array" ref="F11">_xlfn.STDEV.S(IF(Data_to_use!$R$2:$R$8783=Rating_Avg_Stdev!$A11,Data_to_use!G$2:G$8783,""))</f>
        <v>2.3086735449675926</v>
      </c>
      <c r="G11">
        <f t="array" ref="G11">_xlfn.STDEV.S(IF(Data_to_use!$R$2:$R$8783=Rating_Avg_Stdev!$A11,Data_to_use!H$2:H$8783,""))</f>
        <v>0.11690277654515728</v>
      </c>
      <c r="H11">
        <f t="array" ref="H11">_xlfn.STDEV.S(IF(Data_to_use!$R$2:$R$8783=Rating_Avg_Stdev!$A11,Data_to_use!I$2:I$8783,""))</f>
        <v>0.11180724236491271</v>
      </c>
      <c r="I11">
        <f t="array" ref="I11">_xlfn.STDEV.S(IF(Data_to_use!$R$2:$R$8783=Rating_Avg_Stdev!$A11,Data_to_use!J$2:J$8783,""))</f>
        <v>0.62931953201323887</v>
      </c>
      <c r="J11">
        <f t="array" ref="J11">_xlfn.STDEV.S(IF(Data_to_use!$R$2:$R$8783=Rating_Avg_Stdev!$A11,Data_to_use!K$2:K$8783,""))</f>
        <v>0.12389822364493698</v>
      </c>
      <c r="K11">
        <f t="array" ref="K11">_xlfn.STDEV.S(IF(Data_to_use!$R$2:$R$8783=Rating_Avg_Stdev!$A11,Data_to_use!L$2:L$8783,""))</f>
        <v>0.1703004737305302</v>
      </c>
      <c r="L11">
        <f t="array" ref="L11">_xlfn.STDEV.S(IF(Data_to_use!$R$2:$R$8783=Rating_Avg_Stdev!$A11,Data_to_use!M$2:M$8783,""))</f>
        <v>2.3061368405305651</v>
      </c>
      <c r="M11">
        <f t="array" ref="M11">_xlfn.STDEV.S(IF(Data_to_use!$R$2:$R$8783=Rating_Avg_Stdev!$A11,Data_to_use!N$2:N$8783,""))</f>
        <v>27.413246328309931</v>
      </c>
      <c r="N11">
        <f t="array" ref="N11">_xlfn.STDEV.S(IF(Data_to_use!$R$2:$R$8783=Rating_Avg_Stdev!$A11,Data_to_use!O$2:O$8783,""))</f>
        <v>0.40727280238110952</v>
      </c>
      <c r="O11">
        <f t="array" ref="O11">_xlfn.STDEV.S(IF(Data_to_use!$R$2:$R$8783=Rating_Avg_Stdev!$A11,Data_to_use!P$2:P$8783,""))</f>
        <v>0.49853506356009725</v>
      </c>
      <c r="P11">
        <f t="array" ref="P11">_xlfn.STDEV.S(IF(Data_to_use!$R$2:$R$8783=Rating_Avg_Stdev!$A11,Data_to_use!Q$2:Q$8783,""))</f>
        <v>142.0620783667772</v>
      </c>
    </row>
    <row r="12" spans="1:16" x14ac:dyDescent="0.35">
      <c r="A12">
        <v>1</v>
      </c>
      <c r="B12">
        <f t="array" ref="B12">_xlfn.STDEV.S(IF(Data_to_use!$R$2:$R$8783=Rating_Avg_Stdev!$A12,Data_to_use!C$2:C$8783,""))</f>
        <v>0.17507640854031267</v>
      </c>
      <c r="C12">
        <f t="array" ref="C12">_xlfn.STDEV.S(IF(Data_to_use!$R$2:$R$8783=Rating_Avg_Stdev!$A12,Data_to_use!D$2:D$8783,""))</f>
        <v>0.26664097502119116</v>
      </c>
      <c r="D12">
        <f t="array" ref="D12">_xlfn.STDEV.S(IF(Data_to_use!$R$2:$R$8783=Rating_Avg_Stdev!$A12,Data_to_use!E$2:E$8783,""))</f>
        <v>0.18502531956044502</v>
      </c>
      <c r="E12">
        <f t="array" ref="E12">_xlfn.STDEV.S(IF(Data_to_use!$R$2:$R$8783=Rating_Avg_Stdev!$A12,Data_to_use!F$2:F$8783,""))</f>
        <v>0.12516144076312988</v>
      </c>
      <c r="F12">
        <f t="array" ref="F12">_xlfn.STDEV.S(IF(Data_to_use!$R$2:$R$8783=Rating_Avg_Stdev!$A12,Data_to_use!G$2:G$8783,""))</f>
        <v>1.4138952709612909</v>
      </c>
      <c r="G12">
        <f t="array" ref="G12">_xlfn.STDEV.S(IF(Data_to_use!$R$2:$R$8783=Rating_Avg_Stdev!$A12,Data_to_use!H$2:H$8783,""))</f>
        <v>0.13317844728807618</v>
      </c>
      <c r="H12">
        <f t="array" ref="H12">_xlfn.STDEV.S(IF(Data_to_use!$R$2:$R$8783=Rating_Avg_Stdev!$A12,Data_to_use!I$2:I$8783,""))</f>
        <v>0.14901938945393781</v>
      </c>
      <c r="I12">
        <f t="array" ref="I12">_xlfn.STDEV.S(IF(Data_to_use!$R$2:$R$8783=Rating_Avg_Stdev!$A12,Data_to_use!J$2:J$8783,""))</f>
        <v>1.185184739607313</v>
      </c>
      <c r="J12">
        <f t="array" ref="J12">_xlfn.STDEV.S(IF(Data_to_use!$R$2:$R$8783=Rating_Avg_Stdev!$A12,Data_to_use!K$2:K$8783,""))</f>
        <v>0.14318876608854864</v>
      </c>
      <c r="K12">
        <f t="array" ref="K12">_xlfn.STDEV.S(IF(Data_to_use!$R$2:$R$8783=Rating_Avg_Stdev!$A12,Data_to_use!L$2:L$8783,""))</f>
        <v>0.17304486290638793</v>
      </c>
      <c r="L12">
        <f t="array" ref="L12">_xlfn.STDEV.S(IF(Data_to_use!$R$2:$R$8783=Rating_Avg_Stdev!$A12,Data_to_use!M$2:M$8783,""))</f>
        <v>14.808099733017864</v>
      </c>
      <c r="M12">
        <f t="array" ref="M12">_xlfn.STDEV.S(IF(Data_to_use!$R$2:$R$8783=Rating_Avg_Stdev!$A12,Data_to_use!N$2:N$8783,""))</f>
        <v>147.73017904435881</v>
      </c>
      <c r="N12">
        <f t="array" ref="N12">_xlfn.STDEV.S(IF(Data_to_use!$R$2:$R$8783=Rating_Avg_Stdev!$A12,Data_to_use!O$2:O$8783,""))</f>
        <v>0.60853855776512633</v>
      </c>
      <c r="O12">
        <f t="array" ref="O12">_xlfn.STDEV.S(IF(Data_to_use!$R$2:$R$8783=Rating_Avg_Stdev!$A12,Data_to_use!P$2:P$8783,""))</f>
        <v>0.74075876979806488</v>
      </c>
      <c r="P12">
        <f t="array" ref="P12">_xlfn.STDEV.S(IF(Data_to_use!$R$2:$R$8783=Rating_Avg_Stdev!$A12,Data_to_use!Q$2:Q$8783,""))</f>
        <v>72.86060626250034</v>
      </c>
    </row>
    <row r="13" spans="1:16" x14ac:dyDescent="0.35">
      <c r="A13">
        <v>2</v>
      </c>
      <c r="B13">
        <f t="array" ref="B13">_xlfn.STDEV.S(IF(Data_to_use!$R$2:$R$8783=Rating_Avg_Stdev!$A13,Data_to_use!C$2:C$8783,""))</f>
        <v>0.17899179486029221</v>
      </c>
      <c r="C13">
        <f t="array" ref="C13">_xlfn.STDEV.S(IF(Data_to_use!$R$2:$R$8783=Rating_Avg_Stdev!$A13,Data_to_use!D$2:D$8783,""))</f>
        <v>0.20917764010397027</v>
      </c>
      <c r="D13">
        <f t="array" ref="D13">_xlfn.STDEV.S(IF(Data_to_use!$R$2:$R$8783=Rating_Avg_Stdev!$A13,Data_to_use!E$2:E$8783,""))</f>
        <v>0.19879660511411193</v>
      </c>
      <c r="E13">
        <f t="array" ref="E13">_xlfn.STDEV.S(IF(Data_to_use!$R$2:$R$8783=Rating_Avg_Stdev!$A13,Data_to_use!F$2:F$8783,""))</f>
        <v>0.12261609042604631</v>
      </c>
      <c r="F13">
        <f t="array" ref="F13">_xlfn.STDEV.S(IF(Data_to_use!$R$2:$R$8783=Rating_Avg_Stdev!$A13,Data_to_use!G$2:G$8783,""))</f>
        <v>3.6430684730205201</v>
      </c>
      <c r="G13">
        <f t="array" ref="G13">_xlfn.STDEV.S(IF(Data_to_use!$R$2:$R$8783=Rating_Avg_Stdev!$A13,Data_to_use!H$2:H$8783,""))</f>
        <v>0.16843510886291316</v>
      </c>
      <c r="H13">
        <f t="array" ref="H13">_xlfn.STDEV.S(IF(Data_to_use!$R$2:$R$8783=Rating_Avg_Stdev!$A13,Data_to_use!I$2:I$8783,""))</f>
        <v>0.15176880825488309</v>
      </c>
      <c r="I13">
        <f t="array" ref="I13">_xlfn.STDEV.S(IF(Data_to_use!$R$2:$R$8783=Rating_Avg_Stdev!$A13,Data_to_use!J$2:J$8783,""))</f>
        <v>0.68341524998484593</v>
      </c>
      <c r="J13">
        <f t="array" ref="J13">_xlfn.STDEV.S(IF(Data_to_use!$R$2:$R$8783=Rating_Avg_Stdev!$A13,Data_to_use!K$2:K$8783,""))</f>
        <v>0.15132986768699835</v>
      </c>
      <c r="K13">
        <f t="array" ref="K13">_xlfn.STDEV.S(IF(Data_to_use!$R$2:$R$8783=Rating_Avg_Stdev!$A13,Data_to_use!L$2:L$8783,""))</f>
        <v>0.17100238164383658</v>
      </c>
      <c r="L13">
        <f t="array" ref="L13">_xlfn.STDEV.S(IF(Data_to_use!$R$2:$R$8783=Rating_Avg_Stdev!$A13,Data_to_use!M$2:M$8783,""))</f>
        <v>2.6871059101980652</v>
      </c>
      <c r="M13">
        <f t="array" ref="M13">_xlfn.STDEV.S(IF(Data_to_use!$R$2:$R$8783=Rating_Avg_Stdev!$A13,Data_to_use!N$2:N$8783,""))</f>
        <v>90.222066258409356</v>
      </c>
      <c r="N13">
        <f t="array" ref="N13">_xlfn.STDEV.S(IF(Data_to_use!$R$2:$R$8783=Rating_Avg_Stdev!$A13,Data_to_use!O$2:O$8783,""))</f>
        <v>0.68664133598974686</v>
      </c>
      <c r="O13">
        <f t="array" ref="O13">_xlfn.STDEV.S(IF(Data_to_use!$R$2:$R$8783=Rating_Avg_Stdev!$A13,Data_to_use!P$2:P$8783,""))</f>
        <v>0.81491247474631257</v>
      </c>
      <c r="P13">
        <f t="array" ref="P13">_xlfn.STDEV.S(IF(Data_to_use!$R$2:$R$8783=Rating_Avg_Stdev!$A13,Data_to_use!Q$2:Q$8783,""))</f>
        <v>54.311445090971411</v>
      </c>
    </row>
    <row r="14" spans="1:16" x14ac:dyDescent="0.35">
      <c r="A14">
        <v>3</v>
      </c>
      <c r="B14">
        <f t="array" ref="B14">_xlfn.STDEV.S(IF(Data_to_use!$R$2:$R$8783=Rating_Avg_Stdev!$A14,Data_to_use!C$2:C$8783,""))</f>
        <v>0.22178785769329604</v>
      </c>
      <c r="C14">
        <f t="array" ref="C14">_xlfn.STDEV.S(IF(Data_to_use!$R$2:$R$8783=Rating_Avg_Stdev!$A14,Data_to_use!D$2:D$8783,""))</f>
        <v>0.25592387680574574</v>
      </c>
      <c r="D14">
        <f t="array" ref="D14">_xlfn.STDEV.S(IF(Data_to_use!$R$2:$R$8783=Rating_Avg_Stdev!$A14,Data_to_use!E$2:E$8783,""))</f>
        <v>0.20443999908807062</v>
      </c>
      <c r="E14">
        <f t="array" ref="E14">_xlfn.STDEV.S(IF(Data_to_use!$R$2:$R$8783=Rating_Avg_Stdev!$A14,Data_to_use!F$2:F$8783,""))</f>
        <v>0.1493251143293183</v>
      </c>
      <c r="F14">
        <f t="array" ref="F14">_xlfn.STDEV.S(IF(Data_to_use!$R$2:$R$8783=Rating_Avg_Stdev!$A14,Data_to_use!G$2:G$8783,""))</f>
        <v>39.46564180764809</v>
      </c>
      <c r="G14">
        <f t="array" ref="G14">_xlfn.STDEV.S(IF(Data_to_use!$R$2:$R$8783=Rating_Avg_Stdev!$A14,Data_to_use!H$2:H$8783,""))</f>
        <v>0.18454558214513014</v>
      </c>
      <c r="H14">
        <f t="array" ref="H14">_xlfn.STDEV.S(IF(Data_to_use!$R$2:$R$8783=Rating_Avg_Stdev!$A14,Data_to_use!I$2:I$8783,""))</f>
        <v>0.13790861082388775</v>
      </c>
      <c r="I14">
        <f t="array" ref="I14">_xlfn.STDEV.S(IF(Data_to_use!$R$2:$R$8783=Rating_Avg_Stdev!$A14,Data_to_use!J$2:J$8783,""))</f>
        <v>3.5983608653159402</v>
      </c>
      <c r="J14">
        <f t="array" ref="J14">_xlfn.STDEV.S(IF(Data_to_use!$R$2:$R$8783=Rating_Avg_Stdev!$A14,Data_to_use!K$2:K$8783,""))</f>
        <v>0.17961131014273066</v>
      </c>
      <c r="K14">
        <f t="array" ref="K14">_xlfn.STDEV.S(IF(Data_to_use!$R$2:$R$8783=Rating_Avg_Stdev!$A14,Data_to_use!L$2:L$8783,""))</f>
        <v>0.43719337791974133</v>
      </c>
      <c r="L14">
        <f t="array" ref="L14">_xlfn.STDEV.S(IF(Data_to_use!$R$2:$R$8783=Rating_Avg_Stdev!$A14,Data_to_use!M$2:M$8783,""))</f>
        <v>29.935794088476129</v>
      </c>
      <c r="M14">
        <f t="array" ref="M14">_xlfn.STDEV.S(IF(Data_to_use!$R$2:$R$8783=Rating_Avg_Stdev!$A14,Data_to_use!N$2:N$8783,""))</f>
        <v>98.168120143394844</v>
      </c>
      <c r="N14">
        <f t="array" ref="N14">_xlfn.STDEV.S(IF(Data_to_use!$R$2:$R$8783=Rating_Avg_Stdev!$A14,Data_to_use!O$2:O$8783,""))</f>
        <v>0.9662301523371486</v>
      </c>
      <c r="O14">
        <f t="array" ref="O14">_xlfn.STDEV.S(IF(Data_to_use!$R$2:$R$8783=Rating_Avg_Stdev!$A14,Data_to_use!P$2:P$8783,""))</f>
        <v>1.156405843674198</v>
      </c>
      <c r="P14">
        <f t="array" ref="P14">_xlfn.STDEV.S(IF(Data_to_use!$R$2:$R$8783=Rating_Avg_Stdev!$A14,Data_to_use!Q$2:Q$8783,""))</f>
        <v>390.46942784652816</v>
      </c>
    </row>
    <row r="15" spans="1:16" x14ac:dyDescent="0.35">
      <c r="A15">
        <v>4</v>
      </c>
      <c r="B15">
        <f t="array" ref="B15">_xlfn.STDEV.S(IF(Data_to_use!$R$2:$R$8783=Rating_Avg_Stdev!$A15,Data_to_use!C$2:C$8783,""))</f>
        <v>654.11385554639378</v>
      </c>
      <c r="C15">
        <f t="array" ref="C15">_xlfn.STDEV.S(IF(Data_to_use!$R$2:$R$8783=Rating_Avg_Stdev!$A15,Data_to_use!D$2:D$8783,""))</f>
        <v>722.32829675126743</v>
      </c>
      <c r="D15">
        <f t="array" ref="D15">_xlfn.STDEV.S(IF(Data_to_use!$R$2:$R$8783=Rating_Avg_Stdev!$A15,Data_to_use!E$2:E$8783,""))</f>
        <v>0.22568845186792624</v>
      </c>
      <c r="E15">
        <f t="array" ref="E15">_xlfn.STDEV.S(IF(Data_to_use!$R$2:$R$8783=Rating_Avg_Stdev!$A15,Data_to_use!F$2:F$8783,""))</f>
        <v>0.24854751736156502</v>
      </c>
      <c r="F15">
        <f t="array" ref="F15">_xlfn.STDEV.S(IF(Data_to_use!$R$2:$R$8783=Rating_Avg_Stdev!$A15,Data_to_use!G$2:G$8783,""))</f>
        <v>29.945776483713828</v>
      </c>
      <c r="G15">
        <f t="array" ref="G15">_xlfn.STDEV.S(IF(Data_to_use!$R$2:$R$8783=Rating_Avg_Stdev!$A15,Data_to_use!H$2:H$8783,""))</f>
        <v>0.22794425160473164</v>
      </c>
      <c r="H15">
        <f t="array" ref="H15">_xlfn.STDEV.S(IF(Data_to_use!$R$2:$R$8783=Rating_Avg_Stdev!$A15,Data_to_use!I$2:I$8783,""))</f>
        <v>0.16612820533642891</v>
      </c>
      <c r="I15">
        <f t="array" ref="I15">_xlfn.STDEV.S(IF(Data_to_use!$R$2:$R$8783=Rating_Avg_Stdev!$A15,Data_to_use!J$2:J$8783,""))</f>
        <v>15.697568380997943</v>
      </c>
      <c r="J15">
        <f t="array" ref="J15">_xlfn.STDEV.S(IF(Data_to_use!$R$2:$R$8783=Rating_Avg_Stdev!$A15,Data_to_use!K$2:K$8783,""))</f>
        <v>0.27379113545963962</v>
      </c>
      <c r="K15">
        <f t="array" ref="K15">_xlfn.STDEV.S(IF(Data_to_use!$R$2:$R$8783=Rating_Avg_Stdev!$A15,Data_to_use!L$2:L$8783,""))</f>
        <v>6.3090848784244766</v>
      </c>
      <c r="L15">
        <f t="array" ref="L15">_xlfn.STDEV.S(IF(Data_to_use!$R$2:$R$8783=Rating_Avg_Stdev!$A15,Data_to_use!M$2:M$8783,""))</f>
        <v>887.8943424611964</v>
      </c>
      <c r="M15">
        <f t="array" ref="M15">_xlfn.STDEV.S(IF(Data_to_use!$R$2:$R$8783=Rating_Avg_Stdev!$A15,Data_to_use!N$2:N$8783,""))</f>
        <v>7.0072027288638923</v>
      </c>
      <c r="N15">
        <f t="array" ref="N15">_xlfn.STDEV.S(IF(Data_to_use!$R$2:$R$8783=Rating_Avg_Stdev!$A15,Data_to_use!O$2:O$8783,""))</f>
        <v>1.4554474667093331</v>
      </c>
      <c r="O15">
        <f t="array" ref="O15">_xlfn.STDEV.S(IF(Data_to_use!$R$2:$R$8783=Rating_Avg_Stdev!$A15,Data_to_use!P$2:P$8783,""))</f>
        <v>1.6535709861037409</v>
      </c>
      <c r="P15">
        <f t="array" ref="P15">_xlfn.STDEV.S(IF(Data_to_use!$R$2:$R$8783=Rating_Avg_Stdev!$A15,Data_to_use!Q$2:Q$8783,""))</f>
        <v>64.061593897241025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abSelected="1" workbookViewId="0">
      <selection activeCell="R2" sqref="R2"/>
    </sheetView>
  </sheetViews>
  <sheetFormatPr defaultRowHeight="14.5" x14ac:dyDescent="0.35"/>
  <cols>
    <col min="1" max="1" width="13.81640625" customWidth="1"/>
    <col min="10" max="10" width="9.453125" customWidth="1"/>
  </cols>
  <sheetData>
    <row r="1" spans="1:16" x14ac:dyDescent="0.3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5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2</v>
      </c>
      <c r="B2">
        <f>CORREL(Data_to_use!$C$2:$C$8783,Data_to_use!C$2:C$8783)</f>
        <v>1</v>
      </c>
      <c r="C2">
        <f>CORREL(Data_to_use!$C$2:$C$8783,Data_to_use!D$2:D$8783)</f>
        <v>0.99999981229901214</v>
      </c>
      <c r="D2">
        <f>CORREL(Data_to_use!$C$2:$C$8783,Data_to_use!E$2:E$8783)</f>
        <v>6.1934365485797182E-3</v>
      </c>
      <c r="E2">
        <f>CORREL(Data_to_use!$C$2:$C$8783,Data_to_use!F$2:F$8783)</f>
        <v>5.8168854974330097E-3</v>
      </c>
      <c r="F2">
        <f>CORREL(Data_to_use!$C$2:$C$8783,Data_to_use!G$2:G$8783)</f>
        <v>1.6922983574702398E-4</v>
      </c>
      <c r="G2">
        <f>CORREL(Data_to_use!$C$2:$C$8783,Data_to_use!H$2:H$8783)</f>
        <v>-7.0938168541250946E-3</v>
      </c>
      <c r="H2">
        <f>CORREL(Data_to_use!$C$2:$C$8783,Data_to_use!I$2:I$8783)</f>
        <v>-9.8001290125258357E-3</v>
      </c>
      <c r="I2">
        <f>CORREL(Data_to_use!$C$2:$C$8783,Data_to_use!J$2:J$8783)</f>
        <v>3.1252465779622821E-3</v>
      </c>
      <c r="J2">
        <f>CORREL(Data_to_use!$C$2:$C$8783,Data_to_use!K$2:K$8783)</f>
        <v>4.4382788473384477E-2</v>
      </c>
      <c r="K2">
        <f>CORREL(Data_to_use!$C$2:$C$8783,Data_to_use!L$2:L$8783)</f>
        <v>1.5275618518588984E-2</v>
      </c>
      <c r="L2">
        <f>CORREL(Data_to_use!$C$2:$C$8783,Data_to_use!M$2:M$8783)</f>
        <v>-3.1411531683156382E-4</v>
      </c>
      <c r="M2">
        <f>CORREL(Data_to_use!$C$2:$C$8783,Data_to_use!N$2:N$8783)</f>
        <v>-1.6138577880888613E-3</v>
      </c>
      <c r="N2">
        <f>CORREL(Data_to_use!$C$2:$C$8783,Data_to_use!O$2:O$8783)</f>
        <v>-2.5648598107566485E-3</v>
      </c>
      <c r="O2">
        <f>CORREL(Data_to_use!$C$2:$C$8783,Data_to_use!P$2:P$8783)</f>
        <v>-5.8928729513942069E-3</v>
      </c>
      <c r="P2">
        <f>CORREL(Data_to_use!$C$2:$C$8783,Data_to_use!Q$2:Q$8783)</f>
        <v>-2.3050557697913152E-3</v>
      </c>
    </row>
    <row r="3" spans="1:16" x14ac:dyDescent="0.35">
      <c r="A3" t="s">
        <v>3</v>
      </c>
      <c r="B3">
        <f>CORREL(Data_to_use!$D$2:$D$8783,Data_to_use!C$2:C$8783)</f>
        <v>0.99999981229901214</v>
      </c>
      <c r="C3">
        <f>CORREL(Data_to_use!$D$2:$D$8783,Data_to_use!D$2:D$8783)</f>
        <v>0.99999999999999989</v>
      </c>
      <c r="D3">
        <f>CORREL(Data_to_use!$D$2:$D$8783,Data_to_use!E$2:E$8783)</f>
        <v>6.0973946377145243E-3</v>
      </c>
      <c r="E3">
        <f>CORREL(Data_to_use!$D$2:$D$8783,Data_to_use!F$2:F$8783)</f>
        <v>5.8972193790357424E-3</v>
      </c>
      <c r="F3">
        <f>CORREL(Data_to_use!$D$2:$D$8783,Data_to_use!G$2:G$8783)</f>
        <v>1.9309988013625E-4</v>
      </c>
      <c r="G3">
        <f>CORREL(Data_to_use!$D$2:$D$8783,Data_to_use!H$2:H$8783)</f>
        <v>-7.3158221462942446E-3</v>
      </c>
      <c r="H3">
        <f>CORREL(Data_to_use!$D$2:$D$8783,Data_to_use!I$2:I$8783)</f>
        <v>-9.8321160102911205E-3</v>
      </c>
      <c r="I3">
        <f>CORREL(Data_to_use!$D$2:$D$8783,Data_to_use!J$2:J$8783)</f>
        <v>3.1087784337152052E-3</v>
      </c>
      <c r="J3">
        <f>CORREL(Data_to_use!$D$2:$D$8783,Data_to_use!K$2:K$8783)</f>
        <v>4.4493067768315547E-2</v>
      </c>
      <c r="K3">
        <f>CORREL(Data_to_use!$D$2:$D$8783,Data_to_use!L$2:L$8783)</f>
        <v>1.5290292456070321E-2</v>
      </c>
      <c r="L3">
        <f>CORREL(Data_to_use!$D$2:$D$8783,Data_to_use!M$2:M$8783)</f>
        <v>-3.1468534309494242E-4</v>
      </c>
      <c r="M3">
        <f>CORREL(Data_to_use!$D$2:$D$8783,Data_to_use!N$2:N$8783)</f>
        <v>-1.6234873814031819E-3</v>
      </c>
      <c r="N3">
        <f>CORREL(Data_to_use!$D$2:$D$8783,Data_to_use!O$2:O$8783)</f>
        <v>-2.7494673612676454E-3</v>
      </c>
      <c r="O3">
        <f>CORREL(Data_to_use!$D$2:$D$8783,Data_to_use!P$2:P$8783)</f>
        <v>-6.0836328780390055E-3</v>
      </c>
      <c r="P3">
        <f>CORREL(Data_to_use!$D$2:$D$8783,Data_to_use!Q$2:Q$8783)</f>
        <v>-2.2118212491312301E-3</v>
      </c>
    </row>
    <row r="4" spans="1:16" x14ac:dyDescent="0.35">
      <c r="A4" t="s">
        <v>4</v>
      </c>
      <c r="B4">
        <f>CORREL(Data_to_use!$E$2:$E$8783,Data_to_use!C$2:C$8783)</f>
        <v>6.1934365485797182E-3</v>
      </c>
      <c r="C4">
        <f>CORREL(Data_to_use!$E$2:$E$8783,Data_to_use!D$2:D$8783)</f>
        <v>6.0973946377145243E-3</v>
      </c>
      <c r="D4">
        <f>CORREL(Data_to_use!$E$2:$E$8783,Data_to_use!E$2:E$8783)</f>
        <v>1.0000000000000002</v>
      </c>
      <c r="E4">
        <f>CORREL(Data_to_use!$E$2:$E$8783,Data_to_use!F$2:F$8783)</f>
        <v>5.8445867427209877E-2</v>
      </c>
      <c r="F4">
        <f>CORREL(Data_to_use!$E$2:$E$8783,Data_to_use!G$2:G$8783)</f>
        <v>8.5434552620379332E-3</v>
      </c>
      <c r="G4">
        <f>CORREL(Data_to_use!$E$2:$E$8783,Data_to_use!H$2:H$8783)</f>
        <v>0.12249058635335341</v>
      </c>
      <c r="H4">
        <f>CORREL(Data_to_use!$E$2:$E$8783,Data_to_use!I$2:I$8783)</f>
        <v>-2.9985606829941863E-3</v>
      </c>
      <c r="I4">
        <f>CORREL(Data_to_use!$E$2:$E$8783,Data_to_use!J$2:J$8783)</f>
        <v>-8.7830411880732097E-4</v>
      </c>
      <c r="J4">
        <f>CORREL(Data_to_use!$E$2:$E$8783,Data_to_use!K$2:K$8783)</f>
        <v>8.2648824892905856E-2</v>
      </c>
      <c r="K4">
        <f>CORREL(Data_to_use!$E$2:$E$8783,Data_to_use!L$2:L$8783)</f>
        <v>-5.1880534549622543E-3</v>
      </c>
      <c r="L4">
        <f>CORREL(Data_to_use!$E$2:$E$8783,Data_to_use!M$2:M$8783)</f>
        <v>-2.1335278983034063E-2</v>
      </c>
      <c r="M4">
        <f>CORREL(Data_to_use!$E$2:$E$8783,Data_to_use!N$2:N$8783)</f>
        <v>-4.1719204839638091E-2</v>
      </c>
      <c r="N4">
        <f>CORREL(Data_to_use!$E$2:$E$8783,Data_to_use!O$2:O$8783)</f>
        <v>-4.4757364705288606E-2</v>
      </c>
      <c r="O4">
        <f>CORREL(Data_to_use!$E$2:$E$8783,Data_to_use!P$2:P$8783)</f>
        <v>-0.18616834358657958</v>
      </c>
      <c r="P4">
        <f>CORREL(Data_to_use!$E$2:$E$8783,Data_to_use!Q$2:Q$8783)</f>
        <v>-0.1508311194115019</v>
      </c>
    </row>
    <row r="5" spans="1:16" x14ac:dyDescent="0.35">
      <c r="A5" t="s">
        <v>5</v>
      </c>
      <c r="B5">
        <f>CORREL(Data_to_use!$F$2:$F$8783,Data_to_use!C$2:C$8783)</f>
        <v>5.8168854974330097E-3</v>
      </c>
      <c r="C5">
        <f>CORREL(Data_to_use!$F$2:$F$8783,Data_to_use!D$2:D$8783)</f>
        <v>5.8972193790357424E-3</v>
      </c>
      <c r="D5">
        <f>CORREL(Data_to_use!$F$2:$F$8783,Data_to_use!E$2:E$8783)</f>
        <v>5.8445867427209877E-2</v>
      </c>
      <c r="E5">
        <f>CORREL(Data_to_use!$F$2:$F$8783,Data_to_use!F$2:F$8783)</f>
        <v>1</v>
      </c>
      <c r="F5">
        <f>CORREL(Data_to_use!$F$2:$F$8783,Data_to_use!G$2:G$8783)</f>
        <v>5.4993497728754184E-2</v>
      </c>
      <c r="G5">
        <f>CORREL(Data_to_use!$F$2:$F$8783,Data_to_use!H$2:H$8783)</f>
        <v>0.71483223932972739</v>
      </c>
      <c r="H5">
        <f>CORREL(Data_to_use!$F$2:$F$8783,Data_to_use!I$2:I$8783)</f>
        <v>-0.42923851131208596</v>
      </c>
      <c r="I5">
        <f>CORREL(Data_to_use!$F$2:$F$8783,Data_to_use!J$2:J$8783)</f>
        <v>0.22253217454378341</v>
      </c>
      <c r="J5">
        <f>CORREL(Data_to_use!$F$2:$F$8783,Data_to_use!K$2:K$8783)</f>
        <v>0.66112217788403949</v>
      </c>
      <c r="K5">
        <f>CORREL(Data_to_use!$F$2:$F$8783,Data_to_use!L$2:L$8783)</f>
        <v>7.7469513300084253E-2</v>
      </c>
      <c r="L5">
        <f>CORREL(Data_to_use!$F$2:$F$8783,Data_to_use!M$2:M$8783)</f>
        <v>2.699521712504252E-2</v>
      </c>
      <c r="M5">
        <f>CORREL(Data_to_use!$F$2:$F$8783,Data_to_use!N$2:N$8783)</f>
        <v>-0.15221011483682639</v>
      </c>
      <c r="N5">
        <f>CORREL(Data_to_use!$F$2:$F$8783,Data_to_use!O$2:O$8783)</f>
        <v>-0.1296930808572416</v>
      </c>
      <c r="O5">
        <f>CORREL(Data_to_use!$F$2:$F$8783,Data_to_use!P$2:P$8783)</f>
        <v>-0.1533805938383106</v>
      </c>
      <c r="P5">
        <f>CORREL(Data_to_use!$F$2:$F$8783,Data_to_use!Q$2:Q$8783)</f>
        <v>7.6271964056157632E-2</v>
      </c>
    </row>
    <row r="6" spans="1:16" x14ac:dyDescent="0.35">
      <c r="A6" t="s">
        <v>6</v>
      </c>
      <c r="B6">
        <f>CORREL(Data_to_use!$G$2:$G$8783,Data_to_use!C$2:C$8783)</f>
        <v>1.6922983574702398E-4</v>
      </c>
      <c r="C6">
        <f>CORREL(Data_to_use!$G$2:$G$8783,Data_to_use!D$2:D$8783)</f>
        <v>1.9309988013625E-4</v>
      </c>
      <c r="D6">
        <f>CORREL(Data_to_use!$G$2:$G$8783,Data_to_use!E$2:E$8783)</f>
        <v>8.5434552620379332E-3</v>
      </c>
      <c r="E6">
        <f>CORREL(Data_to_use!$G$2:$G$8783,Data_to_use!F$2:F$8783)</f>
        <v>5.4993497728754184E-2</v>
      </c>
      <c r="F6">
        <f>CORREL(Data_to_use!$G$2:$G$8783,Data_to_use!G$2:G$8783)</f>
        <v>1</v>
      </c>
      <c r="G6">
        <f>CORREL(Data_to_use!$G$2:$G$8783,Data_to_use!H$2:H$8783)</f>
        <v>3.423415835843753E-2</v>
      </c>
      <c r="H6">
        <f>CORREL(Data_to_use!$G$2:$G$8783,Data_to_use!I$2:I$8783)</f>
        <v>-5.7442709181502669E-2</v>
      </c>
      <c r="I6">
        <f>CORREL(Data_to_use!$G$2:$G$8783,Data_to_use!J$2:J$8783)</f>
        <v>-9.1266627296249098E-2</v>
      </c>
      <c r="J6">
        <f>CORREL(Data_to_use!$G$2:$G$8783,Data_to_use!K$2:K$8783)</f>
        <v>4.3110879211722998E-2</v>
      </c>
      <c r="K6">
        <f>CORREL(Data_to_use!$G$2:$G$8783,Data_to_use!L$2:L$8783)</f>
        <v>5.8513613248063279E-3</v>
      </c>
      <c r="L6">
        <f>CORREL(Data_to_use!$G$2:$G$8783,Data_to_use!M$2:M$8783)</f>
        <v>5.7796220147504958E-3</v>
      </c>
      <c r="M6">
        <f>CORREL(Data_to_use!$G$2:$G$8783,Data_to_use!N$2:N$8783)</f>
        <v>-1.2782827056466212E-2</v>
      </c>
      <c r="N6">
        <f>CORREL(Data_to_use!$G$2:$G$8783,Data_to_use!O$2:O$8783)</f>
        <v>-1.1933934816891761E-2</v>
      </c>
      <c r="O6">
        <f>CORREL(Data_to_use!$G$2:$G$8783,Data_to_use!P$2:P$8783)</f>
        <v>-1.2522668880108436E-2</v>
      </c>
      <c r="P6">
        <f>CORREL(Data_to_use!$G$2:$G$8783,Data_to_use!Q$2:Q$8783)</f>
        <v>2.7211054542537205E-2</v>
      </c>
    </row>
    <row r="7" spans="1:16" x14ac:dyDescent="0.35">
      <c r="A7" t="s">
        <v>7</v>
      </c>
      <c r="B7">
        <f>CORREL(Data_to_use!$H$2:$H$8783,Data_to_use!C$2:C$8783)</f>
        <v>-7.0938168541250946E-3</v>
      </c>
      <c r="C7">
        <f>CORREL(Data_to_use!$H$2:$H$8783,Data_to_use!D$2:D$8783)</f>
        <v>-7.3158221462942446E-3</v>
      </c>
      <c r="D7">
        <f>CORREL(Data_to_use!$H$2:$H$8783,Data_to_use!E$2:E$8783)</f>
        <v>0.12249058635335341</v>
      </c>
      <c r="E7">
        <f>CORREL(Data_to_use!$H$2:$H$8783,Data_to_use!F$2:F$8783)</f>
        <v>0.71483223932972739</v>
      </c>
      <c r="F7">
        <f>CORREL(Data_to_use!$H$2:$H$8783,Data_to_use!G$2:G$8783)</f>
        <v>3.423415835843753E-2</v>
      </c>
      <c r="G7">
        <f>CORREL(Data_to_use!$H$2:$H$8783,Data_to_use!H$2:H$8783)</f>
        <v>1</v>
      </c>
      <c r="H7">
        <f>CORREL(Data_to_use!$H$2:$H$8783,Data_to_use!I$2:I$8783)</f>
        <v>-0.29522315614670813</v>
      </c>
      <c r="I7">
        <f>CORREL(Data_to_use!$H$2:$H$8783,Data_to_use!J$2:J$8783)</f>
        <v>0.14114054725878442</v>
      </c>
      <c r="J7">
        <f>CORREL(Data_to_use!$H$2:$H$8783,Data_to_use!K$2:K$8783)</f>
        <v>0.15888652079025001</v>
      </c>
      <c r="K7">
        <f>CORREL(Data_to_use!$H$2:$H$8783,Data_to_use!L$2:L$8783)</f>
        <v>5.6840538046019275E-2</v>
      </c>
      <c r="L7">
        <f>CORREL(Data_to_use!$H$2:$H$8783,Data_to_use!M$2:M$8783)</f>
        <v>1.2333890754645324E-2</v>
      </c>
      <c r="M7">
        <f>CORREL(Data_to_use!$H$2:$H$8783,Data_to_use!N$2:N$8783)</f>
        <v>-0.16113877557008105</v>
      </c>
      <c r="N7">
        <f>CORREL(Data_to_use!$H$2:$H$8783,Data_to_use!O$2:O$8783)</f>
        <v>0.22842779778032152</v>
      </c>
      <c r="O7">
        <f>CORREL(Data_to_use!$H$2:$H$8783,Data_to_use!P$2:P$8783)</f>
        <v>0.21103770344692244</v>
      </c>
      <c r="P7">
        <f>CORREL(Data_to_use!$H$2:$H$8783,Data_to_use!Q$2:Q$8783)</f>
        <v>-1.7832314802492246E-3</v>
      </c>
    </row>
    <row r="8" spans="1:16" x14ac:dyDescent="0.35">
      <c r="A8" t="s">
        <v>8</v>
      </c>
      <c r="B8">
        <f>CORREL(Data_to_use!$I$2:$I$8783,Data_to_use!C$2:C$8783)</f>
        <v>-9.8001290125258357E-3</v>
      </c>
      <c r="C8">
        <f>CORREL(Data_to_use!$I$2:$I$8783,Data_to_use!D$2:D$8783)</f>
        <v>-9.8321160102911205E-3</v>
      </c>
      <c r="D8">
        <f>CORREL(Data_to_use!$I$2:$I$8783,Data_to_use!E$2:E$8783)</f>
        <v>-2.9985606829941863E-3</v>
      </c>
      <c r="E8">
        <f>CORREL(Data_to_use!$I$2:$I$8783,Data_to_use!F$2:F$8783)</f>
        <v>-0.42923851131208596</v>
      </c>
      <c r="F8">
        <f>CORREL(Data_to_use!$I$2:$I$8783,Data_to_use!G$2:G$8783)</f>
        <v>-5.7442709181502669E-2</v>
      </c>
      <c r="G8">
        <f>CORREL(Data_to_use!$I$2:$I$8783,Data_to_use!H$2:H$8783)</f>
        <v>-0.29522315614670813</v>
      </c>
      <c r="H8">
        <f>CORREL(Data_to_use!$I$2:$I$8783,Data_to_use!I$2:I$8783)</f>
        <v>1.0000000000000002</v>
      </c>
      <c r="I8">
        <f>CORREL(Data_to_use!$I$2:$I$8783,Data_to_use!J$2:J$8783)</f>
        <v>-0.12518310497569832</v>
      </c>
      <c r="J8">
        <f>CORREL(Data_to_use!$I$2:$I$8783,Data_to_use!K$2:K$8783)</f>
        <v>-0.50229434397092743</v>
      </c>
      <c r="K8">
        <f>CORREL(Data_to_use!$I$2:$I$8783,Data_to_use!L$2:L$8783)</f>
        <v>-3.6350948267553897E-2</v>
      </c>
      <c r="L8">
        <f>CORREL(Data_to_use!$I$2:$I$8783,Data_to_use!M$2:M$8783)</f>
        <v>-1.3116366510994869E-2</v>
      </c>
      <c r="M8">
        <f>CORREL(Data_to_use!$I$2:$I$8783,Data_to_use!N$2:N$8783)</f>
        <v>0.30839765985970313</v>
      </c>
      <c r="N8">
        <f>CORREL(Data_to_use!$I$2:$I$8783,Data_to_use!O$2:O$8783)</f>
        <v>0.19727669229713882</v>
      </c>
      <c r="O8">
        <f>CORREL(Data_to_use!$I$2:$I$8783,Data_to_use!P$2:P$8783)</f>
        <v>0.13645835346130142</v>
      </c>
      <c r="P8">
        <f>CORREL(Data_to_use!$I$2:$I$8783,Data_to_use!Q$2:Q$8783)</f>
        <v>-9.9605933003391392E-2</v>
      </c>
    </row>
    <row r="9" spans="1:16" x14ac:dyDescent="0.35">
      <c r="A9" t="s">
        <v>9</v>
      </c>
      <c r="B9">
        <f>CORREL(Data_to_use!$J$2:$J$8783,Data_to_use!C$2:C$8783)</f>
        <v>3.1252465779622821E-3</v>
      </c>
      <c r="C9">
        <f>CORREL(Data_to_use!$J$2:$J$8783,Data_to_use!D$2:D$8783)</f>
        <v>3.1087784337152052E-3</v>
      </c>
      <c r="D9">
        <f>CORREL(Data_to_use!$J$2:$J$8783,Data_to_use!E$2:E$8783)</f>
        <v>-8.7830411880732097E-4</v>
      </c>
      <c r="E9">
        <f>CORREL(Data_to_use!$J$2:$J$8783,Data_to_use!F$2:F$8783)</f>
        <v>0.22253217454378341</v>
      </c>
      <c r="F9">
        <f>CORREL(Data_to_use!$J$2:$J$8783,Data_to_use!G$2:G$8783)</f>
        <v>-9.1266627296249098E-2</v>
      </c>
      <c r="G9">
        <f>CORREL(Data_to_use!$J$2:$J$8783,Data_to_use!H$2:H$8783)</f>
        <v>0.14114054725878442</v>
      </c>
      <c r="H9">
        <f>CORREL(Data_to_use!$J$2:$J$8783,Data_to_use!I$2:I$8783)</f>
        <v>-0.12518310497569832</v>
      </c>
      <c r="I9">
        <f>CORREL(Data_to_use!$J$2:$J$8783,Data_to_use!J$2:J$8783)</f>
        <v>0.99999999999999989</v>
      </c>
      <c r="J9">
        <f>CORREL(Data_to_use!$J$2:$J$8783,Data_to_use!K$2:K$8783)</f>
        <v>0.20298071780372315</v>
      </c>
      <c r="K9">
        <f>CORREL(Data_to_use!$J$2:$J$8783,Data_to_use!L$2:L$8783)</f>
        <v>2.9125239860705684E-2</v>
      </c>
      <c r="L9">
        <f>CORREL(Data_to_use!$J$2:$J$8783,Data_to_use!M$2:M$8783)</f>
        <v>3.2725078839370071E-2</v>
      </c>
      <c r="M9">
        <f>CORREL(Data_to_use!$J$2:$J$8783,Data_to_use!N$2:N$8783)</f>
        <v>-2.3000427087386251E-2</v>
      </c>
      <c r="N9">
        <f>CORREL(Data_to_use!$J$2:$J$8783,Data_to_use!O$2:O$8783)</f>
        <v>-6.0792300149811853E-3</v>
      </c>
      <c r="O9">
        <f>CORREL(Data_to_use!$J$2:$J$8783,Data_to_use!P$2:P$8783)</f>
        <v>-2.475509493380201E-2</v>
      </c>
      <c r="P9">
        <f>CORREL(Data_to_use!$J$2:$J$8783,Data_to_use!Q$2:Q$8783)</f>
        <v>1.0050001538823062E-2</v>
      </c>
    </row>
    <row r="10" spans="1:16" x14ac:dyDescent="0.35">
      <c r="A10" t="s">
        <v>5</v>
      </c>
      <c r="B10">
        <f>CORREL(Data_to_use!$K$2:$K$8783,Data_to_use!C$2:C$8783)</f>
        <v>4.4382788473384477E-2</v>
      </c>
      <c r="C10">
        <f>CORREL(Data_to_use!$K$2:$K$8783,Data_to_use!D$2:D$8783)</f>
        <v>4.4493067768315547E-2</v>
      </c>
      <c r="D10">
        <f>CORREL(Data_to_use!$K$2:$K$8783,Data_to_use!E$2:E$8783)</f>
        <v>8.2648824892905856E-2</v>
      </c>
      <c r="E10">
        <f>CORREL(Data_to_use!$K$2:$K$8783,Data_to_use!F$2:F$8783)</f>
        <v>0.66112217788403949</v>
      </c>
      <c r="F10">
        <f>CORREL(Data_to_use!$K$2:$K$8783,Data_to_use!G$2:G$8783)</f>
        <v>4.3110879211722998E-2</v>
      </c>
      <c r="G10">
        <f>CORREL(Data_to_use!$K$2:$K$8783,Data_to_use!H$2:H$8783)</f>
        <v>0.15888652079025001</v>
      </c>
      <c r="H10">
        <f>CORREL(Data_to_use!$K$2:$K$8783,Data_to_use!I$2:I$8783)</f>
        <v>-0.50229434397092743</v>
      </c>
      <c r="I10">
        <f>CORREL(Data_to_use!$K$2:$K$8783,Data_to_use!J$2:J$8783)</f>
        <v>0.20298071780372315</v>
      </c>
      <c r="J10">
        <f>CORREL(Data_to_use!$K$2:$K$8783,Data_to_use!K$2:K$8783)</f>
        <v>1.0000000000000002</v>
      </c>
      <c r="K10">
        <f>CORREL(Data_to_use!$K$2:$K$8783,Data_to_use!L$2:L$8783)</f>
        <v>-1.3395693563066529E-2</v>
      </c>
      <c r="L10">
        <f>CORREL(Data_to_use!$K$2:$K$8783,Data_to_use!M$2:M$8783)</f>
        <v>2.600185255925911E-2</v>
      </c>
      <c r="M10">
        <f>CORREL(Data_to_use!$K$2:$K$8783,Data_to_use!N$2:N$8783)</f>
        <v>-0.12913884012575508</v>
      </c>
      <c r="N10">
        <f>CORREL(Data_to_use!$K$2:$K$8783,Data_to_use!O$2:O$8783)</f>
        <v>-0.36528649163384019</v>
      </c>
      <c r="O10">
        <f>CORREL(Data_to_use!$K$2:$K$8783,Data_to_use!P$2:P$8783)</f>
        <v>-0.3870344611368316</v>
      </c>
      <c r="P10">
        <f>CORREL(Data_to_use!$K$2:$K$8783,Data_to_use!Q$2:Q$8783)</f>
        <v>3.414575208485926E-2</v>
      </c>
    </row>
    <row r="11" spans="1:16" x14ac:dyDescent="0.35">
      <c r="A11" t="s">
        <v>10</v>
      </c>
      <c r="B11">
        <f>CORREL(Data_to_use!$L$2:$L$8783,Data_to_use!C$2:C$8783)</f>
        <v>1.5275618518588984E-2</v>
      </c>
      <c r="C11">
        <f>CORREL(Data_to_use!$L$2:$L$8783,Data_to_use!D$2:D$8783)</f>
        <v>1.5290292456070321E-2</v>
      </c>
      <c r="D11">
        <f>CORREL(Data_to_use!$L$2:$L$8783,Data_to_use!E$2:E$8783)</f>
        <v>-5.1880534549622543E-3</v>
      </c>
      <c r="E11">
        <f>CORREL(Data_to_use!$L$2:$L$8783,Data_to_use!F$2:F$8783)</f>
        <v>7.7469513300084253E-2</v>
      </c>
      <c r="F11">
        <f>CORREL(Data_to_use!$L$2:$L$8783,Data_to_use!G$2:G$8783)</f>
        <v>5.8513613248063279E-3</v>
      </c>
      <c r="G11">
        <f>CORREL(Data_to_use!$L$2:$L$8783,Data_to_use!H$2:H$8783)</f>
        <v>5.6840538046019275E-2</v>
      </c>
      <c r="H11">
        <f>CORREL(Data_to_use!$L$2:$L$8783,Data_to_use!I$2:I$8783)</f>
        <v>-3.6350948267553897E-2</v>
      </c>
      <c r="I11">
        <f>CORREL(Data_to_use!$L$2:$L$8783,Data_to_use!J$2:J$8783)</f>
        <v>2.9125239860705684E-2</v>
      </c>
      <c r="J11">
        <f>CORREL(Data_to_use!$L$2:$L$8783,Data_to_use!K$2:K$8783)</f>
        <v>-1.3395693563066529E-2</v>
      </c>
      <c r="K11">
        <f>CORREL(Data_to_use!$L$2:$L$8783,Data_to_use!L$2:L$8783)</f>
        <v>1</v>
      </c>
      <c r="L11">
        <f>CORREL(Data_to_use!$L$2:$L$8783,Data_to_use!M$2:M$8783)</f>
        <v>3.5528833010748306E-3</v>
      </c>
      <c r="M11">
        <f>CORREL(Data_to_use!$L$2:$L$8783,Data_to_use!N$2:N$8783)</f>
        <v>-1.2131643558615153E-2</v>
      </c>
      <c r="N11">
        <f>CORREL(Data_to_use!$L$2:$L$8783,Data_to_use!O$2:O$8783)</f>
        <v>-3.0813767189798988E-2</v>
      </c>
      <c r="O11">
        <f>CORREL(Data_to_use!$L$2:$L$8783,Data_to_use!P$2:P$8783)</f>
        <v>-2.3618979197194991E-2</v>
      </c>
      <c r="P11">
        <f>CORREL(Data_to_use!$L$2:$L$8783,Data_to_use!Q$2:Q$8783)</f>
        <v>7.6404938238210764E-3</v>
      </c>
    </row>
    <row r="12" spans="1:16" x14ac:dyDescent="0.35">
      <c r="A12" t="s">
        <v>11</v>
      </c>
      <c r="B12">
        <f>CORREL(Data_to_use!$M$2:$M$8783,Data_to_use!C$2:C$8783)</f>
        <v>-3.1411531683156382E-4</v>
      </c>
      <c r="C12">
        <f>CORREL(Data_to_use!$M$2:$M$8783,Data_to_use!D$2:D$8783)</f>
        <v>-3.1468534309494242E-4</v>
      </c>
      <c r="D12">
        <f>CORREL(Data_to_use!$M$2:$M$8783,Data_to_use!E$2:E$8783)</f>
        <v>-2.1335278983034063E-2</v>
      </c>
      <c r="E12">
        <f>CORREL(Data_to_use!$M$2:$M$8783,Data_to_use!F$2:F$8783)</f>
        <v>2.699521712504252E-2</v>
      </c>
      <c r="F12">
        <f>CORREL(Data_to_use!$M$2:$M$8783,Data_to_use!G$2:G$8783)</f>
        <v>5.7796220147504958E-3</v>
      </c>
      <c r="G12">
        <f>CORREL(Data_to_use!$M$2:$M$8783,Data_to_use!H$2:H$8783)</f>
        <v>1.2333890754645324E-2</v>
      </c>
      <c r="H12">
        <f>CORREL(Data_to_use!$M$2:$M$8783,Data_to_use!I$2:I$8783)</f>
        <v>-1.3116366510994869E-2</v>
      </c>
      <c r="I12">
        <f>CORREL(Data_to_use!$M$2:$M$8783,Data_to_use!J$2:J$8783)</f>
        <v>3.2725078839370071E-2</v>
      </c>
      <c r="J12">
        <f>CORREL(Data_to_use!$M$2:$M$8783,Data_to_use!K$2:K$8783)</f>
        <v>2.600185255925911E-2</v>
      </c>
      <c r="K12">
        <f>CORREL(Data_to_use!$M$2:$M$8783,Data_to_use!L$2:L$8783)</f>
        <v>3.5528833010748306E-3</v>
      </c>
      <c r="L12">
        <f>CORREL(Data_to_use!$M$2:$M$8783,Data_to_use!M$2:M$8783)</f>
        <v>0.99999999999999978</v>
      </c>
      <c r="M12">
        <f>CORREL(Data_to_use!$M$2:$M$8783,Data_to_use!N$2:N$8783)</f>
        <v>-2.1399458943784175E-3</v>
      </c>
      <c r="N12">
        <f>CORREL(Data_to_use!$M$2:$M$8783,Data_to_use!O$2:O$8783)</f>
        <v>-1.5676409626150706E-2</v>
      </c>
      <c r="O12">
        <f>CORREL(Data_to_use!$M$2:$M$8783,Data_to_use!P$2:P$8783)</f>
        <v>-1.8387348829837297E-2</v>
      </c>
      <c r="P12">
        <f>CORREL(Data_to_use!$M$2:$M$8783,Data_to_use!Q$2:Q$8783)</f>
        <v>1.004891059273624E-2</v>
      </c>
    </row>
    <row r="13" spans="1:16" x14ac:dyDescent="0.35">
      <c r="A13" t="s">
        <v>12</v>
      </c>
      <c r="B13">
        <f>CORREL(Data_to_use!$N$2:$N$8783,Data_to_use!C$2:C$8783)</f>
        <v>-1.6138577880888613E-3</v>
      </c>
      <c r="C13">
        <f>CORREL(Data_to_use!$N$2:$N$8783,Data_to_use!D$2:D$8783)</f>
        <v>-1.6234873814031819E-3</v>
      </c>
      <c r="D13">
        <f>CORREL(Data_to_use!$N$2:$N$8783,Data_to_use!E$2:E$8783)</f>
        <v>-4.1719204839638091E-2</v>
      </c>
      <c r="E13">
        <f>CORREL(Data_to_use!$N$2:$N$8783,Data_to_use!F$2:F$8783)</f>
        <v>-0.15221011483682639</v>
      </c>
      <c r="F13">
        <f>CORREL(Data_to_use!$N$2:$N$8783,Data_to_use!G$2:G$8783)</f>
        <v>-1.2782827056466212E-2</v>
      </c>
      <c r="G13">
        <f>CORREL(Data_to_use!$N$2:$N$8783,Data_to_use!H$2:H$8783)</f>
        <v>-0.16113877557008105</v>
      </c>
      <c r="H13">
        <f>CORREL(Data_to_use!$N$2:$N$8783,Data_to_use!I$2:I$8783)</f>
        <v>0.30839765985970313</v>
      </c>
      <c r="I13">
        <f>CORREL(Data_to_use!$N$2:$N$8783,Data_to_use!J$2:J$8783)</f>
        <v>-2.3000427087386251E-2</v>
      </c>
      <c r="J13">
        <f>CORREL(Data_to_use!$N$2:$N$8783,Data_to_use!K$2:K$8783)</f>
        <v>-0.12913884012575508</v>
      </c>
      <c r="K13">
        <f>CORREL(Data_to_use!$N$2:$N$8783,Data_to_use!L$2:L$8783)</f>
        <v>-1.2131643558615153E-2</v>
      </c>
      <c r="L13">
        <f>CORREL(Data_to_use!$N$2:$N$8783,Data_to_use!M$2:M$8783)</f>
        <v>-2.1399458943784175E-3</v>
      </c>
      <c r="M13">
        <f>CORREL(Data_to_use!$N$2:$N$8783,Data_to_use!N$2:N$8783)</f>
        <v>1.0000000000000002</v>
      </c>
      <c r="N13">
        <f>CORREL(Data_to_use!$N$2:$N$8783,Data_to_use!O$2:O$8783)</f>
        <v>5.9952713593130064E-2</v>
      </c>
      <c r="O13">
        <f>CORREL(Data_to_use!$N$2:$N$8783,Data_to_use!P$2:P$8783)</f>
        <v>4.9658816343086151E-2</v>
      </c>
      <c r="P13">
        <f>CORREL(Data_to_use!$N$2:$N$8783,Data_to_use!Q$2:Q$8783)</f>
        <v>-9.7674174769153861E-3</v>
      </c>
    </row>
    <row r="14" spans="1:16" x14ac:dyDescent="0.35">
      <c r="A14" t="s">
        <v>13</v>
      </c>
      <c r="B14">
        <f>CORREL(Data_to_use!$O$2:$O$8783,Data_to_use!C$2:C$8783)</f>
        <v>-2.5648598107566485E-3</v>
      </c>
      <c r="C14">
        <f>CORREL(Data_to_use!$O$2:$O$8783,Data_to_use!D$2:D$8783)</f>
        <v>-2.7494673612676454E-3</v>
      </c>
      <c r="D14">
        <f>CORREL(Data_to_use!$O$2:$O$8783,Data_to_use!E$2:E$8783)</f>
        <v>-4.4757364705288606E-2</v>
      </c>
      <c r="E14">
        <f>CORREL(Data_to_use!$O$2:$O$8783,Data_to_use!F$2:F$8783)</f>
        <v>-0.1296930808572416</v>
      </c>
      <c r="F14">
        <f>CORREL(Data_to_use!$O$2:$O$8783,Data_to_use!G$2:G$8783)</f>
        <v>-1.1933934816891761E-2</v>
      </c>
      <c r="G14">
        <f>CORREL(Data_to_use!$O$2:$O$8783,Data_to_use!H$2:H$8783)</f>
        <v>0.22842779778032152</v>
      </c>
      <c r="H14">
        <f>CORREL(Data_to_use!$O$2:$O$8783,Data_to_use!I$2:I$8783)</f>
        <v>0.19727669229713882</v>
      </c>
      <c r="I14">
        <f>CORREL(Data_to_use!$O$2:$O$8783,Data_to_use!J$2:J$8783)</f>
        <v>-6.0792300149811853E-3</v>
      </c>
      <c r="J14">
        <f>CORREL(Data_to_use!$O$2:$O$8783,Data_to_use!K$2:K$8783)</f>
        <v>-0.36528649163384019</v>
      </c>
      <c r="K14">
        <f>CORREL(Data_to_use!$O$2:$O$8783,Data_to_use!L$2:L$8783)</f>
        <v>-3.0813767189798988E-2</v>
      </c>
      <c r="L14">
        <f>CORREL(Data_to_use!$O$2:$O$8783,Data_to_use!M$2:M$8783)</f>
        <v>-1.5676409626150706E-2</v>
      </c>
      <c r="M14">
        <f>CORREL(Data_to_use!$O$2:$O$8783,Data_to_use!N$2:N$8783)</f>
        <v>5.9952713593130064E-2</v>
      </c>
      <c r="N14">
        <f>CORREL(Data_to_use!$O$2:$O$8783,Data_to_use!O$2:O$8783)</f>
        <v>1.0000000000000002</v>
      </c>
      <c r="O14">
        <f>CORREL(Data_to_use!$O$2:$O$8783,Data_to_use!P$2:P$8783)</f>
        <v>0.90785459696654092</v>
      </c>
      <c r="P14">
        <f>CORREL(Data_to_use!$O$2:$O$8783,Data_to_use!Q$2:Q$8783)</f>
        <v>1.9833482612159153E-2</v>
      </c>
    </row>
    <row r="15" spans="1:16" x14ac:dyDescent="0.35">
      <c r="A15" t="s">
        <v>14</v>
      </c>
      <c r="B15">
        <f>CORREL(Data_to_use!$P$2:$P$8783,Data_to_use!C$2:C$8783)</f>
        <v>-5.8928729513942069E-3</v>
      </c>
      <c r="C15">
        <f>CORREL(Data_to_use!$P$2:$P$8783,Data_to_use!D$2:D$8783)</f>
        <v>-6.0836328780390055E-3</v>
      </c>
      <c r="D15">
        <f>CORREL(Data_to_use!$P$2:$P$8783,Data_to_use!E$2:E$8783)</f>
        <v>-0.18616834358657958</v>
      </c>
      <c r="E15">
        <f>CORREL(Data_to_use!$P$2:$P$8783,Data_to_use!F$2:F$8783)</f>
        <v>-0.1533805938383106</v>
      </c>
      <c r="F15">
        <f>CORREL(Data_to_use!$P$2:$P$8783,Data_to_use!G$2:G$8783)</f>
        <v>-1.2522668880108436E-2</v>
      </c>
      <c r="G15">
        <f>CORREL(Data_to_use!$P$2:$P$8783,Data_to_use!H$2:H$8783)</f>
        <v>0.21103770344692244</v>
      </c>
      <c r="H15">
        <f>CORREL(Data_to_use!$P$2:$P$8783,Data_to_use!I$2:I$8783)</f>
        <v>0.13645835346130142</v>
      </c>
      <c r="I15">
        <f>CORREL(Data_to_use!$P$2:$P$8783,Data_to_use!J$2:J$8783)</f>
        <v>-2.475509493380201E-2</v>
      </c>
      <c r="J15">
        <f>CORREL(Data_to_use!$P$2:$P$8783,Data_to_use!K$2:K$8783)</f>
        <v>-0.3870344611368316</v>
      </c>
      <c r="K15">
        <f>CORREL(Data_to_use!$P$2:$P$8783,Data_to_use!L$2:L$8783)</f>
        <v>-2.3618979197194991E-2</v>
      </c>
      <c r="L15">
        <f>CORREL(Data_to_use!$P$2:$P$8783,Data_to_use!M$2:M$8783)</f>
        <v>-1.8387348829837297E-2</v>
      </c>
      <c r="M15">
        <f>CORREL(Data_to_use!$P$2:$P$8783,Data_to_use!N$2:N$8783)</f>
        <v>4.9658816343086151E-2</v>
      </c>
      <c r="N15">
        <f>CORREL(Data_to_use!$P$2:$P$8783,Data_to_use!O$2:O$8783)</f>
        <v>0.90785459696654092</v>
      </c>
      <c r="O15">
        <f>CORREL(Data_to_use!$P$2:$P$8783,Data_to_use!P$2:P$8783)</f>
        <v>1.0000000000000002</v>
      </c>
      <c r="P15">
        <f>CORREL(Data_to_use!$P$2:$P$8783,Data_to_use!Q$2:Q$8783)</f>
        <v>5.4616462120885521E-2</v>
      </c>
    </row>
    <row r="16" spans="1:16" x14ac:dyDescent="0.35">
      <c r="A16" t="s">
        <v>15</v>
      </c>
      <c r="B16">
        <f>CORREL(Data_to_use!$Q$2:$Q$8783,Data_to_use!C$2:C$8783)</f>
        <v>-2.3050557697913152E-3</v>
      </c>
      <c r="C16">
        <f>CORREL(Data_to_use!$Q$2:$Q$8783,Data_to_use!D$2:D$8783)</f>
        <v>-2.2118212491312301E-3</v>
      </c>
      <c r="D16">
        <f>CORREL(Data_to_use!$Q$2:$Q$8783,Data_to_use!E$2:E$8783)</f>
        <v>-0.1508311194115019</v>
      </c>
      <c r="E16">
        <f>CORREL(Data_to_use!$Q$2:$Q$8783,Data_to_use!F$2:F$8783)</f>
        <v>7.6271964056157632E-2</v>
      </c>
      <c r="F16">
        <f>CORREL(Data_to_use!$Q$2:$Q$8783,Data_to_use!G$2:G$8783)</f>
        <v>2.7211054542537205E-2</v>
      </c>
      <c r="G16">
        <f>CORREL(Data_to_use!$Q$2:$Q$8783,Data_to_use!H$2:H$8783)</f>
        <v>-1.7832314802492246E-3</v>
      </c>
      <c r="H16">
        <f>CORREL(Data_to_use!$Q$2:$Q$8783,Data_to_use!I$2:I$8783)</f>
        <v>-9.9605933003391392E-2</v>
      </c>
      <c r="I16">
        <f>CORREL(Data_to_use!$Q$2:$Q$8783,Data_to_use!J$2:J$8783)</f>
        <v>1.0050001538823062E-2</v>
      </c>
      <c r="J16">
        <f>CORREL(Data_to_use!$Q$2:$Q$8783,Data_to_use!K$2:K$8783)</f>
        <v>3.414575208485926E-2</v>
      </c>
      <c r="K16">
        <f>CORREL(Data_to_use!$Q$2:$Q$8783,Data_to_use!L$2:L$8783)</f>
        <v>7.6404938238210764E-3</v>
      </c>
      <c r="L16">
        <f>CORREL(Data_to_use!$Q$2:$Q$8783,Data_to_use!M$2:M$8783)</f>
        <v>1.004891059273624E-2</v>
      </c>
      <c r="M16">
        <f>CORREL(Data_to_use!$Q$2:$Q$8783,Data_to_use!N$2:N$8783)</f>
        <v>-9.7674174769153861E-3</v>
      </c>
      <c r="N16">
        <f>CORREL(Data_to_use!$Q$2:$Q$8783,Data_to_use!O$2:O$8783)</f>
        <v>1.9833482612159153E-2</v>
      </c>
      <c r="O16">
        <f>CORREL(Data_to_use!$Q$2:$Q$8783,Data_to_use!P$2:P$8783)</f>
        <v>5.4616462120885521E-2</v>
      </c>
      <c r="P16">
        <f>CORREL(Data_to_use!$Q$2:$Q$8783,Data_to_use!Q$2:Q$8783)</f>
        <v>1</v>
      </c>
    </row>
    <row r="18" spans="1:16" x14ac:dyDescent="0.35">
      <c r="A18" t="s">
        <v>28</v>
      </c>
      <c r="B18">
        <f>CORREL(Data_to_use!C$2:C$8783,Data_to_use!$R$2:$R$8783)</f>
        <v>2.0368497922354459E-2</v>
      </c>
      <c r="C18">
        <f>CORREL(Data_to_use!D$2:D$8783,Data_to_use!$R$2:$R$8783)</f>
        <v>2.0165425121913553E-2</v>
      </c>
      <c r="D18">
        <f>CORREL(Data_to_use!E$2:E$8783,Data_to_use!$R$2:$R$8783)</f>
        <v>-3.2132874742885849E-2</v>
      </c>
      <c r="E18">
        <f>CORREL(Data_to_use!F$2:F$8783,Data_to_use!$R$2:$R$8783)</f>
        <v>0.32685505319300207</v>
      </c>
      <c r="F18">
        <f>CORREL(Data_to_use!G$2:G$8783,Data_to_use!$R$2:$R$8783)</f>
        <v>3.8405286121102E-2</v>
      </c>
      <c r="G18">
        <f>CORREL(Data_to_use!H$2:H$8783,Data_to_use!$R$2:$R$8783)</f>
        <v>0.48312205730124519</v>
      </c>
      <c r="H18">
        <f>CORREL(Data_to_use!I$2:I$8783,Data_to_use!$R$2:$R$8783)</f>
        <v>-0.27849410106805689</v>
      </c>
      <c r="I18">
        <f>CORREL(Data_to_use!J$2:J$8783,Data_to_use!$R$2:$R$8783)</f>
        <v>0.14342767164934295</v>
      </c>
      <c r="J18">
        <f>CORREL(Data_to_use!K$2:K$8783,Data_to_use!$R$2:$R$8783)</f>
        <v>0.13880646783958639</v>
      </c>
      <c r="K18">
        <f>CORREL(Data_to_use!L$2:L$8783,Data_to_use!$R$2:$R$8783)</f>
        <v>-1.6599375135846323E-2</v>
      </c>
      <c r="L18">
        <f>CORREL(Data_to_use!M$2:M$8783,Data_to_use!$R$2:$R$8783)</f>
        <v>2.0648630530954566E-2</v>
      </c>
      <c r="M18">
        <f>CORREL(Data_to_use!N$2:N$8783,Data_to_use!$R$2:$R$8783)</f>
        <v>-6.049317872027235E-2</v>
      </c>
      <c r="N18">
        <f>CORREL(Data_to_use!O$2:O$8783,Data_to_use!$R$2:$R$8783)</f>
        <v>0.23743780790963831</v>
      </c>
      <c r="O18">
        <f>CORREL(Data_to_use!P$2:P$8783,Data_to_use!$R$2:$R$8783)</f>
        <v>0.28052527193609045</v>
      </c>
      <c r="P18">
        <f>CORREL(Data_to_use!Q$2:Q$8783,Data_to_use!$R$2:$R$8783)</f>
        <v>-5.1679166765577274E-2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Data_to_use</vt:lpstr>
      <vt:lpstr>Sectors</vt:lpstr>
      <vt:lpstr>Ratings</vt:lpstr>
      <vt:lpstr>Sector_Rating_Count</vt:lpstr>
      <vt:lpstr>Rating_Avg_Stdev</vt:lpstr>
      <vt:lpstr>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2017-04-12T06:59:59Z</dcterms:modified>
</cp:coreProperties>
</file>